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GO\Heimseite Foerderverein 230117 Me\EXCEL-Programme\"/>
    </mc:Choice>
  </mc:AlternateContent>
  <bookViews>
    <workbookView xWindow="120" yWindow="105" windowWidth="28515" windowHeight="11760"/>
  </bookViews>
  <sheets>
    <sheet name="Tabelle1" sheetId="1" r:id="rId1"/>
    <sheet name="Tabelle2" sheetId="2" r:id="rId2"/>
    <sheet name="Tabelle3" sheetId="3" r:id="rId3"/>
  </sheets>
  <calcPr calcId="152511"/>
</workbook>
</file>

<file path=xl/calcChain.xml><?xml version="1.0" encoding="utf-8"?>
<calcChain xmlns="http://schemas.openxmlformats.org/spreadsheetml/2006/main">
  <c r="B97" i="1" l="1"/>
  <c r="B98" i="1" s="1"/>
  <c r="C96" i="1"/>
  <c r="E96" i="1" s="1"/>
  <c r="G96" i="1" l="1"/>
  <c r="N96" i="1"/>
  <c r="P96" i="1" s="1"/>
  <c r="C98" i="1"/>
  <c r="E98" i="1" s="1"/>
  <c r="B99" i="1"/>
  <c r="C97" i="1"/>
  <c r="E97" i="1" s="1"/>
  <c r="G97" i="1" l="1"/>
  <c r="N97" i="1"/>
  <c r="P97" i="1" s="1"/>
  <c r="G98" i="1"/>
  <c r="N98" i="1"/>
  <c r="P98" i="1" s="1"/>
  <c r="B100" i="1"/>
  <c r="C99" i="1"/>
  <c r="E99" i="1" s="1"/>
  <c r="G99" i="1" l="1"/>
  <c r="N99" i="1"/>
  <c r="P99" i="1" s="1"/>
  <c r="B101" i="1"/>
  <c r="C100" i="1"/>
  <c r="E100" i="1" s="1"/>
  <c r="I63" i="1"/>
  <c r="I64" i="1"/>
  <c r="I65" i="1"/>
  <c r="I66" i="1"/>
  <c r="I67" i="1"/>
  <c r="I68" i="1"/>
  <c r="I69" i="1"/>
  <c r="I70" i="1"/>
  <c r="I71" i="1"/>
  <c r="I72" i="1"/>
  <c r="I73" i="1"/>
  <c r="I74" i="1"/>
  <c r="I62" i="1"/>
  <c r="E63" i="1"/>
  <c r="E64" i="1"/>
  <c r="E65" i="1"/>
  <c r="E66" i="1"/>
  <c r="E67" i="1"/>
  <c r="E68" i="1"/>
  <c r="E69" i="1"/>
  <c r="E70" i="1"/>
  <c r="E71" i="1"/>
  <c r="E72" i="1"/>
  <c r="E73" i="1"/>
  <c r="E74" i="1"/>
  <c r="E62" i="1"/>
  <c r="D45" i="1"/>
  <c r="D36" i="1"/>
  <c r="D41" i="1" l="1"/>
  <c r="K68" i="1"/>
  <c r="K72" i="1"/>
  <c r="K64" i="1"/>
  <c r="M64" i="1" s="1"/>
  <c r="K62" i="1"/>
  <c r="M62" i="1" s="1"/>
  <c r="K69" i="1"/>
  <c r="K73" i="1"/>
  <c r="K65" i="1"/>
  <c r="M65" i="1" s="1"/>
  <c r="K70" i="1"/>
  <c r="M70" i="1" s="1"/>
  <c r="K74" i="1"/>
  <c r="K66" i="1"/>
  <c r="K71" i="1"/>
  <c r="K63" i="1"/>
  <c r="K67" i="1"/>
  <c r="G100" i="1"/>
  <c r="N100" i="1"/>
  <c r="P100" i="1" s="1"/>
  <c r="D47" i="1"/>
  <c r="G67" i="1"/>
  <c r="G68" i="1"/>
  <c r="G66" i="1"/>
  <c r="G74" i="1"/>
  <c r="G62" i="1"/>
  <c r="G65" i="1"/>
  <c r="G73" i="1"/>
  <c r="G72" i="1"/>
  <c r="G64" i="1"/>
  <c r="G71" i="1"/>
  <c r="G63" i="1"/>
  <c r="I100" i="1"/>
  <c r="G70" i="1"/>
  <c r="I96" i="1"/>
  <c r="I97" i="1"/>
  <c r="I98" i="1"/>
  <c r="G69" i="1"/>
  <c r="I99" i="1"/>
  <c r="B102" i="1"/>
  <c r="C101" i="1"/>
  <c r="E101" i="1" s="1"/>
  <c r="M66" i="1" l="1"/>
  <c r="M73" i="1"/>
  <c r="M72" i="1"/>
  <c r="M67" i="1"/>
  <c r="M74" i="1"/>
  <c r="M69" i="1"/>
  <c r="M71" i="1"/>
  <c r="G101" i="1"/>
  <c r="I101" i="1" s="1"/>
  <c r="N101" i="1"/>
  <c r="P101" i="1" s="1"/>
  <c r="M63" i="1"/>
  <c r="B103" i="1"/>
  <c r="C102" i="1"/>
  <c r="E102" i="1" s="1"/>
  <c r="G102" i="1" l="1"/>
  <c r="I102" i="1" s="1"/>
  <c r="N102" i="1"/>
  <c r="P102" i="1" s="1"/>
  <c r="B104" i="1"/>
  <c r="C103" i="1"/>
  <c r="E103" i="1" s="1"/>
  <c r="G103" i="1" l="1"/>
  <c r="I103" i="1" s="1"/>
  <c r="N103" i="1"/>
  <c r="P103" i="1" s="1"/>
  <c r="C104" i="1"/>
  <c r="E104" i="1" s="1"/>
  <c r="B105" i="1"/>
  <c r="G104" i="1" l="1"/>
  <c r="I104" i="1" s="1"/>
  <c r="N104" i="1"/>
  <c r="P104" i="1" s="1"/>
  <c r="C105" i="1"/>
  <c r="E105" i="1" s="1"/>
  <c r="B106" i="1"/>
  <c r="G105" i="1" l="1"/>
  <c r="I105" i="1" s="1"/>
  <c r="N105" i="1"/>
  <c r="P105" i="1" s="1"/>
  <c r="C106" i="1"/>
  <c r="E106" i="1" s="1"/>
  <c r="B107" i="1"/>
  <c r="G106" i="1" l="1"/>
  <c r="I106" i="1" s="1"/>
  <c r="N106" i="1"/>
  <c r="P106" i="1" s="1"/>
  <c r="B108" i="1"/>
  <c r="C107" i="1"/>
  <c r="E107" i="1" s="1"/>
  <c r="G107" i="1" l="1"/>
  <c r="I107" i="1" s="1"/>
  <c r="N107" i="1"/>
  <c r="P107" i="1" s="1"/>
  <c r="B109" i="1"/>
  <c r="C108" i="1"/>
  <c r="E108" i="1" s="1"/>
  <c r="G108" i="1" l="1"/>
  <c r="I108" i="1" s="1"/>
  <c r="N108" i="1"/>
  <c r="P108" i="1" s="1"/>
  <c r="B110" i="1"/>
  <c r="C109" i="1"/>
  <c r="E109" i="1" s="1"/>
  <c r="G109" i="1" l="1"/>
  <c r="I109" i="1" s="1"/>
  <c r="N109" i="1"/>
  <c r="P109" i="1" s="1"/>
  <c r="B111" i="1"/>
  <c r="C110" i="1"/>
  <c r="E110" i="1" s="1"/>
  <c r="G110" i="1" l="1"/>
  <c r="I110" i="1" s="1"/>
  <c r="N110" i="1"/>
  <c r="P110" i="1" s="1"/>
  <c r="B112" i="1"/>
  <c r="C111" i="1"/>
  <c r="E111" i="1" s="1"/>
  <c r="G111" i="1" l="1"/>
  <c r="I111" i="1" s="1"/>
  <c r="N111" i="1"/>
  <c r="P111" i="1" s="1"/>
  <c r="C112" i="1"/>
  <c r="E112" i="1" s="1"/>
  <c r="B113" i="1"/>
  <c r="G112" i="1" l="1"/>
  <c r="I112" i="1" s="1"/>
  <c r="N112" i="1"/>
  <c r="P112" i="1" s="1"/>
  <c r="C113" i="1"/>
  <c r="E113" i="1" s="1"/>
  <c r="B114" i="1"/>
  <c r="G113" i="1" l="1"/>
  <c r="I113" i="1" s="1"/>
  <c r="N113" i="1"/>
  <c r="P113" i="1" s="1"/>
  <c r="C114" i="1"/>
  <c r="E114" i="1" s="1"/>
  <c r="B115" i="1"/>
  <c r="G114" i="1" l="1"/>
  <c r="I114" i="1" s="1"/>
  <c r="N114" i="1"/>
  <c r="P114" i="1" s="1"/>
  <c r="B116" i="1"/>
  <c r="C115" i="1"/>
  <c r="E115" i="1" s="1"/>
  <c r="G115" i="1" l="1"/>
  <c r="I115" i="1" s="1"/>
  <c r="N115" i="1"/>
  <c r="P115" i="1" s="1"/>
  <c r="B117" i="1"/>
  <c r="C116" i="1"/>
  <c r="E116" i="1" s="1"/>
  <c r="G116" i="1" l="1"/>
  <c r="I116" i="1" s="1"/>
  <c r="N116" i="1"/>
  <c r="P116" i="1" s="1"/>
  <c r="B118" i="1"/>
  <c r="C117" i="1"/>
  <c r="E117" i="1" s="1"/>
  <c r="G117" i="1" l="1"/>
  <c r="I117" i="1" s="1"/>
  <c r="N117" i="1"/>
  <c r="P117" i="1" s="1"/>
  <c r="B119" i="1"/>
  <c r="C118" i="1"/>
  <c r="E118" i="1" s="1"/>
  <c r="G118" i="1" l="1"/>
  <c r="I118" i="1" s="1"/>
  <c r="N118" i="1"/>
  <c r="P118" i="1" s="1"/>
  <c r="B120" i="1"/>
  <c r="C119" i="1"/>
  <c r="E119" i="1" s="1"/>
  <c r="G119" i="1" l="1"/>
  <c r="I119" i="1" s="1"/>
  <c r="N119" i="1"/>
  <c r="P119" i="1" s="1"/>
  <c r="C120" i="1"/>
  <c r="E120" i="1" s="1"/>
  <c r="B121" i="1"/>
  <c r="G120" i="1" l="1"/>
  <c r="I120" i="1" s="1"/>
  <c r="N120" i="1"/>
  <c r="P120" i="1" s="1"/>
  <c r="B122" i="1"/>
  <c r="C121" i="1"/>
  <c r="E121" i="1" s="1"/>
  <c r="G121" i="1" l="1"/>
  <c r="I121" i="1" s="1"/>
  <c r="N121" i="1"/>
  <c r="P121" i="1" s="1"/>
  <c r="B123" i="1"/>
  <c r="C122" i="1"/>
  <c r="E122" i="1" s="1"/>
  <c r="G122" i="1" l="1"/>
  <c r="I122" i="1" s="1"/>
  <c r="N122" i="1"/>
  <c r="P122" i="1" s="1"/>
  <c r="B124" i="1"/>
  <c r="C123" i="1"/>
  <c r="E123" i="1" s="1"/>
  <c r="G123" i="1" l="1"/>
  <c r="I123" i="1" s="1"/>
  <c r="N123" i="1"/>
  <c r="P123" i="1" s="1"/>
  <c r="B125" i="1"/>
  <c r="C124" i="1"/>
  <c r="E124" i="1" s="1"/>
  <c r="G124" i="1" l="1"/>
  <c r="I124" i="1" s="1"/>
  <c r="N124" i="1"/>
  <c r="P124" i="1" s="1"/>
  <c r="B126" i="1"/>
  <c r="C125" i="1"/>
  <c r="E125" i="1" s="1"/>
  <c r="G125" i="1" l="1"/>
  <c r="I125" i="1" s="1"/>
  <c r="N125" i="1"/>
  <c r="P125" i="1" s="1"/>
  <c r="B127" i="1"/>
  <c r="C126" i="1"/>
  <c r="E126" i="1" s="1"/>
  <c r="G126" i="1" l="1"/>
  <c r="I126" i="1" s="1"/>
  <c r="N126" i="1"/>
  <c r="P126" i="1" s="1"/>
  <c r="B128" i="1"/>
  <c r="C127" i="1"/>
  <c r="E127" i="1" s="1"/>
  <c r="G127" i="1" l="1"/>
  <c r="I127" i="1" s="1"/>
  <c r="N127" i="1"/>
  <c r="P127" i="1" s="1"/>
  <c r="C128" i="1"/>
  <c r="E128" i="1" s="1"/>
  <c r="B129" i="1"/>
  <c r="G128" i="1" l="1"/>
  <c r="I128" i="1" s="1"/>
  <c r="N128" i="1"/>
  <c r="P128" i="1" s="1"/>
  <c r="C129" i="1"/>
  <c r="E129" i="1" s="1"/>
  <c r="B130" i="1"/>
  <c r="G129" i="1" l="1"/>
  <c r="I129" i="1" s="1"/>
  <c r="N129" i="1"/>
  <c r="P129" i="1" s="1"/>
  <c r="C130" i="1"/>
  <c r="E130" i="1" s="1"/>
  <c r="B131" i="1"/>
  <c r="G130" i="1" l="1"/>
  <c r="I130" i="1" s="1"/>
  <c r="N130" i="1"/>
  <c r="P130" i="1" s="1"/>
  <c r="B132" i="1"/>
  <c r="C131" i="1"/>
  <c r="E131" i="1" s="1"/>
  <c r="G131" i="1" l="1"/>
  <c r="I131" i="1" s="1"/>
  <c r="N131" i="1"/>
  <c r="P131" i="1" s="1"/>
  <c r="B133" i="1"/>
  <c r="C132" i="1"/>
  <c r="E132" i="1" s="1"/>
  <c r="G132" i="1" l="1"/>
  <c r="I132" i="1" s="1"/>
  <c r="N132" i="1"/>
  <c r="P132" i="1" s="1"/>
  <c r="B134" i="1"/>
  <c r="C133" i="1"/>
  <c r="E133" i="1" s="1"/>
  <c r="G133" i="1" l="1"/>
  <c r="I133" i="1" s="1"/>
  <c r="N133" i="1"/>
  <c r="P133" i="1" s="1"/>
  <c r="B135" i="1"/>
  <c r="C134" i="1"/>
  <c r="E134" i="1" s="1"/>
  <c r="G134" i="1" l="1"/>
  <c r="I134" i="1" s="1"/>
  <c r="N134" i="1"/>
  <c r="P134" i="1" s="1"/>
  <c r="B136" i="1"/>
  <c r="C135" i="1"/>
  <c r="E135" i="1" s="1"/>
  <c r="G135" i="1" l="1"/>
  <c r="I135" i="1" s="1"/>
  <c r="N135" i="1"/>
  <c r="P135" i="1" s="1"/>
  <c r="B137" i="1"/>
  <c r="C136" i="1"/>
  <c r="E136" i="1" s="1"/>
  <c r="G136" i="1" l="1"/>
  <c r="I136" i="1" s="1"/>
  <c r="N136" i="1"/>
  <c r="P136" i="1" s="1"/>
  <c r="B138" i="1"/>
  <c r="C137" i="1"/>
  <c r="E137" i="1" s="1"/>
  <c r="G137" i="1" l="1"/>
  <c r="I137" i="1" s="1"/>
  <c r="N137" i="1"/>
  <c r="P137" i="1" s="1"/>
  <c r="B139" i="1"/>
  <c r="C138" i="1"/>
  <c r="E138" i="1" s="1"/>
  <c r="G138" i="1" l="1"/>
  <c r="I138" i="1" s="1"/>
  <c r="N138" i="1"/>
  <c r="P138" i="1" s="1"/>
  <c r="B140" i="1"/>
  <c r="C139" i="1"/>
  <c r="E139" i="1" s="1"/>
  <c r="G139" i="1" l="1"/>
  <c r="I139" i="1" s="1"/>
  <c r="N139" i="1"/>
  <c r="P139" i="1" s="1"/>
  <c r="B141" i="1"/>
  <c r="C140" i="1"/>
  <c r="E140" i="1" s="1"/>
  <c r="G140" i="1" l="1"/>
  <c r="I140" i="1" s="1"/>
  <c r="N140" i="1"/>
  <c r="P140" i="1" s="1"/>
  <c r="B142" i="1"/>
  <c r="C141" i="1"/>
  <c r="E141" i="1" s="1"/>
  <c r="G141" i="1" l="1"/>
  <c r="I141" i="1" s="1"/>
  <c r="N141" i="1"/>
  <c r="P141" i="1" s="1"/>
  <c r="B143" i="1"/>
  <c r="C142" i="1"/>
  <c r="E142" i="1" s="1"/>
  <c r="G142" i="1" l="1"/>
  <c r="I142" i="1" s="1"/>
  <c r="N142" i="1"/>
  <c r="P142" i="1" s="1"/>
  <c r="B144" i="1"/>
  <c r="C143" i="1"/>
  <c r="E143" i="1" s="1"/>
  <c r="G143" i="1" l="1"/>
  <c r="I143" i="1" s="1"/>
  <c r="N143" i="1"/>
  <c r="P143" i="1" s="1"/>
  <c r="C144" i="1"/>
  <c r="E144" i="1" s="1"/>
  <c r="B145" i="1"/>
  <c r="G144" i="1" l="1"/>
  <c r="I144" i="1" s="1"/>
  <c r="N144" i="1"/>
  <c r="P144" i="1" s="1"/>
  <c r="B146" i="1"/>
  <c r="C145" i="1"/>
  <c r="E145" i="1" s="1"/>
  <c r="G145" i="1" l="1"/>
  <c r="I145" i="1" s="1"/>
  <c r="N145" i="1"/>
  <c r="P145" i="1" s="1"/>
  <c r="B147" i="1"/>
  <c r="C146" i="1"/>
  <c r="E146" i="1" s="1"/>
  <c r="G146" i="1" l="1"/>
  <c r="I146" i="1" s="1"/>
  <c r="N146" i="1"/>
  <c r="P146" i="1" s="1"/>
  <c r="B148" i="1"/>
  <c r="C147" i="1"/>
  <c r="E147" i="1" s="1"/>
  <c r="G147" i="1" l="1"/>
  <c r="I147" i="1" s="1"/>
  <c r="N147" i="1"/>
  <c r="P147" i="1" s="1"/>
  <c r="B149" i="1"/>
  <c r="C148" i="1"/>
  <c r="E148" i="1" s="1"/>
  <c r="G148" i="1" l="1"/>
  <c r="I148" i="1" s="1"/>
  <c r="N148" i="1"/>
  <c r="P148" i="1" s="1"/>
  <c r="B150" i="1"/>
  <c r="C149" i="1"/>
  <c r="E149" i="1" s="1"/>
  <c r="G149" i="1" l="1"/>
  <c r="I149" i="1" s="1"/>
  <c r="N149" i="1"/>
  <c r="P149" i="1" s="1"/>
  <c r="B151" i="1"/>
  <c r="C150" i="1"/>
  <c r="E150" i="1" s="1"/>
  <c r="G150" i="1" l="1"/>
  <c r="I150" i="1" s="1"/>
  <c r="N150" i="1"/>
  <c r="P150" i="1" s="1"/>
  <c r="B152" i="1"/>
  <c r="C151" i="1"/>
  <c r="E151" i="1" s="1"/>
  <c r="G151" i="1" l="1"/>
  <c r="I151" i="1" s="1"/>
  <c r="N151" i="1"/>
  <c r="P151" i="1" s="1"/>
  <c r="C152" i="1"/>
  <c r="E152" i="1" s="1"/>
  <c r="B153" i="1"/>
  <c r="G152" i="1" l="1"/>
  <c r="I152" i="1" s="1"/>
  <c r="N152" i="1"/>
  <c r="P152" i="1" s="1"/>
  <c r="B154" i="1"/>
  <c r="C153" i="1"/>
  <c r="E153" i="1" s="1"/>
  <c r="G153" i="1" l="1"/>
  <c r="I153" i="1" s="1"/>
  <c r="N153" i="1"/>
  <c r="P153" i="1" s="1"/>
  <c r="B155" i="1"/>
  <c r="C154" i="1"/>
  <c r="E154" i="1" s="1"/>
  <c r="G154" i="1" l="1"/>
  <c r="I154" i="1" s="1"/>
  <c r="N154" i="1"/>
  <c r="P154" i="1" s="1"/>
  <c r="B156" i="1"/>
  <c r="C155" i="1"/>
  <c r="E155" i="1" s="1"/>
  <c r="G155" i="1" l="1"/>
  <c r="I155" i="1" s="1"/>
  <c r="N155" i="1"/>
  <c r="P155" i="1" s="1"/>
  <c r="B157" i="1"/>
  <c r="C156" i="1"/>
  <c r="E156" i="1" s="1"/>
  <c r="G156" i="1" l="1"/>
  <c r="I156" i="1" s="1"/>
  <c r="N156" i="1"/>
  <c r="P156" i="1" s="1"/>
  <c r="B158" i="1"/>
  <c r="C157" i="1"/>
  <c r="E157" i="1" s="1"/>
  <c r="G157" i="1" l="1"/>
  <c r="I157" i="1" s="1"/>
  <c r="N157" i="1"/>
  <c r="P157" i="1" s="1"/>
  <c r="B159" i="1"/>
  <c r="C158" i="1"/>
  <c r="E158" i="1" s="1"/>
  <c r="G158" i="1" l="1"/>
  <c r="I158" i="1" s="1"/>
  <c r="N158" i="1"/>
  <c r="P158" i="1" s="1"/>
  <c r="B160" i="1"/>
  <c r="C159" i="1"/>
  <c r="E159" i="1" s="1"/>
  <c r="G159" i="1" l="1"/>
  <c r="I159" i="1" s="1"/>
  <c r="N159" i="1"/>
  <c r="P159" i="1" s="1"/>
  <c r="C160" i="1"/>
  <c r="E160" i="1" s="1"/>
  <c r="B161" i="1"/>
  <c r="G160" i="1" l="1"/>
  <c r="I160" i="1" s="1"/>
  <c r="N160" i="1"/>
  <c r="P160" i="1" s="1"/>
  <c r="B162" i="1"/>
  <c r="C161" i="1"/>
  <c r="E161" i="1" s="1"/>
  <c r="G161" i="1" l="1"/>
  <c r="I161" i="1" s="1"/>
  <c r="N161" i="1"/>
  <c r="P161" i="1" s="1"/>
  <c r="B163" i="1"/>
  <c r="C162" i="1"/>
  <c r="E162" i="1" s="1"/>
  <c r="G162" i="1" l="1"/>
  <c r="I162" i="1" s="1"/>
  <c r="N162" i="1"/>
  <c r="P162" i="1" s="1"/>
  <c r="B164" i="1"/>
  <c r="C163" i="1"/>
  <c r="E163" i="1" s="1"/>
  <c r="G163" i="1" l="1"/>
  <c r="I163" i="1" s="1"/>
  <c r="N163" i="1"/>
  <c r="P163" i="1" s="1"/>
  <c r="B165" i="1"/>
  <c r="C164" i="1"/>
  <c r="E164" i="1" s="1"/>
  <c r="G164" i="1" l="1"/>
  <c r="I164" i="1" s="1"/>
  <c r="N164" i="1"/>
  <c r="P164" i="1" s="1"/>
  <c r="B166" i="1"/>
  <c r="C165" i="1"/>
  <c r="E165" i="1" s="1"/>
  <c r="G165" i="1" l="1"/>
  <c r="I165" i="1" s="1"/>
  <c r="N165" i="1"/>
  <c r="P165" i="1" s="1"/>
  <c r="B167" i="1"/>
  <c r="C166" i="1"/>
  <c r="E166" i="1" s="1"/>
  <c r="G166" i="1" l="1"/>
  <c r="I166" i="1" s="1"/>
  <c r="N166" i="1"/>
  <c r="P166" i="1" s="1"/>
  <c r="B168" i="1"/>
  <c r="C167" i="1"/>
  <c r="E167" i="1" s="1"/>
  <c r="G167" i="1" l="1"/>
  <c r="I167" i="1" s="1"/>
  <c r="N167" i="1"/>
  <c r="P167" i="1" s="1"/>
  <c r="B169" i="1"/>
  <c r="C168" i="1"/>
  <c r="E168" i="1" s="1"/>
  <c r="G168" i="1" l="1"/>
  <c r="I168" i="1" s="1"/>
  <c r="N168" i="1"/>
  <c r="P168" i="1" s="1"/>
  <c r="B170" i="1"/>
  <c r="C169" i="1"/>
  <c r="E169" i="1" s="1"/>
  <c r="G169" i="1" l="1"/>
  <c r="I169" i="1" s="1"/>
  <c r="N169" i="1"/>
  <c r="P169" i="1" s="1"/>
  <c r="B171" i="1"/>
  <c r="C170" i="1"/>
  <c r="E170" i="1" s="1"/>
  <c r="G170" i="1" l="1"/>
  <c r="I170" i="1" s="1"/>
  <c r="N170" i="1"/>
  <c r="P170" i="1" s="1"/>
  <c r="B172" i="1"/>
  <c r="C171" i="1"/>
  <c r="E171" i="1" s="1"/>
  <c r="G171" i="1" l="1"/>
  <c r="I171" i="1" s="1"/>
  <c r="N171" i="1"/>
  <c r="P171" i="1" s="1"/>
  <c r="B173" i="1"/>
  <c r="C172" i="1"/>
  <c r="E172" i="1" s="1"/>
  <c r="G172" i="1" l="1"/>
  <c r="I172" i="1" s="1"/>
  <c r="N172" i="1"/>
  <c r="P172" i="1" s="1"/>
  <c r="B174" i="1"/>
  <c r="C173" i="1"/>
  <c r="E173" i="1" s="1"/>
  <c r="G173" i="1" l="1"/>
  <c r="I173" i="1" s="1"/>
  <c r="N173" i="1"/>
  <c r="P173" i="1" s="1"/>
  <c r="B175" i="1"/>
  <c r="C174" i="1"/>
  <c r="E174" i="1" s="1"/>
  <c r="G174" i="1" l="1"/>
  <c r="I174" i="1" s="1"/>
  <c r="N174" i="1"/>
  <c r="P174" i="1" s="1"/>
  <c r="B176" i="1"/>
  <c r="C175" i="1"/>
  <c r="E175" i="1" s="1"/>
  <c r="G175" i="1" l="1"/>
  <c r="I175" i="1" s="1"/>
  <c r="N175" i="1"/>
  <c r="P175" i="1" s="1"/>
  <c r="C176" i="1"/>
  <c r="E176" i="1" s="1"/>
  <c r="B177" i="1"/>
  <c r="G176" i="1" l="1"/>
  <c r="I176" i="1" s="1"/>
  <c r="N176" i="1"/>
  <c r="P176" i="1" s="1"/>
  <c r="C177" i="1"/>
  <c r="E177" i="1" s="1"/>
  <c r="B178" i="1"/>
  <c r="G177" i="1" l="1"/>
  <c r="I177" i="1" s="1"/>
  <c r="N177" i="1"/>
  <c r="P177" i="1" s="1"/>
  <c r="B179" i="1"/>
  <c r="C178" i="1"/>
  <c r="E178" i="1" s="1"/>
  <c r="G178" i="1" l="1"/>
  <c r="I178" i="1" s="1"/>
  <c r="N178" i="1"/>
  <c r="P178" i="1" s="1"/>
  <c r="B180" i="1"/>
  <c r="C179" i="1"/>
  <c r="E179" i="1" s="1"/>
  <c r="G179" i="1" l="1"/>
  <c r="I179" i="1" s="1"/>
  <c r="N179" i="1"/>
  <c r="P179" i="1" s="1"/>
  <c r="B181" i="1"/>
  <c r="C180" i="1"/>
  <c r="E180" i="1" s="1"/>
  <c r="G180" i="1" l="1"/>
  <c r="I180" i="1" s="1"/>
  <c r="N180" i="1"/>
  <c r="P180" i="1" s="1"/>
  <c r="B182" i="1"/>
  <c r="C181" i="1"/>
  <c r="E181" i="1" s="1"/>
  <c r="G181" i="1" l="1"/>
  <c r="I181" i="1" s="1"/>
  <c r="N181" i="1"/>
  <c r="P181" i="1" s="1"/>
  <c r="B183" i="1"/>
  <c r="C182" i="1"/>
  <c r="E182" i="1" s="1"/>
  <c r="G182" i="1" l="1"/>
  <c r="I182" i="1" s="1"/>
  <c r="N182" i="1"/>
  <c r="P182" i="1" s="1"/>
  <c r="C183" i="1"/>
  <c r="E183" i="1" s="1"/>
  <c r="B184" i="1"/>
  <c r="G183" i="1" l="1"/>
  <c r="I183" i="1" s="1"/>
  <c r="N183" i="1"/>
  <c r="P183" i="1" s="1"/>
  <c r="C184" i="1"/>
  <c r="E184" i="1" s="1"/>
  <c r="B185" i="1"/>
  <c r="G184" i="1" l="1"/>
  <c r="I184" i="1" s="1"/>
  <c r="N184" i="1"/>
  <c r="P184" i="1" s="1"/>
  <c r="B186" i="1"/>
  <c r="C185" i="1"/>
  <c r="E185" i="1" s="1"/>
  <c r="G185" i="1" l="1"/>
  <c r="I185" i="1" s="1"/>
  <c r="N185" i="1"/>
  <c r="P185" i="1" s="1"/>
  <c r="B187" i="1"/>
  <c r="C186" i="1"/>
  <c r="E186" i="1" s="1"/>
  <c r="G186" i="1" l="1"/>
  <c r="I186" i="1" s="1"/>
  <c r="N186" i="1"/>
  <c r="P186" i="1" s="1"/>
  <c r="B188" i="1"/>
  <c r="C187" i="1"/>
  <c r="E187" i="1" s="1"/>
  <c r="G187" i="1" l="1"/>
  <c r="I187" i="1" s="1"/>
  <c r="N187" i="1"/>
  <c r="P187" i="1" s="1"/>
  <c r="B189" i="1"/>
  <c r="C188" i="1"/>
  <c r="E188" i="1" s="1"/>
  <c r="G188" i="1" l="1"/>
  <c r="I188" i="1" s="1"/>
  <c r="N188" i="1"/>
  <c r="P188" i="1" s="1"/>
  <c r="B190" i="1"/>
  <c r="C189" i="1"/>
  <c r="E189" i="1" s="1"/>
  <c r="G189" i="1" l="1"/>
  <c r="I189" i="1" s="1"/>
  <c r="N189" i="1"/>
  <c r="P189" i="1" s="1"/>
  <c r="B191" i="1"/>
  <c r="C190" i="1"/>
  <c r="E190" i="1" s="1"/>
  <c r="G190" i="1" l="1"/>
  <c r="I190" i="1" s="1"/>
  <c r="N190" i="1"/>
  <c r="P190" i="1" s="1"/>
  <c r="B192" i="1"/>
  <c r="C191" i="1"/>
  <c r="E191" i="1" s="1"/>
  <c r="G191" i="1" l="1"/>
  <c r="I191" i="1" s="1"/>
  <c r="N191" i="1"/>
  <c r="P191" i="1" s="1"/>
  <c r="C192" i="1"/>
  <c r="E192" i="1" s="1"/>
  <c r="B193" i="1"/>
  <c r="G192" i="1" l="1"/>
  <c r="I192" i="1" s="1"/>
  <c r="N192" i="1"/>
  <c r="P192" i="1" s="1"/>
  <c r="B194" i="1"/>
  <c r="C193" i="1"/>
  <c r="E193" i="1" s="1"/>
  <c r="G193" i="1" l="1"/>
  <c r="I193" i="1" s="1"/>
  <c r="N193" i="1"/>
  <c r="P193" i="1" s="1"/>
  <c r="B195" i="1"/>
  <c r="C194" i="1"/>
  <c r="E194" i="1" s="1"/>
  <c r="G194" i="1" l="1"/>
  <c r="I194" i="1" s="1"/>
  <c r="N194" i="1"/>
  <c r="P194" i="1" s="1"/>
  <c r="B196" i="1"/>
  <c r="C195" i="1"/>
  <c r="E195" i="1" s="1"/>
  <c r="G195" i="1" l="1"/>
  <c r="I195" i="1" s="1"/>
  <c r="N195" i="1"/>
  <c r="P195" i="1" s="1"/>
  <c r="B197" i="1"/>
  <c r="C196" i="1"/>
  <c r="E196" i="1" s="1"/>
  <c r="G196" i="1" l="1"/>
  <c r="I196" i="1" s="1"/>
  <c r="N196" i="1"/>
  <c r="P196" i="1" s="1"/>
  <c r="B198" i="1"/>
  <c r="C197" i="1"/>
  <c r="E197" i="1" s="1"/>
  <c r="G197" i="1" l="1"/>
  <c r="I197" i="1" s="1"/>
  <c r="N197" i="1"/>
  <c r="P197" i="1" s="1"/>
  <c r="B199" i="1"/>
  <c r="C198" i="1"/>
  <c r="E198" i="1" s="1"/>
  <c r="G198" i="1" l="1"/>
  <c r="I198" i="1" s="1"/>
  <c r="N198" i="1"/>
  <c r="P198" i="1" s="1"/>
  <c r="B200" i="1"/>
  <c r="C199" i="1"/>
  <c r="E199" i="1" s="1"/>
  <c r="G199" i="1" l="1"/>
  <c r="I199" i="1" s="1"/>
  <c r="N199" i="1"/>
  <c r="P199" i="1" s="1"/>
  <c r="B201" i="1"/>
  <c r="C200" i="1"/>
  <c r="E200" i="1" s="1"/>
  <c r="G200" i="1" l="1"/>
  <c r="I200" i="1" s="1"/>
  <c r="N200" i="1"/>
  <c r="P200" i="1" s="1"/>
  <c r="B202" i="1"/>
  <c r="C201" i="1"/>
  <c r="E201" i="1" s="1"/>
  <c r="G201" i="1" l="1"/>
  <c r="I201" i="1" s="1"/>
  <c r="N201" i="1"/>
  <c r="P201" i="1" s="1"/>
  <c r="B203" i="1"/>
  <c r="C202" i="1"/>
  <c r="E202" i="1" s="1"/>
  <c r="G202" i="1" l="1"/>
  <c r="I202" i="1" s="1"/>
  <c r="N202" i="1"/>
  <c r="P202" i="1" s="1"/>
  <c r="B204" i="1"/>
  <c r="C203" i="1"/>
  <c r="E203" i="1" s="1"/>
  <c r="G203" i="1" l="1"/>
  <c r="I203" i="1" s="1"/>
  <c r="N203" i="1"/>
  <c r="P203" i="1" s="1"/>
  <c r="B205" i="1"/>
  <c r="C204" i="1"/>
  <c r="E204" i="1" s="1"/>
  <c r="G204" i="1" l="1"/>
  <c r="I204" i="1" s="1"/>
  <c r="N204" i="1"/>
  <c r="P204" i="1" s="1"/>
  <c r="B206" i="1"/>
  <c r="C205" i="1"/>
  <c r="E205" i="1" s="1"/>
  <c r="G205" i="1" l="1"/>
  <c r="I205" i="1" s="1"/>
  <c r="N205" i="1"/>
  <c r="P205" i="1" s="1"/>
  <c r="B207" i="1"/>
  <c r="C206" i="1"/>
  <c r="E206" i="1" s="1"/>
  <c r="G206" i="1" l="1"/>
  <c r="I206" i="1" s="1"/>
  <c r="N206" i="1"/>
  <c r="P206" i="1" s="1"/>
  <c r="B208" i="1"/>
  <c r="C207" i="1"/>
  <c r="E207" i="1" s="1"/>
  <c r="G207" i="1" l="1"/>
  <c r="I207" i="1" s="1"/>
  <c r="N207" i="1"/>
  <c r="P207" i="1" s="1"/>
  <c r="C208" i="1"/>
  <c r="E208" i="1" s="1"/>
  <c r="B209" i="1"/>
  <c r="G208" i="1" l="1"/>
  <c r="I208" i="1" s="1"/>
  <c r="N208" i="1"/>
  <c r="P208" i="1" s="1"/>
  <c r="B210" i="1"/>
  <c r="C209" i="1"/>
  <c r="E209" i="1" s="1"/>
  <c r="G209" i="1" l="1"/>
  <c r="I209" i="1" s="1"/>
  <c r="N209" i="1"/>
  <c r="P209" i="1" s="1"/>
  <c r="B211" i="1"/>
  <c r="C210" i="1"/>
  <c r="E210" i="1" s="1"/>
  <c r="G210" i="1" l="1"/>
  <c r="I210" i="1" s="1"/>
  <c r="N210" i="1"/>
  <c r="P210" i="1" s="1"/>
  <c r="B212" i="1"/>
  <c r="C211" i="1"/>
  <c r="E211" i="1" s="1"/>
  <c r="G211" i="1" l="1"/>
  <c r="I211" i="1" s="1"/>
  <c r="N211" i="1"/>
  <c r="P211" i="1" s="1"/>
  <c r="B213" i="1"/>
  <c r="C212" i="1"/>
  <c r="E212" i="1" s="1"/>
  <c r="G212" i="1" l="1"/>
  <c r="I212" i="1" s="1"/>
  <c r="N212" i="1"/>
  <c r="P212" i="1" s="1"/>
  <c r="B214" i="1"/>
  <c r="C213" i="1"/>
  <c r="E213" i="1" s="1"/>
  <c r="G213" i="1" l="1"/>
  <c r="I213" i="1" s="1"/>
  <c r="N213" i="1"/>
  <c r="P213" i="1" s="1"/>
  <c r="B215" i="1"/>
  <c r="C214" i="1"/>
  <c r="E214" i="1" s="1"/>
  <c r="G214" i="1" l="1"/>
  <c r="I214" i="1" s="1"/>
  <c r="N214" i="1"/>
  <c r="P214" i="1" s="1"/>
  <c r="B216" i="1"/>
  <c r="C215" i="1"/>
  <c r="E215" i="1" s="1"/>
  <c r="G215" i="1" l="1"/>
  <c r="I215" i="1" s="1"/>
  <c r="N215" i="1"/>
  <c r="P215" i="1" s="1"/>
  <c r="C216" i="1"/>
  <c r="E216" i="1" s="1"/>
  <c r="B217" i="1"/>
  <c r="G216" i="1" l="1"/>
  <c r="I216" i="1" s="1"/>
  <c r="N216" i="1"/>
  <c r="P216" i="1" s="1"/>
  <c r="B218" i="1"/>
  <c r="C217" i="1"/>
  <c r="E217" i="1" s="1"/>
  <c r="G217" i="1" l="1"/>
  <c r="I217" i="1" s="1"/>
  <c r="N217" i="1"/>
  <c r="P217" i="1" s="1"/>
  <c r="B219" i="1"/>
  <c r="C218" i="1"/>
  <c r="E218" i="1" s="1"/>
  <c r="G218" i="1" l="1"/>
  <c r="I218" i="1" s="1"/>
  <c r="N218" i="1"/>
  <c r="P218" i="1" s="1"/>
  <c r="B220" i="1"/>
  <c r="C219" i="1"/>
  <c r="E219" i="1" s="1"/>
  <c r="G219" i="1" l="1"/>
  <c r="I219" i="1" s="1"/>
  <c r="N219" i="1"/>
  <c r="P219" i="1" s="1"/>
  <c r="B221" i="1"/>
  <c r="C220" i="1"/>
  <c r="E220" i="1" s="1"/>
  <c r="G220" i="1" l="1"/>
  <c r="I220" i="1" s="1"/>
  <c r="N220" i="1"/>
  <c r="P220" i="1" s="1"/>
  <c r="B222" i="1"/>
  <c r="C221" i="1"/>
  <c r="E221" i="1" s="1"/>
  <c r="G221" i="1" l="1"/>
  <c r="I221" i="1" s="1"/>
  <c r="N221" i="1"/>
  <c r="P221" i="1" s="1"/>
  <c r="B223" i="1"/>
  <c r="C222" i="1"/>
  <c r="E222" i="1" s="1"/>
  <c r="G222" i="1" l="1"/>
  <c r="I222" i="1" s="1"/>
  <c r="N222" i="1"/>
  <c r="P222" i="1" s="1"/>
  <c r="B224" i="1"/>
  <c r="C223" i="1"/>
  <c r="E223" i="1" s="1"/>
  <c r="G223" i="1" l="1"/>
  <c r="I223" i="1" s="1"/>
  <c r="N223" i="1"/>
  <c r="P223" i="1" s="1"/>
  <c r="C224" i="1"/>
  <c r="E224" i="1" s="1"/>
  <c r="B225" i="1"/>
  <c r="G224" i="1" l="1"/>
  <c r="I224" i="1" s="1"/>
  <c r="N224" i="1"/>
  <c r="P224" i="1" s="1"/>
  <c r="B226" i="1"/>
  <c r="C225" i="1"/>
  <c r="E225" i="1" s="1"/>
  <c r="G225" i="1" l="1"/>
  <c r="I225" i="1" s="1"/>
  <c r="N225" i="1"/>
  <c r="P225" i="1" s="1"/>
  <c r="B227" i="1"/>
  <c r="C226" i="1"/>
  <c r="E226" i="1" s="1"/>
  <c r="G226" i="1" l="1"/>
  <c r="I226" i="1" s="1"/>
  <c r="N226" i="1"/>
  <c r="P226" i="1" s="1"/>
  <c r="B228" i="1"/>
  <c r="C227" i="1"/>
  <c r="E227" i="1" s="1"/>
  <c r="G227" i="1" l="1"/>
  <c r="I227" i="1" s="1"/>
  <c r="N227" i="1"/>
  <c r="P227" i="1" s="1"/>
  <c r="B229" i="1"/>
  <c r="C228" i="1"/>
  <c r="E228" i="1" s="1"/>
  <c r="G228" i="1" l="1"/>
  <c r="I228" i="1" s="1"/>
  <c r="N228" i="1"/>
  <c r="P228" i="1" s="1"/>
  <c r="B230" i="1"/>
  <c r="C229" i="1"/>
  <c r="E229" i="1" s="1"/>
  <c r="G229" i="1" l="1"/>
  <c r="I229" i="1" s="1"/>
  <c r="N229" i="1"/>
  <c r="P229" i="1" s="1"/>
  <c r="B231" i="1"/>
  <c r="C230" i="1"/>
  <c r="E230" i="1" s="1"/>
  <c r="G230" i="1" l="1"/>
  <c r="I230" i="1" s="1"/>
  <c r="N230" i="1"/>
  <c r="P230" i="1" s="1"/>
  <c r="B232" i="1"/>
  <c r="C231" i="1"/>
  <c r="E231" i="1" s="1"/>
  <c r="G231" i="1" l="1"/>
  <c r="I231" i="1" s="1"/>
  <c r="N231" i="1"/>
  <c r="P231" i="1" s="1"/>
  <c r="B233" i="1"/>
  <c r="C232" i="1"/>
  <c r="E232" i="1" s="1"/>
  <c r="G232" i="1" l="1"/>
  <c r="I232" i="1" s="1"/>
  <c r="N232" i="1"/>
  <c r="P232" i="1" s="1"/>
  <c r="B234" i="1"/>
  <c r="C233" i="1"/>
  <c r="E233" i="1" s="1"/>
  <c r="G233" i="1" l="1"/>
  <c r="I233" i="1" s="1"/>
  <c r="N233" i="1"/>
  <c r="P233" i="1" s="1"/>
  <c r="B235" i="1"/>
  <c r="C234" i="1"/>
  <c r="E234" i="1" s="1"/>
  <c r="G234" i="1" l="1"/>
  <c r="I234" i="1" s="1"/>
  <c r="N234" i="1"/>
  <c r="P234" i="1" s="1"/>
  <c r="B236" i="1"/>
  <c r="C235" i="1"/>
  <c r="E235" i="1" s="1"/>
  <c r="G235" i="1" l="1"/>
  <c r="I235" i="1" s="1"/>
  <c r="N235" i="1"/>
  <c r="P235" i="1" s="1"/>
  <c r="B237" i="1"/>
  <c r="C236" i="1"/>
  <c r="E236" i="1" s="1"/>
  <c r="G236" i="1" l="1"/>
  <c r="I236" i="1" s="1"/>
  <c r="N236" i="1"/>
  <c r="P236" i="1" s="1"/>
  <c r="B238" i="1"/>
  <c r="C237" i="1"/>
  <c r="E237" i="1" s="1"/>
  <c r="G237" i="1" l="1"/>
  <c r="I237" i="1" s="1"/>
  <c r="N237" i="1"/>
  <c r="P237" i="1" s="1"/>
  <c r="B239" i="1"/>
  <c r="C238" i="1"/>
  <c r="E238" i="1" s="1"/>
  <c r="G238" i="1" l="1"/>
  <c r="I238" i="1" s="1"/>
  <c r="N238" i="1"/>
  <c r="P238" i="1" s="1"/>
  <c r="B240" i="1"/>
  <c r="C239" i="1"/>
  <c r="E239" i="1" s="1"/>
  <c r="G239" i="1" l="1"/>
  <c r="I239" i="1" s="1"/>
  <c r="N239" i="1"/>
  <c r="P239" i="1" s="1"/>
  <c r="C240" i="1"/>
  <c r="E240" i="1" s="1"/>
  <c r="B241" i="1"/>
  <c r="G240" i="1" l="1"/>
  <c r="I240" i="1" s="1"/>
  <c r="N240" i="1"/>
  <c r="P240" i="1" s="1"/>
  <c r="C241" i="1"/>
  <c r="E241" i="1" s="1"/>
  <c r="B242" i="1"/>
  <c r="G241" i="1" l="1"/>
  <c r="I241" i="1" s="1"/>
  <c r="N241" i="1"/>
  <c r="P241" i="1" s="1"/>
  <c r="B243" i="1"/>
  <c r="C242" i="1"/>
  <c r="E242" i="1" s="1"/>
  <c r="G242" i="1" l="1"/>
  <c r="I242" i="1" s="1"/>
  <c r="N242" i="1"/>
  <c r="P242" i="1" s="1"/>
  <c r="B244" i="1"/>
  <c r="C243" i="1"/>
  <c r="E243" i="1" s="1"/>
  <c r="G243" i="1" l="1"/>
  <c r="I243" i="1" s="1"/>
  <c r="N243" i="1"/>
  <c r="P243" i="1" s="1"/>
  <c r="B245" i="1"/>
  <c r="C244" i="1"/>
  <c r="E244" i="1" s="1"/>
  <c r="G244" i="1" l="1"/>
  <c r="I244" i="1" s="1"/>
  <c r="N244" i="1"/>
  <c r="P244" i="1" s="1"/>
  <c r="B246" i="1"/>
  <c r="C245" i="1"/>
  <c r="E245" i="1" s="1"/>
  <c r="G245" i="1" l="1"/>
  <c r="I245" i="1" s="1"/>
  <c r="N245" i="1"/>
  <c r="P245" i="1" s="1"/>
  <c r="B247" i="1"/>
  <c r="C246" i="1"/>
  <c r="E246" i="1" s="1"/>
  <c r="G246" i="1" l="1"/>
  <c r="I246" i="1" s="1"/>
  <c r="N246" i="1"/>
  <c r="P246" i="1" s="1"/>
  <c r="B248" i="1"/>
  <c r="C247" i="1"/>
  <c r="E247" i="1" s="1"/>
  <c r="G247" i="1" l="1"/>
  <c r="I247" i="1" s="1"/>
  <c r="N247" i="1"/>
  <c r="P247" i="1" s="1"/>
  <c r="C248" i="1"/>
  <c r="E248" i="1" s="1"/>
  <c r="B249" i="1"/>
  <c r="G248" i="1" l="1"/>
  <c r="I248" i="1" s="1"/>
  <c r="N248" i="1"/>
  <c r="P248" i="1" s="1"/>
  <c r="B250" i="1"/>
  <c r="C249" i="1"/>
  <c r="E249" i="1" s="1"/>
  <c r="G249" i="1" l="1"/>
  <c r="I249" i="1" s="1"/>
  <c r="N249" i="1"/>
  <c r="P249" i="1" s="1"/>
  <c r="B251" i="1"/>
  <c r="C250" i="1"/>
  <c r="E250" i="1" s="1"/>
  <c r="G250" i="1" l="1"/>
  <c r="I250" i="1" s="1"/>
  <c r="N250" i="1"/>
  <c r="P250" i="1" s="1"/>
  <c r="B252" i="1"/>
  <c r="C251" i="1"/>
  <c r="E251" i="1" s="1"/>
  <c r="G251" i="1" l="1"/>
  <c r="I251" i="1" s="1"/>
  <c r="N251" i="1"/>
  <c r="P251" i="1" s="1"/>
  <c r="B253" i="1"/>
  <c r="C252" i="1"/>
  <c r="E252" i="1" s="1"/>
  <c r="G252" i="1" l="1"/>
  <c r="I252" i="1" s="1"/>
  <c r="N252" i="1"/>
  <c r="P252" i="1" s="1"/>
  <c r="B254" i="1"/>
  <c r="C253" i="1"/>
  <c r="E253" i="1" s="1"/>
  <c r="G253" i="1" l="1"/>
  <c r="I253" i="1" s="1"/>
  <c r="N253" i="1"/>
  <c r="P253" i="1" s="1"/>
  <c r="B255" i="1"/>
  <c r="C254" i="1"/>
  <c r="E254" i="1" s="1"/>
  <c r="G254" i="1" l="1"/>
  <c r="I254" i="1" s="1"/>
  <c r="N254" i="1"/>
  <c r="P254" i="1" s="1"/>
  <c r="B256" i="1"/>
  <c r="C255" i="1"/>
  <c r="E255" i="1" s="1"/>
  <c r="G255" i="1" l="1"/>
  <c r="I255" i="1" s="1"/>
  <c r="N255" i="1"/>
  <c r="P255" i="1" s="1"/>
  <c r="C256" i="1"/>
  <c r="E256" i="1" s="1"/>
  <c r="B257" i="1"/>
  <c r="G256" i="1" l="1"/>
  <c r="I256" i="1" s="1"/>
  <c r="N256" i="1"/>
  <c r="P256" i="1" s="1"/>
  <c r="B258" i="1"/>
  <c r="C257" i="1"/>
  <c r="E257" i="1" s="1"/>
  <c r="G257" i="1" l="1"/>
  <c r="I257" i="1" s="1"/>
  <c r="N257" i="1"/>
  <c r="P257" i="1" s="1"/>
  <c r="B259" i="1"/>
  <c r="C258" i="1"/>
  <c r="E258" i="1" s="1"/>
  <c r="G258" i="1" l="1"/>
  <c r="I258" i="1" s="1"/>
  <c r="N258" i="1"/>
  <c r="P258" i="1" s="1"/>
  <c r="B260" i="1"/>
  <c r="C259" i="1"/>
  <c r="E259" i="1" s="1"/>
  <c r="G259" i="1" l="1"/>
  <c r="I259" i="1" s="1"/>
  <c r="N259" i="1"/>
  <c r="P259" i="1" s="1"/>
  <c r="B261" i="1"/>
  <c r="C260" i="1"/>
  <c r="E260" i="1" s="1"/>
  <c r="G260" i="1" l="1"/>
  <c r="I260" i="1" s="1"/>
  <c r="N260" i="1"/>
  <c r="P260" i="1" s="1"/>
  <c r="B262" i="1"/>
  <c r="C261" i="1"/>
  <c r="E261" i="1" s="1"/>
  <c r="G261" i="1" l="1"/>
  <c r="I261" i="1" s="1"/>
  <c r="N261" i="1"/>
  <c r="P261" i="1" s="1"/>
  <c r="B263" i="1"/>
  <c r="C262" i="1"/>
  <c r="E262" i="1" s="1"/>
  <c r="G262" i="1" l="1"/>
  <c r="I262" i="1" s="1"/>
  <c r="N262" i="1"/>
  <c r="P262" i="1" s="1"/>
  <c r="B264" i="1"/>
  <c r="C263" i="1"/>
  <c r="E263" i="1" s="1"/>
  <c r="G263" i="1" l="1"/>
  <c r="I263" i="1" s="1"/>
  <c r="N263" i="1"/>
  <c r="P263" i="1" s="1"/>
  <c r="B265" i="1"/>
  <c r="C264" i="1"/>
  <c r="E264" i="1" s="1"/>
  <c r="G264" i="1" l="1"/>
  <c r="I264" i="1" s="1"/>
  <c r="N264" i="1"/>
  <c r="P264" i="1" s="1"/>
  <c r="B266" i="1"/>
  <c r="C265" i="1"/>
  <c r="E265" i="1" s="1"/>
  <c r="G265" i="1" l="1"/>
  <c r="I265" i="1" s="1"/>
  <c r="N265" i="1"/>
  <c r="P265" i="1" s="1"/>
  <c r="B267" i="1"/>
  <c r="C266" i="1"/>
  <c r="E266" i="1" s="1"/>
  <c r="G266" i="1" l="1"/>
  <c r="I266" i="1" s="1"/>
  <c r="N266" i="1"/>
  <c r="P266" i="1" s="1"/>
  <c r="B268" i="1"/>
  <c r="C267" i="1"/>
  <c r="E267" i="1" s="1"/>
  <c r="G267" i="1" l="1"/>
  <c r="I267" i="1" s="1"/>
  <c r="N267" i="1"/>
  <c r="P267" i="1" s="1"/>
  <c r="B269" i="1"/>
  <c r="C268" i="1"/>
  <c r="E268" i="1" s="1"/>
  <c r="G268" i="1" l="1"/>
  <c r="I268" i="1" s="1"/>
  <c r="N268" i="1"/>
  <c r="P268" i="1" s="1"/>
  <c r="B270" i="1"/>
  <c r="C269" i="1"/>
  <c r="E269" i="1" s="1"/>
  <c r="G269" i="1" l="1"/>
  <c r="I269" i="1" s="1"/>
  <c r="N269" i="1"/>
  <c r="P269" i="1" s="1"/>
  <c r="B271" i="1"/>
  <c r="C270" i="1"/>
  <c r="E270" i="1" s="1"/>
  <c r="G270" i="1" l="1"/>
  <c r="I270" i="1" s="1"/>
  <c r="N270" i="1"/>
  <c r="P270" i="1" s="1"/>
  <c r="B272" i="1"/>
  <c r="C271" i="1"/>
  <c r="E271" i="1" s="1"/>
  <c r="G271" i="1" l="1"/>
  <c r="I271" i="1" s="1"/>
  <c r="N271" i="1"/>
  <c r="P271" i="1" s="1"/>
  <c r="C272" i="1"/>
  <c r="E272" i="1" s="1"/>
  <c r="B273" i="1"/>
  <c r="G272" i="1" l="1"/>
  <c r="I272" i="1" s="1"/>
  <c r="N272" i="1"/>
  <c r="P272" i="1" s="1"/>
  <c r="B274" i="1"/>
  <c r="C273" i="1"/>
  <c r="E273" i="1" s="1"/>
  <c r="G273" i="1" l="1"/>
  <c r="I273" i="1" s="1"/>
  <c r="N273" i="1"/>
  <c r="P273" i="1" s="1"/>
  <c r="B275" i="1"/>
  <c r="C274" i="1"/>
  <c r="E274" i="1" s="1"/>
  <c r="G274" i="1" l="1"/>
  <c r="I274" i="1" s="1"/>
  <c r="N274" i="1"/>
  <c r="P274" i="1" s="1"/>
  <c r="B276" i="1"/>
  <c r="C275" i="1"/>
  <c r="E275" i="1" s="1"/>
  <c r="G275" i="1" l="1"/>
  <c r="I275" i="1" s="1"/>
  <c r="N275" i="1"/>
  <c r="P275" i="1" s="1"/>
  <c r="B277" i="1"/>
  <c r="C276" i="1"/>
  <c r="E276" i="1" s="1"/>
  <c r="G276" i="1" l="1"/>
  <c r="I276" i="1" s="1"/>
  <c r="N276" i="1"/>
  <c r="P276" i="1" s="1"/>
  <c r="B278" i="1"/>
  <c r="C277" i="1"/>
  <c r="E277" i="1" s="1"/>
  <c r="G277" i="1" l="1"/>
  <c r="I277" i="1" s="1"/>
  <c r="N277" i="1"/>
  <c r="P277" i="1" s="1"/>
  <c r="B279" i="1"/>
  <c r="C278" i="1"/>
  <c r="E278" i="1" s="1"/>
  <c r="G278" i="1" l="1"/>
  <c r="I278" i="1" s="1"/>
  <c r="N278" i="1"/>
  <c r="P278" i="1" s="1"/>
  <c r="B280" i="1"/>
  <c r="C279" i="1"/>
  <c r="E279" i="1" s="1"/>
  <c r="G279" i="1" l="1"/>
  <c r="I279" i="1" s="1"/>
  <c r="N279" i="1"/>
  <c r="P279" i="1" s="1"/>
  <c r="C280" i="1"/>
  <c r="E280" i="1" s="1"/>
  <c r="B281" i="1"/>
  <c r="G280" i="1" l="1"/>
  <c r="I280" i="1" s="1"/>
  <c r="N280" i="1"/>
  <c r="P280" i="1" s="1"/>
  <c r="B282" i="1"/>
  <c r="C281" i="1"/>
  <c r="E281" i="1" s="1"/>
  <c r="G281" i="1" l="1"/>
  <c r="I281" i="1" s="1"/>
  <c r="N281" i="1"/>
  <c r="P281" i="1" s="1"/>
  <c r="B283" i="1"/>
  <c r="C282" i="1"/>
  <c r="E282" i="1" s="1"/>
  <c r="G282" i="1" l="1"/>
  <c r="I282" i="1" s="1"/>
  <c r="N282" i="1"/>
  <c r="P282" i="1" s="1"/>
  <c r="B284" i="1"/>
  <c r="C283" i="1"/>
  <c r="E283" i="1" s="1"/>
  <c r="G283" i="1" l="1"/>
  <c r="I283" i="1" s="1"/>
  <c r="N283" i="1"/>
  <c r="P283" i="1" s="1"/>
  <c r="B285" i="1"/>
  <c r="C284" i="1"/>
  <c r="E284" i="1" s="1"/>
  <c r="G284" i="1" l="1"/>
  <c r="I284" i="1" s="1"/>
  <c r="N284" i="1"/>
  <c r="P284" i="1" s="1"/>
  <c r="B286" i="1"/>
  <c r="C285" i="1"/>
  <c r="E285" i="1" s="1"/>
  <c r="G285" i="1" l="1"/>
  <c r="I285" i="1" s="1"/>
  <c r="N285" i="1"/>
  <c r="P285" i="1" s="1"/>
  <c r="B287" i="1"/>
  <c r="C286" i="1"/>
  <c r="E286" i="1" s="1"/>
  <c r="G286" i="1" l="1"/>
  <c r="I286" i="1" s="1"/>
  <c r="N286" i="1"/>
  <c r="P286" i="1" s="1"/>
  <c r="B288" i="1"/>
  <c r="C287" i="1"/>
  <c r="E287" i="1" s="1"/>
  <c r="G287" i="1" l="1"/>
  <c r="I287" i="1" s="1"/>
  <c r="N287" i="1"/>
  <c r="P287" i="1" s="1"/>
  <c r="C288" i="1"/>
  <c r="E288" i="1" s="1"/>
  <c r="B289" i="1"/>
  <c r="G288" i="1" l="1"/>
  <c r="I288" i="1" s="1"/>
  <c r="N288" i="1"/>
  <c r="P288" i="1" s="1"/>
  <c r="B290" i="1"/>
  <c r="C289" i="1"/>
  <c r="E289" i="1" s="1"/>
  <c r="G289" i="1" l="1"/>
  <c r="I289" i="1" s="1"/>
  <c r="N289" i="1"/>
  <c r="P289" i="1" s="1"/>
  <c r="B291" i="1"/>
  <c r="C290" i="1"/>
  <c r="E290" i="1" s="1"/>
  <c r="G290" i="1" l="1"/>
  <c r="I290" i="1" s="1"/>
  <c r="N290" i="1"/>
  <c r="P290" i="1" s="1"/>
  <c r="B292" i="1"/>
  <c r="C291" i="1"/>
  <c r="E291" i="1" s="1"/>
  <c r="G291" i="1" l="1"/>
  <c r="I291" i="1" s="1"/>
  <c r="N291" i="1"/>
  <c r="P291" i="1" s="1"/>
  <c r="B293" i="1"/>
  <c r="C292" i="1"/>
  <c r="E292" i="1" s="1"/>
  <c r="G292" i="1" l="1"/>
  <c r="I292" i="1" s="1"/>
  <c r="N292" i="1"/>
  <c r="P292" i="1" s="1"/>
  <c r="B294" i="1"/>
  <c r="C293" i="1"/>
  <c r="E293" i="1" s="1"/>
  <c r="G293" i="1" l="1"/>
  <c r="I293" i="1" s="1"/>
  <c r="N293" i="1"/>
  <c r="P293" i="1" s="1"/>
  <c r="B295" i="1"/>
  <c r="C294" i="1"/>
  <c r="E294" i="1" s="1"/>
  <c r="G294" i="1" l="1"/>
  <c r="I294" i="1" s="1"/>
  <c r="N294" i="1"/>
  <c r="P294" i="1" s="1"/>
  <c r="B296" i="1"/>
  <c r="C295" i="1"/>
  <c r="E295" i="1" s="1"/>
  <c r="G295" i="1" l="1"/>
  <c r="I295" i="1" s="1"/>
  <c r="N295" i="1"/>
  <c r="P295" i="1" s="1"/>
  <c r="B297" i="1"/>
  <c r="C296" i="1"/>
  <c r="E296" i="1" s="1"/>
  <c r="G296" i="1" l="1"/>
  <c r="I296" i="1" s="1"/>
  <c r="N296" i="1"/>
  <c r="P296" i="1" s="1"/>
  <c r="B298" i="1"/>
  <c r="C297" i="1"/>
  <c r="E297" i="1" s="1"/>
  <c r="G297" i="1" l="1"/>
  <c r="I297" i="1" s="1"/>
  <c r="N297" i="1"/>
  <c r="P297" i="1" s="1"/>
  <c r="B299" i="1"/>
  <c r="C298" i="1"/>
  <c r="E298" i="1" s="1"/>
  <c r="G298" i="1" l="1"/>
  <c r="I298" i="1" s="1"/>
  <c r="N298" i="1"/>
  <c r="P298" i="1" s="1"/>
  <c r="B300" i="1"/>
  <c r="C299" i="1"/>
  <c r="E299" i="1" s="1"/>
  <c r="G299" i="1" l="1"/>
  <c r="I299" i="1" s="1"/>
  <c r="N299" i="1"/>
  <c r="P299" i="1" s="1"/>
  <c r="B301" i="1"/>
  <c r="C300" i="1"/>
  <c r="E300" i="1" s="1"/>
  <c r="G300" i="1" l="1"/>
  <c r="I300" i="1" s="1"/>
  <c r="N300" i="1"/>
  <c r="P300" i="1" s="1"/>
  <c r="B302" i="1"/>
  <c r="C301" i="1"/>
  <c r="E301" i="1" s="1"/>
  <c r="G301" i="1" l="1"/>
  <c r="I301" i="1" s="1"/>
  <c r="N301" i="1"/>
  <c r="P301" i="1" s="1"/>
  <c r="B303" i="1"/>
  <c r="C302" i="1"/>
  <c r="E302" i="1" s="1"/>
  <c r="G302" i="1" l="1"/>
  <c r="I302" i="1" s="1"/>
  <c r="N302" i="1"/>
  <c r="P302" i="1" s="1"/>
  <c r="B304" i="1"/>
  <c r="C303" i="1"/>
  <c r="E303" i="1" s="1"/>
  <c r="G303" i="1" l="1"/>
  <c r="I303" i="1" s="1"/>
  <c r="N303" i="1"/>
  <c r="P303" i="1" s="1"/>
  <c r="C304" i="1"/>
  <c r="E304" i="1" s="1"/>
  <c r="B305" i="1"/>
  <c r="G304" i="1" l="1"/>
  <c r="I304" i="1" s="1"/>
  <c r="N304" i="1"/>
  <c r="P304" i="1" s="1"/>
  <c r="C305" i="1"/>
  <c r="E305" i="1" s="1"/>
  <c r="B306" i="1"/>
  <c r="G305" i="1" l="1"/>
  <c r="I305" i="1" s="1"/>
  <c r="N305" i="1"/>
  <c r="P305" i="1" s="1"/>
  <c r="B307" i="1"/>
  <c r="C306" i="1"/>
  <c r="E306" i="1" s="1"/>
  <c r="G306" i="1" l="1"/>
  <c r="I306" i="1" s="1"/>
  <c r="N306" i="1"/>
  <c r="P306" i="1" s="1"/>
  <c r="B308" i="1"/>
  <c r="C307" i="1"/>
  <c r="E307" i="1" s="1"/>
  <c r="G307" i="1" l="1"/>
  <c r="I307" i="1" s="1"/>
  <c r="N307" i="1"/>
  <c r="P307" i="1" s="1"/>
  <c r="B309" i="1"/>
  <c r="C308" i="1"/>
  <c r="E308" i="1" s="1"/>
  <c r="G308" i="1" l="1"/>
  <c r="I308" i="1" s="1"/>
  <c r="N308" i="1"/>
  <c r="P308" i="1" s="1"/>
  <c r="B310" i="1"/>
  <c r="C309" i="1"/>
  <c r="E309" i="1" s="1"/>
  <c r="G309" i="1" l="1"/>
  <c r="I309" i="1" s="1"/>
  <c r="N309" i="1"/>
  <c r="P309" i="1" s="1"/>
  <c r="B311" i="1"/>
  <c r="C310" i="1"/>
  <c r="E310" i="1" s="1"/>
  <c r="G310" i="1" l="1"/>
  <c r="I310" i="1" s="1"/>
  <c r="N310" i="1"/>
  <c r="P310" i="1" s="1"/>
  <c r="B312" i="1"/>
  <c r="C311" i="1"/>
  <c r="E311" i="1" s="1"/>
  <c r="G311" i="1" l="1"/>
  <c r="I311" i="1" s="1"/>
  <c r="N311" i="1"/>
  <c r="P311" i="1" s="1"/>
  <c r="C312" i="1"/>
  <c r="E312" i="1" s="1"/>
  <c r="B313" i="1"/>
  <c r="G312" i="1" l="1"/>
  <c r="I312" i="1" s="1"/>
  <c r="N312" i="1"/>
  <c r="P312" i="1" s="1"/>
  <c r="B314" i="1"/>
  <c r="C313" i="1"/>
  <c r="E313" i="1" s="1"/>
  <c r="G313" i="1" l="1"/>
  <c r="I313" i="1" s="1"/>
  <c r="N313" i="1"/>
  <c r="P313" i="1" s="1"/>
  <c r="B315" i="1"/>
  <c r="C314" i="1"/>
  <c r="E314" i="1" s="1"/>
  <c r="G314" i="1" l="1"/>
  <c r="I314" i="1" s="1"/>
  <c r="N314" i="1"/>
  <c r="P314" i="1" s="1"/>
  <c r="B316" i="1"/>
  <c r="C315" i="1"/>
  <c r="E315" i="1" s="1"/>
  <c r="G315" i="1" l="1"/>
  <c r="I315" i="1" s="1"/>
  <c r="N315" i="1"/>
  <c r="P315" i="1" s="1"/>
  <c r="B317" i="1"/>
  <c r="C316" i="1"/>
  <c r="E316" i="1" s="1"/>
  <c r="G316" i="1" l="1"/>
  <c r="I316" i="1" s="1"/>
  <c r="N316" i="1"/>
  <c r="P316" i="1" s="1"/>
  <c r="B318" i="1"/>
  <c r="C317" i="1"/>
  <c r="E317" i="1" s="1"/>
  <c r="G317" i="1" l="1"/>
  <c r="I317" i="1" s="1"/>
  <c r="N317" i="1"/>
  <c r="P317" i="1" s="1"/>
  <c r="B319" i="1"/>
  <c r="C318" i="1"/>
  <c r="E318" i="1" s="1"/>
  <c r="G318" i="1" l="1"/>
  <c r="I318" i="1" s="1"/>
  <c r="N318" i="1"/>
  <c r="P318" i="1" s="1"/>
  <c r="B320" i="1"/>
  <c r="C319" i="1"/>
  <c r="E319" i="1" s="1"/>
  <c r="G319" i="1" l="1"/>
  <c r="I319" i="1" s="1"/>
  <c r="N319" i="1"/>
  <c r="P319" i="1" s="1"/>
  <c r="B321" i="1"/>
  <c r="C320" i="1"/>
  <c r="E320" i="1" s="1"/>
  <c r="G320" i="1" l="1"/>
  <c r="I320" i="1" s="1"/>
  <c r="N320" i="1"/>
  <c r="P320" i="1" s="1"/>
  <c r="B322" i="1"/>
  <c r="C321" i="1"/>
  <c r="E321" i="1" s="1"/>
  <c r="G321" i="1" l="1"/>
  <c r="I321" i="1" s="1"/>
  <c r="N321" i="1"/>
  <c r="P321" i="1" s="1"/>
  <c r="B323" i="1"/>
  <c r="C322" i="1"/>
  <c r="E322" i="1" s="1"/>
  <c r="G322" i="1" l="1"/>
  <c r="I322" i="1" s="1"/>
  <c r="N322" i="1"/>
  <c r="P322" i="1" s="1"/>
  <c r="B324" i="1"/>
  <c r="C323" i="1"/>
  <c r="E323" i="1" s="1"/>
  <c r="G323" i="1" l="1"/>
  <c r="I323" i="1" s="1"/>
  <c r="N323" i="1"/>
  <c r="P323" i="1" s="1"/>
  <c r="B325" i="1"/>
  <c r="C324" i="1"/>
  <c r="E324" i="1" s="1"/>
  <c r="G324" i="1" l="1"/>
  <c r="I324" i="1" s="1"/>
  <c r="N324" i="1"/>
  <c r="P324" i="1" s="1"/>
  <c r="B326" i="1"/>
  <c r="C325" i="1"/>
  <c r="E325" i="1" s="1"/>
  <c r="G325" i="1" l="1"/>
  <c r="I325" i="1" s="1"/>
  <c r="N325" i="1"/>
  <c r="P325" i="1" s="1"/>
  <c r="B327" i="1"/>
  <c r="C326" i="1"/>
  <c r="E326" i="1" s="1"/>
  <c r="G326" i="1" l="1"/>
  <c r="I326" i="1" s="1"/>
  <c r="N326" i="1"/>
  <c r="P326" i="1" s="1"/>
  <c r="B328" i="1"/>
  <c r="C327" i="1"/>
  <c r="E327" i="1" s="1"/>
  <c r="G327" i="1" l="1"/>
  <c r="I327" i="1" s="1"/>
  <c r="N327" i="1"/>
  <c r="P327" i="1" s="1"/>
  <c r="B329" i="1"/>
  <c r="C328" i="1"/>
  <c r="E328" i="1" s="1"/>
  <c r="G328" i="1" l="1"/>
  <c r="I328" i="1" s="1"/>
  <c r="N328" i="1"/>
  <c r="P328" i="1" s="1"/>
  <c r="B330" i="1"/>
  <c r="C329" i="1"/>
  <c r="E329" i="1" s="1"/>
  <c r="G329" i="1" l="1"/>
  <c r="I329" i="1" s="1"/>
  <c r="N329" i="1"/>
  <c r="P329" i="1" s="1"/>
  <c r="B331" i="1"/>
  <c r="C330" i="1"/>
  <c r="E330" i="1" s="1"/>
  <c r="G330" i="1" l="1"/>
  <c r="I330" i="1" s="1"/>
  <c r="N330" i="1"/>
  <c r="P330" i="1" s="1"/>
  <c r="B332" i="1"/>
  <c r="C331" i="1"/>
  <c r="E331" i="1" s="1"/>
  <c r="G331" i="1" l="1"/>
  <c r="I331" i="1" s="1"/>
  <c r="N331" i="1"/>
  <c r="P331" i="1" s="1"/>
  <c r="B333" i="1"/>
  <c r="C332" i="1"/>
  <c r="E332" i="1" s="1"/>
  <c r="G332" i="1" l="1"/>
  <c r="I332" i="1" s="1"/>
  <c r="N332" i="1"/>
  <c r="P332" i="1" s="1"/>
  <c r="B334" i="1"/>
  <c r="C333" i="1"/>
  <c r="E333" i="1" s="1"/>
  <c r="G333" i="1" l="1"/>
  <c r="I333" i="1" s="1"/>
  <c r="N333" i="1"/>
  <c r="P333" i="1" s="1"/>
  <c r="B335" i="1"/>
  <c r="C334" i="1"/>
  <c r="E334" i="1" s="1"/>
  <c r="G334" i="1" l="1"/>
  <c r="I334" i="1" s="1"/>
  <c r="N334" i="1"/>
  <c r="P334" i="1" s="1"/>
  <c r="B336" i="1"/>
  <c r="C335" i="1"/>
  <c r="E335" i="1" s="1"/>
  <c r="G335" i="1" l="1"/>
  <c r="I335" i="1" s="1"/>
  <c r="N335" i="1"/>
  <c r="P335" i="1" s="1"/>
  <c r="B337" i="1"/>
  <c r="C336" i="1"/>
  <c r="E336" i="1" s="1"/>
  <c r="G336" i="1" l="1"/>
  <c r="I336" i="1" s="1"/>
  <c r="N336" i="1"/>
  <c r="P336" i="1" s="1"/>
  <c r="B338" i="1"/>
  <c r="C337" i="1"/>
  <c r="E337" i="1" s="1"/>
  <c r="G337" i="1" l="1"/>
  <c r="I337" i="1" s="1"/>
  <c r="N337" i="1"/>
  <c r="P337" i="1" s="1"/>
  <c r="B339" i="1"/>
  <c r="C338" i="1"/>
  <c r="E338" i="1" s="1"/>
  <c r="G338" i="1" l="1"/>
  <c r="I338" i="1" s="1"/>
  <c r="N338" i="1"/>
  <c r="P338" i="1" s="1"/>
  <c r="B340" i="1"/>
  <c r="C339" i="1"/>
  <c r="E339" i="1" s="1"/>
  <c r="G339" i="1" l="1"/>
  <c r="I339" i="1" s="1"/>
  <c r="N339" i="1"/>
  <c r="P339" i="1" s="1"/>
  <c r="B341" i="1"/>
  <c r="C340" i="1"/>
  <c r="E340" i="1" s="1"/>
  <c r="G340" i="1" l="1"/>
  <c r="I340" i="1" s="1"/>
  <c r="N340" i="1"/>
  <c r="P340" i="1" s="1"/>
  <c r="B342" i="1"/>
  <c r="C341" i="1"/>
  <c r="E341" i="1" s="1"/>
  <c r="G341" i="1" l="1"/>
  <c r="I341" i="1" s="1"/>
  <c r="N341" i="1"/>
  <c r="P341" i="1" s="1"/>
  <c r="B343" i="1"/>
  <c r="C342" i="1"/>
  <c r="E342" i="1" s="1"/>
  <c r="G342" i="1" l="1"/>
  <c r="I342" i="1" s="1"/>
  <c r="N342" i="1"/>
  <c r="P342" i="1" s="1"/>
  <c r="B344" i="1"/>
  <c r="C343" i="1"/>
  <c r="E343" i="1" s="1"/>
  <c r="G343" i="1" l="1"/>
  <c r="I343" i="1" s="1"/>
  <c r="N343" i="1"/>
  <c r="P343" i="1" s="1"/>
  <c r="B345" i="1"/>
  <c r="C344" i="1"/>
  <c r="E344" i="1" s="1"/>
  <c r="G344" i="1" l="1"/>
  <c r="I344" i="1" s="1"/>
  <c r="N344" i="1"/>
  <c r="P344" i="1" s="1"/>
  <c r="B346" i="1"/>
  <c r="C345" i="1"/>
  <c r="E345" i="1" s="1"/>
  <c r="G345" i="1" l="1"/>
  <c r="I345" i="1" s="1"/>
  <c r="N345" i="1"/>
  <c r="P345" i="1" s="1"/>
  <c r="B347" i="1"/>
  <c r="C346" i="1"/>
  <c r="E346" i="1" s="1"/>
  <c r="G346" i="1" l="1"/>
  <c r="I346" i="1" s="1"/>
  <c r="N346" i="1"/>
  <c r="P346" i="1" s="1"/>
  <c r="B348" i="1"/>
  <c r="C347" i="1"/>
  <c r="E347" i="1" s="1"/>
  <c r="G347" i="1" l="1"/>
  <c r="I347" i="1" s="1"/>
  <c r="N347" i="1"/>
  <c r="P347" i="1" s="1"/>
  <c r="B349" i="1"/>
  <c r="C348" i="1"/>
  <c r="E348" i="1" s="1"/>
  <c r="G348" i="1" l="1"/>
  <c r="I348" i="1" s="1"/>
  <c r="N348" i="1"/>
  <c r="P348" i="1" s="1"/>
  <c r="B350" i="1"/>
  <c r="C349" i="1"/>
  <c r="E349" i="1" s="1"/>
  <c r="G349" i="1" l="1"/>
  <c r="I349" i="1" s="1"/>
  <c r="N349" i="1"/>
  <c r="P349" i="1" s="1"/>
  <c r="B351" i="1"/>
  <c r="C350" i="1"/>
  <c r="E350" i="1" s="1"/>
  <c r="G350" i="1" l="1"/>
  <c r="I350" i="1" s="1"/>
  <c r="N350" i="1"/>
  <c r="P350" i="1" s="1"/>
  <c r="B352" i="1"/>
  <c r="C351" i="1"/>
  <c r="E351" i="1" s="1"/>
  <c r="G351" i="1" l="1"/>
  <c r="I351" i="1" s="1"/>
  <c r="N351" i="1"/>
  <c r="P351" i="1" s="1"/>
  <c r="B353" i="1"/>
  <c r="C352" i="1"/>
  <c r="E352" i="1" s="1"/>
  <c r="G352" i="1" l="1"/>
  <c r="I352" i="1" s="1"/>
  <c r="N352" i="1"/>
  <c r="P352" i="1" s="1"/>
  <c r="B354" i="1"/>
  <c r="C353" i="1"/>
  <c r="E353" i="1" s="1"/>
  <c r="G353" i="1" l="1"/>
  <c r="I353" i="1" s="1"/>
  <c r="N353" i="1"/>
  <c r="P353" i="1" s="1"/>
  <c r="B355" i="1"/>
  <c r="C354" i="1"/>
  <c r="E354" i="1" s="1"/>
  <c r="G354" i="1" l="1"/>
  <c r="I354" i="1" s="1"/>
  <c r="N354" i="1"/>
  <c r="P354" i="1" s="1"/>
  <c r="B356" i="1"/>
  <c r="C355" i="1"/>
  <c r="E355" i="1" s="1"/>
  <c r="G355" i="1" l="1"/>
  <c r="I355" i="1" s="1"/>
  <c r="N355" i="1"/>
  <c r="P355" i="1" s="1"/>
  <c r="B357" i="1"/>
  <c r="C356" i="1"/>
  <c r="E356" i="1" s="1"/>
  <c r="G356" i="1" l="1"/>
  <c r="I356" i="1" s="1"/>
  <c r="N356" i="1"/>
  <c r="P356" i="1" s="1"/>
  <c r="B358" i="1"/>
  <c r="C357" i="1"/>
  <c r="E357" i="1" s="1"/>
  <c r="G357" i="1" l="1"/>
  <c r="I357" i="1" s="1"/>
  <c r="N357" i="1"/>
  <c r="P357" i="1" s="1"/>
  <c r="B359" i="1"/>
  <c r="C358" i="1"/>
  <c r="E358" i="1" s="1"/>
  <c r="G358" i="1" l="1"/>
  <c r="I358" i="1" s="1"/>
  <c r="N358" i="1"/>
  <c r="P358" i="1" s="1"/>
  <c r="B360" i="1"/>
  <c r="C359" i="1"/>
  <c r="E359" i="1" s="1"/>
  <c r="G359" i="1" l="1"/>
  <c r="I359" i="1" s="1"/>
  <c r="N359" i="1"/>
  <c r="P359" i="1" s="1"/>
  <c r="B361" i="1"/>
  <c r="C360" i="1"/>
  <c r="E360" i="1" s="1"/>
  <c r="G360" i="1" l="1"/>
  <c r="I360" i="1" s="1"/>
  <c r="N360" i="1"/>
  <c r="P360" i="1" s="1"/>
  <c r="B362" i="1"/>
  <c r="C361" i="1"/>
  <c r="E361" i="1" s="1"/>
  <c r="G361" i="1" l="1"/>
  <c r="I361" i="1" s="1"/>
  <c r="N361" i="1"/>
  <c r="P361" i="1" s="1"/>
  <c r="B363" i="1"/>
  <c r="C362" i="1"/>
  <c r="E362" i="1" s="1"/>
  <c r="G362" i="1" l="1"/>
  <c r="I362" i="1" s="1"/>
  <c r="N362" i="1"/>
  <c r="P362" i="1" s="1"/>
  <c r="B364" i="1"/>
  <c r="C363" i="1"/>
  <c r="E363" i="1" s="1"/>
  <c r="G363" i="1" l="1"/>
  <c r="I363" i="1" s="1"/>
  <c r="N363" i="1"/>
  <c r="P363" i="1" s="1"/>
  <c r="B365" i="1"/>
  <c r="C364" i="1"/>
  <c r="E364" i="1" s="1"/>
  <c r="G364" i="1" l="1"/>
  <c r="I364" i="1" s="1"/>
  <c r="N364" i="1"/>
  <c r="P364" i="1" s="1"/>
  <c r="B366" i="1"/>
  <c r="C365" i="1"/>
  <c r="E365" i="1" s="1"/>
  <c r="G365" i="1" l="1"/>
  <c r="I365" i="1" s="1"/>
  <c r="N365" i="1"/>
  <c r="P365" i="1" s="1"/>
  <c r="B367" i="1"/>
  <c r="C366" i="1"/>
  <c r="E366" i="1" s="1"/>
  <c r="G366" i="1" l="1"/>
  <c r="I366" i="1" s="1"/>
  <c r="N366" i="1"/>
  <c r="P366" i="1" s="1"/>
  <c r="B368" i="1"/>
  <c r="C367" i="1"/>
  <c r="E367" i="1" s="1"/>
  <c r="G367" i="1" l="1"/>
  <c r="I367" i="1" s="1"/>
  <c r="N367" i="1"/>
  <c r="P367" i="1" s="1"/>
  <c r="B369" i="1"/>
  <c r="C368" i="1"/>
  <c r="E368" i="1" s="1"/>
  <c r="G368" i="1" l="1"/>
  <c r="I368" i="1" s="1"/>
  <c r="N368" i="1"/>
  <c r="P368" i="1" s="1"/>
  <c r="C369" i="1"/>
  <c r="E369" i="1" s="1"/>
  <c r="B370" i="1"/>
  <c r="G369" i="1" l="1"/>
  <c r="I369" i="1" s="1"/>
  <c r="N369" i="1"/>
  <c r="P369" i="1" s="1"/>
  <c r="B371" i="1"/>
  <c r="C370" i="1"/>
  <c r="E370" i="1" s="1"/>
  <c r="G370" i="1" l="1"/>
  <c r="I370" i="1" s="1"/>
  <c r="N370" i="1"/>
  <c r="P370" i="1" s="1"/>
  <c r="B372" i="1"/>
  <c r="C371" i="1"/>
  <c r="E371" i="1" s="1"/>
  <c r="G371" i="1" l="1"/>
  <c r="I371" i="1" s="1"/>
  <c r="N371" i="1"/>
  <c r="P371" i="1" s="1"/>
  <c r="B373" i="1"/>
  <c r="C372" i="1"/>
  <c r="E372" i="1" s="1"/>
  <c r="G372" i="1" l="1"/>
  <c r="I372" i="1" s="1"/>
  <c r="N372" i="1"/>
  <c r="P372" i="1" s="1"/>
  <c r="B374" i="1"/>
  <c r="C373" i="1"/>
  <c r="E373" i="1" s="1"/>
  <c r="G373" i="1" l="1"/>
  <c r="I373" i="1" s="1"/>
  <c r="N373" i="1"/>
  <c r="P373" i="1" s="1"/>
  <c r="B375" i="1"/>
  <c r="C374" i="1"/>
  <c r="E374" i="1" s="1"/>
  <c r="G374" i="1" l="1"/>
  <c r="I374" i="1" s="1"/>
  <c r="N374" i="1"/>
  <c r="P374" i="1" s="1"/>
  <c r="B376" i="1"/>
  <c r="C375" i="1"/>
  <c r="E375" i="1" s="1"/>
  <c r="G375" i="1" l="1"/>
  <c r="I375" i="1" s="1"/>
  <c r="N375" i="1"/>
  <c r="P375" i="1" s="1"/>
  <c r="B377" i="1"/>
  <c r="C376" i="1"/>
  <c r="E376" i="1" s="1"/>
  <c r="G376" i="1" l="1"/>
  <c r="I376" i="1" s="1"/>
  <c r="N376" i="1"/>
  <c r="P376" i="1" s="1"/>
  <c r="B378" i="1"/>
  <c r="C377" i="1"/>
  <c r="E377" i="1" s="1"/>
  <c r="G377" i="1" l="1"/>
  <c r="I377" i="1" s="1"/>
  <c r="N377" i="1"/>
  <c r="P377" i="1" s="1"/>
  <c r="B379" i="1"/>
  <c r="C378" i="1"/>
  <c r="E378" i="1" s="1"/>
  <c r="G378" i="1" l="1"/>
  <c r="I378" i="1" s="1"/>
  <c r="N378" i="1"/>
  <c r="P378" i="1" s="1"/>
  <c r="B380" i="1"/>
  <c r="C379" i="1"/>
  <c r="E379" i="1" s="1"/>
  <c r="G379" i="1" l="1"/>
  <c r="I379" i="1" s="1"/>
  <c r="N379" i="1"/>
  <c r="P379" i="1" s="1"/>
  <c r="B381" i="1"/>
  <c r="C380" i="1"/>
  <c r="E380" i="1" s="1"/>
  <c r="G380" i="1" l="1"/>
  <c r="I380" i="1" s="1"/>
  <c r="N380" i="1"/>
  <c r="P380" i="1" s="1"/>
  <c r="B382" i="1"/>
  <c r="C381" i="1"/>
  <c r="E381" i="1" s="1"/>
  <c r="G381" i="1" l="1"/>
  <c r="I381" i="1" s="1"/>
  <c r="N381" i="1"/>
  <c r="P381" i="1" s="1"/>
  <c r="B383" i="1"/>
  <c r="C382" i="1"/>
  <c r="E382" i="1" s="1"/>
  <c r="G382" i="1" l="1"/>
  <c r="I382" i="1" s="1"/>
  <c r="N382" i="1"/>
  <c r="P382" i="1" s="1"/>
  <c r="B384" i="1"/>
  <c r="C383" i="1"/>
  <c r="E383" i="1" s="1"/>
  <c r="G383" i="1" l="1"/>
  <c r="I383" i="1" s="1"/>
  <c r="N383" i="1"/>
  <c r="P383" i="1" s="1"/>
  <c r="C384" i="1"/>
  <c r="E384" i="1" s="1"/>
  <c r="B385" i="1"/>
  <c r="G384" i="1" l="1"/>
  <c r="I384" i="1" s="1"/>
  <c r="N384" i="1"/>
  <c r="P384" i="1" s="1"/>
  <c r="B386" i="1"/>
  <c r="C385" i="1"/>
  <c r="E385" i="1" s="1"/>
  <c r="G385" i="1" l="1"/>
  <c r="I385" i="1" s="1"/>
  <c r="N385" i="1"/>
  <c r="P385" i="1" s="1"/>
  <c r="B387" i="1"/>
  <c r="C386" i="1"/>
  <c r="E386" i="1" s="1"/>
  <c r="G386" i="1" l="1"/>
  <c r="I386" i="1" s="1"/>
  <c r="N386" i="1"/>
  <c r="P386" i="1" s="1"/>
  <c r="B388" i="1"/>
  <c r="C387" i="1"/>
  <c r="E387" i="1" s="1"/>
  <c r="G387" i="1" l="1"/>
  <c r="I387" i="1" s="1"/>
  <c r="N387" i="1"/>
  <c r="P387" i="1" s="1"/>
  <c r="B389" i="1"/>
  <c r="C388" i="1"/>
  <c r="E388" i="1" s="1"/>
  <c r="G388" i="1" l="1"/>
  <c r="I388" i="1" s="1"/>
  <c r="N388" i="1"/>
  <c r="P388" i="1" s="1"/>
  <c r="B390" i="1"/>
  <c r="C389" i="1"/>
  <c r="E389" i="1" s="1"/>
  <c r="G389" i="1" l="1"/>
  <c r="I389" i="1" s="1"/>
  <c r="N389" i="1"/>
  <c r="P389" i="1" s="1"/>
  <c r="B391" i="1"/>
  <c r="C390" i="1"/>
  <c r="E390" i="1" s="1"/>
  <c r="G390" i="1" l="1"/>
  <c r="I390" i="1" s="1"/>
  <c r="N390" i="1"/>
  <c r="P390" i="1" s="1"/>
  <c r="B392" i="1"/>
  <c r="C391" i="1"/>
  <c r="E391" i="1" s="1"/>
  <c r="G391" i="1" l="1"/>
  <c r="I391" i="1" s="1"/>
  <c r="N391" i="1"/>
  <c r="P391" i="1" s="1"/>
  <c r="B393" i="1"/>
  <c r="C392" i="1"/>
  <c r="E392" i="1" s="1"/>
  <c r="G392" i="1" l="1"/>
  <c r="I392" i="1" s="1"/>
  <c r="N392" i="1"/>
  <c r="P392" i="1" s="1"/>
  <c r="B394" i="1"/>
  <c r="C393" i="1"/>
  <c r="E393" i="1" s="1"/>
  <c r="G393" i="1" l="1"/>
  <c r="I393" i="1" s="1"/>
  <c r="N393" i="1"/>
  <c r="P393" i="1" s="1"/>
  <c r="B395" i="1"/>
  <c r="C394" i="1"/>
  <c r="E394" i="1" s="1"/>
  <c r="G394" i="1" l="1"/>
  <c r="I394" i="1" s="1"/>
  <c r="N394" i="1"/>
  <c r="P394" i="1" s="1"/>
  <c r="B396" i="1"/>
  <c r="C395" i="1"/>
  <c r="E395" i="1" s="1"/>
  <c r="G395" i="1" l="1"/>
  <c r="I395" i="1" s="1"/>
  <c r="N395" i="1"/>
  <c r="P395" i="1" s="1"/>
  <c r="B397" i="1"/>
  <c r="C396" i="1"/>
  <c r="E396" i="1" s="1"/>
  <c r="G396" i="1" l="1"/>
  <c r="I396" i="1" s="1"/>
  <c r="N396" i="1"/>
  <c r="P396" i="1" s="1"/>
  <c r="B398" i="1"/>
  <c r="C397" i="1"/>
  <c r="E397" i="1" s="1"/>
  <c r="G397" i="1" l="1"/>
  <c r="I397" i="1" s="1"/>
  <c r="N397" i="1"/>
  <c r="P397" i="1" s="1"/>
  <c r="B399" i="1"/>
  <c r="C398" i="1"/>
  <c r="E398" i="1" s="1"/>
  <c r="G398" i="1" l="1"/>
  <c r="I398" i="1" s="1"/>
  <c r="N398" i="1"/>
  <c r="P398" i="1" s="1"/>
  <c r="B400" i="1"/>
  <c r="C399" i="1"/>
  <c r="E399" i="1" s="1"/>
  <c r="G399" i="1" l="1"/>
  <c r="I399" i="1" s="1"/>
  <c r="N399" i="1"/>
  <c r="P399" i="1" s="1"/>
  <c r="B401" i="1"/>
  <c r="C400" i="1"/>
  <c r="E400" i="1" s="1"/>
  <c r="G400" i="1" l="1"/>
  <c r="I400" i="1" s="1"/>
  <c r="N400" i="1"/>
  <c r="P400" i="1" s="1"/>
  <c r="B402" i="1"/>
  <c r="C401" i="1"/>
  <c r="E401" i="1" s="1"/>
  <c r="G401" i="1" l="1"/>
  <c r="I401" i="1" s="1"/>
  <c r="N401" i="1"/>
  <c r="P401" i="1" s="1"/>
  <c r="B403" i="1"/>
  <c r="C402" i="1"/>
  <c r="E402" i="1" s="1"/>
  <c r="G402" i="1" l="1"/>
  <c r="I402" i="1" s="1"/>
  <c r="N402" i="1"/>
  <c r="P402" i="1" s="1"/>
  <c r="B404" i="1"/>
  <c r="C403" i="1"/>
  <c r="E403" i="1" s="1"/>
  <c r="G403" i="1" l="1"/>
  <c r="I403" i="1" s="1"/>
  <c r="N403" i="1"/>
  <c r="P403" i="1" s="1"/>
  <c r="B405" i="1"/>
  <c r="C404" i="1"/>
  <c r="E404" i="1" s="1"/>
  <c r="G404" i="1" l="1"/>
  <c r="I404" i="1" s="1"/>
  <c r="N404" i="1"/>
  <c r="P404" i="1" s="1"/>
  <c r="B406" i="1"/>
  <c r="C405" i="1"/>
  <c r="E405" i="1" s="1"/>
  <c r="G405" i="1" l="1"/>
  <c r="I405" i="1" s="1"/>
  <c r="N405" i="1"/>
  <c r="P405" i="1" s="1"/>
  <c r="B407" i="1"/>
  <c r="C406" i="1"/>
  <c r="E406" i="1" s="1"/>
  <c r="G406" i="1" l="1"/>
  <c r="I406" i="1" s="1"/>
  <c r="N406" i="1"/>
  <c r="P406" i="1" s="1"/>
  <c r="B408" i="1"/>
  <c r="C407" i="1"/>
  <c r="E407" i="1" s="1"/>
  <c r="G407" i="1" l="1"/>
  <c r="I407" i="1" s="1"/>
  <c r="N407" i="1"/>
  <c r="P407" i="1" s="1"/>
  <c r="B409" i="1"/>
  <c r="C408" i="1"/>
  <c r="E408" i="1" s="1"/>
  <c r="G408" i="1" l="1"/>
  <c r="I408" i="1" s="1"/>
  <c r="N408" i="1"/>
  <c r="P408" i="1" s="1"/>
  <c r="B410" i="1"/>
  <c r="C409" i="1"/>
  <c r="E409" i="1" s="1"/>
  <c r="G409" i="1" l="1"/>
  <c r="I409" i="1" s="1"/>
  <c r="N409" i="1"/>
  <c r="P409" i="1" s="1"/>
  <c r="B411" i="1"/>
  <c r="C410" i="1"/>
  <c r="E410" i="1" s="1"/>
  <c r="G410" i="1" l="1"/>
  <c r="I410" i="1" s="1"/>
  <c r="N410" i="1"/>
  <c r="P410" i="1" s="1"/>
  <c r="B412" i="1"/>
  <c r="C411" i="1"/>
  <c r="E411" i="1" s="1"/>
  <c r="G411" i="1" l="1"/>
  <c r="I411" i="1" s="1"/>
  <c r="N411" i="1"/>
  <c r="P411" i="1" s="1"/>
  <c r="B413" i="1"/>
  <c r="C412" i="1"/>
  <c r="E412" i="1" s="1"/>
  <c r="G412" i="1" l="1"/>
  <c r="I412" i="1" s="1"/>
  <c r="N412" i="1"/>
  <c r="P412" i="1" s="1"/>
  <c r="B414" i="1"/>
  <c r="C413" i="1"/>
  <c r="E413" i="1" s="1"/>
  <c r="G413" i="1" l="1"/>
  <c r="I413" i="1" s="1"/>
  <c r="N413" i="1"/>
  <c r="P413" i="1" s="1"/>
  <c r="B415" i="1"/>
  <c r="C414" i="1"/>
  <c r="E414" i="1" s="1"/>
  <c r="G414" i="1" l="1"/>
  <c r="I414" i="1" s="1"/>
  <c r="N414" i="1"/>
  <c r="P414" i="1" s="1"/>
  <c r="B416" i="1"/>
  <c r="C415" i="1"/>
  <c r="E415" i="1" s="1"/>
  <c r="G415" i="1" l="1"/>
  <c r="I415" i="1" s="1"/>
  <c r="N415" i="1"/>
  <c r="P415" i="1" s="1"/>
  <c r="B417" i="1"/>
  <c r="C416" i="1"/>
  <c r="E416" i="1" s="1"/>
  <c r="G416" i="1" l="1"/>
  <c r="I416" i="1" s="1"/>
  <c r="N416" i="1"/>
  <c r="P416" i="1" s="1"/>
  <c r="B418" i="1"/>
  <c r="C417" i="1"/>
  <c r="E417" i="1" s="1"/>
  <c r="G417" i="1" l="1"/>
  <c r="I417" i="1" s="1"/>
  <c r="N417" i="1"/>
  <c r="P417" i="1" s="1"/>
  <c r="B419" i="1"/>
  <c r="C418" i="1"/>
  <c r="E418" i="1" s="1"/>
  <c r="G418" i="1" l="1"/>
  <c r="I418" i="1" s="1"/>
  <c r="N418" i="1"/>
  <c r="P418" i="1" s="1"/>
  <c r="B420" i="1"/>
  <c r="C419" i="1"/>
  <c r="E419" i="1" s="1"/>
  <c r="G419" i="1" l="1"/>
  <c r="I419" i="1" s="1"/>
  <c r="N419" i="1"/>
  <c r="P419" i="1" s="1"/>
  <c r="B421" i="1"/>
  <c r="C420" i="1"/>
  <c r="E420" i="1" s="1"/>
  <c r="G420" i="1" l="1"/>
  <c r="I420" i="1" s="1"/>
  <c r="N420" i="1"/>
  <c r="P420" i="1" s="1"/>
  <c r="B422" i="1"/>
  <c r="C421" i="1"/>
  <c r="E421" i="1" s="1"/>
  <c r="G421" i="1" l="1"/>
  <c r="I421" i="1" s="1"/>
  <c r="N421" i="1"/>
  <c r="P421" i="1" s="1"/>
  <c r="B423" i="1"/>
  <c r="C422" i="1"/>
  <c r="E422" i="1" s="1"/>
  <c r="G422" i="1" l="1"/>
  <c r="I422" i="1" s="1"/>
  <c r="N422" i="1"/>
  <c r="P422" i="1" s="1"/>
  <c r="B424" i="1"/>
  <c r="C423" i="1"/>
  <c r="E423" i="1" s="1"/>
  <c r="G423" i="1" l="1"/>
  <c r="I423" i="1" s="1"/>
  <c r="N423" i="1"/>
  <c r="P423" i="1" s="1"/>
  <c r="B425" i="1"/>
  <c r="C424" i="1"/>
  <c r="E424" i="1" s="1"/>
  <c r="G424" i="1" l="1"/>
  <c r="I424" i="1" s="1"/>
  <c r="N424" i="1"/>
  <c r="P424" i="1" s="1"/>
  <c r="B426" i="1"/>
  <c r="C425" i="1"/>
  <c r="E425" i="1" s="1"/>
  <c r="G425" i="1" l="1"/>
  <c r="I425" i="1" s="1"/>
  <c r="N425" i="1"/>
  <c r="P425" i="1" s="1"/>
  <c r="B427" i="1"/>
  <c r="C426" i="1"/>
  <c r="E426" i="1" s="1"/>
  <c r="G426" i="1" l="1"/>
  <c r="I426" i="1" s="1"/>
  <c r="N426" i="1"/>
  <c r="P426" i="1" s="1"/>
  <c r="B428" i="1"/>
  <c r="C427" i="1"/>
  <c r="E427" i="1" s="1"/>
  <c r="G427" i="1" l="1"/>
  <c r="I427" i="1" s="1"/>
  <c r="N427" i="1"/>
  <c r="P427" i="1" s="1"/>
  <c r="B429" i="1"/>
  <c r="C428" i="1"/>
  <c r="E428" i="1" s="1"/>
  <c r="G428" i="1" l="1"/>
  <c r="I428" i="1" s="1"/>
  <c r="N428" i="1"/>
  <c r="P428" i="1" s="1"/>
  <c r="B430" i="1"/>
  <c r="C429" i="1"/>
  <c r="E429" i="1" s="1"/>
  <c r="G429" i="1" l="1"/>
  <c r="I429" i="1" s="1"/>
  <c r="N429" i="1"/>
  <c r="P429" i="1" s="1"/>
  <c r="B431" i="1"/>
  <c r="C430" i="1"/>
  <c r="E430" i="1" s="1"/>
  <c r="G430" i="1" l="1"/>
  <c r="I430" i="1" s="1"/>
  <c r="N430" i="1"/>
  <c r="P430" i="1" s="1"/>
  <c r="B432" i="1"/>
  <c r="C431" i="1"/>
  <c r="E431" i="1" s="1"/>
  <c r="G431" i="1" l="1"/>
  <c r="I431" i="1" s="1"/>
  <c r="N431" i="1"/>
  <c r="P431" i="1" s="1"/>
  <c r="C432" i="1"/>
  <c r="E432" i="1" s="1"/>
  <c r="B433" i="1"/>
  <c r="G432" i="1" l="1"/>
  <c r="I432" i="1" s="1"/>
  <c r="N432" i="1"/>
  <c r="P432" i="1" s="1"/>
  <c r="B434" i="1"/>
  <c r="C433" i="1"/>
  <c r="E433" i="1" s="1"/>
  <c r="G433" i="1" l="1"/>
  <c r="I433" i="1" s="1"/>
  <c r="N433" i="1"/>
  <c r="P433" i="1" s="1"/>
  <c r="B435" i="1"/>
  <c r="C434" i="1"/>
  <c r="E434" i="1" s="1"/>
  <c r="G434" i="1" l="1"/>
  <c r="I434" i="1" s="1"/>
  <c r="N434" i="1"/>
  <c r="P434" i="1" s="1"/>
  <c r="B436" i="1"/>
  <c r="C435" i="1"/>
  <c r="E435" i="1" s="1"/>
  <c r="G435" i="1" l="1"/>
  <c r="I435" i="1" s="1"/>
  <c r="N435" i="1"/>
  <c r="P435" i="1" s="1"/>
  <c r="B437" i="1"/>
  <c r="C436" i="1"/>
  <c r="E436" i="1" s="1"/>
  <c r="G436" i="1" l="1"/>
  <c r="I436" i="1" s="1"/>
  <c r="N436" i="1"/>
  <c r="P436" i="1" s="1"/>
  <c r="B438" i="1"/>
  <c r="C437" i="1"/>
  <c r="E437" i="1" s="1"/>
  <c r="G437" i="1" l="1"/>
  <c r="I437" i="1" s="1"/>
  <c r="N437" i="1"/>
  <c r="P437" i="1" s="1"/>
  <c r="B439" i="1"/>
  <c r="C438" i="1"/>
  <c r="E438" i="1" s="1"/>
  <c r="G438" i="1" l="1"/>
  <c r="I438" i="1" s="1"/>
  <c r="N438" i="1"/>
  <c r="P438" i="1" s="1"/>
  <c r="B440" i="1"/>
  <c r="C439" i="1"/>
  <c r="E439" i="1" s="1"/>
  <c r="G439" i="1" l="1"/>
  <c r="I439" i="1" s="1"/>
  <c r="N439" i="1"/>
  <c r="P439" i="1" s="1"/>
  <c r="B441" i="1"/>
  <c r="C440" i="1"/>
  <c r="E440" i="1" s="1"/>
  <c r="G440" i="1" l="1"/>
  <c r="I440" i="1" s="1"/>
  <c r="N440" i="1"/>
  <c r="P440" i="1" s="1"/>
  <c r="B442" i="1"/>
  <c r="C441" i="1"/>
  <c r="E441" i="1" s="1"/>
  <c r="G441" i="1" l="1"/>
  <c r="I441" i="1" s="1"/>
  <c r="N441" i="1"/>
  <c r="P441" i="1" s="1"/>
  <c r="B443" i="1"/>
  <c r="C442" i="1"/>
  <c r="E442" i="1" s="1"/>
  <c r="G442" i="1" l="1"/>
  <c r="I442" i="1" s="1"/>
  <c r="N442" i="1"/>
  <c r="P442" i="1" s="1"/>
  <c r="B444" i="1"/>
  <c r="C443" i="1"/>
  <c r="E443" i="1" s="1"/>
  <c r="G443" i="1" l="1"/>
  <c r="I443" i="1" s="1"/>
  <c r="N443" i="1"/>
  <c r="P443" i="1" s="1"/>
  <c r="B445" i="1"/>
  <c r="C444" i="1"/>
  <c r="E444" i="1" s="1"/>
  <c r="G444" i="1" l="1"/>
  <c r="I444" i="1" s="1"/>
  <c r="N444" i="1"/>
  <c r="P444" i="1" s="1"/>
  <c r="B446" i="1"/>
  <c r="C445" i="1"/>
  <c r="E445" i="1" s="1"/>
  <c r="G445" i="1" l="1"/>
  <c r="I445" i="1" s="1"/>
  <c r="N445" i="1"/>
  <c r="P445" i="1" s="1"/>
  <c r="B447" i="1"/>
  <c r="C446" i="1"/>
  <c r="E446" i="1" s="1"/>
  <c r="G446" i="1" l="1"/>
  <c r="I446" i="1" s="1"/>
  <c r="N446" i="1"/>
  <c r="P446" i="1" s="1"/>
  <c r="B448" i="1"/>
  <c r="C447" i="1"/>
  <c r="E447" i="1" s="1"/>
  <c r="G447" i="1" l="1"/>
  <c r="I447" i="1" s="1"/>
  <c r="N447" i="1"/>
  <c r="P447" i="1" s="1"/>
  <c r="C448" i="1"/>
  <c r="E448" i="1" s="1"/>
  <c r="B449" i="1"/>
  <c r="G448" i="1" l="1"/>
  <c r="I448" i="1" s="1"/>
  <c r="N448" i="1"/>
  <c r="P448" i="1" s="1"/>
  <c r="B450" i="1"/>
  <c r="C449" i="1"/>
  <c r="E449" i="1" s="1"/>
  <c r="G449" i="1" l="1"/>
  <c r="I449" i="1" s="1"/>
  <c r="N449" i="1"/>
  <c r="P449" i="1" s="1"/>
  <c r="B451" i="1"/>
  <c r="C450" i="1"/>
  <c r="E450" i="1" s="1"/>
  <c r="G450" i="1" l="1"/>
  <c r="I450" i="1" s="1"/>
  <c r="N450" i="1"/>
  <c r="P450" i="1" s="1"/>
  <c r="B452" i="1"/>
  <c r="C451" i="1"/>
  <c r="E451" i="1" s="1"/>
  <c r="G451" i="1" l="1"/>
  <c r="I451" i="1" s="1"/>
  <c r="N451" i="1"/>
  <c r="P451" i="1" s="1"/>
  <c r="B453" i="1"/>
  <c r="C452" i="1"/>
  <c r="E452" i="1" s="1"/>
  <c r="G452" i="1" l="1"/>
  <c r="I452" i="1" s="1"/>
  <c r="N452" i="1"/>
  <c r="P452" i="1" s="1"/>
  <c r="B454" i="1"/>
  <c r="C453" i="1"/>
  <c r="E453" i="1" s="1"/>
  <c r="G453" i="1" l="1"/>
  <c r="I453" i="1" s="1"/>
  <c r="N453" i="1"/>
  <c r="P453" i="1" s="1"/>
  <c r="B455" i="1"/>
  <c r="C454" i="1"/>
  <c r="E454" i="1" s="1"/>
  <c r="G454" i="1" l="1"/>
  <c r="I454" i="1" s="1"/>
  <c r="N454" i="1"/>
  <c r="P454" i="1" s="1"/>
  <c r="B456" i="1"/>
  <c r="C455" i="1"/>
  <c r="E455" i="1" s="1"/>
  <c r="G455" i="1" l="1"/>
  <c r="I455" i="1" s="1"/>
  <c r="N455" i="1"/>
  <c r="P455" i="1" s="1"/>
  <c r="B457" i="1"/>
  <c r="C456" i="1"/>
  <c r="E456" i="1" s="1"/>
  <c r="G456" i="1" l="1"/>
  <c r="I456" i="1" s="1"/>
  <c r="N456" i="1"/>
  <c r="P456" i="1" s="1"/>
  <c r="B458" i="1"/>
  <c r="C457" i="1"/>
  <c r="E457" i="1" s="1"/>
  <c r="G457" i="1" l="1"/>
  <c r="I457" i="1" s="1"/>
  <c r="N457" i="1"/>
  <c r="P457" i="1" s="1"/>
  <c r="B459" i="1"/>
  <c r="C458" i="1"/>
  <c r="E458" i="1" s="1"/>
  <c r="G458" i="1" l="1"/>
  <c r="I458" i="1" s="1"/>
  <c r="N458" i="1"/>
  <c r="P458" i="1" s="1"/>
  <c r="B460" i="1"/>
  <c r="C459" i="1"/>
  <c r="E459" i="1" s="1"/>
  <c r="G459" i="1" l="1"/>
  <c r="I459" i="1" s="1"/>
  <c r="N459" i="1"/>
  <c r="P459" i="1" s="1"/>
  <c r="C460" i="1"/>
  <c r="E460" i="1" s="1"/>
  <c r="B461" i="1"/>
  <c r="C461" i="1" s="1"/>
  <c r="E461" i="1" s="1"/>
  <c r="G461" i="1" l="1"/>
  <c r="I461" i="1" s="1"/>
  <c r="N461" i="1"/>
  <c r="P461" i="1" s="1"/>
  <c r="G460" i="1"/>
  <c r="I460" i="1" s="1"/>
  <c r="N460" i="1"/>
  <c r="P460" i="1" s="1"/>
  <c r="D86" i="1" l="1"/>
  <c r="D87" i="1"/>
  <c r="D83" i="1" s="1"/>
  <c r="P68" i="1" s="1"/>
</calcChain>
</file>

<file path=xl/sharedStrings.xml><?xml version="1.0" encoding="utf-8"?>
<sst xmlns="http://schemas.openxmlformats.org/spreadsheetml/2006/main" count="83" uniqueCount="75">
  <si>
    <t>SINUS</t>
  </si>
  <si>
    <t>Kurze Halbachse (m)</t>
  </si>
  <si>
    <t>h</t>
  </si>
  <si>
    <t xml:space="preserve"> H (Horizontaler Abstand) </t>
  </si>
  <si>
    <t>H (m)</t>
  </si>
  <si>
    <t>V (Vertikaler Abstand)</t>
  </si>
  <si>
    <t>V (m)</t>
  </si>
  <si>
    <t>Datum</t>
  </si>
  <si>
    <t>m</t>
  </si>
  <si>
    <t>Lange Halbachse (M)</t>
  </si>
  <si>
    <t>Postion auf Datumsstrecke</t>
  </si>
  <si>
    <t>Datumsstrecke</t>
  </si>
  <si>
    <t>Länge</t>
  </si>
  <si>
    <t>Nord-Süd orientiert, Mittelpunkt im Schnittpunkt der N/S und O/W-Achsen)</t>
  </si>
  <si>
    <t>Mittelpunkt:  Tag-/Nachtgleichen (März/September)</t>
  </si>
  <si>
    <t>Norden = Sommersonnenwende (Juni)</t>
  </si>
  <si>
    <t>Süden = Wintersonnenwende (Dezember)</t>
  </si>
  <si>
    <t>Abstand vom Mittelpunkt</t>
  </si>
  <si>
    <t>Position der Stundensteine</t>
  </si>
  <si>
    <t>Uhrzeit</t>
  </si>
  <si>
    <t>°</t>
  </si>
  <si>
    <t>Eingabe Jahresbeginn (z.B. 01.01.2017)</t>
  </si>
  <si>
    <t>Berechnung einer Boden-Sonnenuhr</t>
  </si>
  <si>
    <t>Ost-West-Breite der Anlage</t>
  </si>
  <si>
    <t>Die breite Achse der elliptischen Anlage  liegt in Ost-West-Richtung, die schmale Achse ist nord-südlich orientiert.</t>
  </si>
  <si>
    <r>
      <t xml:space="preserve">Die Position der </t>
    </r>
    <r>
      <rPr>
        <b/>
        <sz val="11"/>
        <color theme="1"/>
        <rFont val="Calibri"/>
        <family val="2"/>
        <scheme val="minor"/>
      </rPr>
      <t>Stundenmarkierungen</t>
    </r>
    <r>
      <rPr>
        <sz val="11"/>
        <color theme="1"/>
        <rFont val="Calibri"/>
        <family val="2"/>
        <scheme val="minor"/>
      </rPr>
      <t xml:space="preserve"> ist abhängig von der </t>
    </r>
    <r>
      <rPr>
        <b/>
        <sz val="11"/>
        <color theme="1"/>
        <rFont val="Calibri"/>
        <family val="2"/>
        <scheme val="minor"/>
      </rPr>
      <t>geographischen Breite</t>
    </r>
    <r>
      <rPr>
        <sz val="11"/>
        <color theme="1"/>
        <rFont val="Calibri"/>
        <family val="2"/>
        <scheme val="minor"/>
      </rPr>
      <t xml:space="preserve"> (°) und der</t>
    </r>
    <r>
      <rPr>
        <b/>
        <sz val="11"/>
        <color theme="1"/>
        <rFont val="Calibri"/>
        <family val="2"/>
        <scheme val="minor"/>
      </rPr>
      <t xml:space="preserve"> Ost-West-Ausdehnung</t>
    </r>
    <r>
      <rPr>
        <sz val="11"/>
        <color theme="1"/>
        <rFont val="Calibri"/>
        <family val="2"/>
        <scheme val="minor"/>
      </rPr>
      <t xml:space="preserve"> der Anlage</t>
    </r>
  </si>
  <si>
    <t>"Stonehenge"-Sonnenuhr im Schulbiologiezentrum Hannover</t>
  </si>
  <si>
    <t>(gegraphische Breite)</t>
  </si>
  <si>
    <t>a (halbe Datumsstrecke)</t>
  </si>
  <si>
    <t>a (m)</t>
  </si>
  <si>
    <t>gelb</t>
  </si>
  <si>
    <t>rot</t>
  </si>
  <si>
    <t xml:space="preserve">Eingabefelder </t>
  </si>
  <si>
    <t>Maße</t>
  </si>
  <si>
    <t>Zwischenwerte</t>
  </si>
  <si>
    <t>blau</t>
  </si>
  <si>
    <t>Deklination*</t>
  </si>
  <si>
    <t>a**</t>
  </si>
  <si>
    <t>*)</t>
  </si>
  <si>
    <t xml:space="preserve">Jahreszeitlich variierender Zenitstand der Mittagssonne </t>
  </si>
  <si>
    <t>**)</t>
  </si>
  <si>
    <t>Zwischenwert</t>
  </si>
  <si>
    <t>Tagens(Deklination) * Cosinus(geographische Breite)</t>
  </si>
  <si>
    <r>
      <t>Tage im Jahr (</t>
    </r>
    <r>
      <rPr>
        <i/>
        <sz val="11"/>
        <color rgb="FF0070C0"/>
        <rFont val="Calibri"/>
        <family val="2"/>
        <scheme val="minor"/>
      </rPr>
      <t>N</t>
    </r>
    <r>
      <rPr>
        <sz val="11"/>
        <color rgb="FF0070C0"/>
        <rFont val="Calibri"/>
        <family val="2"/>
        <scheme val="minor"/>
      </rPr>
      <t>)</t>
    </r>
  </si>
  <si>
    <t xml:space="preserve">Ingo Mennerich </t>
  </si>
  <si>
    <t>(z.B. für den Schulhof)</t>
  </si>
  <si>
    <t>(Grad, Dezimalwert)</t>
  </si>
  <si>
    <t xml:space="preserve">Geograph. Breite (N) </t>
  </si>
  <si>
    <r>
      <rPr>
        <i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 Tag im laufenden Jahr </t>
    </r>
  </si>
  <si>
    <t>Jahreszeitlich variierender Standort des Schattenwerfers</t>
  </si>
  <si>
    <t>Juni 2017</t>
  </si>
  <si>
    <t>Dieses Programm unsterstützt Sie bei der Planung einer analemmatischen Boden-Sonnenuhr, bei der Sie selbst der Schattenwerfer sind.</t>
  </si>
  <si>
    <r>
      <t>Mehr dazu in unserer</t>
    </r>
    <r>
      <rPr>
        <b/>
        <sz val="11"/>
        <color theme="1"/>
        <rFont val="Calibri"/>
        <family val="2"/>
        <scheme val="minor"/>
      </rPr>
      <t xml:space="preserve"> Arbeitshilfe</t>
    </r>
    <r>
      <rPr>
        <sz val="11"/>
        <color theme="1"/>
        <rFont val="Calibri"/>
        <family val="2"/>
        <scheme val="minor"/>
      </rPr>
      <t xml:space="preserve"> 19.35 "Die Sonnenuhr auf dem Schulhof" unter </t>
    </r>
    <r>
      <rPr>
        <b/>
        <sz val="11"/>
        <color theme="1"/>
        <rFont val="Calibri"/>
        <family val="2"/>
        <scheme val="minor"/>
      </rPr>
      <t>www.schulbiologiezentrum.info</t>
    </r>
    <r>
      <rPr>
        <sz val="11"/>
        <color theme="1"/>
        <rFont val="Calibri"/>
        <family val="2"/>
        <scheme val="minor"/>
      </rPr>
      <t xml:space="preserve"> (Arbeitshilfen, Natur und Technik)</t>
    </r>
  </si>
  <si>
    <r>
      <t xml:space="preserve">Analemmatisch bedeutet hier: Die </t>
    </r>
    <r>
      <rPr>
        <b/>
        <sz val="11"/>
        <color theme="1"/>
        <rFont val="Calibri"/>
        <family val="2"/>
        <scheme val="minor"/>
      </rPr>
      <t>Position des Schattenwerfers</t>
    </r>
    <r>
      <rPr>
        <sz val="11"/>
        <color theme="1"/>
        <rFont val="Calibri"/>
        <family val="2"/>
        <scheme val="minor"/>
      </rPr>
      <t xml:space="preserve"> ist </t>
    </r>
    <r>
      <rPr>
        <b/>
        <sz val="11"/>
        <color theme="1"/>
        <rFont val="Calibri"/>
        <family val="2"/>
        <scheme val="minor"/>
      </rPr>
      <t>variabel</t>
    </r>
    <r>
      <rPr>
        <sz val="11"/>
        <color theme="1"/>
        <rFont val="Calibri"/>
        <family val="2"/>
        <scheme val="minor"/>
      </rPr>
      <t xml:space="preserve"> und richtet sich nach der </t>
    </r>
    <r>
      <rPr>
        <b/>
        <sz val="11"/>
        <color theme="1"/>
        <rFont val="Calibri"/>
        <family val="2"/>
        <scheme val="minor"/>
      </rPr>
      <t>Jahreszeit.</t>
    </r>
  </si>
  <si>
    <r>
      <t xml:space="preserve">Ihre Lage ist definiert durch einen </t>
    </r>
    <r>
      <rPr>
        <b/>
        <sz val="11"/>
        <color theme="1"/>
        <rFont val="Calibri"/>
        <family val="2"/>
        <scheme val="minor"/>
      </rPr>
      <t>Horizontalwert</t>
    </r>
    <r>
      <rPr>
        <sz val="11"/>
        <color theme="1"/>
        <rFont val="Calibri"/>
        <family val="2"/>
        <scheme val="minor"/>
      </rPr>
      <t xml:space="preserve"> entlang der Ost-West-Achse und einen senkrecht von diesem Punkt ausgehenden </t>
    </r>
    <r>
      <rPr>
        <b/>
        <sz val="11"/>
        <color theme="1"/>
        <rFont val="Calibri"/>
        <family val="2"/>
        <scheme val="minor"/>
      </rPr>
      <t>Vertikalwert</t>
    </r>
    <r>
      <rPr>
        <sz val="11"/>
        <color theme="1"/>
        <rFont val="Calibri"/>
        <family val="2"/>
        <scheme val="minor"/>
      </rPr>
      <t xml:space="preserve"> in nördlicher Richtung.</t>
    </r>
  </si>
  <si>
    <r>
      <rPr>
        <b/>
        <sz val="11"/>
        <color theme="1"/>
        <rFont val="Calibri"/>
        <family val="2"/>
        <scheme val="minor"/>
      </rPr>
      <t>Sie</t>
    </r>
    <r>
      <rPr>
        <sz val="11"/>
        <color theme="1"/>
        <rFont val="Calibri"/>
        <family val="2"/>
        <scheme val="minor"/>
      </rPr>
      <t xml:space="preserve"> sind der  </t>
    </r>
    <r>
      <rPr>
        <b/>
        <sz val="11"/>
        <color theme="1"/>
        <rFont val="Calibri"/>
        <family val="2"/>
        <scheme val="minor"/>
      </rPr>
      <t>Schattenwerfer</t>
    </r>
    <r>
      <rPr>
        <sz val="11"/>
        <color theme="1"/>
        <rFont val="Calibri"/>
        <family val="2"/>
        <scheme val="minor"/>
      </rPr>
      <t xml:space="preserve"> und nehmen eine von der Jahreszeit abhängige Position auf einer Nord-Süd-orientierten </t>
    </r>
    <r>
      <rPr>
        <b/>
        <sz val="11"/>
        <color theme="1"/>
        <rFont val="Calibri"/>
        <family val="2"/>
        <scheme val="minor"/>
      </rPr>
      <t>Datumsstrecke</t>
    </r>
    <r>
      <rPr>
        <sz val="11"/>
        <color theme="1"/>
        <rFont val="Calibri"/>
        <family val="2"/>
        <scheme val="minor"/>
      </rPr>
      <t xml:space="preserve"> ein.  </t>
    </r>
  </si>
  <si>
    <r>
      <t xml:space="preserve">Die jeweiligen Positionen auf der Datumsstrecke "wandern", wie die Höhe der Mittagssonne im Jahresverlauf, </t>
    </r>
    <r>
      <rPr>
        <b/>
        <sz val="11"/>
        <color theme="1"/>
        <rFont val="Calibri"/>
        <family val="2"/>
        <scheme val="minor"/>
      </rPr>
      <t>sinusförmig</t>
    </r>
    <r>
      <rPr>
        <sz val="11"/>
        <color theme="1"/>
        <rFont val="Calibri"/>
        <family val="2"/>
        <scheme val="minor"/>
      </rPr>
      <t xml:space="preserve"> auf und ab.</t>
    </r>
  </si>
  <si>
    <t>Eingabe der geographischen Breite und Ost-West-Ausdehnung der Anlage</t>
  </si>
  <si>
    <r>
      <rPr>
        <sz val="11"/>
        <color rgb="FF0070C0"/>
        <rFont val="Symbol"/>
        <family val="1"/>
        <charset val="2"/>
      </rPr>
      <t>t</t>
    </r>
    <r>
      <rPr>
        <sz val="11"/>
        <color rgb="FF0070C0"/>
        <rFont val="Calibri"/>
        <family val="2"/>
        <scheme val="minor"/>
      </rPr>
      <t xml:space="preserve"> </t>
    </r>
    <r>
      <rPr>
        <sz val="8"/>
        <color rgb="FF0070C0"/>
        <rFont val="Calibri"/>
        <family val="2"/>
        <scheme val="minor"/>
      </rPr>
      <t>(Stundenwinkel)</t>
    </r>
  </si>
  <si>
    <r>
      <t xml:space="preserve">Sinus </t>
    </r>
    <r>
      <rPr>
        <sz val="11"/>
        <color rgb="FF0070C0"/>
        <rFont val="Symbol"/>
        <family val="1"/>
        <charset val="2"/>
      </rPr>
      <t>t</t>
    </r>
  </si>
  <si>
    <r>
      <t xml:space="preserve">Cosinus </t>
    </r>
    <r>
      <rPr>
        <sz val="11"/>
        <color rgb="FF0070C0"/>
        <rFont val="Symbol"/>
        <family val="1"/>
        <charset val="2"/>
      </rPr>
      <t>t</t>
    </r>
  </si>
  <si>
    <r>
      <t xml:space="preserve">Winkel </t>
    </r>
    <r>
      <rPr>
        <sz val="11"/>
        <color theme="1"/>
        <rFont val="Symbol"/>
        <family val="1"/>
        <charset val="2"/>
      </rPr>
      <t>a (°)</t>
    </r>
  </si>
  <si>
    <t>Abstand vom Mittelpunkt (m)</t>
  </si>
  <si>
    <t>Schattenlänge</t>
  </si>
  <si>
    <t>Mittagssonne</t>
  </si>
  <si>
    <t xml:space="preserve">Nördl. (+) bzw. südl. (-) </t>
  </si>
  <si>
    <t>Höhe (°)</t>
  </si>
  <si>
    <t>(m)</t>
  </si>
  <si>
    <t>Ihre Größe (Schattenwerfer)</t>
  </si>
  <si>
    <t>Halbe Ost-West Achse</t>
  </si>
  <si>
    <t>Halbe Nord-Süd-Achse</t>
  </si>
  <si>
    <t>Nord-Süd-Breite der Anlage</t>
  </si>
  <si>
    <r>
      <t xml:space="preserve">Schließlich wird die sich jahreszeitlich verändernde </t>
    </r>
    <r>
      <rPr>
        <b/>
        <sz val="11"/>
        <color theme="1"/>
        <rFont val="Calibri"/>
        <family val="2"/>
        <scheme val="minor"/>
      </rPr>
      <t>Mittagshöne der Sonne</t>
    </r>
    <r>
      <rPr>
        <sz val="11"/>
        <color theme="1"/>
        <rFont val="Calibri"/>
        <family val="2"/>
        <scheme val="minor"/>
      </rPr>
      <t xml:space="preserve"> und die </t>
    </r>
    <r>
      <rPr>
        <b/>
        <sz val="11"/>
        <color theme="1"/>
        <rFont val="Calibri"/>
        <family val="2"/>
        <scheme val="minor"/>
      </rPr>
      <t>Länge Ihres Schattens</t>
    </r>
    <r>
      <rPr>
        <sz val="11"/>
        <color theme="1"/>
        <rFont val="Calibri"/>
        <family val="2"/>
        <scheme val="minor"/>
      </rPr>
      <t xml:space="preserve"> zur Zeit des Sonnenhöchststandes berechnet.  </t>
    </r>
  </si>
  <si>
    <r>
      <t xml:space="preserve">Zusätzlich wird </t>
    </r>
    <r>
      <rPr>
        <b/>
        <sz val="11"/>
        <color theme="1"/>
        <rFont val="Calibri"/>
        <family val="2"/>
        <scheme val="minor"/>
      </rPr>
      <t>Winkel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) zwischen der N/S-Achse und den Stundenmarkierungen angegeben (gemessen im Mittelpunkt der Anlage)</t>
    </r>
  </si>
  <si>
    <t>Die Länge und Aufteilung der N/S orientierten Datumsstrecke ist fest an die Gesamtmaße der Anlage gekoppelt.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</si>
</sst>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rgb="FF0070C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165" fontId="0" fillId="0" borderId="0" xfId="0" applyNumberFormat="1"/>
    <xf numFmtId="2" fontId="1" fillId="0" borderId="0" xfId="0" applyNumberFormat="1" applyFont="1"/>
    <xf numFmtId="0" fontId="2" fillId="0" borderId="0" xfId="0" applyFont="1"/>
    <xf numFmtId="2" fontId="2" fillId="0" borderId="0" xfId="0" applyNumberFormat="1" applyFont="1"/>
    <xf numFmtId="14" fontId="2" fillId="0" borderId="0" xfId="0" applyNumberFormat="1" applyFont="1"/>
    <xf numFmtId="0" fontId="0" fillId="0" borderId="0" xfId="0" applyFont="1"/>
    <xf numFmtId="165" fontId="0" fillId="0" borderId="0" xfId="0" applyNumberFormat="1" applyFont="1"/>
    <xf numFmtId="2" fontId="0" fillId="0" borderId="0" xfId="0" applyNumberFormat="1" applyFont="1"/>
    <xf numFmtId="0" fontId="4" fillId="0" borderId="0" xfId="0" applyFont="1"/>
    <xf numFmtId="165" fontId="5" fillId="0" borderId="0" xfId="0" applyNumberFormat="1" applyFont="1"/>
    <xf numFmtId="0" fontId="7" fillId="0" borderId="0" xfId="0" applyFont="1"/>
    <xf numFmtId="2" fontId="5" fillId="0" borderId="0" xfId="0" applyNumberFormat="1" applyFont="1"/>
    <xf numFmtId="0" fontId="5" fillId="0" borderId="0" xfId="0" applyFont="1"/>
    <xf numFmtId="0" fontId="9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1" fontId="5" fillId="0" borderId="0" xfId="0" applyNumberFormat="1" applyFont="1"/>
    <xf numFmtId="2" fontId="6" fillId="4" borderId="0" xfId="0" applyNumberFormat="1" applyFont="1" applyFill="1"/>
    <xf numFmtId="164" fontId="10" fillId="4" borderId="0" xfId="0" applyNumberFormat="1" applyFont="1" applyFill="1"/>
    <xf numFmtId="2" fontId="1" fillId="4" borderId="0" xfId="0" applyNumberFormat="1" applyFont="1" applyFill="1"/>
    <xf numFmtId="0" fontId="0" fillId="0" borderId="0" xfId="0" applyFill="1"/>
    <xf numFmtId="0" fontId="1" fillId="0" borderId="0" xfId="0" applyFont="1" applyFill="1"/>
    <xf numFmtId="0" fontId="0" fillId="2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0" fillId="5" borderId="0" xfId="0" applyFill="1"/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1" fillId="5" borderId="0" xfId="0" applyFont="1" applyFill="1"/>
    <xf numFmtId="0" fontId="5" fillId="5" borderId="0" xfId="0" applyFont="1" applyFill="1"/>
    <xf numFmtId="0" fontId="0" fillId="3" borderId="0" xfId="0" applyFill="1"/>
    <xf numFmtId="0" fontId="2" fillId="5" borderId="0" xfId="0" applyFont="1" applyFill="1"/>
    <xf numFmtId="165" fontId="0" fillId="5" borderId="0" xfId="0" applyNumberFormat="1" applyFill="1"/>
    <xf numFmtId="2" fontId="2" fillId="5" borderId="0" xfId="0" applyNumberFormat="1" applyFont="1" applyFill="1"/>
    <xf numFmtId="0" fontId="5" fillId="0" borderId="0" xfId="0" applyFont="1" applyAlignment="1">
      <alignment horizontal="right"/>
    </xf>
    <xf numFmtId="14" fontId="5" fillId="0" borderId="0" xfId="0" applyNumberFormat="1" applyFont="1"/>
    <xf numFmtId="49" fontId="0" fillId="0" borderId="0" xfId="0" applyNumberFormat="1"/>
    <xf numFmtId="14" fontId="2" fillId="3" borderId="0" xfId="0" applyNumberFormat="1" applyFont="1" applyFill="1"/>
    <xf numFmtId="0" fontId="7" fillId="2" borderId="0" xfId="0" applyFont="1" applyFill="1" applyProtection="1">
      <protection locked="0"/>
    </xf>
    <xf numFmtId="2" fontId="7" fillId="2" borderId="0" xfId="0" applyNumberFormat="1" applyFont="1" applyFill="1" applyProtection="1">
      <protection locked="0"/>
    </xf>
    <xf numFmtId="14" fontId="8" fillId="2" borderId="0" xfId="0" applyNumberFormat="1" applyFont="1" applyFill="1" applyProtection="1">
      <protection locked="0"/>
    </xf>
    <xf numFmtId="166" fontId="6" fillId="4" borderId="0" xfId="0" applyNumberFormat="1" applyFont="1" applyFill="1"/>
    <xf numFmtId="166" fontId="6" fillId="0" borderId="0" xfId="0" applyNumberFormat="1" applyFont="1"/>
    <xf numFmtId="0" fontId="8" fillId="2" borderId="0" xfId="0" applyFont="1" applyFill="1" applyProtection="1"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523258</xdr:colOff>
      <xdr:row>77</xdr:row>
      <xdr:rowOff>142876</xdr:rowOff>
    </xdr:from>
    <xdr:to>
      <xdr:col>21</xdr:col>
      <xdr:colOff>600075</xdr:colOff>
      <xdr:row>90</xdr:row>
      <xdr:rowOff>171450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53008" y="14439901"/>
          <a:ext cx="3124817" cy="2752724"/>
        </a:xfrm>
        <a:prstGeom prst="rect">
          <a:avLst/>
        </a:prstGeom>
      </xdr:spPr>
    </xdr:pic>
    <xdr:clientData/>
  </xdr:twoCellAnchor>
  <xdr:twoCellAnchor editAs="oneCell">
    <xdr:from>
      <xdr:col>18</xdr:col>
      <xdr:colOff>177165</xdr:colOff>
      <xdr:row>31</xdr:row>
      <xdr:rowOff>47626</xdr:rowOff>
    </xdr:from>
    <xdr:to>
      <xdr:col>21</xdr:col>
      <xdr:colOff>552450</xdr:colOff>
      <xdr:row>47</xdr:row>
      <xdr:rowOff>173832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4340" y="4457701"/>
          <a:ext cx="2661285" cy="3326606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100</xdr:row>
      <xdr:rowOff>0</xdr:rowOff>
    </xdr:from>
    <xdr:to>
      <xdr:col>20</xdr:col>
      <xdr:colOff>638175</xdr:colOff>
      <xdr:row>102</xdr:row>
      <xdr:rowOff>19050</xdr:rowOff>
    </xdr:to>
    <xdr:pic>
      <xdr:nvPicPr>
        <xdr:cNvPr id="8" name="Grafik 7" descr="Basic solar declination calculation equati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8897600"/>
          <a:ext cx="28956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761999</xdr:colOff>
      <xdr:row>5</xdr:row>
      <xdr:rowOff>15900</xdr:rowOff>
    </xdr:from>
    <xdr:to>
      <xdr:col>15</xdr:col>
      <xdr:colOff>417256</xdr:colOff>
      <xdr:row>7</xdr:row>
      <xdr:rowOff>19050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15174" y="968400"/>
          <a:ext cx="2036507" cy="8604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31</xdr:row>
      <xdr:rowOff>28852</xdr:rowOff>
    </xdr:from>
    <xdr:to>
      <xdr:col>17</xdr:col>
      <xdr:colOff>161925</xdr:colOff>
      <xdr:row>47</xdr:row>
      <xdr:rowOff>136729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7350" y="5610502"/>
          <a:ext cx="4276725" cy="3308277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285750</xdr:colOff>
      <xdr:row>60</xdr:row>
      <xdr:rowOff>18209</xdr:rowOff>
    </xdr:from>
    <xdr:to>
      <xdr:col>21</xdr:col>
      <xdr:colOff>669221</xdr:colOff>
      <xdr:row>73</xdr:row>
      <xdr:rowOff>114300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0924334"/>
          <a:ext cx="3431471" cy="2724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8"/>
  <sheetViews>
    <sheetView tabSelected="1" workbookViewId="0">
      <selection activeCell="D50" sqref="D50"/>
    </sheetView>
  </sheetViews>
  <sheetFormatPr baseColWidth="10" defaultRowHeight="15" x14ac:dyDescent="0.25"/>
  <cols>
    <col min="2" max="2" width="14.7109375" customWidth="1"/>
    <col min="3" max="3" width="12.85546875" customWidth="1"/>
    <col min="4" max="4" width="8.7109375" customWidth="1"/>
    <col min="5" max="5" width="7.140625" customWidth="1"/>
    <col min="6" max="6" width="5.140625" customWidth="1"/>
    <col min="7" max="7" width="7.7109375" customWidth="1"/>
    <col min="8" max="8" width="5.5703125" customWidth="1"/>
    <col min="9" max="9" width="9.7109375" customWidth="1"/>
    <col min="10" max="10" width="5.28515625" customWidth="1"/>
    <col min="11" max="11" width="7" customWidth="1"/>
    <col min="12" max="12" width="5.42578125" customWidth="1"/>
    <col min="13" max="13" width="10.5703125" customWidth="1"/>
    <col min="14" max="14" width="7.28515625" customWidth="1"/>
    <col min="15" max="15" width="6.42578125" customWidth="1"/>
    <col min="16" max="16" width="7.28515625" customWidth="1"/>
    <col min="23" max="23" width="3.140625" customWidth="1"/>
  </cols>
  <sheetData>
    <row r="1" spans="2:23" x14ac:dyDescent="0.25">
      <c r="W1" s="31"/>
    </row>
    <row r="2" spans="2:23" x14ac:dyDescent="0.25">
      <c r="W2" s="31"/>
    </row>
    <row r="3" spans="2:23" x14ac:dyDescent="0.25">
      <c r="P3" t="s">
        <v>44</v>
      </c>
      <c r="W3" s="31"/>
    </row>
    <row r="4" spans="2:23" x14ac:dyDescent="0.25">
      <c r="P4" s="37" t="s">
        <v>50</v>
      </c>
      <c r="W4" s="31"/>
    </row>
    <row r="5" spans="2:23" x14ac:dyDescent="0.25">
      <c r="W5" s="31"/>
    </row>
    <row r="6" spans="2:23" ht="33.75" x14ac:dyDescent="0.5">
      <c r="B6" s="14" t="s">
        <v>22</v>
      </c>
      <c r="W6" s="31"/>
    </row>
    <row r="7" spans="2:23" ht="33.75" x14ac:dyDescent="0.5">
      <c r="B7" s="14" t="s">
        <v>45</v>
      </c>
      <c r="W7" s="31"/>
    </row>
    <row r="8" spans="2:23" x14ac:dyDescent="0.25">
      <c r="W8" s="31"/>
    </row>
    <row r="9" spans="2:23" x14ac:dyDescent="0.25">
      <c r="B9" t="s">
        <v>51</v>
      </c>
      <c r="W9" s="31"/>
    </row>
    <row r="10" spans="2:23" x14ac:dyDescent="0.25">
      <c r="B10" t="s">
        <v>53</v>
      </c>
      <c r="W10" s="31"/>
    </row>
    <row r="11" spans="2:23" x14ac:dyDescent="0.25">
      <c r="B11" t="s">
        <v>24</v>
      </c>
      <c r="W11" s="31"/>
    </row>
    <row r="12" spans="2:23" x14ac:dyDescent="0.25">
      <c r="B12" t="s">
        <v>25</v>
      </c>
      <c r="W12" s="31"/>
    </row>
    <row r="13" spans="2:23" x14ac:dyDescent="0.25">
      <c r="B13" t="s">
        <v>54</v>
      </c>
      <c r="W13" s="31"/>
    </row>
    <row r="14" spans="2:23" x14ac:dyDescent="0.25">
      <c r="B14" t="s">
        <v>73</v>
      </c>
      <c r="W14" s="31"/>
    </row>
    <row r="15" spans="2:23" x14ac:dyDescent="0.25">
      <c r="B15" t="s">
        <v>55</v>
      </c>
      <c r="W15" s="31"/>
    </row>
    <row r="16" spans="2:23" x14ac:dyDescent="0.25">
      <c r="B16" t="s">
        <v>74</v>
      </c>
      <c r="W16" s="31"/>
    </row>
    <row r="17" spans="1:23" x14ac:dyDescent="0.25">
      <c r="B17" t="s">
        <v>56</v>
      </c>
      <c r="W17" s="31"/>
    </row>
    <row r="18" spans="1:23" x14ac:dyDescent="0.25">
      <c r="B18" t="s">
        <v>72</v>
      </c>
      <c r="W18" s="31"/>
    </row>
    <row r="19" spans="1:23" x14ac:dyDescent="0.25">
      <c r="W19" s="31"/>
    </row>
    <row r="20" spans="1:23" x14ac:dyDescent="0.25">
      <c r="W20" s="31"/>
    </row>
    <row r="21" spans="1:23" x14ac:dyDescent="0.25">
      <c r="W21" s="31"/>
    </row>
    <row r="22" spans="1:23" x14ac:dyDescent="0.25">
      <c r="W22" s="31"/>
    </row>
    <row r="23" spans="1:23" x14ac:dyDescent="0.25">
      <c r="B23" t="s">
        <v>52</v>
      </c>
      <c r="W23" s="31"/>
    </row>
    <row r="24" spans="1:23" x14ac:dyDescent="0.25">
      <c r="W24" s="31"/>
    </row>
    <row r="25" spans="1:23" x14ac:dyDescent="0.25">
      <c r="W25" s="31"/>
    </row>
    <row r="26" spans="1:23" x14ac:dyDescent="0.25">
      <c r="B26" t="s">
        <v>32</v>
      </c>
      <c r="C26" s="23" t="s">
        <v>30</v>
      </c>
      <c r="E26" t="s">
        <v>33</v>
      </c>
      <c r="F26" s="22" t="s">
        <v>31</v>
      </c>
      <c r="H26" t="s">
        <v>34</v>
      </c>
      <c r="J26" s="13" t="s">
        <v>35</v>
      </c>
      <c r="W26" s="31"/>
    </row>
    <row r="27" spans="1:23" x14ac:dyDescent="0.25">
      <c r="A27" s="21"/>
      <c r="B27" s="21"/>
      <c r="C27" s="27"/>
      <c r="F27" s="22"/>
      <c r="J27" s="13"/>
      <c r="W27" s="31"/>
    </row>
    <row r="28" spans="1:23" x14ac:dyDescent="0.25">
      <c r="A28" s="26"/>
      <c r="B28" s="26"/>
      <c r="C28" s="28"/>
      <c r="D28" s="26"/>
      <c r="E28" s="26"/>
      <c r="F28" s="29"/>
      <c r="G28" s="26"/>
      <c r="H28" s="26"/>
      <c r="I28" s="26"/>
      <c r="J28" s="30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31"/>
    </row>
    <row r="29" spans="1:23" x14ac:dyDescent="0.25">
      <c r="A29" s="21"/>
      <c r="B29" s="21"/>
      <c r="C29" s="27"/>
      <c r="F29" s="22"/>
      <c r="J29" s="13"/>
      <c r="W29" s="31"/>
    </row>
    <row r="30" spans="1:23" ht="28.5" x14ac:dyDescent="0.45">
      <c r="B30" s="9" t="s">
        <v>57</v>
      </c>
      <c r="W30" s="31"/>
    </row>
    <row r="31" spans="1:23" ht="28.5" x14ac:dyDescent="0.45">
      <c r="B31" s="9"/>
      <c r="W31" s="31"/>
    </row>
    <row r="32" spans="1:23" x14ac:dyDescent="0.25">
      <c r="W32" s="31"/>
    </row>
    <row r="33" spans="2:23" x14ac:dyDescent="0.25">
      <c r="W33" s="31"/>
    </row>
    <row r="34" spans="2:23" ht="21" x14ac:dyDescent="0.35">
      <c r="B34" t="s">
        <v>47</v>
      </c>
      <c r="D34" s="39">
        <v>52.4</v>
      </c>
      <c r="E34" t="s">
        <v>20</v>
      </c>
      <c r="F34" t="s">
        <v>46</v>
      </c>
      <c r="W34" s="31"/>
    </row>
    <row r="35" spans="2:23" x14ac:dyDescent="0.25">
      <c r="W35" s="31"/>
    </row>
    <row r="36" spans="2:23" x14ac:dyDescent="0.25">
      <c r="B36" t="s">
        <v>0</v>
      </c>
      <c r="D36" s="19">
        <f>SIN(RADIANS(D34))</f>
        <v>0.7922896433551907</v>
      </c>
      <c r="W36" s="31"/>
    </row>
    <row r="37" spans="2:23" x14ac:dyDescent="0.25">
      <c r="W37" s="31"/>
    </row>
    <row r="38" spans="2:23" x14ac:dyDescent="0.25">
      <c r="W38" s="31"/>
    </row>
    <row r="39" spans="2:23" ht="21" x14ac:dyDescent="0.35">
      <c r="B39" s="24" t="s">
        <v>23</v>
      </c>
      <c r="D39" s="40">
        <v>8</v>
      </c>
      <c r="E39" t="s">
        <v>8</v>
      </c>
      <c r="W39" s="31"/>
    </row>
    <row r="40" spans="2:23" x14ac:dyDescent="0.25">
      <c r="W40" s="31"/>
    </row>
    <row r="41" spans="2:23" x14ac:dyDescent="0.25">
      <c r="B41" t="s">
        <v>71</v>
      </c>
      <c r="D41" s="20">
        <f>$D$39*$D$36</f>
        <v>6.3383171468415256</v>
      </c>
      <c r="E41" t="s">
        <v>8</v>
      </c>
      <c r="W41" s="31"/>
    </row>
    <row r="42" spans="2:23" x14ac:dyDescent="0.25">
      <c r="W42" s="31"/>
    </row>
    <row r="43" spans="2:23" x14ac:dyDescent="0.25">
      <c r="W43" s="31"/>
    </row>
    <row r="44" spans="2:23" x14ac:dyDescent="0.25">
      <c r="W44" s="31"/>
    </row>
    <row r="45" spans="2:23" x14ac:dyDescent="0.25">
      <c r="B45" t="s">
        <v>9</v>
      </c>
      <c r="D45" s="18">
        <f>D39/2</f>
        <v>4</v>
      </c>
      <c r="E45" t="s">
        <v>8</v>
      </c>
      <c r="F45" t="s">
        <v>69</v>
      </c>
      <c r="W45" s="31"/>
    </row>
    <row r="46" spans="2:23" x14ac:dyDescent="0.25">
      <c r="W46" s="31"/>
    </row>
    <row r="47" spans="2:23" x14ac:dyDescent="0.25">
      <c r="B47" t="s">
        <v>1</v>
      </c>
      <c r="D47" s="18">
        <f>D45*D36</f>
        <v>3.1691585734207628</v>
      </c>
      <c r="E47" t="s">
        <v>8</v>
      </c>
      <c r="F47" t="s">
        <v>70</v>
      </c>
      <c r="W47" s="31"/>
    </row>
    <row r="48" spans="2:23" x14ac:dyDescent="0.25">
      <c r="W48" s="31"/>
    </row>
    <row r="49" spans="1:24" x14ac:dyDescent="0.25">
      <c r="W49" s="31"/>
    </row>
    <row r="50" spans="1:24" ht="18.75" x14ac:dyDescent="0.3">
      <c r="B50" t="s">
        <v>68</v>
      </c>
      <c r="D50" s="44">
        <v>1.75</v>
      </c>
      <c r="E50" t="s">
        <v>8</v>
      </c>
      <c r="W50" s="31"/>
    </row>
    <row r="51" spans="1:24" x14ac:dyDescent="0.25">
      <c r="W51" s="31"/>
    </row>
    <row r="52" spans="1:24" x14ac:dyDescent="0.25">
      <c r="S52" s="15" t="s">
        <v>26</v>
      </c>
      <c r="W52" s="31"/>
    </row>
    <row r="53" spans="1:24" x14ac:dyDescent="0.25">
      <c r="W53" s="31"/>
    </row>
    <row r="54" spans="1:24" x14ac:dyDescent="0.25">
      <c r="W54" s="31"/>
    </row>
    <row r="55" spans="1:24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31"/>
      <c r="X55" s="21"/>
    </row>
    <row r="56" spans="1:24" x14ac:dyDescent="0.25">
      <c r="W56" s="31"/>
    </row>
    <row r="57" spans="1:24" ht="28.5" x14ac:dyDescent="0.45">
      <c r="B57" s="9" t="s">
        <v>18</v>
      </c>
      <c r="W57" s="31"/>
    </row>
    <row r="58" spans="1:24" x14ac:dyDescent="0.25">
      <c r="W58" s="31"/>
    </row>
    <row r="59" spans="1:24" x14ac:dyDescent="0.25">
      <c r="B59" s="3" t="s">
        <v>19</v>
      </c>
      <c r="E59" s="3" t="s">
        <v>3</v>
      </c>
      <c r="I59" s="3" t="s">
        <v>5</v>
      </c>
      <c r="P59" s="3" t="s">
        <v>28</v>
      </c>
      <c r="W59" s="31"/>
    </row>
    <row r="60" spans="1:24" x14ac:dyDescent="0.25">
      <c r="W60" s="31"/>
    </row>
    <row r="61" spans="1:24" ht="27" x14ac:dyDescent="0.25">
      <c r="B61" s="25" t="s">
        <v>2</v>
      </c>
      <c r="C61" s="16" t="s">
        <v>58</v>
      </c>
      <c r="E61" s="13" t="s">
        <v>59</v>
      </c>
      <c r="G61" t="s">
        <v>4</v>
      </c>
      <c r="I61" s="13" t="s">
        <v>60</v>
      </c>
      <c r="K61" t="s">
        <v>6</v>
      </c>
      <c r="M61" t="s">
        <v>61</v>
      </c>
      <c r="P61" t="s">
        <v>29</v>
      </c>
      <c r="W61" s="31"/>
    </row>
    <row r="62" spans="1:24" x14ac:dyDescent="0.25">
      <c r="B62" s="3">
        <v>6</v>
      </c>
      <c r="C62" s="13">
        <v>90</v>
      </c>
      <c r="E62" s="10">
        <f>SIN(RADIANS(C62))</f>
        <v>1</v>
      </c>
      <c r="G62" s="18">
        <f>$D$45*E62</f>
        <v>4</v>
      </c>
      <c r="I62" s="10">
        <f>COS(RADIANS(C62))</f>
        <v>6.1257422745431001E-17</v>
      </c>
      <c r="K62" s="18">
        <f t="shared" ref="K62:K74" si="0">$D$36*$D$45*I62</f>
        <v>1.9413448647934269E-16</v>
      </c>
      <c r="M62" s="42">
        <f>90-ATAN(K62/G62)*180/PI()</f>
        <v>90</v>
      </c>
      <c r="W62" s="31"/>
    </row>
    <row r="63" spans="1:24" x14ac:dyDescent="0.25">
      <c r="B63" s="3">
        <v>7</v>
      </c>
      <c r="C63" s="13">
        <v>75</v>
      </c>
      <c r="E63" s="10">
        <f t="shared" ref="E63:E74" si="1">SIN(RADIANS(C63))</f>
        <v>0.96592582628906831</v>
      </c>
      <c r="G63" s="18">
        <f t="shared" ref="G63:G74" si="2">$D$45*E63</f>
        <v>3.8637033051562732</v>
      </c>
      <c r="I63" s="10">
        <f t="shared" ref="I63:I74" si="3">COS(RADIANS(C63))</f>
        <v>0.25881904510252074</v>
      </c>
      <c r="K63" s="18">
        <f t="shared" si="0"/>
        <v>0.82023859575122871</v>
      </c>
      <c r="M63" s="42">
        <f>90-ATAN(K63/G63)*180/PI()</f>
        <v>78.014428680542409</v>
      </c>
      <c r="W63" s="31"/>
    </row>
    <row r="64" spans="1:24" x14ac:dyDescent="0.25">
      <c r="B64" s="3">
        <v>8</v>
      </c>
      <c r="C64" s="13">
        <v>60</v>
      </c>
      <c r="E64" s="10">
        <f t="shared" si="1"/>
        <v>0.8660254037844386</v>
      </c>
      <c r="G64" s="18">
        <f t="shared" si="2"/>
        <v>3.4641016151377544</v>
      </c>
      <c r="I64" s="10">
        <f t="shared" si="3"/>
        <v>0.50000000000000011</v>
      </c>
      <c r="K64" s="18">
        <f t="shared" si="0"/>
        <v>1.5845792867103818</v>
      </c>
      <c r="M64" s="42">
        <f t="shared" ref="M64:M74" si="4">90-ATAN(K64/G64)*180/PI()</f>
        <v>65.419286418409342</v>
      </c>
      <c r="W64" s="31"/>
    </row>
    <row r="65" spans="1:23" x14ac:dyDescent="0.25">
      <c r="B65" s="3">
        <v>9</v>
      </c>
      <c r="C65" s="13">
        <v>45</v>
      </c>
      <c r="E65" s="10">
        <f t="shared" si="1"/>
        <v>0.70710678118654746</v>
      </c>
      <c r="G65" s="18">
        <f t="shared" si="2"/>
        <v>2.8284271247461898</v>
      </c>
      <c r="I65" s="10">
        <f t="shared" si="3"/>
        <v>0.70710678118654757</v>
      </c>
      <c r="K65" s="18">
        <f t="shared" si="0"/>
        <v>2.2409335179213068</v>
      </c>
      <c r="M65" s="42">
        <f t="shared" si="4"/>
        <v>51.610579210446645</v>
      </c>
      <c r="W65" s="31"/>
    </row>
    <row r="66" spans="1:23" x14ac:dyDescent="0.25">
      <c r="B66" s="3">
        <v>10</v>
      </c>
      <c r="C66" s="13">
        <v>30</v>
      </c>
      <c r="E66" s="10">
        <f t="shared" si="1"/>
        <v>0.49999999999999994</v>
      </c>
      <c r="G66" s="18">
        <f t="shared" si="2"/>
        <v>1.9999999999999998</v>
      </c>
      <c r="I66" s="10">
        <f t="shared" si="3"/>
        <v>0.86602540378443871</v>
      </c>
      <c r="K66" s="18">
        <f t="shared" si="0"/>
        <v>2.744571833203632</v>
      </c>
      <c r="M66" s="42">
        <f t="shared" si="4"/>
        <v>36.081239417151814</v>
      </c>
      <c r="W66" s="31"/>
    </row>
    <row r="67" spans="1:23" x14ac:dyDescent="0.25">
      <c r="B67" s="3">
        <v>11</v>
      </c>
      <c r="C67" s="13">
        <v>15</v>
      </c>
      <c r="E67" s="10">
        <f t="shared" si="1"/>
        <v>0.25881904510252074</v>
      </c>
      <c r="G67" s="18">
        <f t="shared" si="2"/>
        <v>1.035276180410083</v>
      </c>
      <c r="I67" s="10">
        <f t="shared" si="3"/>
        <v>0.96592582628906831</v>
      </c>
      <c r="K67" s="18">
        <f t="shared" si="0"/>
        <v>3.0611721136725354</v>
      </c>
      <c r="M67" s="42">
        <f t="shared" si="4"/>
        <v>18.685331491375322</v>
      </c>
      <c r="W67" s="31"/>
    </row>
    <row r="68" spans="1:23" x14ac:dyDescent="0.25">
      <c r="B68" s="3">
        <v>12</v>
      </c>
      <c r="C68" s="13">
        <v>0</v>
      </c>
      <c r="E68" s="10">
        <f t="shared" si="1"/>
        <v>0</v>
      </c>
      <c r="G68" s="18">
        <f t="shared" si="2"/>
        <v>0</v>
      </c>
      <c r="I68" s="10">
        <f t="shared" si="3"/>
        <v>1</v>
      </c>
      <c r="K68" s="18">
        <f t="shared" si="0"/>
        <v>3.1691585734207628</v>
      </c>
      <c r="M68" s="42">
        <v>0</v>
      </c>
      <c r="P68" s="18">
        <f>$D$83/2</f>
        <v>1.0581351167945647</v>
      </c>
      <c r="W68" s="31"/>
    </row>
    <row r="69" spans="1:23" x14ac:dyDescent="0.25">
      <c r="B69" s="3">
        <v>13</v>
      </c>
      <c r="C69" s="13">
        <v>15</v>
      </c>
      <c r="E69" s="10">
        <f t="shared" si="1"/>
        <v>0.25881904510252074</v>
      </c>
      <c r="G69" s="18">
        <f t="shared" si="2"/>
        <v>1.035276180410083</v>
      </c>
      <c r="I69" s="10">
        <f t="shared" si="3"/>
        <v>0.96592582628906831</v>
      </c>
      <c r="K69" s="18">
        <f t="shared" si="0"/>
        <v>3.0611721136725354</v>
      </c>
      <c r="M69" s="42">
        <f t="shared" si="4"/>
        <v>18.685331491375322</v>
      </c>
      <c r="W69" s="31"/>
    </row>
    <row r="70" spans="1:23" x14ac:dyDescent="0.25">
      <c r="B70" s="3">
        <v>14</v>
      </c>
      <c r="C70" s="13">
        <v>30</v>
      </c>
      <c r="E70" s="10">
        <f t="shared" si="1"/>
        <v>0.49999999999999994</v>
      </c>
      <c r="G70" s="18">
        <f t="shared" si="2"/>
        <v>1.9999999999999998</v>
      </c>
      <c r="I70" s="10">
        <f t="shared" si="3"/>
        <v>0.86602540378443871</v>
      </c>
      <c r="K70" s="18">
        <f t="shared" si="0"/>
        <v>2.744571833203632</v>
      </c>
      <c r="M70" s="42">
        <f t="shared" si="4"/>
        <v>36.081239417151814</v>
      </c>
      <c r="W70" s="31"/>
    </row>
    <row r="71" spans="1:23" x14ac:dyDescent="0.25">
      <c r="B71" s="3">
        <v>15</v>
      </c>
      <c r="C71" s="13">
        <v>45</v>
      </c>
      <c r="E71" s="10">
        <f t="shared" si="1"/>
        <v>0.70710678118654746</v>
      </c>
      <c r="G71" s="18">
        <f t="shared" si="2"/>
        <v>2.8284271247461898</v>
      </c>
      <c r="I71" s="10">
        <f t="shared" si="3"/>
        <v>0.70710678118654757</v>
      </c>
      <c r="K71" s="18">
        <f t="shared" si="0"/>
        <v>2.2409335179213068</v>
      </c>
      <c r="M71" s="42">
        <f t="shared" si="4"/>
        <v>51.610579210446645</v>
      </c>
      <c r="W71" s="31"/>
    </row>
    <row r="72" spans="1:23" x14ac:dyDescent="0.25">
      <c r="B72" s="3">
        <v>16</v>
      </c>
      <c r="C72" s="13">
        <v>60</v>
      </c>
      <c r="E72" s="10">
        <f t="shared" si="1"/>
        <v>0.8660254037844386</v>
      </c>
      <c r="G72" s="18">
        <f t="shared" si="2"/>
        <v>3.4641016151377544</v>
      </c>
      <c r="I72" s="10">
        <f t="shared" si="3"/>
        <v>0.50000000000000011</v>
      </c>
      <c r="K72" s="18">
        <f t="shared" si="0"/>
        <v>1.5845792867103818</v>
      </c>
      <c r="M72" s="42">
        <f t="shared" si="4"/>
        <v>65.419286418409342</v>
      </c>
      <c r="W72" s="31"/>
    </row>
    <row r="73" spans="1:23" x14ac:dyDescent="0.25">
      <c r="B73" s="3">
        <v>17</v>
      </c>
      <c r="C73" s="13">
        <v>75</v>
      </c>
      <c r="E73" s="10">
        <f t="shared" si="1"/>
        <v>0.96592582628906831</v>
      </c>
      <c r="G73" s="18">
        <f t="shared" si="2"/>
        <v>3.8637033051562732</v>
      </c>
      <c r="I73" s="10">
        <f t="shared" si="3"/>
        <v>0.25881904510252074</v>
      </c>
      <c r="K73" s="18">
        <f t="shared" si="0"/>
        <v>0.82023859575122871</v>
      </c>
      <c r="M73" s="42">
        <f t="shared" si="4"/>
        <v>78.014428680542409</v>
      </c>
      <c r="W73" s="31"/>
    </row>
    <row r="74" spans="1:23" x14ac:dyDescent="0.25">
      <c r="B74" s="3">
        <v>18</v>
      </c>
      <c r="C74" s="13">
        <v>90</v>
      </c>
      <c r="E74" s="10">
        <f t="shared" si="1"/>
        <v>1</v>
      </c>
      <c r="G74" s="18">
        <f t="shared" si="2"/>
        <v>4</v>
      </c>
      <c r="I74" s="10">
        <f t="shared" si="3"/>
        <v>6.1257422745431001E-17</v>
      </c>
      <c r="K74" s="18">
        <f t="shared" si="0"/>
        <v>1.9413448647934269E-16</v>
      </c>
      <c r="M74" s="42">
        <f t="shared" si="4"/>
        <v>90</v>
      </c>
      <c r="W74" s="31"/>
    </row>
    <row r="75" spans="1:23" x14ac:dyDescent="0.25">
      <c r="B75" s="3"/>
      <c r="E75" s="1"/>
      <c r="G75" s="4"/>
      <c r="I75" s="1"/>
      <c r="K75" s="4"/>
      <c r="W75" s="31"/>
    </row>
    <row r="76" spans="1:23" x14ac:dyDescent="0.25">
      <c r="A76" s="26"/>
      <c r="B76" s="32"/>
      <c r="C76" s="26"/>
      <c r="D76" s="26"/>
      <c r="E76" s="33"/>
      <c r="F76" s="26"/>
      <c r="G76" s="34"/>
      <c r="H76" s="26"/>
      <c r="I76" s="33"/>
      <c r="J76" s="26"/>
      <c r="K76" s="34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31"/>
    </row>
    <row r="77" spans="1:23" x14ac:dyDescent="0.25">
      <c r="B77" s="3"/>
      <c r="E77" s="1"/>
      <c r="G77" s="4"/>
      <c r="I77" s="1"/>
      <c r="K77" s="4"/>
      <c r="W77" s="31"/>
    </row>
    <row r="78" spans="1:23" ht="28.5" x14ac:dyDescent="0.45">
      <c r="B78" s="9" t="s">
        <v>11</v>
      </c>
      <c r="E78" s="1"/>
      <c r="G78" s="4"/>
      <c r="I78" s="1"/>
      <c r="K78" s="4"/>
      <c r="W78" s="31"/>
    </row>
    <row r="79" spans="1:23" x14ac:dyDescent="0.25">
      <c r="B79" s="6" t="s">
        <v>49</v>
      </c>
      <c r="E79" s="1"/>
      <c r="G79" s="4"/>
      <c r="I79" s="1"/>
      <c r="K79" s="4"/>
      <c r="W79" s="31"/>
    </row>
    <row r="80" spans="1:23" x14ac:dyDescent="0.25">
      <c r="B80" s="6" t="s">
        <v>13</v>
      </c>
      <c r="E80" s="1"/>
      <c r="G80" s="4"/>
      <c r="I80" s="1"/>
      <c r="K80" s="4"/>
      <c r="W80" s="31"/>
    </row>
    <row r="81" spans="2:23" x14ac:dyDescent="0.25">
      <c r="E81" s="1"/>
      <c r="G81" s="4"/>
      <c r="I81" s="1"/>
      <c r="K81" s="4"/>
      <c r="W81" s="31"/>
    </row>
    <row r="82" spans="2:23" x14ac:dyDescent="0.25">
      <c r="E82" s="1"/>
      <c r="G82" s="4"/>
      <c r="I82" s="1"/>
      <c r="K82" s="4"/>
      <c r="W82" s="31"/>
    </row>
    <row r="83" spans="2:23" x14ac:dyDescent="0.25">
      <c r="B83" s="6" t="s">
        <v>12</v>
      </c>
      <c r="D83" s="20">
        <f>D87-D86</f>
        <v>2.1162702335891295</v>
      </c>
      <c r="E83" t="s">
        <v>8</v>
      </c>
      <c r="G83" s="4"/>
      <c r="I83" s="1"/>
      <c r="K83" s="4"/>
      <c r="W83" s="31"/>
    </row>
    <row r="84" spans="2:23" x14ac:dyDescent="0.25">
      <c r="B84" s="6"/>
      <c r="J84" s="6"/>
      <c r="K84" s="4"/>
      <c r="W84" s="31"/>
    </row>
    <row r="85" spans="2:23" x14ac:dyDescent="0.25">
      <c r="B85" t="s">
        <v>17</v>
      </c>
      <c r="D85" s="20">
        <v>0</v>
      </c>
      <c r="E85" t="s">
        <v>8</v>
      </c>
      <c r="F85" s="6" t="s">
        <v>14</v>
      </c>
      <c r="G85" s="6"/>
      <c r="H85" s="7"/>
      <c r="J85" s="6"/>
      <c r="K85" s="4"/>
      <c r="W85" s="31"/>
    </row>
    <row r="86" spans="2:23" x14ac:dyDescent="0.25">
      <c r="D86" s="20">
        <f>MIN(I96:I460)</f>
        <v>-1.0581570845722879</v>
      </c>
      <c r="E86" t="s">
        <v>8</v>
      </c>
      <c r="F86" s="8" t="s">
        <v>16</v>
      </c>
      <c r="G86" s="6"/>
      <c r="H86" s="7"/>
      <c r="J86" s="6"/>
      <c r="K86" s="4"/>
      <c r="W86" s="31"/>
    </row>
    <row r="87" spans="2:23" x14ac:dyDescent="0.25">
      <c r="D87" s="20">
        <f>MAX(I96:I460)</f>
        <v>1.0581131490168418</v>
      </c>
      <c r="E87" t="s">
        <v>8</v>
      </c>
      <c r="F87" s="8" t="s">
        <v>15</v>
      </c>
      <c r="G87" s="6"/>
      <c r="H87" s="7"/>
      <c r="I87" s="7"/>
      <c r="J87" s="6"/>
      <c r="K87" s="4"/>
      <c r="W87" s="31"/>
    </row>
    <row r="88" spans="2:23" x14ac:dyDescent="0.25">
      <c r="E88" s="2"/>
      <c r="G88" s="8"/>
      <c r="H88" s="6"/>
      <c r="I88" s="7"/>
      <c r="J88" s="6"/>
      <c r="K88" s="4"/>
      <c r="W88" s="31"/>
    </row>
    <row r="89" spans="2:23" x14ac:dyDescent="0.25">
      <c r="E89" s="2"/>
      <c r="G89" s="8"/>
      <c r="H89" s="6"/>
      <c r="I89" s="7"/>
      <c r="J89" s="6"/>
      <c r="K89" s="4"/>
      <c r="W89" s="31"/>
    </row>
    <row r="90" spans="2:23" ht="21" x14ac:dyDescent="0.35">
      <c r="B90" s="11" t="s">
        <v>21</v>
      </c>
      <c r="E90" s="2"/>
      <c r="G90" s="8"/>
      <c r="H90" s="6"/>
      <c r="I90" s="7"/>
      <c r="J90" s="6"/>
      <c r="K90" s="4"/>
      <c r="W90" s="31"/>
    </row>
    <row r="91" spans="2:23" x14ac:dyDescent="0.25">
      <c r="W91" s="31"/>
    </row>
    <row r="92" spans="2:23" ht="30" x14ac:dyDescent="0.25">
      <c r="B92" s="3" t="s">
        <v>7</v>
      </c>
      <c r="C92" s="16" t="s">
        <v>43</v>
      </c>
      <c r="E92" s="13" t="s">
        <v>36</v>
      </c>
      <c r="G92" s="35" t="s">
        <v>37</v>
      </c>
      <c r="I92" t="s">
        <v>10</v>
      </c>
      <c r="K92" s="1"/>
      <c r="N92" t="s">
        <v>64</v>
      </c>
      <c r="P92" t="s">
        <v>63</v>
      </c>
      <c r="W92" s="31"/>
    </row>
    <row r="93" spans="2:23" x14ac:dyDescent="0.25">
      <c r="I93" t="s">
        <v>65</v>
      </c>
      <c r="K93" s="1"/>
      <c r="N93" t="s">
        <v>66</v>
      </c>
      <c r="P93" t="s">
        <v>67</v>
      </c>
      <c r="W93" s="31"/>
    </row>
    <row r="94" spans="2:23" x14ac:dyDescent="0.25">
      <c r="I94" t="s">
        <v>62</v>
      </c>
      <c r="K94" s="1"/>
      <c r="W94" s="31"/>
    </row>
    <row r="95" spans="2:23" x14ac:dyDescent="0.25">
      <c r="W95" s="31"/>
    </row>
    <row r="96" spans="2:23" ht="18.75" x14ac:dyDescent="0.3">
      <c r="B96" s="41">
        <v>42370</v>
      </c>
      <c r="C96" s="17">
        <f>DAYS360($B$96,B96)</f>
        <v>0</v>
      </c>
      <c r="E96" s="12">
        <f>-23.44*COS(RADIANS((360/365*(C96+10))))</f>
        <v>-23.093559302362063</v>
      </c>
      <c r="F96" s="13"/>
      <c r="G96" s="10">
        <f>TAN(RADIANS(E96))*COS(RADIANS($D$34))</f>
        <v>-0.26016790513073695</v>
      </c>
      <c r="I96" s="18">
        <f>G96*$D$45</f>
        <v>-1.0406716205229478</v>
      </c>
      <c r="N96" s="42">
        <f>90-$D$34+E96</f>
        <v>14.506440697637938</v>
      </c>
      <c r="O96" s="43"/>
      <c r="P96" s="18">
        <f>$D$50/TAN(RADIANS(N96))</f>
        <v>6.7636113075747692</v>
      </c>
      <c r="R96" t="s">
        <v>38</v>
      </c>
      <c r="W96" s="31"/>
    </row>
    <row r="97" spans="2:23" x14ac:dyDescent="0.25">
      <c r="B97" s="36">
        <f>$B$96+1</f>
        <v>42371</v>
      </c>
      <c r="C97" s="17">
        <f>DAYS360($B$96,B97)</f>
        <v>1</v>
      </c>
      <c r="E97" s="12">
        <f t="shared" ref="E97:E160" si="5">-23.44*COS(RADIANS((360/365*(C97+10))))</f>
        <v>-23.021024201545934</v>
      </c>
      <c r="F97" s="13"/>
      <c r="G97" s="10">
        <f t="shared" ref="G97:G160" si="6">TAN(RADIANS(E97))*COS(RADIANS($D$34))</f>
        <v>-0.25925552490337134</v>
      </c>
      <c r="I97" s="18">
        <f t="shared" ref="I97:I160" si="7">G97*$D$45</f>
        <v>-1.0370220996134853</v>
      </c>
      <c r="N97" s="42">
        <f t="shared" ref="N97:N116" si="8">90-$D$34+E97</f>
        <v>14.578975798454067</v>
      </c>
      <c r="O97" s="43"/>
      <c r="P97" s="18">
        <f t="shared" ref="P97:P116" si="9">$D$50/TAN(RADIANS(N97))</f>
        <v>6.7284740914978247</v>
      </c>
      <c r="R97" t="s">
        <v>39</v>
      </c>
      <c r="W97" s="31"/>
    </row>
    <row r="98" spans="2:23" x14ac:dyDescent="0.25">
      <c r="B98" s="36">
        <f>B97+1</f>
        <v>42372</v>
      </c>
      <c r="C98" s="17">
        <f>DAYS360($B$96,B98)</f>
        <v>2</v>
      </c>
      <c r="E98" s="12">
        <f t="shared" si="5"/>
        <v>-22.941667474424495</v>
      </c>
      <c r="F98" s="13"/>
      <c r="G98" s="10">
        <f t="shared" si="6"/>
        <v>-0.2582584627153664</v>
      </c>
      <c r="I98" s="18">
        <f t="shared" si="7"/>
        <v>-1.0330338508614656</v>
      </c>
      <c r="N98" s="42">
        <f t="shared" si="8"/>
        <v>14.658332525575506</v>
      </c>
      <c r="O98" s="43"/>
      <c r="P98" s="18">
        <f t="shared" si="9"/>
        <v>6.69042211219198</v>
      </c>
      <c r="R98" t="s">
        <v>27</v>
      </c>
      <c r="W98" s="31"/>
    </row>
    <row r="99" spans="2:23" x14ac:dyDescent="0.25">
      <c r="B99" s="36">
        <f t="shared" ref="B99:B162" si="10">B98+1</f>
        <v>42373</v>
      </c>
      <c r="C99" s="17">
        <f t="shared" ref="C99:C162" si="11">DAYS360($B$96,B99)</f>
        <v>3</v>
      </c>
      <c r="E99" s="12">
        <f t="shared" si="5"/>
        <v>-22.855512636108646</v>
      </c>
      <c r="F99" s="13"/>
      <c r="G99" s="10">
        <f t="shared" si="6"/>
        <v>-0.25717730957987633</v>
      </c>
      <c r="I99" s="18">
        <f t="shared" si="7"/>
        <v>-1.0287092383195053</v>
      </c>
      <c r="N99" s="42">
        <f t="shared" si="8"/>
        <v>14.744487363891356</v>
      </c>
      <c r="O99" s="43"/>
      <c r="P99" s="18">
        <f t="shared" si="9"/>
        <v>6.6495640307284312</v>
      </c>
      <c r="W99" s="31"/>
    </row>
    <row r="100" spans="2:23" x14ac:dyDescent="0.25">
      <c r="B100" s="36">
        <f t="shared" si="10"/>
        <v>42374</v>
      </c>
      <c r="C100" s="17">
        <f t="shared" si="11"/>
        <v>4</v>
      </c>
      <c r="E100" s="12">
        <f t="shared" si="5"/>
        <v>-22.762585216136358</v>
      </c>
      <c r="F100" s="13"/>
      <c r="G100" s="10">
        <f t="shared" si="6"/>
        <v>-0.25601270275139515</v>
      </c>
      <c r="I100" s="18">
        <f t="shared" si="7"/>
        <v>-1.0240508110055806</v>
      </c>
      <c r="N100" s="42">
        <f t="shared" si="8"/>
        <v>14.837414783863643</v>
      </c>
      <c r="O100" s="43"/>
      <c r="P100" s="18">
        <f t="shared" si="9"/>
        <v>6.6060143007295382</v>
      </c>
      <c r="W100" s="31"/>
    </row>
    <row r="101" spans="2:23" x14ac:dyDescent="0.25">
      <c r="B101" s="36">
        <f t="shared" si="10"/>
        <v>42375</v>
      </c>
      <c r="C101" s="17">
        <f t="shared" si="11"/>
        <v>5</v>
      </c>
      <c r="E101" s="12">
        <f t="shared" si="5"/>
        <v>-22.662912750907704</v>
      </c>
      <c r="F101" s="13"/>
      <c r="G101" s="10">
        <f t="shared" si="6"/>
        <v>-0.25476532449930378</v>
      </c>
      <c r="I101" s="18">
        <f t="shared" si="7"/>
        <v>-1.0190612979972151</v>
      </c>
      <c r="N101" s="42">
        <f t="shared" si="8"/>
        <v>14.937087249092297</v>
      </c>
      <c r="O101" s="43"/>
      <c r="P101" s="18">
        <f t="shared" si="9"/>
        <v>6.5598924068458997</v>
      </c>
      <c r="W101" s="31"/>
    </row>
    <row r="102" spans="2:23" x14ac:dyDescent="0.25">
      <c r="B102" s="36">
        <f t="shared" si="10"/>
        <v>42376</v>
      </c>
      <c r="C102" s="17">
        <f t="shared" si="11"/>
        <v>6</v>
      </c>
      <c r="E102" s="12">
        <f t="shared" si="5"/>
        <v>-22.556524775525244</v>
      </c>
      <c r="F102" s="13"/>
      <c r="G102" s="10">
        <f t="shared" si="6"/>
        <v>-0.25343590080692979</v>
      </c>
      <c r="I102" s="18">
        <f t="shared" si="7"/>
        <v>-1.0137436032277192</v>
      </c>
      <c r="N102" s="42">
        <f t="shared" si="8"/>
        <v>15.043475224474758</v>
      </c>
      <c r="O102" s="43"/>
      <c r="P102" s="18">
        <f t="shared" si="9"/>
        <v>6.5113220952963271</v>
      </c>
      <c r="W102" s="31"/>
    </row>
    <row r="103" spans="2:23" x14ac:dyDescent="0.25">
      <c r="B103" s="36">
        <f t="shared" si="10"/>
        <v>42377</v>
      </c>
      <c r="C103" s="17">
        <f t="shared" si="11"/>
        <v>7</v>
      </c>
      <c r="E103" s="12">
        <f t="shared" si="5"/>
        <v>-22.443452815042122</v>
      </c>
      <c r="F103" s="13"/>
      <c r="G103" s="10">
        <f t="shared" si="6"/>
        <v>-0.25202520000110173</v>
      </c>
      <c r="I103" s="18">
        <f t="shared" si="7"/>
        <v>-1.0081008000044069</v>
      </c>
      <c r="N103" s="42">
        <f t="shared" si="8"/>
        <v>15.15654718495788</v>
      </c>
      <c r="O103" s="43"/>
      <c r="P103" s="18">
        <f t="shared" si="9"/>
        <v>6.4604306049001829</v>
      </c>
      <c r="W103" s="31"/>
    </row>
    <row r="104" spans="2:23" x14ac:dyDescent="0.25">
      <c r="B104" s="36">
        <f t="shared" si="10"/>
        <v>42378</v>
      </c>
      <c r="C104" s="17">
        <f t="shared" si="11"/>
        <v>8</v>
      </c>
      <c r="E104" s="12">
        <f t="shared" si="5"/>
        <v>-22.323730375120515</v>
      </c>
      <c r="F104" s="13"/>
      <c r="G104" s="10">
        <f t="shared" si="6"/>
        <v>-0.25053403131738972</v>
      </c>
      <c r="I104" s="18">
        <f t="shared" si="7"/>
        <v>-1.0021361252695589</v>
      </c>
      <c r="N104" s="42">
        <f t="shared" si="8"/>
        <v>15.276269624879486</v>
      </c>
      <c r="O104" s="43"/>
      <c r="P104" s="18">
        <f t="shared" si="9"/>
        <v>6.4073479065581331</v>
      </c>
      <c r="R104" t="s">
        <v>48</v>
      </c>
      <c r="W104" s="31"/>
    </row>
    <row r="105" spans="2:23" x14ac:dyDescent="0.25">
      <c r="B105" s="36">
        <f t="shared" si="10"/>
        <v>42379</v>
      </c>
      <c r="C105" s="17">
        <f t="shared" si="11"/>
        <v>9</v>
      </c>
      <c r="E105" s="12">
        <f t="shared" si="5"/>
        <v>-22.197392932103206</v>
      </c>
      <c r="F105" s="13"/>
      <c r="G105" s="10">
        <f t="shared" si="6"/>
        <v>-0.24896324340639781</v>
      </c>
      <c r="I105" s="18">
        <f t="shared" si="7"/>
        <v>-0.99585297362559122</v>
      </c>
      <c r="N105" s="42">
        <f t="shared" si="8"/>
        <v>15.402607067896795</v>
      </c>
      <c r="O105" s="43"/>
      <c r="P105" s="18">
        <f t="shared" si="9"/>
        <v>6.352205958553756</v>
      </c>
      <c r="W105" s="31"/>
    </row>
    <row r="106" spans="2:23" x14ac:dyDescent="0.25">
      <c r="B106" s="36">
        <f t="shared" si="10"/>
        <v>42380</v>
      </c>
      <c r="C106" s="17">
        <f t="shared" si="11"/>
        <v>10</v>
      </c>
      <c r="E106" s="12">
        <f t="shared" si="5"/>
        <v>-22.064477922501137</v>
      </c>
      <c r="F106" s="13"/>
      <c r="G106" s="10">
        <f t="shared" si="6"/>
        <v>-0.24731372278662042</v>
      </c>
      <c r="I106" s="18">
        <f t="shared" si="7"/>
        <v>-0.98925489114648169</v>
      </c>
      <c r="N106" s="42">
        <f t="shared" si="8"/>
        <v>15.535522077498864</v>
      </c>
      <c r="O106" s="43"/>
      <c r="P106" s="18">
        <f t="shared" si="9"/>
        <v>6.2951379843756197</v>
      </c>
      <c r="W106" s="31"/>
    </row>
    <row r="107" spans="2:23" x14ac:dyDescent="0.25">
      <c r="B107" s="36">
        <f t="shared" si="10"/>
        <v>42381</v>
      </c>
      <c r="C107" s="17">
        <f t="shared" si="11"/>
        <v>11</v>
      </c>
      <c r="E107" s="12">
        <f t="shared" si="5"/>
        <v>-21.925024731900198</v>
      </c>
      <c r="F107" s="13"/>
      <c r="G107" s="10">
        <f t="shared" si="6"/>
        <v>-0.2455863922494933</v>
      </c>
      <c r="I107" s="18">
        <f t="shared" si="7"/>
        <v>-0.98234556899797321</v>
      </c>
      <c r="N107" s="42">
        <f t="shared" si="8"/>
        <v>15.674975268099804</v>
      </c>
      <c r="O107" s="43"/>
      <c r="P107" s="18">
        <f t="shared" si="9"/>
        <v>6.2362777790188453</v>
      </c>
      <c r="R107" t="s">
        <v>40</v>
      </c>
      <c r="W107" s="31"/>
    </row>
    <row r="108" spans="2:23" x14ac:dyDescent="0.25">
      <c r="B108" s="36">
        <f t="shared" si="10"/>
        <v>42382</v>
      </c>
      <c r="C108" s="17">
        <f t="shared" si="11"/>
        <v>12</v>
      </c>
      <c r="E108" s="12">
        <f t="shared" si="5"/>
        <v>-21.779074683290407</v>
      </c>
      <c r="F108" s="13"/>
      <c r="G108" s="10">
        <f t="shared" si="6"/>
        <v>-0.24378220922235019</v>
      </c>
      <c r="I108" s="18">
        <f t="shared" si="7"/>
        <v>-0.97512883688940077</v>
      </c>
      <c r="N108" s="42">
        <f t="shared" si="8"/>
        <v>15.820925316709594</v>
      </c>
      <c r="O108" s="43"/>
      <c r="P108" s="18">
        <f t="shared" si="9"/>
        <v>6.1757590489378389</v>
      </c>
      <c r="R108" t="s">
        <v>41</v>
      </c>
      <c r="W108" s="31"/>
    </row>
    <row r="109" spans="2:23" x14ac:dyDescent="0.25">
      <c r="B109" s="36">
        <f t="shared" si="10"/>
        <v>42383</v>
      </c>
      <c r="C109" s="17">
        <f t="shared" si="11"/>
        <v>13</v>
      </c>
      <c r="E109" s="12">
        <f t="shared" si="5"/>
        <v>-21.626671024821029</v>
      </c>
      <c r="F109" s="13"/>
      <c r="G109" s="10">
        <f t="shared" si="6"/>
        <v>-0.24190216409505677</v>
      </c>
      <c r="I109" s="18">
        <f t="shared" si="7"/>
        <v>-0.96760865638022708</v>
      </c>
      <c r="N109" s="42">
        <f t="shared" si="8"/>
        <v>15.973328975178973</v>
      </c>
      <c r="O109" s="43"/>
      <c r="P109" s="18">
        <f t="shared" si="9"/>
        <v>6.1137147900088653</v>
      </c>
      <c r="R109" t="s">
        <v>42</v>
      </c>
      <c r="W109" s="31"/>
    </row>
    <row r="110" spans="2:23" x14ac:dyDescent="0.25">
      <c r="B110" s="36">
        <f t="shared" si="10"/>
        <v>42384</v>
      </c>
      <c r="C110" s="17">
        <f t="shared" si="11"/>
        <v>14</v>
      </c>
      <c r="E110" s="12">
        <f t="shared" si="5"/>
        <v>-21.467858916985211</v>
      </c>
      <c r="F110" s="13"/>
      <c r="G110" s="10">
        <f t="shared" si="6"/>
        <v>-0.23994727851611408</v>
      </c>
      <c r="I110" s="18">
        <f t="shared" si="7"/>
        <v>-0.95978911406445633</v>
      </c>
      <c r="N110" s="42">
        <f t="shared" si="8"/>
        <v>16.13214108301479</v>
      </c>
      <c r="O110" s="43"/>
      <c r="P110" s="18">
        <f t="shared" si="9"/>
        <v>6.050276707041327</v>
      </c>
      <c r="W110" s="31"/>
    </row>
    <row r="111" spans="2:23" x14ac:dyDescent="0.25">
      <c r="B111" s="36">
        <f t="shared" si="10"/>
        <v>42385</v>
      </c>
      <c r="C111" s="17">
        <f t="shared" si="11"/>
        <v>15</v>
      </c>
      <c r="E111" s="12">
        <f t="shared" si="5"/>
        <v>-21.30268541923795</v>
      </c>
      <c r="F111" s="13"/>
      <c r="G111" s="10">
        <f t="shared" si="6"/>
        <v>-0.23791860366402276</v>
      </c>
      <c r="I111" s="18">
        <f t="shared" si="7"/>
        <v>-0.95167441465609104</v>
      </c>
      <c r="N111" s="42">
        <f t="shared" si="8"/>
        <v>16.297314580762052</v>
      </c>
      <c r="O111" s="43"/>
      <c r="P111" s="18">
        <f t="shared" si="9"/>
        <v>5.9855746775678726</v>
      </c>
      <c r="W111" s="31"/>
    </row>
    <row r="112" spans="2:23" x14ac:dyDescent="0.25">
      <c r="B112" s="36">
        <f t="shared" si="10"/>
        <v>42386</v>
      </c>
      <c r="C112" s="17">
        <f t="shared" si="11"/>
        <v>16</v>
      </c>
      <c r="E112" s="12">
        <f t="shared" si="5"/>
        <v>-21.131199476051364</v>
      </c>
      <c r="F112" s="13"/>
      <c r="G112" s="10">
        <f t="shared" si="6"/>
        <v>-0.2358172184996675</v>
      </c>
      <c r="I112" s="18">
        <f t="shared" si="7"/>
        <v>-0.94326887399866999</v>
      </c>
      <c r="N112" s="42">
        <f t="shared" si="8"/>
        <v>16.468800523948637</v>
      </c>
      <c r="O112" s="43"/>
      <c r="P112" s="18">
        <f t="shared" si="9"/>
        <v>5.9197362618611962</v>
      </c>
      <c r="W112" s="31"/>
    </row>
    <row r="113" spans="2:23" x14ac:dyDescent="0.25">
      <c r="B113" s="36">
        <f t="shared" si="10"/>
        <v>42387</v>
      </c>
      <c r="C113" s="17">
        <f t="shared" si="11"/>
        <v>17</v>
      </c>
      <c r="E113" s="12">
        <f t="shared" si="5"/>
        <v>-20.953451902411384</v>
      </c>
      <c r="F113" s="13"/>
      <c r="G113" s="10">
        <f t="shared" si="6"/>
        <v>-0.23364422800542006</v>
      </c>
      <c r="I113" s="18">
        <f t="shared" si="7"/>
        <v>-0.93457691202168025</v>
      </c>
      <c r="N113" s="42">
        <f t="shared" si="8"/>
        <v>16.646548097588617</v>
      </c>
      <c r="O113" s="43"/>
      <c r="P113" s="18">
        <f t="shared" si="9"/>
        <v>5.8528862603827401</v>
      </c>
      <c r="W113" s="31"/>
    </row>
    <row r="114" spans="2:23" x14ac:dyDescent="0.25">
      <c r="B114" s="36">
        <f t="shared" si="10"/>
        <v>42388</v>
      </c>
      <c r="C114" s="17">
        <f t="shared" si="11"/>
        <v>18</v>
      </c>
      <c r="E114" s="12">
        <f t="shared" si="5"/>
        <v>-20.769495368760197</v>
      </c>
      <c r="F114" s="13"/>
      <c r="G114" s="10">
        <f t="shared" si="6"/>
        <v>-0.23140076141657726</v>
      </c>
      <c r="I114" s="18">
        <f t="shared" si="7"/>
        <v>-0.92560304566630902</v>
      </c>
      <c r="N114" s="42">
        <f t="shared" si="8"/>
        <v>16.830504631239805</v>
      </c>
      <c r="O114" s="43"/>
      <c r="P114" s="18">
        <f t="shared" si="9"/>
        <v>5.7851463191764143</v>
      </c>
      <c r="W114" s="31"/>
    </row>
    <row r="115" spans="2:23" x14ac:dyDescent="0.25">
      <c r="B115" s="36">
        <f t="shared" si="10"/>
        <v>42389</v>
      </c>
      <c r="C115" s="17">
        <f t="shared" si="11"/>
        <v>19</v>
      </c>
      <c r="E115" s="12">
        <f t="shared" si="5"/>
        <v>-20.579384385388821</v>
      </c>
      <c r="F115" s="13"/>
      <c r="G115" s="10">
        <f t="shared" si="6"/>
        <v>-0.22908797045063731</v>
      </c>
      <c r="I115" s="18">
        <f t="shared" si="7"/>
        <v>-0.91635188180254923</v>
      </c>
      <c r="N115" s="42">
        <f t="shared" si="8"/>
        <v>17.020615614611181</v>
      </c>
      <c r="O115" s="43"/>
      <c r="P115" s="18">
        <f t="shared" si="9"/>
        <v>5.7166345830870151</v>
      </c>
      <c r="W115" s="31"/>
    </row>
    <row r="116" spans="2:23" x14ac:dyDescent="0.25">
      <c r="B116" s="36">
        <f t="shared" si="10"/>
        <v>42390</v>
      </c>
      <c r="C116" s="17">
        <f t="shared" si="11"/>
        <v>20</v>
      </c>
      <c r="E116" s="12">
        <f t="shared" si="5"/>
        <v>-20.383175286284562</v>
      </c>
      <c r="F116" s="13"/>
      <c r="G116" s="10">
        <f t="shared" si="6"/>
        <v>-0.2267070275397908</v>
      </c>
      <c r="I116" s="18">
        <f t="shared" si="7"/>
        <v>-0.9068281101591632</v>
      </c>
      <c r="N116" s="42">
        <f t="shared" si="8"/>
        <v>17.21682471371544</v>
      </c>
      <c r="O116" s="43"/>
      <c r="P116" s="18">
        <f t="shared" si="9"/>
        <v>5.6474653961145647</v>
      </c>
      <c r="W116" s="31"/>
    </row>
    <row r="117" spans="2:23" x14ac:dyDescent="0.25">
      <c r="B117" s="36">
        <f t="shared" si="10"/>
        <v>42391</v>
      </c>
      <c r="C117" s="17">
        <f t="shared" si="11"/>
        <v>21</v>
      </c>
      <c r="E117" s="12">
        <f t="shared" si="5"/>
        <v>-20.180926212438028</v>
      </c>
      <c r="F117" s="13"/>
      <c r="G117" s="10">
        <f t="shared" si="6"/>
        <v>-0.22425912407184304</v>
      </c>
      <c r="I117" s="18">
        <f t="shared" si="7"/>
        <v>-0.89703649628737214</v>
      </c>
      <c r="N117" s="42">
        <f t="shared" ref="N117:N180" si="12">90-$D$34+E117</f>
        <v>17.419073787561974</v>
      </c>
      <c r="O117" s="43"/>
      <c r="P117" s="18">
        <f t="shared" ref="P117:P180" si="13">$D$50/TAN(RADIANS(N117))</f>
        <v>5.5777490477155949</v>
      </c>
      <c r="W117" s="31"/>
    </row>
    <row r="118" spans="2:23" x14ac:dyDescent="0.25">
      <c r="B118" s="36">
        <f t="shared" si="10"/>
        <v>42392</v>
      </c>
      <c r="C118" s="17">
        <f t="shared" si="11"/>
        <v>22</v>
      </c>
      <c r="E118" s="12">
        <f t="shared" si="5"/>
        <v>-19.972697094614691</v>
      </c>
      <c r="F118" s="13"/>
      <c r="G118" s="10">
        <f t="shared" si="6"/>
        <v>-0.22174546864461536</v>
      </c>
      <c r="I118" s="18">
        <f t="shared" si="7"/>
        <v>-0.88698187457846145</v>
      </c>
      <c r="N118" s="42">
        <f t="shared" si="12"/>
        <v>17.62730290538531</v>
      </c>
      <c r="O118" s="43"/>
      <c r="P118" s="18">
        <f t="shared" si="13"/>
        <v>5.5075915634326211</v>
      </c>
      <c r="W118" s="31"/>
    </row>
    <row r="119" spans="2:23" x14ac:dyDescent="0.25">
      <c r="B119" s="36">
        <f t="shared" si="10"/>
        <v>42393</v>
      </c>
      <c r="C119" s="17">
        <f t="shared" si="11"/>
        <v>23</v>
      </c>
      <c r="E119" s="12">
        <f t="shared" si="5"/>
        <v>-19.758549635596111</v>
      </c>
      <c r="F119" s="13"/>
      <c r="G119" s="10">
        <f t="shared" si="6"/>
        <v>-0.2191672853386806</v>
      </c>
      <c r="I119" s="18">
        <f t="shared" si="7"/>
        <v>-0.8766691413547224</v>
      </c>
      <c r="N119" s="42">
        <f t="shared" si="12"/>
        <v>17.84145036440389</v>
      </c>
      <c r="O119" s="43"/>
      <c r="P119" s="18">
        <f t="shared" si="13"/>
        <v>5.437094537873179</v>
      </c>
      <c r="W119" s="31"/>
    </row>
    <row r="120" spans="2:23" x14ac:dyDescent="0.25">
      <c r="B120" s="36">
        <f t="shared" si="10"/>
        <v>42394</v>
      </c>
      <c r="C120" s="17">
        <f t="shared" si="11"/>
        <v>24</v>
      </c>
      <c r="E120" s="12">
        <f t="shared" si="5"/>
        <v>-19.53854729189608</v>
      </c>
      <c r="F120" s="13"/>
      <c r="G120" s="10">
        <f t="shared" si="6"/>
        <v>-0.21652581201308085</v>
      </c>
      <c r="I120" s="18">
        <f t="shared" si="7"/>
        <v>-0.86610324805232342</v>
      </c>
      <c r="N120" s="42">
        <f t="shared" si="12"/>
        <v>18.061452708103921</v>
      </c>
      <c r="O120" s="43"/>
      <c r="P120" s="18">
        <f t="shared" si="13"/>
        <v>5.366355007768421</v>
      </c>
      <c r="W120" s="31"/>
    </row>
    <row r="121" spans="2:23" x14ac:dyDescent="0.25">
      <c r="B121" s="36">
        <f t="shared" si="10"/>
        <v>42395</v>
      </c>
      <c r="C121" s="17">
        <f t="shared" si="11"/>
        <v>25</v>
      </c>
      <c r="E121" s="12">
        <f t="shared" si="5"/>
        <v>-19.312755254957072</v>
      </c>
      <c r="F121" s="13"/>
      <c r="G121" s="10">
        <f t="shared" si="6"/>
        <v>-0.21382229862845306</v>
      </c>
      <c r="I121" s="18">
        <f t="shared" si="7"/>
        <v>-0.85528919451381225</v>
      </c>
      <c r="N121" s="42">
        <f t="shared" si="12"/>
        <v>18.28724474504293</v>
      </c>
      <c r="O121" s="43"/>
      <c r="P121" s="18">
        <f t="shared" si="13"/>
        <v>5.2954653626151194</v>
      </c>
      <c r="W121" s="31"/>
    </row>
    <row r="122" spans="2:23" x14ac:dyDescent="0.25">
      <c r="B122" s="36">
        <f t="shared" si="10"/>
        <v>42396</v>
      </c>
      <c r="C122" s="17">
        <f t="shared" si="11"/>
        <v>26</v>
      </c>
      <c r="E122" s="12">
        <f t="shared" si="5"/>
        <v>-19.081240431832626</v>
      </c>
      <c r="F122" s="13"/>
      <c r="G122" s="10">
        <f t="shared" si="6"/>
        <v>-0.21105800560175797</v>
      </c>
      <c r="I122" s="18">
        <f t="shared" si="7"/>
        <v>-0.84423202240703188</v>
      </c>
      <c r="N122" s="42">
        <f t="shared" si="12"/>
        <v>18.518759568167376</v>
      </c>
      <c r="O122" s="43"/>
      <c r="P122" s="18">
        <f t="shared" si="13"/>
        <v>5.2245132902403704</v>
      </c>
      <c r="W122" s="31"/>
    </row>
    <row r="123" spans="2:23" x14ac:dyDescent="0.25">
      <c r="B123" s="36">
        <f t="shared" si="10"/>
        <v>42397</v>
      </c>
      <c r="C123" s="17">
        <f t="shared" si="11"/>
        <v>27</v>
      </c>
      <c r="E123" s="12">
        <f t="shared" si="5"/>
        <v>-18.844071425361332</v>
      </c>
      <c r="F123" s="13"/>
      <c r="G123" s="10">
        <f t="shared" si="6"/>
        <v>-0.2082342021965595</v>
      </c>
      <c r="I123" s="18">
        <f t="shared" si="7"/>
        <v>-0.83293680878623799</v>
      </c>
      <c r="N123" s="42">
        <f t="shared" si="12"/>
        <v>18.75592857463867</v>
      </c>
      <c r="O123" s="43"/>
      <c r="P123" s="18">
        <f t="shared" si="13"/>
        <v>5.1535817545199851</v>
      </c>
      <c r="W123" s="31"/>
    </row>
    <row r="124" spans="2:23" x14ac:dyDescent="0.25">
      <c r="B124" s="36">
        <f t="shared" si="10"/>
        <v>42398</v>
      </c>
      <c r="C124" s="17">
        <f t="shared" si="11"/>
        <v>28</v>
      </c>
      <c r="E124" s="12">
        <f t="shared" si="5"/>
        <v>-18.601318513838336</v>
      </c>
      <c r="F124" s="13"/>
      <c r="G124" s="10">
        <f t="shared" si="6"/>
        <v>-0.20535216495255382</v>
      </c>
      <c r="I124" s="18">
        <f t="shared" si="7"/>
        <v>-0.82140865981021527</v>
      </c>
      <c r="N124" s="42">
        <f t="shared" si="12"/>
        <v>18.998681486161665</v>
      </c>
      <c r="O124" s="43"/>
      <c r="P124" s="18">
        <f t="shared" si="13"/>
        <v>5.0827490024247943</v>
      </c>
      <c r="W124" s="31"/>
    </row>
    <row r="125" spans="2:23" x14ac:dyDescent="0.25">
      <c r="B125" s="36">
        <f t="shared" si="10"/>
        <v>42399</v>
      </c>
      <c r="C125" s="17">
        <f t="shared" si="11"/>
        <v>29</v>
      </c>
      <c r="E125" s="12">
        <f t="shared" si="5"/>
        <v>-18.353053630190352</v>
      </c>
      <c r="F125" s="13"/>
      <c r="G125" s="10">
        <f t="shared" si="6"/>
        <v>-0.20241317615778556</v>
      </c>
      <c r="I125" s="18">
        <f t="shared" si="7"/>
        <v>-0.80965270463114225</v>
      </c>
      <c r="N125" s="42">
        <f t="shared" si="12"/>
        <v>19.246946369809649</v>
      </c>
      <c r="O125" s="43"/>
      <c r="P125" s="18">
        <f t="shared" si="13"/>
        <v>5.0120885975575948</v>
      </c>
      <c r="W125" s="31"/>
    </row>
    <row r="126" spans="2:23" x14ac:dyDescent="0.25">
      <c r="B126" s="36">
        <f t="shared" si="10"/>
        <v>42400</v>
      </c>
      <c r="C126" s="17">
        <f t="shared" si="11"/>
        <v>30</v>
      </c>
      <c r="E126" s="12">
        <f t="shared" si="5"/>
        <v>-18.099350340660411</v>
      </c>
      <c r="F126" s="13"/>
      <c r="G126" s="10">
        <f t="shared" si="6"/>
        <v>-0.19941852236672677</v>
      </c>
      <c r="I126" s="18">
        <f t="shared" si="7"/>
        <v>-0.7976740894669071</v>
      </c>
      <c r="N126" s="42">
        <f t="shared" si="12"/>
        <v>19.50064965933959</v>
      </c>
      <c r="O126" s="43"/>
      <c r="P126" s="18">
        <f t="shared" si="13"/>
        <v>4.941669477371943</v>
      </c>
      <c r="W126" s="31"/>
    </row>
    <row r="127" spans="2:23" x14ac:dyDescent="0.25">
      <c r="B127" s="36">
        <f t="shared" si="10"/>
        <v>42401</v>
      </c>
      <c r="C127" s="17">
        <f t="shared" si="11"/>
        <v>30</v>
      </c>
      <c r="E127" s="12">
        <f t="shared" si="5"/>
        <v>-18.099350340660411</v>
      </c>
      <c r="F127" s="13"/>
      <c r="G127" s="10">
        <f t="shared" si="6"/>
        <v>-0.19941852236672677</v>
      </c>
      <c r="I127" s="18">
        <f t="shared" si="7"/>
        <v>-0.7976740894669071</v>
      </c>
      <c r="N127" s="42">
        <f t="shared" si="12"/>
        <v>19.50064965933959</v>
      </c>
      <c r="O127" s="43"/>
      <c r="P127" s="18">
        <f t="shared" si="13"/>
        <v>4.941669477371943</v>
      </c>
      <c r="W127" s="31"/>
    </row>
    <row r="128" spans="2:23" x14ac:dyDescent="0.25">
      <c r="B128" s="36">
        <f t="shared" si="10"/>
        <v>42402</v>
      </c>
      <c r="C128" s="17">
        <f t="shared" si="11"/>
        <v>31</v>
      </c>
      <c r="E128" s="12">
        <f t="shared" si="5"/>
        <v>-17.840283823008559</v>
      </c>
      <c r="F128" s="13"/>
      <c r="G128" s="10">
        <f t="shared" si="6"/>
        <v>-0.19636949296712547</v>
      </c>
      <c r="I128" s="18">
        <f t="shared" si="7"/>
        <v>-0.78547797186850188</v>
      </c>
      <c r="N128" s="42">
        <f t="shared" si="12"/>
        <v>19.759716176991443</v>
      </c>
      <c r="O128" s="43"/>
      <c r="P128" s="18">
        <f t="shared" si="13"/>
        <v>4.8715560313262465</v>
      </c>
      <c r="W128" s="31"/>
    </row>
    <row r="129" spans="2:23" x14ac:dyDescent="0.25">
      <c r="B129" s="36">
        <f t="shared" si="10"/>
        <v>42403</v>
      </c>
      <c r="C129" s="17">
        <f t="shared" si="11"/>
        <v>32</v>
      </c>
      <c r="E129" s="12">
        <f t="shared" si="5"/>
        <v>-17.575930844235089</v>
      </c>
      <c r="F129" s="13"/>
      <c r="G129" s="10">
        <f t="shared" si="6"/>
        <v>-0.19326737879826553</v>
      </c>
      <c r="I129" s="18">
        <f t="shared" si="7"/>
        <v>-0.77306951519306211</v>
      </c>
      <c r="N129" s="42">
        <f t="shared" si="12"/>
        <v>20.024069155764913</v>
      </c>
      <c r="O129" s="43"/>
      <c r="P129" s="18">
        <f t="shared" si="13"/>
        <v>4.8018081973174747</v>
      </c>
      <c r="W129" s="31"/>
    </row>
    <row r="130" spans="2:23" x14ac:dyDescent="0.25">
      <c r="B130" s="36">
        <f t="shared" si="10"/>
        <v>42404</v>
      </c>
      <c r="C130" s="17">
        <f t="shared" si="11"/>
        <v>33</v>
      </c>
      <c r="E130" s="12">
        <f t="shared" si="5"/>
        <v>-17.306369737832817</v>
      </c>
      <c r="F130" s="13"/>
      <c r="G130" s="10">
        <f t="shared" si="6"/>
        <v>-0.19011347082300972</v>
      </c>
      <c r="I130" s="18">
        <f t="shared" si="7"/>
        <v>-0.76045388329203889</v>
      </c>
      <c r="N130" s="42">
        <f t="shared" si="12"/>
        <v>20.293630262167184</v>
      </c>
      <c r="O130" s="43"/>
      <c r="P130" s="18">
        <f t="shared" si="13"/>
        <v>4.7324815738524793</v>
      </c>
      <c r="W130" s="31"/>
    </row>
    <row r="131" spans="2:23" x14ac:dyDescent="0.25">
      <c r="B131" s="36">
        <f t="shared" si="10"/>
        <v>42405</v>
      </c>
      <c r="C131" s="17">
        <f t="shared" si="11"/>
        <v>34</v>
      </c>
      <c r="E131" s="12">
        <f t="shared" si="5"/>
        <v>-17.031680380575178</v>
      </c>
      <c r="F131" s="13"/>
      <c r="G131" s="10">
        <f t="shared" si="6"/>
        <v>-0.18690905885573073</v>
      </c>
      <c r="I131" s="18">
        <f t="shared" si="7"/>
        <v>-0.7476362354229229</v>
      </c>
      <c r="N131" s="42">
        <f t="shared" si="12"/>
        <v>20.568319619424823</v>
      </c>
      <c r="O131" s="43"/>
      <c r="P131" s="18">
        <f t="shared" si="13"/>
        <v>4.6636275455467535</v>
      </c>
      <c r="W131" s="31"/>
    </row>
    <row r="132" spans="2:23" x14ac:dyDescent="0.25">
      <c r="B132" s="36">
        <f t="shared" si="10"/>
        <v>42406</v>
      </c>
      <c r="C132" s="17">
        <f t="shared" si="11"/>
        <v>35</v>
      </c>
      <c r="E132" s="12">
        <f t="shared" si="5"/>
        <v>-16.751944168847004</v>
      </c>
      <c r="F132" s="13"/>
      <c r="G132" s="10">
        <f t="shared" si="6"/>
        <v>-0.18365543034797488</v>
      </c>
      <c r="I132" s="18">
        <f t="shared" si="7"/>
        <v>-0.73462172139189952</v>
      </c>
      <c r="N132" s="42">
        <f t="shared" si="12"/>
        <v>20.848055831152998</v>
      </c>
      <c r="O132" s="43"/>
      <c r="P132" s="18">
        <f t="shared" si="13"/>
        <v>4.5952934196858157</v>
      </c>
      <c r="W132" s="31"/>
    </row>
    <row r="133" spans="2:23" x14ac:dyDescent="0.25">
      <c r="B133" s="36">
        <f t="shared" si="10"/>
        <v>42407</v>
      </c>
      <c r="C133" s="17">
        <f t="shared" si="11"/>
        <v>36</v>
      </c>
      <c r="E133" s="12">
        <f t="shared" si="5"/>
        <v>-16.467243994525042</v>
      </c>
      <c r="F133" s="13"/>
      <c r="G133" s="10">
        <f t="shared" si="6"/>
        <v>-0.18035386923344232</v>
      </c>
      <c r="I133" s="18">
        <f t="shared" si="7"/>
        <v>-0.72141547693376928</v>
      </c>
      <c r="N133" s="42">
        <f t="shared" si="12"/>
        <v>21.13275600547496</v>
      </c>
      <c r="O133" s="43"/>
      <c r="P133" s="18">
        <f t="shared" si="13"/>
        <v>4.52752257173898</v>
      </c>
      <c r="W133" s="31"/>
    </row>
    <row r="134" spans="2:23" x14ac:dyDescent="0.25">
      <c r="B134" s="36">
        <f t="shared" si="10"/>
        <v>42408</v>
      </c>
      <c r="C134" s="17">
        <f t="shared" si="11"/>
        <v>37</v>
      </c>
      <c r="E134" s="12">
        <f t="shared" si="5"/>
        <v>-16.177664220415267</v>
      </c>
      <c r="F134" s="13"/>
      <c r="G134" s="10">
        <f t="shared" si="6"/>
        <v>-0.17700565483361369</v>
      </c>
      <c r="I134" s="18">
        <f t="shared" si="7"/>
        <v>-0.70802261933445476</v>
      </c>
      <c r="N134" s="42">
        <f t="shared" si="12"/>
        <v>21.422335779584735</v>
      </c>
      <c r="O134" s="43"/>
      <c r="P134" s="18">
        <f t="shared" si="13"/>
        <v>4.4603545978756038</v>
      </c>
      <c r="W134" s="31"/>
    </row>
    <row r="135" spans="2:23" x14ac:dyDescent="0.25">
      <c r="B135" s="36">
        <f t="shared" si="10"/>
        <v>42409</v>
      </c>
      <c r="C135" s="17">
        <f t="shared" si="11"/>
        <v>38</v>
      </c>
      <c r="E135" s="12">
        <f t="shared" si="5"/>
        <v>-15.88329065525439</v>
      </c>
      <c r="F135" s="13"/>
      <c r="G135" s="10">
        <f t="shared" si="6"/>
        <v>-0.17361206082511033</v>
      </c>
      <c r="I135" s="18">
        <f t="shared" si="7"/>
        <v>-0.6944482433004413</v>
      </c>
      <c r="N135" s="42">
        <f t="shared" si="12"/>
        <v>21.71670934474561</v>
      </c>
      <c r="O135" s="43"/>
      <c r="P135" s="18">
        <f t="shared" si="13"/>
        <v>4.3938254726967285</v>
      </c>
      <c r="W135" s="31"/>
    </row>
    <row r="136" spans="2:23" x14ac:dyDescent="0.25">
      <c r="B136" s="36">
        <f t="shared" si="10"/>
        <v>42410</v>
      </c>
      <c r="C136" s="17">
        <f t="shared" si="11"/>
        <v>39</v>
      </c>
      <c r="E136" s="12">
        <f t="shared" si="5"/>
        <v>-15.584210528282876</v>
      </c>
      <c r="F136" s="13"/>
      <c r="G136" s="10">
        <f t="shared" si="6"/>
        <v>-0.17017435426963137</v>
      </c>
      <c r="I136" s="18">
        <f t="shared" si="7"/>
        <v>-0.68069741707852549</v>
      </c>
      <c r="N136" s="42">
        <f t="shared" si="12"/>
        <v>22.015789471717127</v>
      </c>
      <c r="O136" s="43"/>
      <c r="P136" s="18">
        <f t="shared" si="13"/>
        <v>4.3279677105574414</v>
      </c>
      <c r="W136" s="31"/>
    </row>
    <row r="137" spans="2:23" x14ac:dyDescent="0.25">
      <c r="B137" s="36">
        <f t="shared" si="10"/>
        <v>42411</v>
      </c>
      <c r="C137" s="17">
        <f t="shared" si="11"/>
        <v>40</v>
      </c>
      <c r="E137" s="12">
        <f t="shared" si="5"/>
        <v>-15.280512463397024</v>
      </c>
      <c r="F137" s="13"/>
      <c r="G137" s="10">
        <f t="shared" si="6"/>
        <v>-0.16669379470708515</v>
      </c>
      <c r="I137" s="18">
        <f t="shared" si="7"/>
        <v>-0.66677517882834059</v>
      </c>
      <c r="N137" s="42">
        <f t="shared" si="12"/>
        <v>22.319487536602978</v>
      </c>
      <c r="O137" s="43"/>
      <c r="P137" s="18">
        <f t="shared" si="13"/>
        <v>4.2628105290153053</v>
      </c>
      <c r="W137" s="31"/>
    </row>
    <row r="138" spans="2:23" x14ac:dyDescent="0.25">
      <c r="B138" s="36">
        <f t="shared" si="10"/>
        <v>42412</v>
      </c>
      <c r="C138" s="17">
        <f t="shared" si="11"/>
        <v>41</v>
      </c>
      <c r="E138" s="12">
        <f t="shared" si="5"/>
        <v>-14.972286452887799</v>
      </c>
      <c r="F138" s="13"/>
      <c r="G138" s="10">
        <f t="shared" si="6"/>
        <v>-0.16317163331230752</v>
      </c>
      <c r="I138" s="18">
        <f t="shared" si="7"/>
        <v>-0.65268653324923009</v>
      </c>
      <c r="N138" s="42">
        <f t="shared" si="12"/>
        <v>22.627713547112201</v>
      </c>
      <c r="O138" s="43"/>
      <c r="P138" s="18">
        <f t="shared" si="13"/>
        <v>4.1983800130955204</v>
      </c>
      <c r="W138" s="31"/>
    </row>
    <row r="139" spans="2:23" x14ac:dyDescent="0.25">
      <c r="B139" s="36">
        <f t="shared" si="10"/>
        <v>42413</v>
      </c>
      <c r="C139" s="17">
        <f t="shared" si="11"/>
        <v>42</v>
      </c>
      <c r="E139" s="12">
        <f t="shared" si="5"/>
        <v>-14.659623830774173</v>
      </c>
      <c r="F139" s="13"/>
      <c r="G139" s="10">
        <f t="shared" si="6"/>
        <v>-0.1596091121155514</v>
      </c>
      <c r="I139" s="18">
        <f t="shared" si="7"/>
        <v>-0.6384364484622056</v>
      </c>
      <c r="N139" s="42">
        <f t="shared" si="12"/>
        <v>22.940376169225829</v>
      </c>
      <c r="O139" s="43"/>
      <c r="P139" s="18">
        <f t="shared" si="13"/>
        <v>4.1346992792129855</v>
      </c>
      <c r="W139" s="31"/>
    </row>
    <row r="140" spans="2:23" x14ac:dyDescent="0.25">
      <c r="B140" s="36">
        <f t="shared" si="10"/>
        <v>42414</v>
      </c>
      <c r="C140" s="17">
        <f t="shared" si="11"/>
        <v>43</v>
      </c>
      <c r="E140" s="12">
        <f t="shared" si="5"/>
        <v>-14.342617245738898</v>
      </c>
      <c r="F140" s="13"/>
      <c r="G140" s="10">
        <f t="shared" si="6"/>
        <v>-0.15600746328672799</v>
      </c>
      <c r="I140" s="18">
        <f t="shared" si="7"/>
        <v>-0.62402985314691195</v>
      </c>
      <c r="N140" s="42">
        <f t="shared" si="12"/>
        <v>23.257382754261101</v>
      </c>
      <c r="O140" s="43"/>
      <c r="P140" s="18">
        <f t="shared" si="13"/>
        <v>4.0717886377335901</v>
      </c>
      <c r="W140" s="31"/>
    </row>
    <row r="141" spans="2:23" x14ac:dyDescent="0.25">
      <c r="B141" s="36">
        <f t="shared" si="10"/>
        <v>42415</v>
      </c>
      <c r="C141" s="17">
        <f t="shared" si="11"/>
        <v>44</v>
      </c>
      <c r="E141" s="12">
        <f t="shared" si="5"/>
        <v>-14.02136063367468</v>
      </c>
      <c r="F141" s="13"/>
      <c r="G141" s="10">
        <f t="shared" si="6"/>
        <v>-0.15236790848319165</v>
      </c>
      <c r="I141" s="18">
        <f t="shared" si="7"/>
        <v>-0.6094716339327666</v>
      </c>
      <c r="N141" s="42">
        <f t="shared" si="12"/>
        <v>23.578639366325319</v>
      </c>
      <c r="O141" s="43"/>
      <c r="P141" s="18">
        <f t="shared" si="13"/>
        <v>4.0096657532912587</v>
      </c>
      <c r="W141" s="31"/>
    </row>
    <row r="142" spans="2:23" x14ac:dyDescent="0.25">
      <c r="B142" s="36">
        <f t="shared" si="10"/>
        <v>42416</v>
      </c>
      <c r="C142" s="17">
        <f t="shared" si="11"/>
        <v>45</v>
      </c>
      <c r="E142" s="12">
        <f t="shared" si="5"/>
        <v>-13.695949189848957</v>
      </c>
      <c r="F142" s="13"/>
      <c r="G142" s="10">
        <f t="shared" si="6"/>
        <v>-0.14869165826068018</v>
      </c>
      <c r="I142" s="18">
        <f t="shared" si="7"/>
        <v>-0.5947666330427207</v>
      </c>
      <c r="N142" s="42">
        <f t="shared" si="12"/>
        <v>23.904050810151045</v>
      </c>
      <c r="O142" s="43"/>
      <c r="P142" s="18">
        <f t="shared" si="13"/>
        <v>3.9483458021028266</v>
      </c>
      <c r="W142" s="31"/>
    </row>
    <row r="143" spans="2:23" x14ac:dyDescent="0.25">
      <c r="B143" s="36">
        <f t="shared" si="10"/>
        <v>42417</v>
      </c>
      <c r="C143" s="17">
        <f t="shared" si="11"/>
        <v>46</v>
      </c>
      <c r="E143" s="12">
        <f t="shared" si="5"/>
        <v>-13.366479340695491</v>
      </c>
      <c r="F143" s="13"/>
      <c r="G143" s="10">
        <f t="shared" si="6"/>
        <v>-0.14497991154685477</v>
      </c>
      <c r="I143" s="18">
        <f t="shared" si="7"/>
        <v>-0.57991964618741909</v>
      </c>
      <c r="N143" s="42">
        <f t="shared" si="12"/>
        <v>24.23352065930451</v>
      </c>
      <c r="O143" s="43"/>
      <c r="P143" s="18">
        <f t="shared" si="13"/>
        <v>3.8878416256392727</v>
      </c>
      <c r="W143" s="31"/>
    </row>
    <row r="144" spans="2:23" x14ac:dyDescent="0.25">
      <c r="B144" s="36">
        <f t="shared" si="10"/>
        <v>42418</v>
      </c>
      <c r="C144" s="17">
        <f t="shared" si="11"/>
        <v>47</v>
      </c>
      <c r="E144" s="12">
        <f t="shared" si="5"/>
        <v>-13.033048715241126</v>
      </c>
      <c r="F144" s="13"/>
      <c r="G144" s="10">
        <f t="shared" si="6"/>
        <v>-0.14123385517672601</v>
      </c>
      <c r="I144" s="18">
        <f t="shared" si="7"/>
        <v>-0.56493542070690406</v>
      </c>
      <c r="N144" s="42">
        <f t="shared" si="12"/>
        <v>24.566951284758876</v>
      </c>
      <c r="O144" s="43"/>
      <c r="P144" s="18">
        <f t="shared" si="13"/>
        <v>3.8281638801192512</v>
      </c>
      <c r="W144" s="31"/>
    </row>
    <row r="145" spans="2:23" x14ac:dyDescent="0.25">
      <c r="B145" s="36">
        <f t="shared" si="10"/>
        <v>42419</v>
      </c>
      <c r="C145" s="17">
        <f t="shared" si="11"/>
        <v>48</v>
      </c>
      <c r="E145" s="12">
        <f t="shared" si="5"/>
        <v>-12.695756116176206</v>
      </c>
      <c r="F145" s="13"/>
      <c r="G145" s="10">
        <f t="shared" si="6"/>
        <v>-0.13745466348910831</v>
      </c>
      <c r="I145" s="18">
        <f t="shared" si="7"/>
        <v>-0.54981865395643326</v>
      </c>
      <c r="N145" s="42">
        <f t="shared" si="12"/>
        <v>24.904243883823796</v>
      </c>
      <c r="O145" s="43"/>
      <c r="P145" s="18">
        <f t="shared" si="13"/>
        <v>3.7693211813889822</v>
      </c>
      <c r="W145" s="31"/>
    </row>
    <row r="146" spans="2:23" x14ac:dyDescent="0.25">
      <c r="B146" s="36">
        <f t="shared" si="10"/>
        <v>42420</v>
      </c>
      <c r="C146" s="17">
        <f t="shared" si="11"/>
        <v>49</v>
      </c>
      <c r="E146" s="12">
        <f t="shared" si="5"/>
        <v>-12.354701490577206</v>
      </c>
      <c r="F146" s="13"/>
      <c r="G146" s="10">
        <f t="shared" si="6"/>
        <v>-0.13364349798311032</v>
      </c>
      <c r="I146" s="18">
        <f t="shared" si="7"/>
        <v>-0.53457399193244126</v>
      </c>
      <c r="N146" s="42">
        <f t="shared" si="12"/>
        <v>25.245298509422796</v>
      </c>
      <c r="O146" s="43"/>
      <c r="P146" s="18">
        <f t="shared" si="13"/>
        <v>3.7113202448417608</v>
      </c>
      <c r="W146" s="31"/>
    </row>
    <row r="147" spans="2:23" x14ac:dyDescent="0.25">
      <c r="B147" s="36">
        <f t="shared" si="10"/>
        <v>42421</v>
      </c>
      <c r="C147" s="17">
        <f t="shared" si="11"/>
        <v>50</v>
      </c>
      <c r="E147" s="12">
        <f t="shared" si="5"/>
        <v>-12.009985900290253</v>
      </c>
      <c r="F147" s="13"/>
      <c r="G147" s="10">
        <f t="shared" si="6"/>
        <v>-0.12980150703354545</v>
      </c>
      <c r="I147" s="18">
        <f t="shared" si="7"/>
        <v>-0.51920602813418182</v>
      </c>
      <c r="N147" s="42">
        <f t="shared" si="12"/>
        <v>25.590014099709748</v>
      </c>
      <c r="O147" s="43"/>
      <c r="P147" s="18">
        <f t="shared" si="13"/>
        <v>3.654166020110734</v>
      </c>
      <c r="W147" s="31"/>
    </row>
    <row r="148" spans="2:23" x14ac:dyDescent="0.25">
      <c r="B148" s="36">
        <f t="shared" si="10"/>
        <v>42422</v>
      </c>
      <c r="C148" s="17">
        <f t="shared" si="11"/>
        <v>51</v>
      </c>
      <c r="E148" s="12">
        <f t="shared" si="5"/>
        <v>-11.661711491984315</v>
      </c>
      <c r="F148" s="13"/>
      <c r="G148" s="10">
        <f t="shared" si="6"/>
        <v>-0.1259298256640361</v>
      </c>
      <c r="I148" s="18">
        <f t="shared" si="7"/>
        <v>-0.5037193026561444</v>
      </c>
      <c r="N148" s="42">
        <f t="shared" si="12"/>
        <v>25.938288508015688</v>
      </c>
      <c r="O148" s="43"/>
      <c r="P148" s="18">
        <f t="shared" si="13"/>
        <v>3.5978618203405976</v>
      </c>
      <c r="W148" s="31"/>
    </row>
    <row r="149" spans="2:23" x14ac:dyDescent="0.25">
      <c r="B149" s="36">
        <f t="shared" si="10"/>
        <v>42423</v>
      </c>
      <c r="C149" s="17">
        <f t="shared" si="11"/>
        <v>52</v>
      </c>
      <c r="E149" s="12">
        <f t="shared" si="5"/>
        <v>-11.309981466882961</v>
      </c>
      <c r="F149" s="13"/>
      <c r="G149" s="10">
        <f t="shared" si="6"/>
        <v>-0.12202957537648285</v>
      </c>
      <c r="I149" s="18">
        <f t="shared" si="7"/>
        <v>-0.48811830150593138</v>
      </c>
      <c r="N149" s="42">
        <f t="shared" si="12"/>
        <v>26.290018533117042</v>
      </c>
      <c r="O149" s="43"/>
      <c r="P149" s="18">
        <f t="shared" si="13"/>
        <v>3.542409445907841</v>
      </c>
      <c r="W149" s="31"/>
    </row>
    <row r="150" spans="2:23" x14ac:dyDescent="0.25">
      <c r="B150" s="36">
        <f t="shared" si="10"/>
        <v>42424</v>
      </c>
      <c r="C150" s="17">
        <f t="shared" si="11"/>
        <v>53</v>
      </c>
      <c r="E150" s="12">
        <f t="shared" si="5"/>
        <v>-10.954900050183573</v>
      </c>
      <c r="F150" s="13"/>
      <c r="G150" s="10">
        <f t="shared" si="6"/>
        <v>-0.11810186403547865</v>
      </c>
      <c r="I150" s="18">
        <f t="shared" si="7"/>
        <v>-0.47240745614191459</v>
      </c>
      <c r="N150" s="42">
        <f t="shared" si="12"/>
        <v>26.645099949816426</v>
      </c>
      <c r="O150" s="43"/>
      <c r="P150" s="18">
        <f t="shared" si="13"/>
        <v>3.4878093025156369</v>
      </c>
      <c r="W150" s="31"/>
    </row>
    <row r="151" spans="2:23" x14ac:dyDescent="0.25">
      <c r="B151" s="36">
        <f t="shared" si="10"/>
        <v>42425</v>
      </c>
      <c r="C151" s="17">
        <f t="shared" si="11"/>
        <v>54</v>
      </c>
      <c r="E151" s="12">
        <f t="shared" si="5"/>
        <v>-10.596572460173215</v>
      </c>
      <c r="F151" s="13"/>
      <c r="G151" s="10">
        <f t="shared" si="6"/>
        <v>-0.11414778580616966</v>
      </c>
      <c r="I151" s="18">
        <f t="shared" si="7"/>
        <v>-0.45659114322467864</v>
      </c>
      <c r="N151" s="42">
        <f t="shared" si="12"/>
        <v>27.003427539826788</v>
      </c>
      <c r="O151" s="43"/>
      <c r="P151" s="18">
        <f t="shared" si="13"/>
        <v>3.4340605136388449</v>
      </c>
      <c r="W151" s="31"/>
    </row>
    <row r="152" spans="2:23" x14ac:dyDescent="0.25">
      <c r="B152" s="36">
        <f t="shared" si="10"/>
        <v>42426</v>
      </c>
      <c r="C152" s="17">
        <f t="shared" si="11"/>
        <v>55</v>
      </c>
      <c r="E152" s="12">
        <f t="shared" si="5"/>
        <v>-10.235104877050137</v>
      </c>
      <c r="F152" s="13"/>
      <c r="G152" s="10">
        <f t="shared" si="6"/>
        <v>-0.11016842114398932</v>
      </c>
      <c r="I152" s="18">
        <f t="shared" si="7"/>
        <v>-0.44067368457595729</v>
      </c>
      <c r="N152" s="42">
        <f t="shared" si="12"/>
        <v>27.364895122949864</v>
      </c>
      <c r="O152" s="43"/>
      <c r="P152" s="18">
        <f t="shared" si="13"/>
        <v>3.3811610273374555</v>
      </c>
      <c r="W152" s="31"/>
    </row>
    <row r="153" spans="2:23" x14ac:dyDescent="0.25">
      <c r="B153" s="36">
        <f t="shared" si="10"/>
        <v>42427</v>
      </c>
      <c r="C153" s="17">
        <f t="shared" si="11"/>
        <v>56</v>
      </c>
      <c r="E153" s="12">
        <f t="shared" si="5"/>
        <v>-9.8706044114603415</v>
      </c>
      <c r="F153" s="13"/>
      <c r="G153" s="10">
        <f t="shared" si="6"/>
        <v>-0.10616483683463478</v>
      </c>
      <c r="I153" s="18">
        <f t="shared" si="7"/>
        <v>-0.42465934733853911</v>
      </c>
      <c r="N153" s="42">
        <f t="shared" si="12"/>
        <v>27.72939558853966</v>
      </c>
      <c r="O153" s="43"/>
      <c r="P153" s="18">
        <f t="shared" si="13"/>
        <v>3.3291077174935992</v>
      </c>
      <c r="W153" s="31"/>
    </row>
    <row r="154" spans="2:23" x14ac:dyDescent="0.25">
      <c r="B154" s="36">
        <f t="shared" si="10"/>
        <v>42428</v>
      </c>
      <c r="C154" s="17">
        <f t="shared" si="11"/>
        <v>57</v>
      </c>
      <c r="E154" s="12">
        <f t="shared" si="5"/>
        <v>-9.5031790727583392</v>
      </c>
      <c r="F154" s="13"/>
      <c r="G154" s="10">
        <f t="shared" si="6"/>
        <v>-0.10213808608259656</v>
      </c>
      <c r="I154" s="18">
        <f t="shared" si="7"/>
        <v>-0.40855234433038623</v>
      </c>
      <c r="N154" s="42">
        <f t="shared" si="12"/>
        <v>28.096820927241662</v>
      </c>
      <c r="O154" s="43"/>
      <c r="P154" s="18">
        <f t="shared" si="13"/>
        <v>3.2778964795585157</v>
      </c>
      <c r="W154" s="31"/>
    </row>
    <row r="155" spans="2:23" x14ac:dyDescent="0.25">
      <c r="B155" s="36">
        <f t="shared" si="10"/>
        <v>42429</v>
      </c>
      <c r="C155" s="17">
        <f t="shared" si="11"/>
        <v>58</v>
      </c>
      <c r="E155" s="12">
        <f t="shared" si="5"/>
        <v>-9.1329377370016704</v>
      </c>
      <c r="F155" s="13"/>
      <c r="G155" s="10">
        <f t="shared" si="6"/>
        <v>-9.8089208646512355E-2</v>
      </c>
      <c r="I155" s="18">
        <f t="shared" si="7"/>
        <v>-0.39235683458604942</v>
      </c>
      <c r="N155" s="42">
        <f t="shared" si="12"/>
        <v>28.467062262998333</v>
      </c>
      <c r="O155" s="43"/>
      <c r="P155" s="18">
        <f t="shared" si="13"/>
        <v>3.2275223209221289</v>
      </c>
      <c r="W155" s="31"/>
    </row>
    <row r="156" spans="2:23" x14ac:dyDescent="0.25">
      <c r="B156" s="36">
        <f t="shared" si="10"/>
        <v>42430</v>
      </c>
      <c r="C156" s="17">
        <f t="shared" si="11"/>
        <v>60</v>
      </c>
      <c r="E156" s="12">
        <f t="shared" si="5"/>
        <v>-8.3844467182484621</v>
      </c>
      <c r="F156" s="13"/>
      <c r="G156" s="10">
        <f t="shared" si="6"/>
        <v>-8.9929166653187689E-2</v>
      </c>
      <c r="I156" s="18">
        <f t="shared" si="7"/>
        <v>-0.35971666661275076</v>
      </c>
      <c r="N156" s="42">
        <f t="shared" si="12"/>
        <v>29.215553281751539</v>
      </c>
      <c r="O156" s="43"/>
      <c r="P156" s="18">
        <f t="shared" si="13"/>
        <v>3.1292613364665716</v>
      </c>
      <c r="W156" s="31"/>
    </row>
    <row r="157" spans="2:23" x14ac:dyDescent="0.25">
      <c r="B157" s="36">
        <f t="shared" si="10"/>
        <v>42431</v>
      </c>
      <c r="C157" s="17">
        <f t="shared" si="11"/>
        <v>61</v>
      </c>
      <c r="E157" s="12">
        <f t="shared" si="5"/>
        <v>-8.0064188292945353</v>
      </c>
      <c r="F157" s="13"/>
      <c r="G157" s="10">
        <f t="shared" si="6"/>
        <v>-8.5820016222067488E-2</v>
      </c>
      <c r="I157" s="18">
        <f t="shared" si="7"/>
        <v>-0.34328006488826995</v>
      </c>
      <c r="N157" s="42">
        <f t="shared" si="12"/>
        <v>29.593581170705466</v>
      </c>
      <c r="O157" s="43"/>
      <c r="P157" s="18">
        <f t="shared" si="13"/>
        <v>3.0813608259695884</v>
      </c>
      <c r="W157" s="31"/>
    </row>
    <row r="158" spans="2:23" x14ac:dyDescent="0.25">
      <c r="B158" s="36">
        <f t="shared" si="10"/>
        <v>42432</v>
      </c>
      <c r="C158" s="17">
        <f t="shared" si="11"/>
        <v>62</v>
      </c>
      <c r="E158" s="12">
        <f t="shared" si="5"/>
        <v>-7.6260184656488148</v>
      </c>
      <c r="F158" s="13"/>
      <c r="G158" s="10">
        <f t="shared" si="6"/>
        <v>-8.1692767928915402E-2</v>
      </c>
      <c r="I158" s="18">
        <f t="shared" si="7"/>
        <v>-0.32677107171566161</v>
      </c>
      <c r="N158" s="42">
        <f t="shared" si="12"/>
        <v>29.973981534351186</v>
      </c>
      <c r="O158" s="43"/>
      <c r="P158" s="18">
        <f t="shared" si="13"/>
        <v>3.0342701708872655</v>
      </c>
      <c r="W158" s="31"/>
    </row>
    <row r="159" spans="2:23" x14ac:dyDescent="0.25">
      <c r="B159" s="36">
        <f t="shared" si="10"/>
        <v>42433</v>
      </c>
      <c r="C159" s="17">
        <f t="shared" si="11"/>
        <v>63</v>
      </c>
      <c r="E159" s="12">
        <f t="shared" si="5"/>
        <v>-7.2433583481487682</v>
      </c>
      <c r="F159" s="13"/>
      <c r="G159" s="10">
        <f t="shared" si="6"/>
        <v>-7.7548397846840186E-2</v>
      </c>
      <c r="I159" s="18">
        <f t="shared" si="7"/>
        <v>-0.31019359138736075</v>
      </c>
      <c r="N159" s="42">
        <f t="shared" si="12"/>
        <v>30.356641651851234</v>
      </c>
      <c r="O159" s="43"/>
      <c r="P159" s="18">
        <f t="shared" si="13"/>
        <v>2.9879811159275906</v>
      </c>
      <c r="W159" s="31"/>
    </row>
    <row r="160" spans="2:23" x14ac:dyDescent="0.25">
      <c r="B160" s="36">
        <f t="shared" si="10"/>
        <v>42434</v>
      </c>
      <c r="C160" s="17">
        <f t="shared" si="11"/>
        <v>64</v>
      </c>
      <c r="E160" s="12">
        <f t="shared" si="5"/>
        <v>-6.8585518672456862</v>
      </c>
      <c r="F160" s="13"/>
      <c r="G160" s="10">
        <f t="shared" si="6"/>
        <v>-7.3387870297650287E-2</v>
      </c>
      <c r="I160" s="18">
        <f t="shared" si="7"/>
        <v>-0.29355148119060115</v>
      </c>
      <c r="N160" s="42">
        <f t="shared" si="12"/>
        <v>30.741448132754314</v>
      </c>
      <c r="O160" s="43"/>
      <c r="P160" s="18">
        <f t="shared" si="13"/>
        <v>2.9424849555904822</v>
      </c>
      <c r="W160" s="31"/>
    </row>
    <row r="161" spans="2:23" x14ac:dyDescent="0.25">
      <c r="B161" s="36">
        <f t="shared" si="10"/>
        <v>42435</v>
      </c>
      <c r="C161" s="17">
        <f t="shared" si="11"/>
        <v>65</v>
      </c>
      <c r="E161" s="12">
        <f t="shared" ref="E161:E224" si="14">-23.44*COS(RADIANS((360/365*(C161+10))))</f>
        <v>-6.47171304940467</v>
      </c>
      <c r="F161" s="13"/>
      <c r="G161" s="10">
        <f t="shared" ref="G161:G224" si="15">TAN(RADIANS(E161))*COS(RADIANS($D$34))</f>
        <v>-6.9212138264159145E-2</v>
      </c>
      <c r="I161" s="18">
        <f t="shared" ref="I161:I224" si="16">G161*$D$45</f>
        <v>-0.27684855305663658</v>
      </c>
      <c r="N161" s="42">
        <f t="shared" si="12"/>
        <v>31.128286950595331</v>
      </c>
      <c r="O161" s="43"/>
      <c r="P161" s="18">
        <f t="shared" si="13"/>
        <v>2.8977725914086325</v>
      </c>
      <c r="W161" s="31"/>
    </row>
    <row r="162" spans="2:23" x14ac:dyDescent="0.25">
      <c r="B162" s="36">
        <f t="shared" si="10"/>
        <v>42436</v>
      </c>
      <c r="C162" s="17">
        <f t="shared" si="11"/>
        <v>66</v>
      </c>
      <c r="E162" s="12">
        <f t="shared" si="14"/>
        <v>-6.0829565233161098</v>
      </c>
      <c r="F162" s="13"/>
      <c r="G162" s="10">
        <f t="shared" si="15"/>
        <v>-6.5022143834638543E-2</v>
      </c>
      <c r="I162" s="18">
        <f t="shared" si="16"/>
        <v>-0.26008857533855417</v>
      </c>
      <c r="N162" s="42">
        <f t="shared" si="12"/>
        <v>31.517043476683892</v>
      </c>
      <c r="O162" s="43"/>
      <c r="P162" s="18">
        <f t="shared" si="13"/>
        <v>2.8538345852006932</v>
      </c>
      <c r="W162" s="31"/>
    </row>
    <row r="163" spans="2:23" x14ac:dyDescent="0.25">
      <c r="B163" s="36">
        <f t="shared" ref="B163:B226" si="17">B162+1</f>
        <v>42437</v>
      </c>
      <c r="C163" s="17">
        <f t="shared" ref="C163:C226" si="18">DAYS360($B$96,B163)</f>
        <v>67</v>
      </c>
      <c r="E163" s="12">
        <f t="shared" si="14"/>
        <v>-5.6923974859287307</v>
      </c>
      <c r="F163" s="13"/>
      <c r="G163" s="10">
        <f t="shared" si="15"/>
        <v>-6.0818818677561927E-2</v>
      </c>
      <c r="I163" s="18">
        <f t="shared" si="16"/>
        <v>-0.24327527471024771</v>
      </c>
      <c r="N163" s="42">
        <f t="shared" si="12"/>
        <v>31.907602514071272</v>
      </c>
      <c r="O163" s="43"/>
      <c r="P163" s="18">
        <f t="shared" si="13"/>
        <v>2.8106612085304925</v>
      </c>
      <c r="W163" s="31"/>
    </row>
    <row r="164" spans="2:23" x14ac:dyDescent="0.25">
      <c r="B164" s="36">
        <f t="shared" si="17"/>
        <v>42438</v>
      </c>
      <c r="C164" s="17">
        <f t="shared" si="18"/>
        <v>68</v>
      </c>
      <c r="E164" s="12">
        <f t="shared" si="14"/>
        <v>-5.3001516683142773</v>
      </c>
      <c r="F164" s="13"/>
      <c r="G164" s="10">
        <f t="shared" si="15"/>
        <v>-5.6603084544785624E-2</v>
      </c>
      <c r="I164" s="18">
        <f t="shared" si="16"/>
        <v>-0.2264123381791425</v>
      </c>
      <c r="N164" s="42">
        <f t="shared" si="12"/>
        <v>32.299848331685723</v>
      </c>
      <c r="O164" s="43"/>
      <c r="P164" s="18">
        <f t="shared" si="13"/>
        <v>2.7682424885642107</v>
      </c>
      <c r="W164" s="31"/>
    </row>
    <row r="165" spans="2:23" x14ac:dyDescent="0.25">
      <c r="B165" s="36">
        <f t="shared" si="17"/>
        <v>42439</v>
      </c>
      <c r="C165" s="17">
        <f t="shared" si="18"/>
        <v>69</v>
      </c>
      <c r="E165" s="12">
        <f t="shared" si="14"/>
        <v>-4.906335301373856</v>
      </c>
      <c r="F165" s="13"/>
      <c r="G165" s="10">
        <f t="shared" si="15"/>
        <v>-5.2375853801324222E-2</v>
      </c>
      <c r="I165" s="18">
        <f t="shared" si="16"/>
        <v>-0.20950341520529689</v>
      </c>
      <c r="N165" s="42">
        <f t="shared" si="12"/>
        <v>32.693664698626144</v>
      </c>
      <c r="O165" s="43"/>
      <c r="P165" s="18">
        <f t="shared" si="13"/>
        <v>2.7265682505145459</v>
      </c>
      <c r="W165" s="31"/>
    </row>
    <row r="166" spans="2:23" x14ac:dyDescent="0.25">
      <c r="B166" s="36">
        <f t="shared" si="17"/>
        <v>42440</v>
      </c>
      <c r="C166" s="17">
        <f t="shared" si="18"/>
        <v>70</v>
      </c>
      <c r="E166" s="12">
        <f t="shared" si="14"/>
        <v>-4.5110650813962554</v>
      </c>
      <c r="F166" s="13"/>
      <c r="G166" s="10">
        <f t="shared" si="15"/>
        <v>-4.8138029979890272E-2</v>
      </c>
      <c r="I166" s="18">
        <f t="shared" si="16"/>
        <v>-0.19255211991956109</v>
      </c>
      <c r="N166" s="42">
        <f t="shared" si="12"/>
        <v>33.088934918603748</v>
      </c>
      <c r="O166" s="43"/>
      <c r="P166" s="18">
        <f t="shared" si="13"/>
        <v>2.6856281568570131</v>
      </c>
      <c r="W166" s="31"/>
    </row>
    <row r="167" spans="2:23" x14ac:dyDescent="0.25">
      <c r="B167" s="36">
        <f t="shared" si="17"/>
        <v>42441</v>
      </c>
      <c r="C167" s="17">
        <f t="shared" si="18"/>
        <v>71</v>
      </c>
      <c r="E167" s="12">
        <f t="shared" si="14"/>
        <v>-4.1144581354782774</v>
      </c>
      <c r="F167" s="13"/>
      <c r="G167" s="10">
        <f t="shared" si="15"/>
        <v>-4.3890508358377059E-2</v>
      </c>
      <c r="I167" s="18">
        <f t="shared" si="16"/>
        <v>-0.17556203343350824</v>
      </c>
      <c r="N167" s="42">
        <f t="shared" si="12"/>
        <v>33.485541864521721</v>
      </c>
      <c r="O167" s="43"/>
      <c r="P167" s="18">
        <f t="shared" si="13"/>
        <v>2.645411743498868</v>
      </c>
      <c r="W167" s="31"/>
    </row>
    <row r="168" spans="2:23" x14ac:dyDescent="0.25">
      <c r="B168" s="36">
        <f t="shared" si="17"/>
        <v>42442</v>
      </c>
      <c r="C168" s="17">
        <f t="shared" si="18"/>
        <v>72</v>
      </c>
      <c r="E168" s="12">
        <f t="shared" si="14"/>
        <v>-3.7166319868174793</v>
      </c>
      <c r="F168" s="13"/>
      <c r="G168" s="10">
        <f t="shared" si="15"/>
        <v>-3.9634176558480602E-2</v>
      </c>
      <c r="I168" s="18">
        <f t="shared" si="16"/>
        <v>-0.15853670623392241</v>
      </c>
      <c r="N168" s="42">
        <f t="shared" si="12"/>
        <v>33.883368013182519</v>
      </c>
      <c r="O168" s="43"/>
      <c r="P168" s="18">
        <f t="shared" si="13"/>
        <v>2.6059084530758545</v>
      </c>
      <c r="W168" s="31"/>
    </row>
    <row r="169" spans="2:23" x14ac:dyDescent="0.25">
      <c r="B169" s="36">
        <f t="shared" si="17"/>
        <v>42443</v>
      </c>
      <c r="C169" s="17">
        <f t="shared" si="18"/>
        <v>73</v>
      </c>
      <c r="E169" s="12">
        <f t="shared" si="14"/>
        <v>-3.3177045198874988</v>
      </c>
      <c r="F169" s="13"/>
      <c r="G169" s="10">
        <f t="shared" si="15"/>
        <v>-3.5369915163667991E-2</v>
      </c>
      <c r="I169" s="18">
        <f t="shared" si="16"/>
        <v>-0.14147966065467196</v>
      </c>
      <c r="N169" s="42">
        <f t="shared" si="12"/>
        <v>34.282295480112502</v>
      </c>
      <c r="O169" s="43"/>
      <c r="P169" s="18">
        <f t="shared" si="13"/>
        <v>2.5671076655462386</v>
      </c>
      <c r="W169" s="31"/>
    </row>
    <row r="170" spans="2:23" x14ac:dyDescent="0.25">
      <c r="B170" s="36">
        <f t="shared" si="17"/>
        <v>42444</v>
      </c>
      <c r="C170" s="17">
        <f t="shared" si="18"/>
        <v>74</v>
      </c>
      <c r="E170" s="12">
        <f t="shared" si="14"/>
        <v>-2.9177939455063431</v>
      </c>
      <c r="F170" s="13"/>
      <c r="G170" s="10">
        <f t="shared" si="15"/>
        <v>-3.1098598354715391E-2</v>
      </c>
      <c r="I170" s="18">
        <f t="shared" si="16"/>
        <v>-0.12439439341886156</v>
      </c>
      <c r="N170" s="42">
        <f t="shared" si="12"/>
        <v>34.682206054493662</v>
      </c>
      <c r="O170" s="43"/>
      <c r="P170" s="18">
        <f t="shared" si="13"/>
        <v>2.528998726245387</v>
      </c>
      <c r="W170" s="31"/>
    </row>
    <row r="171" spans="2:23" x14ac:dyDescent="0.25">
      <c r="B171" s="36">
        <f t="shared" si="17"/>
        <v>42445</v>
      </c>
      <c r="C171" s="17">
        <f t="shared" si="18"/>
        <v>75</v>
      </c>
      <c r="E171" s="12">
        <f t="shared" si="14"/>
        <v>-2.5170187658079883</v>
      </c>
      <c r="F171" s="13"/>
      <c r="G171" s="10">
        <f t="shared" si="15"/>
        <v>-2.6821094561052444E-2</v>
      </c>
      <c r="I171" s="18">
        <f t="shared" si="16"/>
        <v>-0.10728437824420978</v>
      </c>
      <c r="N171" s="42">
        <f t="shared" si="12"/>
        <v>35.082981234192012</v>
      </c>
      <c r="O171" s="43"/>
      <c r="P171" s="18">
        <f t="shared" si="13"/>
        <v>2.4915709715578021</v>
      </c>
      <c r="W171" s="31"/>
    </row>
    <row r="172" spans="2:23" x14ac:dyDescent="0.25">
      <c r="B172" s="36">
        <f t="shared" si="17"/>
        <v>42446</v>
      </c>
      <c r="C172" s="17">
        <f t="shared" si="18"/>
        <v>76</v>
      </c>
      <c r="E172" s="12">
        <f t="shared" si="14"/>
        <v>-2.1154977391276049</v>
      </c>
      <c r="F172" s="13"/>
      <c r="G172" s="10">
        <f t="shared" si="15"/>
        <v>-2.2538267126163004E-2</v>
      </c>
      <c r="I172" s="18">
        <f t="shared" si="16"/>
        <v>-9.0153068504652017E-2</v>
      </c>
      <c r="N172" s="42">
        <f t="shared" si="12"/>
        <v>35.484502260872397</v>
      </c>
      <c r="O172" s="43"/>
      <c r="P172" s="18">
        <f t="shared" si="13"/>
        <v>2.4548137523568818</v>
      </c>
      <c r="W172" s="31"/>
    </row>
    <row r="173" spans="2:23" x14ac:dyDescent="0.25">
      <c r="B173" s="36">
        <f t="shared" si="17"/>
        <v>42447</v>
      </c>
      <c r="C173" s="17">
        <f t="shared" si="18"/>
        <v>77</v>
      </c>
      <c r="E173" s="12">
        <f t="shared" si="14"/>
        <v>-1.7133498448109432</v>
      </c>
      <c r="F173" s="13"/>
      <c r="G173" s="10">
        <f t="shared" si="15"/>
        <v>-1.8250974985306957E-2</v>
      </c>
      <c r="I173" s="18">
        <f t="shared" si="16"/>
        <v>-7.3003899941227829E-2</v>
      </c>
      <c r="N173" s="42">
        <f t="shared" si="12"/>
        <v>35.886650155189059</v>
      </c>
      <c r="O173" s="43"/>
      <c r="P173" s="18">
        <f t="shared" si="13"/>
        <v>2.4187164553560563</v>
      </c>
      <c r="W173" s="31"/>
    </row>
    <row r="174" spans="2:23" x14ac:dyDescent="0.25">
      <c r="B174" s="36">
        <f t="shared" si="17"/>
        <v>42448</v>
      </c>
      <c r="C174" s="17">
        <f t="shared" si="18"/>
        <v>78</v>
      </c>
      <c r="E174" s="12">
        <f t="shared" si="14"/>
        <v>-1.3106942479581405</v>
      </c>
      <c r="F174" s="13"/>
      <c r="G174" s="10">
        <f t="shared" si="15"/>
        <v>-1.3960073353836961E-2</v>
      </c>
      <c r="I174" s="18">
        <f t="shared" si="16"/>
        <v>-5.5840293415347846E-2</v>
      </c>
      <c r="N174" s="42">
        <f t="shared" si="12"/>
        <v>36.289305752041862</v>
      </c>
      <c r="O174" s="43"/>
      <c r="P174" s="18">
        <f t="shared" si="13"/>
        <v>2.383268522508164</v>
      </c>
      <c r="W174" s="31"/>
    </row>
    <row r="175" spans="2:23" x14ac:dyDescent="0.25">
      <c r="B175" s="36">
        <f t="shared" si="17"/>
        <v>42449</v>
      </c>
      <c r="C175" s="17">
        <f t="shared" si="18"/>
        <v>79</v>
      </c>
      <c r="E175" s="12">
        <f t="shared" si="14"/>
        <v>-0.90765026411257455</v>
      </c>
      <c r="F175" s="13"/>
      <c r="G175" s="10">
        <f t="shared" si="15"/>
        <v>-9.6664144243982283E-3</v>
      </c>
      <c r="I175" s="18">
        <f t="shared" si="16"/>
        <v>-3.8665657697592913E-2</v>
      </c>
      <c r="N175" s="42">
        <f t="shared" si="12"/>
        <v>36.692349735887426</v>
      </c>
      <c r="O175" s="43"/>
      <c r="P175" s="18">
        <f t="shared" si="13"/>
        <v>2.3484594685833171</v>
      </c>
      <c r="W175" s="31"/>
    </row>
    <row r="176" spans="2:23" x14ac:dyDescent="0.25">
      <c r="B176" s="36">
        <f t="shared" si="17"/>
        <v>42450</v>
      </c>
      <c r="C176" s="17">
        <f t="shared" si="18"/>
        <v>80</v>
      </c>
      <c r="E176" s="12">
        <f t="shared" si="14"/>
        <v>-0.50433732390504971</v>
      </c>
      <c r="F176" s="13"/>
      <c r="G176" s="10">
        <f t="shared" si="15"/>
        <v>-5.3708480713050939E-3</v>
      </c>
      <c r="I176" s="18">
        <f t="shared" si="16"/>
        <v>-2.1483392285220376E-2</v>
      </c>
      <c r="N176" s="42">
        <f t="shared" si="12"/>
        <v>37.095662676094953</v>
      </c>
      <c r="O176" s="43"/>
      <c r="P176" s="18">
        <f t="shared" si="13"/>
        <v>2.3142788970488342</v>
      </c>
      <c r="W176" s="31"/>
    </row>
    <row r="177" spans="2:23" x14ac:dyDescent="0.25">
      <c r="B177" s="36">
        <f t="shared" si="17"/>
        <v>42451</v>
      </c>
      <c r="C177" s="17">
        <f t="shared" si="18"/>
        <v>81</v>
      </c>
      <c r="E177" s="12">
        <f t="shared" si="14"/>
        <v>-0.10087493766396613</v>
      </c>
      <c r="F177" s="13"/>
      <c r="G177" s="10">
        <f t="shared" si="15"/>
        <v>-1.0742225603997142E-3</v>
      </c>
      <c r="I177" s="18">
        <f t="shared" si="16"/>
        <v>-4.2968902415988566E-3</v>
      </c>
      <c r="N177" s="42">
        <f t="shared" si="12"/>
        <v>37.499125062336034</v>
      </c>
      <c r="O177" s="43"/>
      <c r="P177" s="18">
        <f t="shared" si="13"/>
        <v>2.2807165143683581</v>
      </c>
      <c r="W177" s="31"/>
    </row>
    <row r="178" spans="2:23" x14ac:dyDescent="0.25">
      <c r="B178" s="36">
        <f t="shared" si="17"/>
        <v>42452</v>
      </c>
      <c r="C178" s="17">
        <f t="shared" si="18"/>
        <v>82</v>
      </c>
      <c r="E178" s="12">
        <f t="shared" si="14"/>
        <v>0.30261733999820678</v>
      </c>
      <c r="F178" s="13"/>
      <c r="G178" s="10">
        <f t="shared" si="15"/>
        <v>3.2226147372993405E-3</v>
      </c>
      <c r="I178" s="18">
        <f t="shared" si="16"/>
        <v>1.2890458949197362E-2</v>
      </c>
      <c r="N178" s="42">
        <f t="shared" si="12"/>
        <v>37.902617339998208</v>
      </c>
      <c r="O178" s="43"/>
      <c r="P178" s="18">
        <f t="shared" si="13"/>
        <v>2.2477621428308852</v>
      </c>
      <c r="W178" s="31"/>
    </row>
    <row r="179" spans="2:23" x14ac:dyDescent="0.25">
      <c r="B179" s="36">
        <f t="shared" si="17"/>
        <v>42453</v>
      </c>
      <c r="C179" s="17">
        <f t="shared" si="18"/>
        <v>83</v>
      </c>
      <c r="E179" s="12">
        <f t="shared" si="14"/>
        <v>0.70601994561152626</v>
      </c>
      <c r="F179" s="13"/>
      <c r="G179" s="10">
        <f t="shared" si="15"/>
        <v>7.5188166298433817E-3</v>
      </c>
      <c r="I179" s="18">
        <f t="shared" si="16"/>
        <v>3.0075266519373527E-2</v>
      </c>
      <c r="N179" s="42">
        <f t="shared" si="12"/>
        <v>38.306019945611524</v>
      </c>
      <c r="O179" s="43"/>
      <c r="P179" s="18">
        <f t="shared" si="13"/>
        <v>2.2154057320142746</v>
      </c>
      <c r="W179" s="31"/>
    </row>
    <row r="180" spans="2:23" x14ac:dyDescent="0.25">
      <c r="B180" s="36">
        <f t="shared" si="17"/>
        <v>42454</v>
      </c>
      <c r="C180" s="17">
        <f t="shared" si="18"/>
        <v>84</v>
      </c>
      <c r="E180" s="12">
        <f t="shared" si="14"/>
        <v>1.1092133422777974</v>
      </c>
      <c r="F180" s="13"/>
      <c r="G180" s="10">
        <f t="shared" si="15"/>
        <v>1.1813535388179102E-2</v>
      </c>
      <c r="I180" s="18">
        <f t="shared" si="16"/>
        <v>4.7254141552716407E-2</v>
      </c>
      <c r="N180" s="42">
        <f t="shared" si="12"/>
        <v>38.709213342277799</v>
      </c>
      <c r="O180" s="43"/>
      <c r="P180" s="18">
        <f t="shared" si="13"/>
        <v>2.1836373689817874</v>
      </c>
      <c r="W180" s="31"/>
    </row>
    <row r="181" spans="2:23" x14ac:dyDescent="0.25">
      <c r="B181" s="36">
        <f t="shared" si="17"/>
        <v>42455</v>
      </c>
      <c r="C181" s="17">
        <f t="shared" si="18"/>
        <v>85</v>
      </c>
      <c r="E181" s="12">
        <f t="shared" si="14"/>
        <v>1.5120780550919726</v>
      </c>
      <c r="F181" s="13"/>
      <c r="G181" s="10">
        <f t="shared" si="15"/>
        <v>1.6105922031237129E-2</v>
      </c>
      <c r="I181" s="18">
        <f t="shared" si="16"/>
        <v>6.4423688124948517E-2</v>
      </c>
      <c r="N181" s="42">
        <f t="shared" ref="N181:N244" si="19">90-$D$34+E181</f>
        <v>39.11207805509197</v>
      </c>
      <c r="O181" s="43"/>
      <c r="P181" s="18">
        <f t="shared" ref="P181:P244" si="20">$D$50/TAN(RADIANS(N181))</f>
        <v>2.1524472873044274</v>
      </c>
      <c r="W181" s="31"/>
    </row>
    <row r="182" spans="2:23" x14ac:dyDescent="0.25">
      <c r="B182" s="36">
        <f t="shared" si="17"/>
        <v>42456</v>
      </c>
      <c r="C182" s="17">
        <f t="shared" si="18"/>
        <v>86</v>
      </c>
      <c r="E182" s="12">
        <f t="shared" si="14"/>
        <v>1.9144947065451015</v>
      </c>
      <c r="F182" s="13"/>
      <c r="G182" s="10">
        <f t="shared" si="15"/>
        <v>2.0395125613966961E-2</v>
      </c>
      <c r="I182" s="18">
        <f t="shared" si="16"/>
        <v>8.1580502455867843E-2</v>
      </c>
      <c r="N182" s="42">
        <f t="shared" si="19"/>
        <v>39.514494706545101</v>
      </c>
      <c r="O182" s="43"/>
      <c r="P182" s="18">
        <f t="shared" si="20"/>
        <v>2.1218258749962717</v>
      </c>
      <c r="W182" s="31"/>
    </row>
    <row r="183" spans="2:23" x14ac:dyDescent="0.25">
      <c r="B183" s="36">
        <f t="shared" si="17"/>
        <v>42457</v>
      </c>
      <c r="C183" s="17">
        <f t="shared" si="18"/>
        <v>87</v>
      </c>
      <c r="E183" s="12">
        <f t="shared" si="14"/>
        <v>2.3163440518985063</v>
      </c>
      <c r="F183" s="13"/>
      <c r="G183" s="10">
        <f t="shared" si="15"/>
        <v>2.4680292520008151E-2</v>
      </c>
      <c r="I183" s="18">
        <f t="shared" si="16"/>
        <v>9.8721170080032603E-2</v>
      </c>
      <c r="N183" s="42">
        <f t="shared" si="19"/>
        <v>39.916344051898506</v>
      </c>
      <c r="O183" s="43"/>
      <c r="P183" s="18">
        <f t="shared" si="20"/>
        <v>2.0917636814446454</v>
      </c>
      <c r="W183" s="31"/>
    </row>
    <row r="184" spans="2:23" x14ac:dyDescent="0.25">
      <c r="B184" s="36">
        <f t="shared" si="17"/>
        <v>42458</v>
      </c>
      <c r="C184" s="17">
        <f t="shared" si="18"/>
        <v>88</v>
      </c>
      <c r="E184" s="12">
        <f t="shared" si="14"/>
        <v>2.7175070145185298</v>
      </c>
      <c r="F184" s="13"/>
      <c r="G184" s="10">
        <f t="shared" si="15"/>
        <v>2.8960565760689141E-2</v>
      </c>
      <c r="I184" s="18">
        <f t="shared" si="16"/>
        <v>0.11584226304275656</v>
      </c>
      <c r="N184" s="42">
        <f t="shared" si="19"/>
        <v>40.317507014518533</v>
      </c>
      <c r="O184" s="43"/>
      <c r="P184" s="18">
        <f t="shared" si="20"/>
        <v>2.0622514234118596</v>
      </c>
      <c r="W184" s="31"/>
    </row>
    <row r="185" spans="2:23" x14ac:dyDescent="0.25">
      <c r="B185" s="36">
        <f t="shared" si="17"/>
        <v>42459</v>
      </c>
      <c r="C185" s="17">
        <f t="shared" si="18"/>
        <v>89</v>
      </c>
      <c r="E185" s="12">
        <f t="shared" si="14"/>
        <v>3.1178647211615518</v>
      </c>
      <c r="F185" s="13"/>
      <c r="G185" s="10">
        <f t="shared" si="15"/>
        <v>3.323508428205587E-2</v>
      </c>
      <c r="I185" s="18">
        <f t="shared" si="16"/>
        <v>0.13294033712822348</v>
      </c>
      <c r="N185" s="42">
        <f t="shared" si="19"/>
        <v>40.717864721161554</v>
      </c>
      <c r="O185" s="43"/>
      <c r="P185" s="18">
        <f t="shared" si="20"/>
        <v>2.0332799901803678</v>
      </c>
      <c r="W185" s="31"/>
    </row>
    <row r="186" spans="2:23" x14ac:dyDescent="0.25">
      <c r="B186" s="36">
        <f t="shared" si="17"/>
        <v>42460</v>
      </c>
      <c r="C186" s="17">
        <f t="shared" si="18"/>
        <v>90</v>
      </c>
      <c r="E186" s="12">
        <f t="shared" si="14"/>
        <v>3.5172985371986569</v>
      </c>
      <c r="F186" s="13"/>
      <c r="G186" s="10">
        <f t="shared" si="15"/>
        <v>3.7502982281637197E-2</v>
      </c>
      <c r="I186" s="18">
        <f t="shared" si="16"/>
        <v>0.15001192912654879</v>
      </c>
      <c r="N186" s="42">
        <f t="shared" si="19"/>
        <v>41.117298537198657</v>
      </c>
      <c r="O186" s="43"/>
      <c r="P186" s="18">
        <f t="shared" si="20"/>
        <v>2.0048404479085189</v>
      </c>
      <c r="W186" s="31"/>
    </row>
    <row r="187" spans="2:23" x14ac:dyDescent="0.25">
      <c r="B187" s="36">
        <f t="shared" si="17"/>
        <v>42461</v>
      </c>
      <c r="C187" s="17">
        <f t="shared" si="18"/>
        <v>90</v>
      </c>
      <c r="E187" s="12">
        <f t="shared" si="14"/>
        <v>3.5172985371986569</v>
      </c>
      <c r="F187" s="13"/>
      <c r="G187" s="10">
        <f t="shared" si="15"/>
        <v>3.7502982281637197E-2</v>
      </c>
      <c r="I187" s="18">
        <f t="shared" si="16"/>
        <v>0.15001192912654879</v>
      </c>
      <c r="N187" s="42">
        <f t="shared" si="19"/>
        <v>41.117298537198657</v>
      </c>
      <c r="O187" s="43"/>
      <c r="P187" s="18">
        <f t="shared" si="20"/>
        <v>2.0048404479085189</v>
      </c>
      <c r="W187" s="31"/>
    </row>
    <row r="188" spans="2:23" x14ac:dyDescent="0.25">
      <c r="B188" s="36">
        <f t="shared" si="17"/>
        <v>42462</v>
      </c>
      <c r="C188" s="17">
        <f t="shared" si="18"/>
        <v>91</v>
      </c>
      <c r="E188" s="12">
        <f t="shared" si="14"/>
        <v>3.9156901017696701</v>
      </c>
      <c r="F188" s="13"/>
      <c r="G188" s="10">
        <f t="shared" si="15"/>
        <v>4.1763388536667709E-2</v>
      </c>
      <c r="I188" s="18">
        <f t="shared" si="16"/>
        <v>0.16705355414667084</v>
      </c>
      <c r="N188" s="42">
        <f t="shared" si="19"/>
        <v>41.515690101769671</v>
      </c>
      <c r="O188" s="43"/>
      <c r="P188" s="18">
        <f t="shared" si="20"/>
        <v>1.9769240432596926</v>
      </c>
      <c r="W188" s="31"/>
    </row>
    <row r="189" spans="2:23" x14ac:dyDescent="0.25">
      <c r="B189" s="36">
        <f t="shared" si="17"/>
        <v>42463</v>
      </c>
      <c r="C189" s="17">
        <f t="shared" si="18"/>
        <v>92</v>
      </c>
      <c r="E189" s="12">
        <f t="shared" si="14"/>
        <v>4.312921362856021</v>
      </c>
      <c r="F189" s="13"/>
      <c r="G189" s="10">
        <f t="shared" si="15"/>
        <v>4.6015425745497128E-2</v>
      </c>
      <c r="I189" s="18">
        <f t="shared" si="16"/>
        <v>0.18406170298198851</v>
      </c>
      <c r="N189" s="42">
        <f t="shared" si="19"/>
        <v>41.912921362856025</v>
      </c>
      <c r="O189" s="43"/>
      <c r="P189" s="18">
        <f t="shared" si="20"/>
        <v>1.9495222063633784</v>
      </c>
      <c r="W189" s="31"/>
    </row>
    <row r="190" spans="2:23" x14ac:dyDescent="0.25">
      <c r="B190" s="36">
        <f t="shared" si="17"/>
        <v>42464</v>
      </c>
      <c r="C190" s="17">
        <f t="shared" si="18"/>
        <v>93</v>
      </c>
      <c r="E190" s="12">
        <f t="shared" si="14"/>
        <v>4.7088746122620861</v>
      </c>
      <c r="F190" s="13"/>
      <c r="G190" s="10">
        <f t="shared" si="15"/>
        <v>5.0258209883929414E-2</v>
      </c>
      <c r="I190" s="18">
        <f t="shared" si="16"/>
        <v>0.20103283953571766</v>
      </c>
      <c r="N190" s="42">
        <f t="shared" si="19"/>
        <v>42.308874612262088</v>
      </c>
      <c r="O190" s="43"/>
      <c r="P190" s="18">
        <f t="shared" si="20"/>
        <v>1.9226265531628262</v>
      </c>
      <c r="W190" s="31"/>
    </row>
    <row r="191" spans="2:23" x14ac:dyDescent="0.25">
      <c r="B191" s="36">
        <f t="shared" si="17"/>
        <v>42465</v>
      </c>
      <c r="C191" s="17">
        <f t="shared" si="18"/>
        <v>94</v>
      </c>
      <c r="E191" s="12">
        <f t="shared" si="14"/>
        <v>5.1034325204947049</v>
      </c>
      <c r="F191" s="13"/>
      <c r="G191" s="10">
        <f t="shared" si="15"/>
        <v>5.4490849578248707E-2</v>
      </c>
      <c r="I191" s="18">
        <f t="shared" si="16"/>
        <v>0.21796339831299483</v>
      </c>
      <c r="N191" s="42">
        <f t="shared" si="19"/>
        <v>42.703432520494708</v>
      </c>
      <c r="O191" s="43"/>
      <c r="P191" s="18">
        <f t="shared" si="20"/>
        <v>1.8962288872000972</v>
      </c>
      <c r="W191" s="31"/>
    </row>
    <row r="192" spans="2:23" x14ac:dyDescent="0.25">
      <c r="B192" s="36">
        <f t="shared" si="17"/>
        <v>42466</v>
      </c>
      <c r="C192" s="17">
        <f t="shared" si="18"/>
        <v>95</v>
      </c>
      <c r="E192" s="12">
        <f t="shared" si="14"/>
        <v>5.4964781715304021</v>
      </c>
      <c r="F192" s="13"/>
      <c r="G192" s="10">
        <f t="shared" si="15"/>
        <v>5.8712445496700745E-2</v>
      </c>
      <c r="I192" s="18">
        <f t="shared" si="16"/>
        <v>0.23484978198680298</v>
      </c>
      <c r="N192" s="42">
        <f t="shared" si="19"/>
        <v>43.096478171530407</v>
      </c>
      <c r="O192" s="43"/>
      <c r="P192" s="18">
        <f t="shared" si="20"/>
        <v>1.8703212008858572</v>
      </c>
      <c r="W192" s="31"/>
    </row>
    <row r="193" spans="2:23" x14ac:dyDescent="0.25">
      <c r="B193" s="36">
        <f t="shared" si="17"/>
        <v>42467</v>
      </c>
      <c r="C193" s="17">
        <f t="shared" si="18"/>
        <v>96</v>
      </c>
      <c r="E193" s="12">
        <f t="shared" si="14"/>
        <v>5.8878950974601656</v>
      </c>
      <c r="F193" s="13"/>
      <c r="G193" s="10">
        <f t="shared" si="15"/>
        <v>6.2922089761215924E-2</v>
      </c>
      <c r="I193" s="18">
        <f t="shared" si="16"/>
        <v>0.2516883590448637</v>
      </c>
      <c r="N193" s="42">
        <f t="shared" si="19"/>
        <v>43.487895097460168</v>
      </c>
      <c r="O193" s="43"/>
      <c r="P193" s="18">
        <f t="shared" si="20"/>
        <v>1.8448956762978719</v>
      </c>
      <c r="W193" s="31"/>
    </row>
    <row r="194" spans="2:23" x14ac:dyDescent="0.25">
      <c r="B194" s="36">
        <f t="shared" si="17"/>
        <v>42468</v>
      </c>
      <c r="C194" s="17">
        <f t="shared" si="18"/>
        <v>97</v>
      </c>
      <c r="E194" s="12">
        <f t="shared" si="14"/>
        <v>6.2775673130013638</v>
      </c>
      <c r="F194" s="13"/>
      <c r="G194" s="10">
        <f t="shared" si="15"/>
        <v>6.7118865381171205E-2</v>
      </c>
      <c r="I194" s="18">
        <f t="shared" si="16"/>
        <v>0.26847546152468482</v>
      </c>
      <c r="N194" s="42">
        <f t="shared" si="19"/>
        <v>43.877567313001364</v>
      </c>
      <c r="O194" s="43"/>
      <c r="P194" s="18">
        <f t="shared" si="20"/>
        <v>1.81994468554905</v>
      </c>
      <c r="W194" s="31"/>
    </row>
    <row r="195" spans="2:23" x14ac:dyDescent="0.25">
      <c r="B195" s="36">
        <f t="shared" si="17"/>
        <v>42469</v>
      </c>
      <c r="C195" s="17">
        <f t="shared" si="18"/>
        <v>98</v>
      </c>
      <c r="E195" s="12">
        <f t="shared" si="14"/>
        <v>6.6653793498667255</v>
      </c>
      <c r="F195" s="13"/>
      <c r="G195" s="10">
        <f t="shared" si="15"/>
        <v>7.1301845711004633E-2</v>
      </c>
      <c r="I195" s="18">
        <f t="shared" si="16"/>
        <v>0.28520738284401853</v>
      </c>
      <c r="N195" s="42">
        <f t="shared" si="19"/>
        <v>44.265379349866727</v>
      </c>
      <c r="O195" s="43"/>
      <c r="P195" s="18">
        <f t="shared" si="20"/>
        <v>1.7954607907629283</v>
      </c>
      <c r="W195" s="31"/>
    </row>
    <row r="196" spans="2:23" x14ac:dyDescent="0.25">
      <c r="B196" s="36">
        <f t="shared" si="17"/>
        <v>42470</v>
      </c>
      <c r="C196" s="17">
        <f t="shared" si="18"/>
        <v>99</v>
      </c>
      <c r="E196" s="12">
        <f t="shared" si="14"/>
        <v>7.0512162909800482</v>
      </c>
      <c r="F196" s="13"/>
      <c r="G196" s="10">
        <f t="shared" si="15"/>
        <v>7.5470093933507051E-2</v>
      </c>
      <c r="I196" s="18">
        <f t="shared" si="16"/>
        <v>0.30188037573402821</v>
      </c>
      <c r="N196" s="42">
        <f t="shared" si="19"/>
        <v>44.651216290980052</v>
      </c>
      <c r="O196" s="43"/>
      <c r="P196" s="18">
        <f t="shared" si="20"/>
        <v>1.7714367436917184</v>
      </c>
      <c r="W196" s="31"/>
    </row>
    <row r="197" spans="2:23" x14ac:dyDescent="0.25">
      <c r="B197" s="36">
        <f t="shared" si="17"/>
        <v>42471</v>
      </c>
      <c r="C197" s="17">
        <f t="shared" si="18"/>
        <v>100</v>
      </c>
      <c r="E197" s="12">
        <f t="shared" si="14"/>
        <v>7.4349638045286426</v>
      </c>
      <c r="F197" s="13"/>
      <c r="G197" s="10">
        <f t="shared" si="15"/>
        <v>7.9622662570629207E-2</v>
      </c>
      <c r="I197" s="18">
        <f t="shared" si="16"/>
        <v>0.31849065028251683</v>
      </c>
      <c r="N197" s="42">
        <f t="shared" si="19"/>
        <v>45.034963804528644</v>
      </c>
      <c r="O197" s="43"/>
      <c r="P197" s="18">
        <f t="shared" si="20"/>
        <v>1.7478654850094468</v>
      </c>
      <c r="W197" s="31"/>
    </row>
    <row r="198" spans="2:23" x14ac:dyDescent="0.25">
      <c r="B198" s="36">
        <f t="shared" si="17"/>
        <v>42472</v>
      </c>
      <c r="C198" s="17">
        <f t="shared" si="18"/>
        <v>101</v>
      </c>
      <c r="E198" s="12">
        <f t="shared" si="14"/>
        <v>7.8165081778422998</v>
      </c>
      <c r="F198" s="13"/>
      <c r="G198" s="10">
        <f t="shared" si="15"/>
        <v>8.3758593023651282E-2</v>
      </c>
      <c r="I198" s="18">
        <f t="shared" si="16"/>
        <v>0.33503437209460513</v>
      </c>
      <c r="N198" s="42">
        <f t="shared" si="19"/>
        <v>45.416508177842303</v>
      </c>
      <c r="O198" s="43"/>
      <c r="P198" s="18">
        <f t="shared" si="20"/>
        <v>1.724740143310296</v>
      </c>
      <c r="W198" s="31"/>
    </row>
    <row r="199" spans="2:23" x14ac:dyDescent="0.25">
      <c r="B199" s="36">
        <f t="shared" si="17"/>
        <v>42473</v>
      </c>
      <c r="C199" s="17">
        <f t="shared" si="18"/>
        <v>102</v>
      </c>
      <c r="E199" s="12">
        <f t="shared" si="14"/>
        <v>8.1957363510887902</v>
      </c>
      <c r="F199" s="13"/>
      <c r="G199" s="10">
        <f t="shared" si="15"/>
        <v>8.7876915144570578E-2</v>
      </c>
      <c r="I199" s="18">
        <f t="shared" si="16"/>
        <v>0.35150766057828231</v>
      </c>
      <c r="N199" s="42">
        <f t="shared" si="19"/>
        <v>45.795736351088792</v>
      </c>
      <c r="O199" s="43"/>
      <c r="P199" s="18">
        <f t="shared" si="20"/>
        <v>1.7020540338399759</v>
      </c>
      <c r="W199" s="31"/>
    </row>
    <row r="200" spans="2:23" x14ac:dyDescent="0.25">
      <c r="B200" s="36">
        <f t="shared" si="17"/>
        <v>42474</v>
      </c>
      <c r="C200" s="17">
        <f t="shared" si="18"/>
        <v>103</v>
      </c>
      <c r="E200" s="12">
        <f t="shared" si="14"/>
        <v>8.5725359507759844</v>
      </c>
      <c r="F200" s="13"/>
      <c r="G200" s="10">
        <f t="shared" si="15"/>
        <v>9.1976646840570025E-2</v>
      </c>
      <c r="I200" s="18">
        <f t="shared" si="16"/>
        <v>0.3679065873622801</v>
      </c>
      <c r="N200" s="42">
        <f t="shared" si="19"/>
        <v>46.172535950775988</v>
      </c>
      <c r="O200" s="43"/>
      <c r="P200" s="18">
        <f t="shared" si="20"/>
        <v>1.6798006569858455</v>
      </c>
      <c r="W200" s="31"/>
    </row>
    <row r="201" spans="2:23" x14ac:dyDescent="0.25">
      <c r="B201" s="36">
        <f t="shared" si="17"/>
        <v>42475</v>
      </c>
      <c r="C201" s="17">
        <f t="shared" si="18"/>
        <v>104</v>
      </c>
      <c r="E201" s="12">
        <f t="shared" si="14"/>
        <v>8.9467953230504822</v>
      </c>
      <c r="F201" s="13"/>
      <c r="G201" s="10">
        <f t="shared" si="15"/>
        <v>9.605679371342879E-2</v>
      </c>
      <c r="I201" s="18">
        <f t="shared" si="16"/>
        <v>0.38422717485371516</v>
      </c>
      <c r="N201" s="42">
        <f t="shared" si="19"/>
        <v>46.546795323050482</v>
      </c>
      <c r="O201" s="43"/>
      <c r="P201" s="18">
        <f t="shared" si="20"/>
        <v>1.6579736965495282</v>
      </c>
      <c r="W201" s="31"/>
    </row>
    <row r="202" spans="2:23" x14ac:dyDescent="0.25">
      <c r="B202" s="36">
        <f t="shared" si="17"/>
        <v>42476</v>
      </c>
      <c r="C202" s="17">
        <f t="shared" si="18"/>
        <v>105</v>
      </c>
      <c r="E202" s="12">
        <f t="shared" si="14"/>
        <v>9.3184035667831076</v>
      </c>
      <c r="F202" s="13"/>
      <c r="G202" s="10">
        <f t="shared" si="15"/>
        <v>0.10011634873574105</v>
      </c>
      <c r="I202" s="18">
        <f t="shared" si="16"/>
        <v>0.40046539494296418</v>
      </c>
      <c r="N202" s="42">
        <f t="shared" si="19"/>
        <v>46.918403566783113</v>
      </c>
      <c r="O202" s="43"/>
      <c r="P202" s="18">
        <f t="shared" si="20"/>
        <v>1.6365670178239125</v>
      </c>
      <c r="W202" s="31"/>
    </row>
    <row r="203" spans="2:23" x14ac:dyDescent="0.25">
      <c r="B203" s="36">
        <f t="shared" si="17"/>
        <v>42477</v>
      </c>
      <c r="C203" s="17">
        <f t="shared" si="18"/>
        <v>106</v>
      </c>
      <c r="E203" s="12">
        <f t="shared" si="14"/>
        <v>9.6872505664312705</v>
      </c>
      <c r="F203" s="13"/>
      <c r="G203" s="10">
        <f t="shared" si="15"/>
        <v>0.10415429196579751</v>
      </c>
      <c r="I203" s="18">
        <f t="shared" si="16"/>
        <v>0.41661716786319003</v>
      </c>
      <c r="N203" s="42">
        <f t="shared" si="19"/>
        <v>47.287250566431268</v>
      </c>
      <c r="O203" s="43"/>
      <c r="P203" s="18">
        <f t="shared" si="20"/>
        <v>1.6155746654947334</v>
      </c>
      <c r="W203" s="31"/>
    </row>
    <row r="204" spans="2:23" x14ac:dyDescent="0.25">
      <c r="B204" s="36">
        <f t="shared" si="17"/>
        <v>42478</v>
      </c>
      <c r="C204" s="17">
        <f t="shared" si="18"/>
        <v>107</v>
      </c>
      <c r="E204" s="12">
        <f t="shared" si="14"/>
        <v>10.053227024668614</v>
      </c>
      <c r="F204" s="13"/>
      <c r="G204" s="10">
        <f t="shared" si="15"/>
        <v>0.10816959030298043</v>
      </c>
      <c r="I204" s="18">
        <f t="shared" si="16"/>
        <v>0.43267836121192171</v>
      </c>
      <c r="N204" s="42">
        <f t="shared" si="19"/>
        <v>47.653227024668617</v>
      </c>
      <c r="O204" s="43"/>
      <c r="P204" s="18">
        <f t="shared" si="20"/>
        <v>1.5949908613853205</v>
      </c>
      <c r="W204" s="31"/>
    </row>
    <row r="205" spans="2:23" x14ac:dyDescent="0.25">
      <c r="B205" s="36">
        <f t="shared" si="17"/>
        <v>42479</v>
      </c>
      <c r="C205" s="17">
        <f t="shared" si="18"/>
        <v>108</v>
      </c>
      <c r="E205" s="12">
        <f t="shared" si="14"/>
        <v>10.416224494772134</v>
      </c>
      <c r="F205" s="13"/>
      <c r="G205" s="10">
        <f t="shared" si="15"/>
        <v>0.1121611972855024</v>
      </c>
      <c r="I205" s="18">
        <f t="shared" si="16"/>
        <v>0.44864478914200961</v>
      </c>
      <c r="N205" s="42">
        <f t="shared" si="19"/>
        <v>48.016224494772132</v>
      </c>
      <c r="O205" s="43"/>
      <c r="P205" s="18">
        <f t="shared" si="20"/>
        <v>1.5748100020616431</v>
      </c>
      <c r="W205" s="31"/>
    </row>
    <row r="206" spans="2:23" x14ac:dyDescent="0.25">
      <c r="B206" s="36">
        <f t="shared" si="17"/>
        <v>42480</v>
      </c>
      <c r="C206" s="17">
        <f t="shared" si="18"/>
        <v>109</v>
      </c>
      <c r="E206" s="12">
        <f t="shared" si="14"/>
        <v>10.776135412757318</v>
      </c>
      <c r="F206" s="13"/>
      <c r="G206" s="10">
        <f t="shared" si="15"/>
        <v>0.11612805293230341</v>
      </c>
      <c r="I206" s="18">
        <f t="shared" si="16"/>
        <v>0.46451221172921364</v>
      </c>
      <c r="N206" s="42">
        <f t="shared" si="19"/>
        <v>48.376135412757321</v>
      </c>
      <c r="O206" s="43"/>
      <c r="P206" s="18">
        <f t="shared" si="20"/>
        <v>1.5550266563133779</v>
      </c>
      <c r="W206" s="31"/>
    </row>
    <row r="207" spans="2:23" x14ac:dyDescent="0.25">
      <c r="B207" s="36">
        <f t="shared" si="17"/>
        <v>42481</v>
      </c>
      <c r="C207" s="17">
        <f t="shared" si="18"/>
        <v>110</v>
      </c>
      <c r="E207" s="12">
        <f t="shared" si="14"/>
        <v>11.132853129251652</v>
      </c>
      <c r="F207" s="13"/>
      <c r="G207" s="10">
        <f t="shared" si="15"/>
        <v>0.12006908363088993</v>
      </c>
      <c r="I207" s="18">
        <f t="shared" si="16"/>
        <v>0.48027633452355972</v>
      </c>
      <c r="N207" s="42">
        <f t="shared" si="19"/>
        <v>48.732853129251652</v>
      </c>
      <c r="O207" s="43"/>
      <c r="P207" s="18">
        <f t="shared" si="20"/>
        <v>1.5356355625255007</v>
      </c>
      <c r="W207" s="31"/>
    </row>
    <row r="208" spans="2:23" x14ac:dyDescent="0.25">
      <c r="B208" s="36">
        <f t="shared" si="17"/>
        <v>42482</v>
      </c>
      <c r="C208" s="17">
        <f t="shared" si="18"/>
        <v>111</v>
      </c>
      <c r="E208" s="12">
        <f t="shared" si="14"/>
        <v>11.486271941097149</v>
      </c>
      <c r="F208" s="13"/>
      <c r="G208" s="10">
        <f t="shared" si="15"/>
        <v>0.1239832020728681</v>
      </c>
      <c r="I208" s="18">
        <f t="shared" si="16"/>
        <v>0.4959328082914724</v>
      </c>
      <c r="N208" s="42">
        <f t="shared" si="19"/>
        <v>49.086271941097152</v>
      </c>
      <c r="O208" s="43"/>
      <c r="P208" s="18">
        <f t="shared" si="20"/>
        <v>1.5166316259536825</v>
      </c>
      <c r="W208" s="31"/>
    </row>
    <row r="209" spans="2:23" x14ac:dyDescent="0.25">
      <c r="B209" s="36">
        <f t="shared" si="17"/>
        <v>42483</v>
      </c>
      <c r="C209" s="17">
        <f t="shared" si="18"/>
        <v>112</v>
      </c>
      <c r="E209" s="12">
        <f t="shared" si="14"/>
        <v>11.83628712267244</v>
      </c>
      <c r="F209" s="13"/>
      <c r="G209" s="10">
        <f t="shared" si="15"/>
        <v>0.12786930723888043</v>
      </c>
      <c r="I209" s="18">
        <f t="shared" si="16"/>
        <v>0.51147722895552172</v>
      </c>
      <c r="N209" s="42">
        <f t="shared" si="19"/>
        <v>49.436287122672439</v>
      </c>
      <c r="O209" s="43"/>
      <c r="P209" s="18">
        <f t="shared" si="20"/>
        <v>1.4980099159157272</v>
      </c>
      <c r="W209" s="31"/>
    </row>
    <row r="210" spans="2:23" x14ac:dyDescent="0.25">
      <c r="B210" s="36">
        <f t="shared" si="17"/>
        <v>42484</v>
      </c>
      <c r="C210" s="17">
        <f t="shared" si="18"/>
        <v>113</v>
      </c>
      <c r="E210" s="12">
        <f t="shared" si="14"/>
        <v>12.182794956925283</v>
      </c>
      <c r="F210" s="13"/>
      <c r="G210" s="10">
        <f t="shared" si="15"/>
        <v>0.13172628443460846</v>
      </c>
      <c r="I210" s="18">
        <f t="shared" si="16"/>
        <v>0.52690513773843384</v>
      </c>
      <c r="N210" s="42">
        <f t="shared" si="19"/>
        <v>49.782794956925287</v>
      </c>
      <c r="O210" s="43"/>
      <c r="P210" s="18">
        <f t="shared" si="20"/>
        <v>1.479765662910252</v>
      </c>
      <c r="W210" s="31"/>
    </row>
    <row r="211" spans="2:23" x14ac:dyDescent="0.25">
      <c r="B211" s="36">
        <f t="shared" si="17"/>
        <v>42485</v>
      </c>
      <c r="C211" s="17">
        <f t="shared" si="18"/>
        <v>114</v>
      </c>
      <c r="E211" s="12">
        <f t="shared" si="14"/>
        <v>12.52569276610614</v>
      </c>
      <c r="F211" s="13"/>
      <c r="G211" s="10">
        <f t="shared" si="15"/>
        <v>0.13555300537944273</v>
      </c>
      <c r="I211" s="18">
        <f t="shared" si="16"/>
        <v>0.54221202151777093</v>
      </c>
      <c r="N211" s="42">
        <f t="shared" si="19"/>
        <v>50.125692766106141</v>
      </c>
      <c r="O211" s="43"/>
      <c r="P211" s="18">
        <f t="shared" si="20"/>
        <v>1.4618942556729246</v>
      </c>
      <c r="W211" s="31"/>
    </row>
    <row r="212" spans="2:23" x14ac:dyDescent="0.25">
      <c r="B212" s="36">
        <f t="shared" si="17"/>
        <v>42486</v>
      </c>
      <c r="C212" s="17">
        <f t="shared" si="18"/>
        <v>115</v>
      </c>
      <c r="E212" s="12">
        <f t="shared" si="14"/>
        <v>12.864878942193814</v>
      </c>
      <c r="F212" s="13"/>
      <c r="G212" s="10">
        <f t="shared" si="15"/>
        <v>0.13934832834935845</v>
      </c>
      <c r="I212" s="18">
        <f t="shared" si="16"/>
        <v>0.55739331339743381</v>
      </c>
      <c r="N212" s="42">
        <f t="shared" si="19"/>
        <v>50.464878942193813</v>
      </c>
      <c r="O212" s="43"/>
      <c r="P212" s="18">
        <f t="shared" si="20"/>
        <v>1.4443912381796886</v>
      </c>
      <c r="W212" s="31"/>
    </row>
    <row r="213" spans="2:23" x14ac:dyDescent="0.25">
      <c r="B213" s="36">
        <f t="shared" si="17"/>
        <v>42487</v>
      </c>
      <c r="C213" s="17">
        <f t="shared" si="18"/>
        <v>116</v>
      </c>
      <c r="E213" s="12">
        <f t="shared" si="14"/>
        <v>13.200252977004094</v>
      </c>
      <c r="F213" s="13"/>
      <c r="G213" s="10">
        <f t="shared" si="15"/>
        <v>0.14311109837545674</v>
      </c>
      <c r="I213" s="18">
        <f t="shared" si="16"/>
        <v>0.57244439350182696</v>
      </c>
      <c r="N213" s="42">
        <f t="shared" si="19"/>
        <v>50.800252977004092</v>
      </c>
      <c r="O213" s="43"/>
      <c r="P213" s="18">
        <f t="shared" si="20"/>
        <v>1.4272523066056639</v>
      </c>
      <c r="W213" s="31"/>
    </row>
    <row r="214" spans="2:23" x14ac:dyDescent="0.25">
      <c r="B214" s="36">
        <f t="shared" si="17"/>
        <v>42488</v>
      </c>
      <c r="C214" s="17">
        <f t="shared" si="18"/>
        <v>117</v>
      </c>
      <c r="E214" s="12">
        <f t="shared" si="14"/>
        <v>13.531715491972488</v>
      </c>
      <c r="F214" s="13"/>
      <c r="G214" s="10">
        <f t="shared" si="15"/>
        <v>0.1468401474995473</v>
      </c>
      <c r="I214" s="18">
        <f t="shared" si="16"/>
        <v>0.58736058999818919</v>
      </c>
      <c r="N214" s="42">
        <f t="shared" si="19"/>
        <v>51.131715491972486</v>
      </c>
      <c r="O214" s="43"/>
      <c r="P214" s="18">
        <f t="shared" si="20"/>
        <v>1.4104733062476651</v>
      </c>
      <c r="W214" s="31"/>
    </row>
    <row r="215" spans="2:23" x14ac:dyDescent="0.25">
      <c r="B215" s="36">
        <f t="shared" si="17"/>
        <v>42489</v>
      </c>
      <c r="C215" s="17">
        <f t="shared" si="18"/>
        <v>118</v>
      </c>
      <c r="E215" s="12">
        <f t="shared" si="14"/>
        <v>13.859168267602271</v>
      </c>
      <c r="F215" s="13"/>
      <c r="G215" s="10">
        <f t="shared" si="15"/>
        <v>0.15053429508805144</v>
      </c>
      <c r="I215" s="18">
        <f t="shared" si="16"/>
        <v>0.60213718035220576</v>
      </c>
      <c r="N215" s="42">
        <f t="shared" si="19"/>
        <v>51.459168267602273</v>
      </c>
      <c r="O215" s="43"/>
      <c r="P215" s="18">
        <f t="shared" si="20"/>
        <v>1.3940502284176468</v>
      </c>
      <c r="W215" s="31"/>
    </row>
    <row r="216" spans="2:23" x14ac:dyDescent="0.25">
      <c r="B216" s="36">
        <f t="shared" si="17"/>
        <v>42490</v>
      </c>
      <c r="C216" s="17">
        <f t="shared" si="18"/>
        <v>119</v>
      </c>
      <c r="E216" s="12">
        <f t="shared" si="14"/>
        <v>14.182514272569017</v>
      </c>
      <c r="F216" s="13"/>
      <c r="G216" s="10">
        <f t="shared" si="15"/>
        <v>0.15419234820539759</v>
      </c>
      <c r="I216" s="18">
        <f t="shared" si="16"/>
        <v>0.61676939282159038</v>
      </c>
      <c r="N216" s="42">
        <f t="shared" si="19"/>
        <v>51.782514272569017</v>
      </c>
      <c r="O216" s="43"/>
      <c r="P216" s="18">
        <f t="shared" si="20"/>
        <v>1.377979207313788</v>
      </c>
      <c r="W216" s="31"/>
    </row>
    <row r="217" spans="2:23" x14ac:dyDescent="0.25">
      <c r="B217" s="36">
        <f t="shared" si="17"/>
        <v>42491</v>
      </c>
      <c r="C217" s="17">
        <f t="shared" si="18"/>
        <v>120</v>
      </c>
      <c r="E217" s="12">
        <f t="shared" si="14"/>
        <v>14.501657692473081</v>
      </c>
      <c r="F217" s="13"/>
      <c r="G217" s="10">
        <f t="shared" si="15"/>
        <v>0.15781310204796523</v>
      </c>
      <c r="I217" s="18">
        <f t="shared" si="16"/>
        <v>0.6312524081918609</v>
      </c>
      <c r="N217" s="42">
        <f t="shared" si="19"/>
        <v>52.101657692473083</v>
      </c>
      <c r="O217" s="43"/>
      <c r="P217" s="18">
        <f t="shared" si="20"/>
        <v>1.3622565168753615</v>
      </c>
      <c r="W217" s="31"/>
    </row>
    <row r="218" spans="2:23" x14ac:dyDescent="0.25">
      <c r="B218" s="36">
        <f t="shared" si="17"/>
        <v>42492</v>
      </c>
      <c r="C218" s="17">
        <f t="shared" si="18"/>
        <v>121</v>
      </c>
      <c r="E218" s="12">
        <f t="shared" si="14"/>
        <v>14.816503958231454</v>
      </c>
      <c r="F218" s="13"/>
      <c r="G218" s="10">
        <f t="shared" si="15"/>
        <v>0.16139534043950293</v>
      </c>
      <c r="I218" s="18">
        <f t="shared" si="16"/>
        <v>0.64558136175801173</v>
      </c>
      <c r="N218" s="42">
        <f t="shared" si="19"/>
        <v>52.416503958231459</v>
      </c>
      <c r="O218" s="43"/>
      <c r="P218" s="18">
        <f t="shared" si="20"/>
        <v>1.3468785676270785</v>
      </c>
      <c r="W218" s="31"/>
    </row>
    <row r="219" spans="2:23" x14ac:dyDescent="0.25">
      <c r="B219" s="36">
        <f t="shared" si="17"/>
        <v>42493</v>
      </c>
      <c r="C219" s="17">
        <f t="shared" si="18"/>
        <v>122</v>
      </c>
      <c r="E219" s="12">
        <f t="shared" si="14"/>
        <v>15.126959774100655</v>
      </c>
      <c r="F219" s="13"/>
      <c r="G219" s="10">
        <f t="shared" si="15"/>
        <v>0.16493783638880946</v>
      </c>
      <c r="I219" s="18">
        <f t="shared" si="16"/>
        <v>0.65975134555523784</v>
      </c>
      <c r="N219" s="42">
        <f t="shared" si="19"/>
        <v>52.726959774100656</v>
      </c>
      <c r="O219" s="43"/>
      <c r="P219" s="18">
        <f t="shared" si="20"/>
        <v>1.3318419035181028</v>
      </c>
      <c r="W219" s="31"/>
    </row>
    <row r="220" spans="2:23" x14ac:dyDescent="0.25">
      <c r="B220" s="36">
        <f t="shared" si="17"/>
        <v>42494</v>
      </c>
      <c r="C220" s="17">
        <f t="shared" si="18"/>
        <v>123</v>
      </c>
      <c r="E220" s="12">
        <f t="shared" si="14"/>
        <v>15.432933145322265</v>
      </c>
      <c r="F220" s="13"/>
      <c r="G220" s="10">
        <f t="shared" si="15"/>
        <v>0.16843935271031157</v>
      </c>
      <c r="I220" s="18">
        <f t="shared" si="16"/>
        <v>0.6737574108412463</v>
      </c>
      <c r="N220" s="42">
        <f t="shared" si="19"/>
        <v>53.032933145322268</v>
      </c>
      <c r="O220" s="43"/>
      <c r="P220" s="18">
        <f t="shared" si="20"/>
        <v>1.3171431987605591</v>
      </c>
      <c r="W220" s="31"/>
    </row>
    <row r="221" spans="2:23" x14ac:dyDescent="0.25">
      <c r="B221" s="36">
        <f t="shared" si="17"/>
        <v>42495</v>
      </c>
      <c r="C221" s="17">
        <f t="shared" si="18"/>
        <v>124</v>
      </c>
      <c r="E221" s="12">
        <f t="shared" si="14"/>
        <v>15.734333405382936</v>
      </c>
      <c r="F221" s="13"/>
      <c r="G221" s="10">
        <f t="shared" si="15"/>
        <v>0.17189864270801314</v>
      </c>
      <c r="I221" s="18">
        <f t="shared" si="16"/>
        <v>0.68759457083205255</v>
      </c>
      <c r="N221" s="42">
        <f t="shared" si="19"/>
        <v>53.334333405382935</v>
      </c>
      <c r="O221" s="43"/>
      <c r="P221" s="18">
        <f t="shared" si="20"/>
        <v>1.3027792546719823</v>
      </c>
      <c r="W221" s="31"/>
    </row>
    <row r="222" spans="2:23" x14ac:dyDescent="0.25">
      <c r="B222" s="36">
        <f t="shared" si="17"/>
        <v>42496</v>
      </c>
      <c r="C222" s="17">
        <f t="shared" si="18"/>
        <v>125</v>
      </c>
      <c r="E222" s="12">
        <f t="shared" si="14"/>
        <v>16.031071242880873</v>
      </c>
      <c r="F222" s="13"/>
      <c r="G222" s="10">
        <f t="shared" si="15"/>
        <v>0.17531445092311576</v>
      </c>
      <c r="I222" s="18">
        <f t="shared" si="16"/>
        <v>0.70125780369246304</v>
      </c>
      <c r="N222" s="42">
        <f t="shared" si="19"/>
        <v>53.631071242880878</v>
      </c>
      <c r="O222" s="43"/>
      <c r="P222" s="18">
        <f t="shared" si="20"/>
        <v>1.2887469965258016</v>
      </c>
      <c r="W222" s="31"/>
    </row>
    <row r="223" spans="2:23" x14ac:dyDescent="0.25">
      <c r="B223" s="36">
        <f t="shared" si="17"/>
        <v>42497</v>
      </c>
      <c r="C223" s="17">
        <f t="shared" si="18"/>
        <v>126</v>
      </c>
      <c r="E223" s="12">
        <f t="shared" si="14"/>
        <v>16.323058727990684</v>
      </c>
      <c r="F223" s="13"/>
      <c r="G223" s="10">
        <f t="shared" si="15"/>
        <v>0.17868551394542448</v>
      </c>
      <c r="I223" s="18">
        <f t="shared" si="16"/>
        <v>0.71474205578169792</v>
      </c>
      <c r="N223" s="42">
        <f t="shared" si="19"/>
        <v>53.923058727990686</v>
      </c>
      <c r="O223" s="43"/>
      <c r="P223" s="18">
        <f t="shared" si="20"/>
        <v>1.2750434704137008</v>
      </c>
      <c r="W223" s="31"/>
    </row>
    <row r="224" spans="2:23" x14ac:dyDescent="0.25">
      <c r="B224" s="36">
        <f t="shared" si="17"/>
        <v>42498</v>
      </c>
      <c r="C224" s="17">
        <f t="shared" si="18"/>
        <v>127</v>
      </c>
      <c r="E224" s="12">
        <f t="shared" si="14"/>
        <v>16.610209338518935</v>
      </c>
      <c r="F224" s="13"/>
      <c r="G224" s="10">
        <f t="shared" si="15"/>
        <v>0.18201056128845924</v>
      </c>
      <c r="I224" s="18">
        <f t="shared" si="16"/>
        <v>0.72804224515383698</v>
      </c>
      <c r="N224" s="42">
        <f t="shared" si="19"/>
        <v>54.210209338518936</v>
      </c>
      <c r="O224" s="43"/>
      <c r="P224" s="18">
        <f t="shared" si="20"/>
        <v>1.2616658401233747</v>
      </c>
      <c r="W224" s="31"/>
    </row>
    <row r="225" spans="2:23" x14ac:dyDescent="0.25">
      <c r="B225" s="36">
        <f t="shared" si="17"/>
        <v>42499</v>
      </c>
      <c r="C225" s="17">
        <f t="shared" si="18"/>
        <v>128</v>
      </c>
      <c r="E225" s="12">
        <f t="shared" ref="E225:E288" si="21">-23.44*COS(RADIANS((360/365*(C225+10))))</f>
        <v>16.8924379855425</v>
      </c>
      <c r="F225" s="13"/>
      <c r="G225" s="10">
        <f t="shared" ref="G225:G288" si="22">TAN(RADIANS(E225))*COS(RADIANS($D$34))</f>
        <v>0.18528831632798284</v>
      </c>
      <c r="I225" s="18">
        <f t="shared" ref="I225:I288" si="23">G225*$D$45</f>
        <v>0.74115326531193138</v>
      </c>
      <c r="N225" s="42">
        <f t="shared" si="19"/>
        <v>54.492437985542502</v>
      </c>
      <c r="O225" s="43"/>
      <c r="P225" s="18">
        <f t="shared" si="20"/>
        <v>1.2486113840350221</v>
      </c>
      <c r="W225" s="31"/>
    </row>
    <row r="226" spans="2:23" x14ac:dyDescent="0.25">
      <c r="B226" s="36">
        <f t="shared" si="17"/>
        <v>42500</v>
      </c>
      <c r="C226" s="17">
        <f t="shared" si="18"/>
        <v>129</v>
      </c>
      <c r="E226" s="12">
        <f t="shared" si="21"/>
        <v>17.169661038622291</v>
      </c>
      <c r="F226" s="13"/>
      <c r="G226" s="10">
        <f t="shared" si="22"/>
        <v>0.18851749730344422</v>
      </c>
      <c r="I226" s="18">
        <f t="shared" si="23"/>
        <v>0.75406998921377688</v>
      </c>
      <c r="N226" s="42">
        <f t="shared" si="19"/>
        <v>54.769661038622289</v>
      </c>
      <c r="O226" s="43"/>
      <c r="P226" s="18">
        <f t="shared" si="20"/>
        <v>1.2358774920396545</v>
      </c>
      <c r="W226" s="31"/>
    </row>
    <row r="227" spans="2:23" x14ac:dyDescent="0.25">
      <c r="B227" s="36">
        <f t="shared" ref="B227:B290" si="24">B226+1</f>
        <v>42501</v>
      </c>
      <c r="C227" s="17">
        <f t="shared" ref="C227:C290" si="25">DAYS360($B$96,B227)</f>
        <v>130</v>
      </c>
      <c r="E227" s="12">
        <f t="shared" si="21"/>
        <v>17.441796350584696</v>
      </c>
      <c r="F227" s="13"/>
      <c r="G227" s="10">
        <f t="shared" si="22"/>
        <v>0.19169681838160454</v>
      </c>
      <c r="I227" s="18">
        <f t="shared" si="23"/>
        <v>0.76678727352641818</v>
      </c>
      <c r="N227" s="42">
        <f t="shared" si="19"/>
        <v>55.041796350584697</v>
      </c>
      <c r="O227" s="43"/>
      <c r="P227" s="18">
        <f t="shared" si="20"/>
        <v>1.2234616624821504</v>
      </c>
      <c r="W227" s="31"/>
    </row>
    <row r="228" spans="2:23" x14ac:dyDescent="0.25">
      <c r="B228" s="36">
        <f t="shared" si="24"/>
        <v>42502</v>
      </c>
      <c r="C228" s="17">
        <f t="shared" si="25"/>
        <v>131</v>
      </c>
      <c r="E228" s="12">
        <f t="shared" si="21"/>
        <v>17.708763281863625</v>
      </c>
      <c r="F228" s="13"/>
      <c r="G228" s="10">
        <f t="shared" si="22"/>
        <v>0.19482499078138546</v>
      </c>
      <c r="I228" s="18">
        <f t="shared" si="23"/>
        <v>0.77929996312554184</v>
      </c>
      <c r="N228" s="42">
        <f t="shared" si="19"/>
        <v>55.308763281863627</v>
      </c>
      <c r="O228" s="43"/>
      <c r="P228" s="18">
        <f t="shared" si="20"/>
        <v>1.2113614991317965</v>
      </c>
      <c r="W228" s="31"/>
    </row>
    <row r="229" spans="2:23" x14ac:dyDescent="0.25">
      <c r="B229" s="36">
        <f t="shared" si="24"/>
        <v>42503</v>
      </c>
      <c r="C229" s="17">
        <f t="shared" si="25"/>
        <v>132</v>
      </c>
      <c r="E229" s="12">
        <f t="shared" si="21"/>
        <v>17.97048272439573</v>
      </c>
      <c r="F229" s="13"/>
      <c r="G229" s="10">
        <f t="shared" si="22"/>
        <v>0.19790072395872896</v>
      </c>
      <c r="I229" s="18">
        <f t="shared" si="23"/>
        <v>0.79160289583491583</v>
      </c>
      <c r="N229" s="42">
        <f t="shared" si="19"/>
        <v>55.570482724395731</v>
      </c>
      <c r="O229" s="43"/>
      <c r="P229" s="18">
        <f t="shared" si="20"/>
        <v>1.1995747081829256</v>
      </c>
      <c r="W229" s="31"/>
    </row>
    <row r="230" spans="2:23" x14ac:dyDescent="0.25">
      <c r="B230" s="36">
        <f t="shared" si="24"/>
        <v>42504</v>
      </c>
      <c r="C230" s="17">
        <f t="shared" si="25"/>
        <v>133</v>
      </c>
      <c r="E230" s="12">
        <f t="shared" si="21"/>
        <v>18.226877125061812</v>
      </c>
      <c r="F230" s="13"/>
      <c r="G230" s="10">
        <f t="shared" si="22"/>
        <v>0.20092272685001378</v>
      </c>
      <c r="I230" s="18">
        <f t="shared" si="23"/>
        <v>0.80369090740005511</v>
      </c>
      <c r="N230" s="42">
        <f t="shared" si="19"/>
        <v>55.826877125061813</v>
      </c>
      <c r="O230" s="43"/>
      <c r="P230" s="18">
        <f t="shared" si="20"/>
        <v>1.188099095288137</v>
      </c>
      <c r="W230" s="31"/>
    </row>
    <row r="231" spans="2:23" x14ac:dyDescent="0.25">
      <c r="B231" s="36">
        <f t="shared" si="24"/>
        <v>42505</v>
      </c>
      <c r="C231" s="17">
        <f t="shared" si="25"/>
        <v>134</v>
      </c>
      <c r="E231" s="12">
        <f t="shared" si="21"/>
        <v>18.477870508667518</v>
      </c>
      <c r="F231" s="13"/>
      <c r="G231" s="10">
        <f t="shared" si="22"/>
        <v>0.2038897091723153</v>
      </c>
      <c r="I231" s="18">
        <f t="shared" si="23"/>
        <v>0.81555883668926121</v>
      </c>
      <c r="N231" s="42">
        <f t="shared" si="19"/>
        <v>56.077870508667516</v>
      </c>
      <c r="O231" s="43"/>
      <c r="P231" s="18">
        <f t="shared" si="20"/>
        <v>1.1769325626264635</v>
      </c>
      <c r="W231" s="31"/>
    </row>
    <row r="232" spans="2:23" x14ac:dyDescent="0.25">
      <c r="B232" s="36">
        <f t="shared" si="24"/>
        <v>42506</v>
      </c>
      <c r="C232" s="17">
        <f t="shared" si="25"/>
        <v>135</v>
      </c>
      <c r="E232" s="12">
        <f t="shared" si="21"/>
        <v>18.723388500456394</v>
      </c>
      <c r="F232" s="13"/>
      <c r="G232" s="10">
        <f t="shared" si="22"/>
        <v>0.20680038277853408</v>
      </c>
      <c r="I232" s="18">
        <f t="shared" si="23"/>
        <v>0.8272015311141363</v>
      </c>
      <c r="N232" s="42">
        <f t="shared" si="19"/>
        <v>56.323388500456396</v>
      </c>
      <c r="O232" s="43"/>
      <c r="P232" s="18">
        <f t="shared" si="20"/>
        <v>1.166073106008769</v>
      </c>
      <c r="W232" s="31"/>
    </row>
    <row r="233" spans="2:23" x14ac:dyDescent="0.25">
      <c r="B233" s="36">
        <f t="shared" si="24"/>
        <v>42507</v>
      </c>
      <c r="C233" s="17">
        <f t="shared" si="25"/>
        <v>136</v>
      </c>
      <c r="E233" s="12">
        <f t="shared" si="21"/>
        <v>18.963358348148766</v>
      </c>
      <c r="F233" s="13"/>
      <c r="G233" s="10">
        <f t="shared" si="22"/>
        <v>0.20965346306515478</v>
      </c>
      <c r="I233" s="18">
        <f t="shared" si="23"/>
        <v>0.83861385226061913</v>
      </c>
      <c r="N233" s="42">
        <f t="shared" si="19"/>
        <v>56.563358348148768</v>
      </c>
      <c r="O233" s="43"/>
      <c r="P233" s="18">
        <f t="shared" si="20"/>
        <v>1.1555188120225708</v>
      </c>
      <c r="W233" s="31"/>
    </row>
    <row r="234" spans="2:23" x14ac:dyDescent="0.25">
      <c r="B234" s="36">
        <f t="shared" si="24"/>
        <v>42508</v>
      </c>
      <c r="C234" s="17">
        <f t="shared" si="25"/>
        <v>137</v>
      </c>
      <c r="E234" s="12">
        <f t="shared" si="21"/>
        <v>19.197708943499791</v>
      </c>
      <c r="F234" s="13"/>
      <c r="G234" s="10">
        <f t="shared" si="22"/>
        <v>0.21244767043012916</v>
      </c>
      <c r="I234" s="18">
        <f t="shared" si="23"/>
        <v>0.84979068172051664</v>
      </c>
      <c r="N234" s="42">
        <f t="shared" si="19"/>
        <v>56.797708943499792</v>
      </c>
      <c r="O234" s="43"/>
      <c r="P234" s="18">
        <f t="shared" si="20"/>
        <v>1.1452678552184188</v>
      </c>
      <c r="W234" s="31"/>
    </row>
    <row r="235" spans="2:23" x14ac:dyDescent="0.25">
      <c r="B235" s="36">
        <f t="shared" si="24"/>
        <v>42509</v>
      </c>
      <c r="C235" s="17">
        <f t="shared" si="25"/>
        <v>138</v>
      </c>
      <c r="E235" s="12">
        <f t="shared" si="21"/>
        <v>19.426370843370371</v>
      </c>
      <c r="F235" s="13"/>
      <c r="G235" s="10">
        <f t="shared" si="22"/>
        <v>0.21518173177810873</v>
      </c>
      <c r="I235" s="18">
        <f t="shared" si="23"/>
        <v>0.86072692711243493</v>
      </c>
      <c r="N235" s="42">
        <f t="shared" si="19"/>
        <v>57.026370843370373</v>
      </c>
      <c r="O235" s="43"/>
      <c r="P235" s="18">
        <f t="shared" si="20"/>
        <v>1.1353184953398947</v>
      </c>
      <c r="W235" s="31"/>
    </row>
    <row r="236" spans="2:23" x14ac:dyDescent="0.25">
      <c r="B236" s="36">
        <f t="shared" si="24"/>
        <v>42510</v>
      </c>
      <c r="C236" s="17">
        <f t="shared" si="25"/>
        <v>139</v>
      </c>
      <c r="E236" s="12">
        <f t="shared" si="21"/>
        <v>19.649276290304634</v>
      </c>
      <c r="F236" s="13"/>
      <c r="G236" s="10">
        <f t="shared" si="22"/>
        <v>0.21785438206998545</v>
      </c>
      <c r="I236" s="18">
        <f t="shared" si="23"/>
        <v>0.87141752827994179</v>
      </c>
      <c r="N236" s="42">
        <f t="shared" si="19"/>
        <v>57.249276290304635</v>
      </c>
      <c r="O236" s="43"/>
      <c r="P236" s="18">
        <f t="shared" si="20"/>
        <v>1.1256690745992641</v>
      </c>
      <c r="W236" s="31"/>
    </row>
    <row r="237" spans="2:23" x14ac:dyDescent="0.25">
      <c r="B237" s="36">
        <f t="shared" si="24"/>
        <v>42511</v>
      </c>
      <c r="C237" s="17">
        <f t="shared" si="25"/>
        <v>140</v>
      </c>
      <c r="E237" s="12">
        <f t="shared" si="21"/>
        <v>19.866359232607962</v>
      </c>
      <c r="F237" s="13"/>
      <c r="G237" s="10">
        <f t="shared" si="22"/>
        <v>0.22046436591343388</v>
      </c>
      <c r="I237" s="18">
        <f t="shared" si="23"/>
        <v>0.88185746365373552</v>
      </c>
      <c r="N237" s="42">
        <f t="shared" si="19"/>
        <v>57.466359232607964</v>
      </c>
      <c r="O237" s="43"/>
      <c r="P237" s="18">
        <f t="shared" si="20"/>
        <v>1.1163180150007412</v>
      </c>
      <c r="W237" s="31"/>
    </row>
    <row r="238" spans="2:23" x14ac:dyDescent="0.25">
      <c r="B238" s="36">
        <f t="shared" si="24"/>
        <v>42512</v>
      </c>
      <c r="C238" s="17">
        <f t="shared" si="25"/>
        <v>141</v>
      </c>
      <c r="E238" s="12">
        <f t="shared" si="21"/>
        <v>20.077555343919524</v>
      </c>
      <c r="F238" s="13"/>
      <c r="G238" s="10">
        <f t="shared" si="22"/>
        <v>0.22301043919088503</v>
      </c>
      <c r="I238" s="18">
        <f t="shared" si="23"/>
        <v>0.89204175676354014</v>
      </c>
      <c r="N238" s="42">
        <f t="shared" si="19"/>
        <v>57.677555343919522</v>
      </c>
      <c r="O238" s="43"/>
      <c r="P238" s="18">
        <f t="shared" si="20"/>
        <v>1.1072638157133332</v>
      </c>
      <c r="W238" s="31"/>
    </row>
    <row r="239" spans="2:23" x14ac:dyDescent="0.25">
      <c r="B239" s="36">
        <f t="shared" si="24"/>
        <v>42513</v>
      </c>
      <c r="C239" s="17">
        <f t="shared" si="25"/>
        <v>142</v>
      </c>
      <c r="E239" s="12">
        <f t="shared" si="21"/>
        <v>20.282802042273548</v>
      </c>
      <c r="F239" s="13"/>
      <c r="G239" s="10">
        <f t="shared" si="22"/>
        <v>0.225491370721108</v>
      </c>
      <c r="I239" s="18">
        <f t="shared" si="23"/>
        <v>0.90196548288443201</v>
      </c>
      <c r="N239" s="42">
        <f t="shared" si="19"/>
        <v>57.882802042273553</v>
      </c>
      <c r="O239" s="43"/>
      <c r="P239" s="18">
        <f t="shared" si="20"/>
        <v>1.0985050504951581</v>
      </c>
      <c r="W239" s="31"/>
    </row>
    <row r="240" spans="2:23" x14ac:dyDescent="0.25">
      <c r="B240" s="36">
        <f t="shared" si="24"/>
        <v>42514</v>
      </c>
      <c r="C240" s="17">
        <f t="shared" si="25"/>
        <v>143</v>
      </c>
      <c r="E240" s="12">
        <f t="shared" si="21"/>
        <v>20.482038508643736</v>
      </c>
      <c r="F240" s="13"/>
      <c r="G240" s="10">
        <f t="shared" si="22"/>
        <v>0.22790594395032765</v>
      </c>
      <c r="I240" s="18">
        <f t="shared" si="23"/>
        <v>0.9116237758013106</v>
      </c>
      <c r="N240" s="42">
        <f t="shared" si="19"/>
        <v>58.082038508643734</v>
      </c>
      <c r="O240" s="43"/>
      <c r="P240" s="18">
        <f t="shared" si="20"/>
        <v>1.0900403651711397</v>
      </c>
      <c r="W240" s="31"/>
    </row>
    <row r="241" spans="2:23" x14ac:dyDescent="0.25">
      <c r="B241" s="36">
        <f t="shared" si="24"/>
        <v>42515</v>
      </c>
      <c r="C241" s="17">
        <f t="shared" si="25"/>
        <v>144</v>
      </c>
      <c r="E241" s="12">
        <f t="shared" si="21"/>
        <v>20.675205704965212</v>
      </c>
      <c r="F241" s="13"/>
      <c r="G241" s="10">
        <f t="shared" si="22"/>
        <v>0.23025295866856518</v>
      </c>
      <c r="I241" s="18">
        <f t="shared" si="23"/>
        <v>0.92101183467426073</v>
      </c>
      <c r="N241" s="42">
        <f t="shared" si="19"/>
        <v>58.275205704965217</v>
      </c>
      <c r="O241" s="43"/>
      <c r="P241" s="18">
        <f t="shared" si="20"/>
        <v>1.0818684751659369</v>
      </c>
      <c r="W241" s="31"/>
    </row>
    <row r="242" spans="2:23" x14ac:dyDescent="0.25">
      <c r="B242" s="36">
        <f t="shared" si="24"/>
        <v>42516</v>
      </c>
      <c r="C242" s="17">
        <f t="shared" si="25"/>
        <v>145</v>
      </c>
      <c r="E242" s="12">
        <f t="shared" si="21"/>
        <v>20.862246391628823</v>
      </c>
      <c r="F242" s="13"/>
      <c r="G242" s="10">
        <f t="shared" si="22"/>
        <v>0.23253123274666443</v>
      </c>
      <c r="I242" s="18">
        <f t="shared" si="23"/>
        <v>0.93012493098665772</v>
      </c>
      <c r="N242" s="42">
        <f t="shared" si="19"/>
        <v>58.462246391628824</v>
      </c>
      <c r="O242" s="43"/>
      <c r="P242" s="18">
        <f t="shared" si="20"/>
        <v>1.0739881630939632</v>
      </c>
      <c r="W242" s="31"/>
    </row>
    <row r="243" spans="2:23" x14ac:dyDescent="0.25">
      <c r="B243" s="36">
        <f t="shared" si="24"/>
        <v>42517</v>
      </c>
      <c r="C243" s="17">
        <f t="shared" si="25"/>
        <v>146</v>
      </c>
      <c r="E243" s="12">
        <f t="shared" si="21"/>
        <v>21.043105144442439</v>
      </c>
      <c r="F243" s="13"/>
      <c r="G243" s="10">
        <f t="shared" si="22"/>
        <v>0.23473960388924878</v>
      </c>
      <c r="I243" s="18">
        <f t="shared" si="23"/>
        <v>0.93895841555699511</v>
      </c>
      <c r="N243" s="42">
        <f t="shared" si="19"/>
        <v>58.643105144442444</v>
      </c>
      <c r="O243" s="43"/>
      <c r="P243" s="18">
        <f t="shared" si="20"/>
        <v>1.0663982764083193</v>
      </c>
      <c r="W243" s="31"/>
    </row>
    <row r="244" spans="2:23" x14ac:dyDescent="0.25">
      <c r="B244" s="36">
        <f t="shared" si="24"/>
        <v>42518</v>
      </c>
      <c r="C244" s="17">
        <f t="shared" si="25"/>
        <v>147</v>
      </c>
      <c r="E244" s="12">
        <f t="shared" si="21"/>
        <v>21.21772837105436</v>
      </c>
      <c r="F244" s="13"/>
      <c r="G244" s="10">
        <f t="shared" si="22"/>
        <v>0.23687693139865698</v>
      </c>
      <c r="I244" s="18">
        <f t="shared" si="23"/>
        <v>0.94750772559462793</v>
      </c>
      <c r="N244" s="42">
        <f t="shared" si="19"/>
        <v>58.817728371054358</v>
      </c>
      <c r="O244" s="43"/>
      <c r="P244" s="18">
        <f t="shared" si="20"/>
        <v>1.0590977251104574</v>
      </c>
      <c r="W244" s="31"/>
    </row>
    <row r="245" spans="2:23" x14ac:dyDescent="0.25">
      <c r="B245" s="36">
        <f t="shared" si="24"/>
        <v>42519</v>
      </c>
      <c r="C245" s="17">
        <f t="shared" si="25"/>
        <v>148</v>
      </c>
      <c r="E245" s="12">
        <f t="shared" si="21"/>
        <v>21.38606432683385</v>
      </c>
      <c r="F245" s="13"/>
      <c r="G245" s="10">
        <f t="shared" si="22"/>
        <v>0.23894209794472188</v>
      </c>
      <c r="I245" s="18">
        <f t="shared" si="23"/>
        <v>0.9557683917788875</v>
      </c>
      <c r="N245" s="42">
        <f t="shared" ref="N245:N308" si="26">90-$D$34+E245</f>
        <v>58.986064326833855</v>
      </c>
      <c r="O245" s="43"/>
      <c r="P245" s="18">
        <f t="shared" ref="P245:P308" si="27">$D$50/TAN(RADIANS(N245))</f>
        <v>1.052085479522374</v>
      </c>
      <c r="W245" s="31"/>
    </row>
    <row r="246" spans="2:23" x14ac:dyDescent="0.25">
      <c r="B246" s="36">
        <f t="shared" si="24"/>
        <v>42520</v>
      </c>
      <c r="C246" s="17">
        <f t="shared" si="25"/>
        <v>149</v>
      </c>
      <c r="E246" s="12">
        <f t="shared" si="21"/>
        <v>21.54806313020423</v>
      </c>
      <c r="F246" s="13"/>
      <c r="G246" s="10">
        <f t="shared" si="22"/>
        <v>0.24093401133509354</v>
      </c>
      <c r="I246" s="18">
        <f t="shared" si="23"/>
        <v>0.96373604534037416</v>
      </c>
      <c r="N246" s="42">
        <f t="shared" si="26"/>
        <v>59.148063130204235</v>
      </c>
      <c r="O246" s="43"/>
      <c r="P246" s="18">
        <f t="shared" si="27"/>
        <v>1.0453605681230982</v>
      </c>
      <c r="W246" s="31"/>
    </row>
    <row r="247" spans="2:23" x14ac:dyDescent="0.25">
      <c r="B247" s="36">
        <f t="shared" si="24"/>
        <v>42521</v>
      </c>
      <c r="C247" s="17">
        <f t="shared" si="25"/>
        <v>150</v>
      </c>
      <c r="E247" s="12">
        <f t="shared" si="21"/>
        <v>21.703676777423841</v>
      </c>
      <c r="F247" s="13"/>
      <c r="G247" s="10">
        <f t="shared" si="22"/>
        <v>0.24285160628066449</v>
      </c>
      <c r="I247" s="18">
        <f t="shared" si="23"/>
        <v>0.97140642512265796</v>
      </c>
      <c r="N247" s="42">
        <f t="shared" si="26"/>
        <v>59.303676777423846</v>
      </c>
      <c r="O247" s="43"/>
      <c r="P247" s="18">
        <f t="shared" si="27"/>
        <v>1.038922075451252</v>
      </c>
      <c r="W247" s="31"/>
    </row>
    <row r="248" spans="2:23" x14ac:dyDescent="0.25">
      <c r="B248" s="36">
        <f t="shared" si="24"/>
        <v>42522</v>
      </c>
      <c r="C248" s="17">
        <f t="shared" si="25"/>
        <v>150</v>
      </c>
      <c r="E248" s="12">
        <f t="shared" si="21"/>
        <v>21.703676777423841</v>
      </c>
      <c r="F248" s="13"/>
      <c r="G248" s="10">
        <f t="shared" si="22"/>
        <v>0.24285160628066449</v>
      </c>
      <c r="I248" s="18">
        <f t="shared" si="23"/>
        <v>0.97140642512265796</v>
      </c>
      <c r="N248" s="42">
        <f t="shared" si="26"/>
        <v>59.303676777423846</v>
      </c>
      <c r="O248" s="43"/>
      <c r="P248" s="18">
        <f t="shared" si="27"/>
        <v>1.038922075451252</v>
      </c>
      <c r="W248" s="31"/>
    </row>
    <row r="249" spans="2:23" x14ac:dyDescent="0.25">
      <c r="B249" s="36">
        <f t="shared" si="24"/>
        <v>42523</v>
      </c>
      <c r="C249" s="17">
        <f t="shared" si="25"/>
        <v>151</v>
      </c>
      <c r="E249" s="12">
        <f t="shared" si="21"/>
        <v>21.852859156810592</v>
      </c>
      <c r="F249" s="13"/>
      <c r="G249" s="10">
        <f t="shared" si="22"/>
        <v>0.2446938461505338</v>
      </c>
      <c r="I249" s="18">
        <f t="shared" si="23"/>
        <v>0.9787753846021352</v>
      </c>
      <c r="N249" s="42">
        <f t="shared" si="26"/>
        <v>59.45285915681059</v>
      </c>
      <c r="O249" s="43"/>
      <c r="P249" s="18">
        <f t="shared" si="27"/>
        <v>1.0327691400754062</v>
      </c>
      <c r="W249" s="31"/>
    </row>
    <row r="250" spans="2:23" x14ac:dyDescent="0.25">
      <c r="B250" s="36">
        <f t="shared" si="24"/>
        <v>42524</v>
      </c>
      <c r="C250" s="17">
        <f t="shared" si="25"/>
        <v>152</v>
      </c>
      <c r="E250" s="12">
        <f t="shared" si="21"/>
        <v>21.995566062405857</v>
      </c>
      <c r="F250" s="13"/>
      <c r="G250" s="10">
        <f t="shared" si="22"/>
        <v>0.24645972471084951</v>
      </c>
      <c r="I250" s="18">
        <f t="shared" si="23"/>
        <v>0.98583889884339804</v>
      </c>
      <c r="N250" s="42">
        <f t="shared" si="26"/>
        <v>59.595566062405858</v>
      </c>
      <c r="O250" s="43"/>
      <c r="P250" s="18">
        <f t="shared" si="27"/>
        <v>1.0269009526339485</v>
      </c>
      <c r="W250" s="31"/>
    </row>
    <row r="251" spans="2:23" x14ac:dyDescent="0.25">
      <c r="B251" s="36">
        <f t="shared" si="24"/>
        <v>42525</v>
      </c>
      <c r="C251" s="17">
        <f t="shared" si="25"/>
        <v>153</v>
      </c>
      <c r="E251" s="12">
        <f t="shared" si="21"/>
        <v>22.131755207073635</v>
      </c>
      <c r="F251" s="13"/>
      <c r="G251" s="10">
        <f t="shared" si="22"/>
        <v>0.248148267841797</v>
      </c>
      <c r="I251" s="18">
        <f t="shared" si="23"/>
        <v>0.992593071367188</v>
      </c>
      <c r="N251" s="42">
        <f t="shared" si="26"/>
        <v>59.731755207073633</v>
      </c>
      <c r="O251" s="43"/>
      <c r="P251" s="18">
        <f t="shared" si="27"/>
        <v>1.0213167539461643</v>
      </c>
      <c r="W251" s="31"/>
    </row>
    <row r="252" spans="2:23" x14ac:dyDescent="0.25">
      <c r="B252" s="36">
        <f t="shared" si="24"/>
        <v>42526</v>
      </c>
      <c r="C252" s="17">
        <f t="shared" si="25"/>
        <v>154</v>
      </c>
      <c r="E252" s="12">
        <f t="shared" si="21"/>
        <v>22.261386235031157</v>
      </c>
      <c r="F252" s="13"/>
      <c r="G252" s="10">
        <f t="shared" si="22"/>
        <v>0.24975853522695526</v>
      </c>
      <c r="I252" s="18">
        <f t="shared" si="23"/>
        <v>0.99903414090782106</v>
      </c>
      <c r="N252" s="42">
        <f t="shared" si="26"/>
        <v>59.861386235031162</v>
      </c>
      <c r="O252" s="43"/>
      <c r="P252" s="18">
        <f t="shared" si="27"/>
        <v>1.016015833196166</v>
      </c>
      <c r="W252" s="31"/>
    </row>
    <row r="253" spans="2:23" x14ac:dyDescent="0.25">
      <c r="B253" s="36">
        <f t="shared" si="24"/>
        <v>42527</v>
      </c>
      <c r="C253" s="17">
        <f t="shared" si="25"/>
        <v>155</v>
      </c>
      <c r="E253" s="12">
        <f t="shared" si="21"/>
        <v>22.384420733807179</v>
      </c>
      <c r="F253" s="13"/>
      <c r="G253" s="10">
        <f t="shared" si="22"/>
        <v>0.251289622009225</v>
      </c>
      <c r="I253" s="18">
        <f t="shared" si="23"/>
        <v>1.0051584880369</v>
      </c>
      <c r="N253" s="42">
        <f t="shared" si="26"/>
        <v>59.984420733807184</v>
      </c>
      <c r="O253" s="43"/>
      <c r="P253" s="18">
        <f t="shared" si="27"/>
        <v>1.0109975261913191</v>
      </c>
      <c r="W253" s="31"/>
    </row>
    <row r="254" spans="2:23" x14ac:dyDescent="0.25">
      <c r="B254" s="36">
        <f t="shared" si="24"/>
        <v>42528</v>
      </c>
      <c r="C254" s="17">
        <f t="shared" si="25"/>
        <v>156</v>
      </c>
      <c r="E254" s="12">
        <f t="shared" si="21"/>
        <v>22.500822245624409</v>
      </c>
      <c r="F254" s="13"/>
      <c r="G254" s="10">
        <f t="shared" si="22"/>
        <v>0.25274066040754312</v>
      </c>
      <c r="I254" s="18">
        <f t="shared" si="23"/>
        <v>1.0109626416301725</v>
      </c>
      <c r="N254" s="42">
        <f t="shared" si="26"/>
        <v>60.100822245624414</v>
      </c>
      <c r="O254" s="43"/>
      <c r="P254" s="18">
        <f t="shared" si="27"/>
        <v>1.0062612136967364</v>
      </c>
      <c r="W254" s="31"/>
    </row>
    <row r="255" spans="2:23" x14ac:dyDescent="0.25">
      <c r="B255" s="36">
        <f t="shared" si="24"/>
        <v>42529</v>
      </c>
      <c r="C255" s="17">
        <f t="shared" si="25"/>
        <v>157</v>
      </c>
      <c r="E255" s="12">
        <f t="shared" si="21"/>
        <v>22.610556278202747</v>
      </c>
      <c r="F255" s="13"/>
      <c r="G255" s="10">
        <f t="shared" si="22"/>
        <v>0.25411082128863866</v>
      </c>
      <c r="I255" s="18">
        <f t="shared" si="23"/>
        <v>1.0164432851545546</v>
      </c>
      <c r="N255" s="42">
        <f t="shared" si="26"/>
        <v>60.210556278202745</v>
      </c>
      <c r="O255" s="43"/>
      <c r="P255" s="18">
        <f t="shared" si="27"/>
        <v>1.001806319847389</v>
      </c>
      <c r="W255" s="31"/>
    </row>
    <row r="256" spans="2:23" x14ac:dyDescent="0.25">
      <c r="B256" s="36">
        <f t="shared" si="24"/>
        <v>42530</v>
      </c>
      <c r="C256" s="17">
        <f t="shared" si="25"/>
        <v>158</v>
      </c>
      <c r="E256" s="12">
        <f t="shared" si="21"/>
        <v>22.713590314980081</v>
      </c>
      <c r="F256" s="13"/>
      <c r="G256" s="10">
        <f t="shared" si="22"/>
        <v>0.25539931568815538</v>
      </c>
      <c r="I256" s="18">
        <f t="shared" si="23"/>
        <v>1.0215972627526215</v>
      </c>
      <c r="N256" s="42">
        <f t="shared" si="26"/>
        <v>60.313590314980082</v>
      </c>
      <c r="O256" s="43"/>
      <c r="P256" s="18">
        <f t="shared" si="27"/>
        <v>0.99763231063934277</v>
      </c>
      <c r="W256" s="31"/>
    </row>
    <row r="257" spans="2:23" x14ac:dyDescent="0.25">
      <c r="B257" s="36">
        <f t="shared" si="24"/>
        <v>42531</v>
      </c>
      <c r="C257" s="17">
        <f t="shared" si="25"/>
        <v>159</v>
      </c>
      <c r="E257" s="12">
        <f t="shared" si="21"/>
        <v>22.809893824747657</v>
      </c>
      <c r="F257" s="13"/>
      <c r="G257" s="10">
        <f t="shared" si="22"/>
        <v>0.25660539627556611</v>
      </c>
      <c r="I257" s="18">
        <f t="shared" si="23"/>
        <v>1.0264215851022644</v>
      </c>
      <c r="N257" s="42">
        <f t="shared" si="26"/>
        <v>60.409893824747655</v>
      </c>
      <c r="O257" s="43"/>
      <c r="P257" s="18">
        <f t="shared" si="27"/>
        <v>0.99373869250156055</v>
      </c>
      <c r="W257" s="31"/>
    </row>
    <row r="258" spans="2:23" x14ac:dyDescent="0.25">
      <c r="B258" s="36">
        <f t="shared" si="24"/>
        <v>42532</v>
      </c>
      <c r="C258" s="17">
        <f t="shared" si="25"/>
        <v>160</v>
      </c>
      <c r="E258" s="12">
        <f t="shared" si="21"/>
        <v>22.899438270697139</v>
      </c>
      <c r="F258" s="13"/>
      <c r="G258" s="10">
        <f t="shared" si="22"/>
        <v>0.2577283587574356</v>
      </c>
      <c r="I258" s="18">
        <f t="shared" si="23"/>
        <v>1.0309134350297424</v>
      </c>
      <c r="N258" s="42">
        <f t="shared" si="26"/>
        <v>60.499438270697141</v>
      </c>
      <c r="O258" s="43"/>
      <c r="P258" s="18">
        <f t="shared" si="27"/>
        <v>0.99012501094966265</v>
      </c>
      <c r="W258" s="31"/>
    </row>
    <row r="259" spans="2:23" x14ac:dyDescent="0.25">
      <c r="B259" s="36">
        <f t="shared" si="24"/>
        <v>42533</v>
      </c>
      <c r="C259" s="17">
        <f t="shared" si="25"/>
        <v>161</v>
      </c>
      <c r="E259" s="12">
        <f t="shared" si="21"/>
        <v>22.982197118876655</v>
      </c>
      <c r="F259" s="13"/>
      <c r="G259" s="10">
        <f t="shared" si="22"/>
        <v>0.25876754321375006</v>
      </c>
      <c r="I259" s="18">
        <f t="shared" si="23"/>
        <v>1.0350701728550002</v>
      </c>
      <c r="N259" s="42">
        <f t="shared" si="26"/>
        <v>60.582197118876657</v>
      </c>
      <c r="O259" s="43"/>
      <c r="P259" s="18">
        <f t="shared" si="27"/>
        <v>0.98679084932299532</v>
      </c>
      <c r="W259" s="31"/>
    </row>
    <row r="260" spans="2:23" x14ac:dyDescent="0.25">
      <c r="B260" s="36">
        <f t="shared" si="24"/>
        <v>42534</v>
      </c>
      <c r="C260" s="17">
        <f t="shared" si="25"/>
        <v>162</v>
      </c>
      <c r="E260" s="12">
        <f t="shared" si="21"/>
        <v>23.058145846053414</v>
      </c>
      <c r="F260" s="13"/>
      <c r="G260" s="10">
        <f t="shared" si="22"/>
        <v>0.25972233536222294</v>
      </c>
      <c r="I260" s="18">
        <f t="shared" si="23"/>
        <v>1.0388893414488918</v>
      </c>
      <c r="N260" s="42">
        <f t="shared" si="26"/>
        <v>60.658145846053415</v>
      </c>
      <c r="O260" s="43"/>
      <c r="P260" s="18">
        <f t="shared" si="27"/>
        <v>0.98373582760625733</v>
      </c>
      <c r="W260" s="31"/>
    </row>
    <row r="261" spans="2:23" x14ac:dyDescent="0.25">
      <c r="B261" s="36">
        <f t="shared" si="24"/>
        <v>42535</v>
      </c>
      <c r="C261" s="17">
        <f t="shared" si="25"/>
        <v>163</v>
      </c>
      <c r="E261" s="12">
        <f t="shared" si="21"/>
        <v>23.127261946980443</v>
      </c>
      <c r="F261" s="13"/>
      <c r="G261" s="10">
        <f t="shared" si="22"/>
        <v>0.26059216774570626</v>
      </c>
      <c r="I261" s="18">
        <f t="shared" si="23"/>
        <v>1.042368670982825</v>
      </c>
      <c r="N261" s="42">
        <f t="shared" si="26"/>
        <v>60.727261946980448</v>
      </c>
      <c r="O261" s="43"/>
      <c r="P261" s="18">
        <f t="shared" si="27"/>
        <v>0.98095960133690319</v>
      </c>
      <c r="W261" s="31"/>
    </row>
    <row r="262" spans="2:23" x14ac:dyDescent="0.25">
      <c r="B262" s="36">
        <f t="shared" si="24"/>
        <v>42536</v>
      </c>
      <c r="C262" s="17">
        <f t="shared" si="25"/>
        <v>164</v>
      </c>
      <c r="E262" s="12">
        <f t="shared" si="21"/>
        <v>23.189524941065386</v>
      </c>
      <c r="F262" s="13"/>
      <c r="G262" s="10">
        <f t="shared" si="22"/>
        <v>0.26137652083808915</v>
      </c>
      <c r="I262" s="18">
        <f t="shared" si="23"/>
        <v>1.0455060833523566</v>
      </c>
      <c r="N262" s="42">
        <f t="shared" si="26"/>
        <v>60.789524941065388</v>
      </c>
      <c r="O262" s="43"/>
      <c r="P262" s="18">
        <f t="shared" si="27"/>
        <v>0.97846186059944229</v>
      </c>
      <c r="W262" s="31"/>
    </row>
    <row r="263" spans="2:23" x14ac:dyDescent="0.25">
      <c r="B263" s="36">
        <f t="shared" si="24"/>
        <v>42537</v>
      </c>
      <c r="C263" s="17">
        <f t="shared" si="25"/>
        <v>165</v>
      </c>
      <c r="E263" s="12">
        <f t="shared" si="21"/>
        <v>23.24491637843936</v>
      </c>
      <c r="F263" s="13"/>
      <c r="G263" s="10">
        <f t="shared" si="22"/>
        <v>0.26207492406433963</v>
      </c>
      <c r="I263" s="18">
        <f t="shared" si="23"/>
        <v>1.0482996962573585</v>
      </c>
      <c r="N263" s="42">
        <f t="shared" si="26"/>
        <v>60.844916378439365</v>
      </c>
      <c r="O263" s="43"/>
      <c r="P263" s="18">
        <f t="shared" si="27"/>
        <v>0.97624232910768927</v>
      </c>
      <c r="W263" s="31"/>
    </row>
    <row r="264" spans="2:23" x14ac:dyDescent="0.25">
      <c r="B264" s="36">
        <f t="shared" si="24"/>
        <v>42538</v>
      </c>
      <c r="C264" s="17">
        <f t="shared" si="25"/>
        <v>166</v>
      </c>
      <c r="E264" s="12">
        <f t="shared" si="21"/>
        <v>23.293419845424015</v>
      </c>
      <c r="F264" s="13"/>
      <c r="G264" s="10">
        <f t="shared" si="22"/>
        <v>0.26268695673064968</v>
      </c>
      <c r="I264" s="18">
        <f t="shared" si="23"/>
        <v>1.0507478269225987</v>
      </c>
      <c r="N264" s="42">
        <f t="shared" si="26"/>
        <v>60.89341984542402</v>
      </c>
      <c r="O264" s="43"/>
      <c r="P264" s="18">
        <f t="shared" si="27"/>
        <v>0.97430076337593252</v>
      </c>
      <c r="W264" s="31"/>
    </row>
    <row r="265" spans="2:23" x14ac:dyDescent="0.25">
      <c r="B265" s="36">
        <f t="shared" si="24"/>
        <v>42539</v>
      </c>
      <c r="C265" s="17">
        <f t="shared" si="25"/>
        <v>167</v>
      </c>
      <c r="E265" s="12">
        <f t="shared" si="21"/>
        <v>23.335020969395302</v>
      </c>
      <c r="F265" s="13"/>
      <c r="G265" s="10">
        <f t="shared" si="22"/>
        <v>0.26321224886097405</v>
      </c>
      <c r="I265" s="18">
        <f t="shared" si="23"/>
        <v>1.0528489954438962</v>
      </c>
      <c r="N265" s="42">
        <f t="shared" si="26"/>
        <v>60.935020969395303</v>
      </c>
      <c r="O265" s="43"/>
      <c r="P265" s="18">
        <f t="shared" si="27"/>
        <v>0.97263695197991062</v>
      </c>
      <c r="W265" s="31"/>
    </row>
    <row r="266" spans="2:23" x14ac:dyDescent="0.25">
      <c r="B266" s="36">
        <f t="shared" si="24"/>
        <v>42540</v>
      </c>
      <c r="C266" s="17">
        <f t="shared" si="25"/>
        <v>168</v>
      </c>
      <c r="E266" s="12">
        <f t="shared" si="21"/>
        <v>23.369707423042353</v>
      </c>
      <c r="F266" s="13"/>
      <c r="G266" s="10">
        <f t="shared" si="22"/>
        <v>0.26365048193659951</v>
      </c>
      <c r="I266" s="18">
        <f t="shared" si="23"/>
        <v>1.054601927746398</v>
      </c>
      <c r="N266" s="42">
        <f t="shared" si="26"/>
        <v>60.969707423042351</v>
      </c>
      <c r="O266" s="43"/>
      <c r="P266" s="18">
        <f t="shared" si="27"/>
        <v>0.97125071490838033</v>
      </c>
      <c r="W266" s="31"/>
    </row>
    <row r="267" spans="2:23" x14ac:dyDescent="0.25">
      <c r="B267" s="36">
        <f t="shared" si="24"/>
        <v>42541</v>
      </c>
      <c r="C267" s="17">
        <f t="shared" si="25"/>
        <v>169</v>
      </c>
      <c r="E267" s="12">
        <f t="shared" si="21"/>
        <v>23.397468928020366</v>
      </c>
      <c r="F267" s="13"/>
      <c r="G267" s="10">
        <f t="shared" si="22"/>
        <v>0.26400138953575919</v>
      </c>
      <c r="I267" s="18">
        <f t="shared" si="23"/>
        <v>1.0560055581430368</v>
      </c>
      <c r="N267" s="42">
        <f t="shared" si="26"/>
        <v>60.997468928020368</v>
      </c>
      <c r="O267" s="43"/>
      <c r="P267" s="18">
        <f t="shared" si="27"/>
        <v>0.97014190300599912</v>
      </c>
      <c r="W267" s="31"/>
    </row>
    <row r="268" spans="2:23" x14ac:dyDescent="0.25">
      <c r="B268" s="36">
        <f t="shared" si="24"/>
        <v>42542</v>
      </c>
      <c r="C268" s="17">
        <f t="shared" si="25"/>
        <v>170</v>
      </c>
      <c r="E268" s="12">
        <f t="shared" si="21"/>
        <v>23.418297257996272</v>
      </c>
      <c r="F268" s="13"/>
      <c r="G268" s="10">
        <f t="shared" si="22"/>
        <v>0.26426475787069048</v>
      </c>
      <c r="I268" s="18">
        <f t="shared" si="23"/>
        <v>1.0570590314827619</v>
      </c>
      <c r="N268" s="42">
        <f t="shared" si="26"/>
        <v>61.018297257996274</v>
      </c>
      <c r="O268" s="43"/>
      <c r="P268" s="18">
        <f t="shared" si="27"/>
        <v>0.96931039750810977</v>
      </c>
      <c r="W268" s="31"/>
    </row>
    <row r="269" spans="2:23" x14ac:dyDescent="0.25">
      <c r="B269" s="36">
        <f t="shared" si="24"/>
        <v>42543</v>
      </c>
      <c r="C269" s="17">
        <f t="shared" si="25"/>
        <v>171</v>
      </c>
      <c r="E269" s="12">
        <f t="shared" si="21"/>
        <v>23.432186241086384</v>
      </c>
      <c r="F269" s="13"/>
      <c r="G269" s="10">
        <f t="shared" si="22"/>
        <v>0.26444042621994973</v>
      </c>
      <c r="I269" s="18">
        <f t="shared" si="23"/>
        <v>1.0577617048797989</v>
      </c>
      <c r="N269" s="42">
        <f t="shared" si="26"/>
        <v>61.032186241086386</v>
      </c>
      <c r="O269" s="43"/>
      <c r="P269" s="18">
        <f t="shared" si="27"/>
        <v>0.96875610966795245</v>
      </c>
      <c r="W269" s="31"/>
    </row>
    <row r="270" spans="2:23" x14ac:dyDescent="0.25">
      <c r="B270" s="36">
        <f t="shared" si="24"/>
        <v>42544</v>
      </c>
      <c r="C270" s="17">
        <f t="shared" si="25"/>
        <v>172</v>
      </c>
      <c r="E270" s="12">
        <f t="shared" si="21"/>
        <v>23.439131761685264</v>
      </c>
      <c r="F270" s="13"/>
      <c r="G270" s="10">
        <f t="shared" si="22"/>
        <v>0.26452828725421046</v>
      </c>
      <c r="I270" s="18">
        <f t="shared" si="23"/>
        <v>1.0581131490168418</v>
      </c>
      <c r="N270" s="42">
        <f t="shared" si="26"/>
        <v>61.039131761685269</v>
      </c>
      <c r="O270" s="43"/>
      <c r="P270" s="18">
        <f t="shared" si="27"/>
        <v>0.96847898047671344</v>
      </c>
      <c r="W270" s="31"/>
    </row>
    <row r="271" spans="2:23" x14ac:dyDescent="0.25">
      <c r="B271" s="36">
        <f t="shared" si="24"/>
        <v>42545</v>
      </c>
      <c r="C271" s="17">
        <f t="shared" si="25"/>
        <v>173</v>
      </c>
      <c r="E271" s="12">
        <f t="shared" si="21"/>
        <v>23.439131761685264</v>
      </c>
      <c r="F271" s="13"/>
      <c r="G271" s="10">
        <f t="shared" si="22"/>
        <v>0.26452828725421046</v>
      </c>
      <c r="I271" s="18">
        <f t="shared" si="23"/>
        <v>1.0581131490168418</v>
      </c>
      <c r="N271" s="42">
        <f t="shared" si="26"/>
        <v>61.039131761685269</v>
      </c>
      <c r="O271" s="43"/>
      <c r="P271" s="18">
        <f t="shared" si="27"/>
        <v>0.96847898047671344</v>
      </c>
      <c r="W271" s="31"/>
    </row>
    <row r="272" spans="2:23" x14ac:dyDescent="0.25">
      <c r="B272" s="36">
        <f t="shared" si="24"/>
        <v>42546</v>
      </c>
      <c r="C272" s="17">
        <f t="shared" si="25"/>
        <v>174</v>
      </c>
      <c r="E272" s="12">
        <f t="shared" si="21"/>
        <v>23.432186241086384</v>
      </c>
      <c r="F272" s="13"/>
      <c r="G272" s="10">
        <f t="shared" si="22"/>
        <v>0.26444042621994973</v>
      </c>
      <c r="I272" s="18">
        <f t="shared" si="23"/>
        <v>1.0577617048797989</v>
      </c>
      <c r="N272" s="42">
        <f t="shared" si="26"/>
        <v>61.032186241086386</v>
      </c>
      <c r="O272" s="43"/>
      <c r="P272" s="18">
        <f t="shared" si="27"/>
        <v>0.96875610966795245</v>
      </c>
      <c r="W272" s="31"/>
    </row>
    <row r="273" spans="2:23" x14ac:dyDescent="0.25">
      <c r="B273" s="36">
        <f t="shared" si="24"/>
        <v>42547</v>
      </c>
      <c r="C273" s="17">
        <f t="shared" si="25"/>
        <v>175</v>
      </c>
      <c r="E273" s="12">
        <f t="shared" si="21"/>
        <v>23.418297257996272</v>
      </c>
      <c r="F273" s="13"/>
      <c r="G273" s="10">
        <f t="shared" si="22"/>
        <v>0.26426475787069048</v>
      </c>
      <c r="I273" s="18">
        <f t="shared" si="23"/>
        <v>1.0570590314827619</v>
      </c>
      <c r="N273" s="42">
        <f t="shared" si="26"/>
        <v>61.018297257996274</v>
      </c>
      <c r="O273" s="43"/>
      <c r="P273" s="18">
        <f t="shared" si="27"/>
        <v>0.96931039750810977</v>
      </c>
      <c r="W273" s="31"/>
    </row>
    <row r="274" spans="2:23" x14ac:dyDescent="0.25">
      <c r="B274" s="36">
        <f t="shared" si="24"/>
        <v>42548</v>
      </c>
      <c r="C274" s="17">
        <f t="shared" si="25"/>
        <v>176</v>
      </c>
      <c r="E274" s="12">
        <f t="shared" si="21"/>
        <v>23.397468928020366</v>
      </c>
      <c r="F274" s="13"/>
      <c r="G274" s="10">
        <f t="shared" si="22"/>
        <v>0.26400138953575919</v>
      </c>
      <c r="I274" s="18">
        <f t="shared" si="23"/>
        <v>1.0560055581430368</v>
      </c>
      <c r="N274" s="42">
        <f t="shared" si="26"/>
        <v>60.997468928020368</v>
      </c>
      <c r="O274" s="43"/>
      <c r="P274" s="18">
        <f t="shared" si="27"/>
        <v>0.97014190300599912</v>
      </c>
      <c r="W274" s="31"/>
    </row>
    <row r="275" spans="2:23" x14ac:dyDescent="0.25">
      <c r="B275" s="36">
        <f t="shared" si="24"/>
        <v>42549</v>
      </c>
      <c r="C275" s="17">
        <f t="shared" si="25"/>
        <v>177</v>
      </c>
      <c r="E275" s="12">
        <f t="shared" si="21"/>
        <v>23.369707423042353</v>
      </c>
      <c r="F275" s="13"/>
      <c r="G275" s="10">
        <f t="shared" si="22"/>
        <v>0.26365048193659951</v>
      </c>
      <c r="I275" s="18">
        <f t="shared" si="23"/>
        <v>1.054601927746398</v>
      </c>
      <c r="N275" s="42">
        <f t="shared" si="26"/>
        <v>60.969707423042351</v>
      </c>
      <c r="O275" s="43"/>
      <c r="P275" s="18">
        <f t="shared" si="27"/>
        <v>0.97125071490838033</v>
      </c>
      <c r="W275" s="31"/>
    </row>
    <row r="276" spans="2:23" x14ac:dyDescent="0.25">
      <c r="B276" s="36">
        <f t="shared" si="24"/>
        <v>42550</v>
      </c>
      <c r="C276" s="17">
        <f t="shared" si="25"/>
        <v>178</v>
      </c>
      <c r="E276" s="12">
        <f t="shared" si="21"/>
        <v>23.335020969395302</v>
      </c>
      <c r="F276" s="13"/>
      <c r="G276" s="10">
        <f t="shared" si="22"/>
        <v>0.26321224886097405</v>
      </c>
      <c r="I276" s="18">
        <f t="shared" si="23"/>
        <v>1.0528489954438962</v>
      </c>
      <c r="N276" s="42">
        <f t="shared" si="26"/>
        <v>60.935020969395303</v>
      </c>
      <c r="O276" s="43"/>
      <c r="P276" s="18">
        <f t="shared" si="27"/>
        <v>0.97263695197991062</v>
      </c>
      <c r="W276" s="31"/>
    </row>
    <row r="277" spans="2:23" x14ac:dyDescent="0.25">
      <c r="B277" s="36">
        <f t="shared" si="24"/>
        <v>42551</v>
      </c>
      <c r="C277" s="17">
        <f t="shared" si="25"/>
        <v>179</v>
      </c>
      <c r="E277" s="12">
        <f t="shared" si="21"/>
        <v>23.293419845424015</v>
      </c>
      <c r="F277" s="13"/>
      <c r="G277" s="10">
        <f t="shared" si="22"/>
        <v>0.26268695673064968</v>
      </c>
      <c r="I277" s="18">
        <f t="shared" si="23"/>
        <v>1.0507478269225987</v>
      </c>
      <c r="N277" s="42">
        <f t="shared" si="26"/>
        <v>60.89341984542402</v>
      </c>
      <c r="O277" s="43"/>
      <c r="P277" s="18">
        <f t="shared" si="27"/>
        <v>0.97430076337593252</v>
      </c>
      <c r="W277" s="31"/>
    </row>
    <row r="278" spans="2:23" x14ac:dyDescent="0.25">
      <c r="B278" s="36">
        <f t="shared" si="24"/>
        <v>42552</v>
      </c>
      <c r="C278" s="17">
        <f t="shared" si="25"/>
        <v>180</v>
      </c>
      <c r="E278" s="12">
        <f t="shared" si="21"/>
        <v>23.24491637843936</v>
      </c>
      <c r="F278" s="13"/>
      <c r="G278" s="10">
        <f t="shared" si="22"/>
        <v>0.26207492406433963</v>
      </c>
      <c r="I278" s="18">
        <f t="shared" si="23"/>
        <v>1.0482996962573585</v>
      </c>
      <c r="N278" s="42">
        <f t="shared" si="26"/>
        <v>60.844916378439365</v>
      </c>
      <c r="O278" s="43"/>
      <c r="P278" s="18">
        <f t="shared" si="27"/>
        <v>0.97624232910768927</v>
      </c>
      <c r="W278" s="31"/>
    </row>
    <row r="279" spans="2:23" x14ac:dyDescent="0.25">
      <c r="B279" s="36">
        <f t="shared" si="24"/>
        <v>42553</v>
      </c>
      <c r="C279" s="17">
        <f t="shared" si="25"/>
        <v>181</v>
      </c>
      <c r="E279" s="12">
        <f t="shared" si="21"/>
        <v>23.18952494106539</v>
      </c>
      <c r="F279" s="13"/>
      <c r="G279" s="10">
        <f t="shared" si="22"/>
        <v>0.26137652083808915</v>
      </c>
      <c r="I279" s="18">
        <f t="shared" si="23"/>
        <v>1.0455060833523566</v>
      </c>
      <c r="N279" s="42">
        <f t="shared" si="26"/>
        <v>60.789524941065395</v>
      </c>
      <c r="O279" s="43"/>
      <c r="P279" s="18">
        <f t="shared" si="27"/>
        <v>0.97846186059944229</v>
      </c>
      <c r="W279" s="31"/>
    </row>
    <row r="280" spans="2:23" x14ac:dyDescent="0.25">
      <c r="B280" s="36">
        <f t="shared" si="24"/>
        <v>42554</v>
      </c>
      <c r="C280" s="17">
        <f t="shared" si="25"/>
        <v>182</v>
      </c>
      <c r="E280" s="12">
        <f t="shared" si="21"/>
        <v>23.127261946980443</v>
      </c>
      <c r="F280" s="13"/>
      <c r="G280" s="10">
        <f t="shared" si="22"/>
        <v>0.26059216774570626</v>
      </c>
      <c r="I280" s="18">
        <f t="shared" si="23"/>
        <v>1.042368670982825</v>
      </c>
      <c r="N280" s="42">
        <f t="shared" si="26"/>
        <v>60.727261946980448</v>
      </c>
      <c r="O280" s="43"/>
      <c r="P280" s="18">
        <f t="shared" si="27"/>
        <v>0.98095960133690319</v>
      </c>
      <c r="W280" s="31"/>
    </row>
    <row r="281" spans="2:23" x14ac:dyDescent="0.25">
      <c r="B281" s="36">
        <f t="shared" si="24"/>
        <v>42555</v>
      </c>
      <c r="C281" s="17">
        <f t="shared" si="25"/>
        <v>183</v>
      </c>
      <c r="E281" s="12">
        <f t="shared" si="21"/>
        <v>23.058145846053417</v>
      </c>
      <c r="F281" s="13"/>
      <c r="G281" s="10">
        <f t="shared" si="22"/>
        <v>0.259722335362223</v>
      </c>
      <c r="I281" s="18">
        <f t="shared" si="23"/>
        <v>1.038889341448892</v>
      </c>
      <c r="N281" s="42">
        <f t="shared" si="26"/>
        <v>60.658145846053415</v>
      </c>
      <c r="O281" s="43"/>
      <c r="P281" s="18">
        <f t="shared" si="27"/>
        <v>0.98373582760625733</v>
      </c>
      <c r="W281" s="31"/>
    </row>
    <row r="282" spans="2:23" x14ac:dyDescent="0.25">
      <c r="B282" s="36">
        <f t="shared" si="24"/>
        <v>42556</v>
      </c>
      <c r="C282" s="17">
        <f t="shared" si="25"/>
        <v>184</v>
      </c>
      <c r="E282" s="12">
        <f t="shared" si="21"/>
        <v>22.982197118876659</v>
      </c>
      <c r="F282" s="13"/>
      <c r="G282" s="10">
        <f t="shared" si="22"/>
        <v>0.25876754321375012</v>
      </c>
      <c r="I282" s="18">
        <f t="shared" si="23"/>
        <v>1.0350701728550005</v>
      </c>
      <c r="N282" s="42">
        <f t="shared" si="26"/>
        <v>60.582197118876664</v>
      </c>
      <c r="O282" s="43"/>
      <c r="P282" s="18">
        <f t="shared" si="27"/>
        <v>0.98679084932299532</v>
      </c>
      <c r="W282" s="31"/>
    </row>
    <row r="283" spans="2:23" x14ac:dyDescent="0.25">
      <c r="B283" s="36">
        <f t="shared" si="24"/>
        <v>42557</v>
      </c>
      <c r="C283" s="17">
        <f t="shared" si="25"/>
        <v>185</v>
      </c>
      <c r="E283" s="12">
        <f t="shared" si="21"/>
        <v>22.899438270697139</v>
      </c>
      <c r="F283" s="13"/>
      <c r="G283" s="10">
        <f t="shared" si="22"/>
        <v>0.2577283587574356</v>
      </c>
      <c r="I283" s="18">
        <f t="shared" si="23"/>
        <v>1.0309134350297424</v>
      </c>
      <c r="N283" s="42">
        <f t="shared" si="26"/>
        <v>60.499438270697141</v>
      </c>
      <c r="O283" s="43"/>
      <c r="P283" s="18">
        <f t="shared" si="27"/>
        <v>0.99012501094966265</v>
      </c>
      <c r="W283" s="31"/>
    </row>
    <row r="284" spans="2:23" x14ac:dyDescent="0.25">
      <c r="B284" s="36">
        <f t="shared" si="24"/>
        <v>42558</v>
      </c>
      <c r="C284" s="17">
        <f t="shared" si="25"/>
        <v>186</v>
      </c>
      <c r="E284" s="12">
        <f t="shared" si="21"/>
        <v>22.809893824747665</v>
      </c>
      <c r="F284" s="13"/>
      <c r="G284" s="10">
        <f t="shared" si="22"/>
        <v>0.25660539627556617</v>
      </c>
      <c r="I284" s="18">
        <f t="shared" si="23"/>
        <v>1.0264215851022647</v>
      </c>
      <c r="N284" s="42">
        <f t="shared" si="26"/>
        <v>60.40989382474767</v>
      </c>
      <c r="O284" s="43"/>
      <c r="P284" s="18">
        <f t="shared" si="27"/>
        <v>0.99373869250155999</v>
      </c>
      <c r="W284" s="31"/>
    </row>
    <row r="285" spans="2:23" x14ac:dyDescent="0.25">
      <c r="B285" s="36">
        <f t="shared" si="24"/>
        <v>42559</v>
      </c>
      <c r="C285" s="17">
        <f t="shared" si="25"/>
        <v>187</v>
      </c>
      <c r="E285" s="12">
        <f t="shared" si="21"/>
        <v>22.713590314980085</v>
      </c>
      <c r="F285" s="13"/>
      <c r="G285" s="10">
        <f t="shared" si="22"/>
        <v>0.25539931568815544</v>
      </c>
      <c r="I285" s="18">
        <f t="shared" si="23"/>
        <v>1.0215972627526217</v>
      </c>
      <c r="N285" s="42">
        <f t="shared" si="26"/>
        <v>60.31359031498009</v>
      </c>
      <c r="O285" s="43"/>
      <c r="P285" s="18">
        <f t="shared" si="27"/>
        <v>0.99763231063934277</v>
      </c>
      <c r="W285" s="31"/>
    </row>
    <row r="286" spans="2:23" x14ac:dyDescent="0.25">
      <c r="B286" s="36">
        <f t="shared" si="24"/>
        <v>42560</v>
      </c>
      <c r="C286" s="17">
        <f t="shared" si="25"/>
        <v>188</v>
      </c>
      <c r="E286" s="12">
        <f t="shared" si="21"/>
        <v>22.61055627820275</v>
      </c>
      <c r="F286" s="13"/>
      <c r="G286" s="10">
        <f t="shared" si="22"/>
        <v>0.25411082128863871</v>
      </c>
      <c r="I286" s="18">
        <f t="shared" si="23"/>
        <v>1.0164432851545548</v>
      </c>
      <c r="N286" s="42">
        <f t="shared" si="26"/>
        <v>60.210556278202752</v>
      </c>
      <c r="O286" s="43"/>
      <c r="P286" s="18">
        <f t="shared" si="27"/>
        <v>1.0018063198473885</v>
      </c>
      <c r="W286" s="31"/>
    </row>
    <row r="287" spans="2:23" x14ac:dyDescent="0.25">
      <c r="B287" s="36">
        <f t="shared" si="24"/>
        <v>42561</v>
      </c>
      <c r="C287" s="17">
        <f t="shared" si="25"/>
        <v>189</v>
      </c>
      <c r="E287" s="12">
        <f t="shared" si="21"/>
        <v>22.500822245624413</v>
      </c>
      <c r="F287" s="13"/>
      <c r="G287" s="10">
        <f t="shared" si="22"/>
        <v>0.25274066040754312</v>
      </c>
      <c r="I287" s="18">
        <f t="shared" si="23"/>
        <v>1.0109626416301725</v>
      </c>
      <c r="N287" s="42">
        <f t="shared" si="26"/>
        <v>60.100822245624414</v>
      </c>
      <c r="O287" s="43"/>
      <c r="P287" s="18">
        <f t="shared" si="27"/>
        <v>1.0062612136967364</v>
      </c>
      <c r="W287" s="31"/>
    </row>
    <row r="288" spans="2:23" x14ac:dyDescent="0.25">
      <c r="B288" s="36">
        <f t="shared" si="24"/>
        <v>42562</v>
      </c>
      <c r="C288" s="17">
        <f t="shared" si="25"/>
        <v>190</v>
      </c>
      <c r="E288" s="12">
        <f t="shared" si="21"/>
        <v>22.384420733807186</v>
      </c>
      <c r="F288" s="13"/>
      <c r="G288" s="10">
        <f t="shared" si="22"/>
        <v>0.25128962200922506</v>
      </c>
      <c r="I288" s="18">
        <f t="shared" si="23"/>
        <v>1.0051584880369002</v>
      </c>
      <c r="N288" s="42">
        <f t="shared" si="26"/>
        <v>59.984420733807184</v>
      </c>
      <c r="O288" s="43"/>
      <c r="P288" s="18">
        <f t="shared" si="27"/>
        <v>1.0109975261913191</v>
      </c>
      <c r="W288" s="31"/>
    </row>
    <row r="289" spans="2:23" x14ac:dyDescent="0.25">
      <c r="B289" s="36">
        <f t="shared" si="24"/>
        <v>42563</v>
      </c>
      <c r="C289" s="17">
        <f t="shared" si="25"/>
        <v>191</v>
      </c>
      <c r="E289" s="12">
        <f t="shared" ref="E289:E352" si="28">-23.44*COS(RADIANS((360/365*(C289+10))))</f>
        <v>22.261386235031161</v>
      </c>
      <c r="F289" s="13"/>
      <c r="G289" s="10">
        <f t="shared" ref="G289:G352" si="29">TAN(RADIANS(E289))*COS(RADIANS($D$34))</f>
        <v>0.24975853522695529</v>
      </c>
      <c r="I289" s="18">
        <f t="shared" ref="I289:I352" si="30">G289*$D$45</f>
        <v>0.99903414090782117</v>
      </c>
      <c r="N289" s="42">
        <f t="shared" si="26"/>
        <v>59.861386235031162</v>
      </c>
      <c r="O289" s="43"/>
      <c r="P289" s="18">
        <f t="shared" si="27"/>
        <v>1.016015833196166</v>
      </c>
      <c r="W289" s="31"/>
    </row>
    <row r="290" spans="2:23" x14ac:dyDescent="0.25">
      <c r="B290" s="36">
        <f t="shared" si="24"/>
        <v>42564</v>
      </c>
      <c r="C290" s="17">
        <f t="shared" si="25"/>
        <v>192</v>
      </c>
      <c r="E290" s="12">
        <f t="shared" si="28"/>
        <v>22.131755207073638</v>
      </c>
      <c r="F290" s="13"/>
      <c r="G290" s="10">
        <f t="shared" si="29"/>
        <v>0.24814826784179703</v>
      </c>
      <c r="I290" s="18">
        <f t="shared" si="30"/>
        <v>0.99259307136718811</v>
      </c>
      <c r="N290" s="42">
        <f t="shared" si="26"/>
        <v>59.73175520707364</v>
      </c>
      <c r="O290" s="43"/>
      <c r="P290" s="18">
        <f t="shared" si="27"/>
        <v>1.0213167539461638</v>
      </c>
      <c r="W290" s="31"/>
    </row>
    <row r="291" spans="2:23" x14ac:dyDescent="0.25">
      <c r="B291" s="36">
        <f t="shared" ref="B291:B354" si="31">B290+1</f>
        <v>42565</v>
      </c>
      <c r="C291" s="17">
        <f t="shared" ref="C291:C354" si="32">DAYS360($B$96,B291)</f>
        <v>193</v>
      </c>
      <c r="E291" s="12">
        <f t="shared" si="28"/>
        <v>21.995566062405857</v>
      </c>
      <c r="F291" s="13"/>
      <c r="G291" s="10">
        <f t="shared" si="29"/>
        <v>0.24645972471084951</v>
      </c>
      <c r="I291" s="18">
        <f t="shared" si="30"/>
        <v>0.98583889884339804</v>
      </c>
      <c r="N291" s="42">
        <f t="shared" si="26"/>
        <v>59.595566062405858</v>
      </c>
      <c r="O291" s="43"/>
      <c r="P291" s="18">
        <f t="shared" si="27"/>
        <v>1.0269009526339485</v>
      </c>
      <c r="W291" s="31"/>
    </row>
    <row r="292" spans="2:23" x14ac:dyDescent="0.25">
      <c r="B292" s="36">
        <f t="shared" si="31"/>
        <v>42566</v>
      </c>
      <c r="C292" s="17">
        <f t="shared" si="32"/>
        <v>194</v>
      </c>
      <c r="E292" s="12">
        <f t="shared" si="28"/>
        <v>21.852859156810595</v>
      </c>
      <c r="F292" s="13"/>
      <c r="G292" s="10">
        <f t="shared" si="29"/>
        <v>0.24469384615053383</v>
      </c>
      <c r="I292" s="18">
        <f t="shared" si="30"/>
        <v>0.97877538460213531</v>
      </c>
      <c r="N292" s="42">
        <f t="shared" si="26"/>
        <v>59.452859156810597</v>
      </c>
      <c r="O292" s="43"/>
      <c r="P292" s="18">
        <f t="shared" si="27"/>
        <v>1.0327691400754062</v>
      </c>
      <c r="W292" s="31"/>
    </row>
    <row r="293" spans="2:23" x14ac:dyDescent="0.25">
      <c r="B293" s="36">
        <f t="shared" si="31"/>
        <v>42567</v>
      </c>
      <c r="C293" s="17">
        <f t="shared" si="32"/>
        <v>195</v>
      </c>
      <c r="E293" s="12">
        <f t="shared" si="28"/>
        <v>21.703676777423844</v>
      </c>
      <c r="F293" s="13"/>
      <c r="G293" s="10">
        <f t="shared" si="29"/>
        <v>0.24285160628066452</v>
      </c>
      <c r="I293" s="18">
        <f t="shared" si="30"/>
        <v>0.97140642512265807</v>
      </c>
      <c r="N293" s="42">
        <f t="shared" si="26"/>
        <v>59.303676777423846</v>
      </c>
      <c r="O293" s="43"/>
      <c r="P293" s="18">
        <f t="shared" si="27"/>
        <v>1.038922075451252</v>
      </c>
      <c r="W293" s="31"/>
    </row>
    <row r="294" spans="2:23" x14ac:dyDescent="0.25">
      <c r="B294" s="36">
        <f t="shared" si="31"/>
        <v>42568</v>
      </c>
      <c r="C294" s="17">
        <f t="shared" si="32"/>
        <v>196</v>
      </c>
      <c r="E294" s="12">
        <f t="shared" si="28"/>
        <v>21.54806313020423</v>
      </c>
      <c r="F294" s="13"/>
      <c r="G294" s="10">
        <f t="shared" si="29"/>
        <v>0.24093401133509354</v>
      </c>
      <c r="I294" s="18">
        <f t="shared" si="30"/>
        <v>0.96373604534037416</v>
      </c>
      <c r="N294" s="42">
        <f t="shared" si="26"/>
        <v>59.148063130204235</v>
      </c>
      <c r="O294" s="43"/>
      <c r="P294" s="18">
        <f t="shared" si="27"/>
        <v>1.0453605681230982</v>
      </c>
      <c r="W294" s="31"/>
    </row>
    <row r="295" spans="2:23" x14ac:dyDescent="0.25">
      <c r="B295" s="36">
        <f t="shared" si="31"/>
        <v>42569</v>
      </c>
      <c r="C295" s="17">
        <f t="shared" si="32"/>
        <v>197</v>
      </c>
      <c r="E295" s="12">
        <f t="shared" si="28"/>
        <v>21.38606432683385</v>
      </c>
      <c r="F295" s="13"/>
      <c r="G295" s="10">
        <f t="shared" si="29"/>
        <v>0.23894209794472188</v>
      </c>
      <c r="I295" s="18">
        <f t="shared" si="30"/>
        <v>0.9557683917788875</v>
      </c>
      <c r="N295" s="42">
        <f t="shared" si="26"/>
        <v>58.986064326833855</v>
      </c>
      <c r="O295" s="43"/>
      <c r="P295" s="18">
        <f t="shared" si="27"/>
        <v>1.052085479522374</v>
      </c>
      <c r="W295" s="31"/>
    </row>
    <row r="296" spans="2:23" x14ac:dyDescent="0.25">
      <c r="B296" s="36">
        <f t="shared" si="31"/>
        <v>42570</v>
      </c>
      <c r="C296" s="17">
        <f t="shared" si="32"/>
        <v>198</v>
      </c>
      <c r="E296" s="12">
        <f t="shared" si="28"/>
        <v>21.21772837105436</v>
      </c>
      <c r="F296" s="13"/>
      <c r="G296" s="10">
        <f t="shared" si="29"/>
        <v>0.23687693139865698</v>
      </c>
      <c r="I296" s="18">
        <f t="shared" si="30"/>
        <v>0.94750772559462793</v>
      </c>
      <c r="N296" s="42">
        <f t="shared" si="26"/>
        <v>58.817728371054358</v>
      </c>
      <c r="O296" s="43"/>
      <c r="P296" s="18">
        <f t="shared" si="27"/>
        <v>1.0590977251104574</v>
      </c>
      <c r="W296" s="31"/>
    </row>
    <row r="297" spans="2:23" x14ac:dyDescent="0.25">
      <c r="B297" s="36">
        <f t="shared" si="31"/>
        <v>42571</v>
      </c>
      <c r="C297" s="17">
        <f t="shared" si="32"/>
        <v>199</v>
      </c>
      <c r="E297" s="12">
        <f t="shared" si="28"/>
        <v>21.043105144442443</v>
      </c>
      <c r="F297" s="13"/>
      <c r="G297" s="10">
        <f t="shared" si="29"/>
        <v>0.2347396038892488</v>
      </c>
      <c r="I297" s="18">
        <f t="shared" si="30"/>
        <v>0.93895841555699522</v>
      </c>
      <c r="N297" s="42">
        <f t="shared" si="26"/>
        <v>58.643105144442444</v>
      </c>
      <c r="O297" s="43"/>
      <c r="P297" s="18">
        <f t="shared" si="27"/>
        <v>1.0663982764083193</v>
      </c>
      <c r="W297" s="31"/>
    </row>
    <row r="298" spans="2:23" x14ac:dyDescent="0.25">
      <c r="B298" s="36">
        <f t="shared" si="31"/>
        <v>42572</v>
      </c>
      <c r="C298" s="17">
        <f t="shared" si="32"/>
        <v>200</v>
      </c>
      <c r="E298" s="12">
        <f t="shared" si="28"/>
        <v>20.862246391628826</v>
      </c>
      <c r="F298" s="13"/>
      <c r="G298" s="10">
        <f t="shared" si="29"/>
        <v>0.23253123274666448</v>
      </c>
      <c r="I298" s="18">
        <f t="shared" si="30"/>
        <v>0.93012493098665794</v>
      </c>
      <c r="N298" s="42">
        <f t="shared" si="26"/>
        <v>58.462246391628824</v>
      </c>
      <c r="O298" s="43"/>
      <c r="P298" s="18">
        <f t="shared" si="27"/>
        <v>1.0739881630939632</v>
      </c>
      <c r="W298" s="31"/>
    </row>
    <row r="299" spans="2:23" x14ac:dyDescent="0.25">
      <c r="B299" s="36">
        <f t="shared" si="31"/>
        <v>42573</v>
      </c>
      <c r="C299" s="17">
        <f t="shared" si="32"/>
        <v>201</v>
      </c>
      <c r="E299" s="12">
        <f t="shared" si="28"/>
        <v>20.675205704965215</v>
      </c>
      <c r="F299" s="13"/>
      <c r="G299" s="10">
        <f t="shared" si="29"/>
        <v>0.23025295866856521</v>
      </c>
      <c r="I299" s="18">
        <f t="shared" si="30"/>
        <v>0.92101183467426084</v>
      </c>
      <c r="N299" s="42">
        <f t="shared" si="26"/>
        <v>58.275205704965217</v>
      </c>
      <c r="O299" s="43"/>
      <c r="P299" s="18">
        <f t="shared" si="27"/>
        <v>1.0818684751659369</v>
      </c>
      <c r="W299" s="31"/>
    </row>
    <row r="300" spans="2:23" x14ac:dyDescent="0.25">
      <c r="B300" s="36">
        <f t="shared" si="31"/>
        <v>42574</v>
      </c>
      <c r="C300" s="17">
        <f t="shared" si="32"/>
        <v>202</v>
      </c>
      <c r="E300" s="12">
        <f t="shared" si="28"/>
        <v>20.482038508643733</v>
      </c>
      <c r="F300" s="13"/>
      <c r="G300" s="10">
        <f t="shared" si="29"/>
        <v>0.22790594395032759</v>
      </c>
      <c r="I300" s="18">
        <f t="shared" si="30"/>
        <v>0.91162377580131038</v>
      </c>
      <c r="N300" s="42">
        <f t="shared" si="26"/>
        <v>58.082038508643734</v>
      </c>
      <c r="O300" s="43"/>
      <c r="P300" s="18">
        <f t="shared" si="27"/>
        <v>1.0900403651711397</v>
      </c>
      <c r="W300" s="31"/>
    </row>
    <row r="301" spans="2:23" x14ac:dyDescent="0.25">
      <c r="B301" s="36">
        <f t="shared" si="31"/>
        <v>42575</v>
      </c>
      <c r="C301" s="17">
        <f t="shared" si="32"/>
        <v>203</v>
      </c>
      <c r="E301" s="12">
        <f t="shared" si="28"/>
        <v>20.282802042273552</v>
      </c>
      <c r="F301" s="13"/>
      <c r="G301" s="10">
        <f t="shared" si="29"/>
        <v>0.22549137072110803</v>
      </c>
      <c r="I301" s="18">
        <f t="shared" si="30"/>
        <v>0.90196548288443212</v>
      </c>
      <c r="N301" s="42">
        <f t="shared" si="26"/>
        <v>57.882802042273553</v>
      </c>
      <c r="O301" s="43"/>
      <c r="P301" s="18">
        <f t="shared" si="27"/>
        <v>1.0985050504951581</v>
      </c>
      <c r="W301" s="31"/>
    </row>
    <row r="302" spans="2:23" x14ac:dyDescent="0.25">
      <c r="B302" s="36">
        <f t="shared" si="31"/>
        <v>42576</v>
      </c>
      <c r="C302" s="17">
        <f t="shared" si="32"/>
        <v>204</v>
      </c>
      <c r="E302" s="12">
        <f t="shared" si="28"/>
        <v>20.077555343919528</v>
      </c>
      <c r="F302" s="13"/>
      <c r="G302" s="10">
        <f t="shared" si="29"/>
        <v>0.22301043919088506</v>
      </c>
      <c r="I302" s="18">
        <f t="shared" si="30"/>
        <v>0.89204175676354025</v>
      </c>
      <c r="N302" s="42">
        <f t="shared" si="26"/>
        <v>57.677555343919529</v>
      </c>
      <c r="O302" s="43"/>
      <c r="P302" s="18">
        <f t="shared" si="27"/>
        <v>1.1072638157133325</v>
      </c>
      <c r="W302" s="31"/>
    </row>
    <row r="303" spans="2:23" x14ac:dyDescent="0.25">
      <c r="B303" s="36">
        <f t="shared" si="31"/>
        <v>42577</v>
      </c>
      <c r="C303" s="17">
        <f t="shared" si="32"/>
        <v>205</v>
      </c>
      <c r="E303" s="12">
        <f t="shared" si="28"/>
        <v>19.866359232607966</v>
      </c>
      <c r="F303" s="13"/>
      <c r="G303" s="10">
        <f t="shared" si="29"/>
        <v>0.22046436591343396</v>
      </c>
      <c r="I303" s="18">
        <f t="shared" si="30"/>
        <v>0.88185746365373585</v>
      </c>
      <c r="N303" s="42">
        <f t="shared" si="26"/>
        <v>57.466359232607971</v>
      </c>
      <c r="O303" s="43"/>
      <c r="P303" s="18">
        <f t="shared" si="27"/>
        <v>1.1163180150007408</v>
      </c>
      <c r="W303" s="31"/>
    </row>
    <row r="304" spans="2:23" x14ac:dyDescent="0.25">
      <c r="B304" s="36">
        <f t="shared" si="31"/>
        <v>42578</v>
      </c>
      <c r="C304" s="17">
        <f t="shared" si="32"/>
        <v>206</v>
      </c>
      <c r="E304" s="12">
        <f t="shared" si="28"/>
        <v>19.649276290304631</v>
      </c>
      <c r="F304" s="13"/>
      <c r="G304" s="10">
        <f t="shared" si="29"/>
        <v>0.21785438206998542</v>
      </c>
      <c r="I304" s="18">
        <f t="shared" si="30"/>
        <v>0.87141752827994168</v>
      </c>
      <c r="N304" s="42">
        <f t="shared" si="26"/>
        <v>57.249276290304635</v>
      </c>
      <c r="O304" s="43"/>
      <c r="P304" s="18">
        <f t="shared" si="27"/>
        <v>1.1256690745992641</v>
      </c>
      <c r="W304" s="31"/>
    </row>
    <row r="305" spans="2:23" x14ac:dyDescent="0.25">
      <c r="B305" s="36">
        <f t="shared" si="31"/>
        <v>42579</v>
      </c>
      <c r="C305" s="17">
        <f t="shared" si="32"/>
        <v>207</v>
      </c>
      <c r="E305" s="12">
        <f t="shared" si="28"/>
        <v>19.426370843370368</v>
      </c>
      <c r="F305" s="13"/>
      <c r="G305" s="10">
        <f t="shared" si="29"/>
        <v>0.2151817317781087</v>
      </c>
      <c r="I305" s="18">
        <f t="shared" si="30"/>
        <v>0.86072692711243481</v>
      </c>
      <c r="N305" s="42">
        <f t="shared" si="26"/>
        <v>57.026370843370373</v>
      </c>
      <c r="O305" s="43"/>
      <c r="P305" s="18">
        <f t="shared" si="27"/>
        <v>1.1353184953398947</v>
      </c>
      <c r="W305" s="31"/>
    </row>
    <row r="306" spans="2:23" x14ac:dyDescent="0.25">
      <c r="B306" s="36">
        <f t="shared" si="31"/>
        <v>42580</v>
      </c>
      <c r="C306" s="17">
        <f t="shared" si="32"/>
        <v>208</v>
      </c>
      <c r="E306" s="12">
        <f t="shared" si="28"/>
        <v>19.197708943499794</v>
      </c>
      <c r="F306" s="13"/>
      <c r="G306" s="10">
        <f t="shared" si="29"/>
        <v>0.21244767043012922</v>
      </c>
      <c r="I306" s="18">
        <f t="shared" si="30"/>
        <v>0.84979068172051686</v>
      </c>
      <c r="N306" s="42">
        <f t="shared" si="26"/>
        <v>56.797708943499799</v>
      </c>
      <c r="O306" s="43"/>
      <c r="P306" s="18">
        <f t="shared" si="27"/>
        <v>1.1452678552184183</v>
      </c>
      <c r="W306" s="31"/>
    </row>
    <row r="307" spans="2:23" x14ac:dyDescent="0.25">
      <c r="B307" s="36">
        <f t="shared" si="31"/>
        <v>42581</v>
      </c>
      <c r="C307" s="17">
        <f t="shared" si="32"/>
        <v>209</v>
      </c>
      <c r="E307" s="12">
        <f t="shared" si="28"/>
        <v>18.963358348148773</v>
      </c>
      <c r="F307" s="13"/>
      <c r="G307" s="10">
        <f t="shared" si="29"/>
        <v>0.20965346306515487</v>
      </c>
      <c r="I307" s="18">
        <f t="shared" si="30"/>
        <v>0.83861385226061946</v>
      </c>
      <c r="N307" s="42">
        <f t="shared" si="26"/>
        <v>56.563358348148775</v>
      </c>
      <c r="O307" s="43"/>
      <c r="P307" s="18">
        <f t="shared" si="27"/>
        <v>1.1555188120225706</v>
      </c>
      <c r="W307" s="31"/>
    </row>
    <row r="308" spans="2:23" x14ac:dyDescent="0.25">
      <c r="B308" s="36">
        <f t="shared" si="31"/>
        <v>42582</v>
      </c>
      <c r="C308" s="17">
        <f t="shared" si="32"/>
        <v>210</v>
      </c>
      <c r="E308" s="12">
        <f t="shared" si="28"/>
        <v>18.723388500456398</v>
      </c>
      <c r="F308" s="13"/>
      <c r="G308" s="10">
        <f t="shared" si="29"/>
        <v>0.20680038277853413</v>
      </c>
      <c r="I308" s="18">
        <f t="shared" si="30"/>
        <v>0.82720153111413652</v>
      </c>
      <c r="N308" s="42">
        <f t="shared" si="26"/>
        <v>56.323388500456403</v>
      </c>
      <c r="O308" s="43"/>
      <c r="P308" s="18">
        <f t="shared" si="27"/>
        <v>1.1660731060087686</v>
      </c>
      <c r="W308" s="31"/>
    </row>
    <row r="309" spans="2:23" x14ac:dyDescent="0.25">
      <c r="B309" s="36">
        <f t="shared" si="31"/>
        <v>42583</v>
      </c>
      <c r="C309" s="17">
        <f t="shared" si="32"/>
        <v>210</v>
      </c>
      <c r="E309" s="12">
        <f t="shared" si="28"/>
        <v>18.723388500456398</v>
      </c>
      <c r="F309" s="13"/>
      <c r="G309" s="10">
        <f t="shared" si="29"/>
        <v>0.20680038277853413</v>
      </c>
      <c r="I309" s="18">
        <f t="shared" si="30"/>
        <v>0.82720153111413652</v>
      </c>
      <c r="N309" s="42">
        <f t="shared" ref="N309:N372" si="33">90-$D$34+E309</f>
        <v>56.323388500456403</v>
      </c>
      <c r="O309" s="43"/>
      <c r="P309" s="18">
        <f t="shared" ref="P309:P372" si="34">$D$50/TAN(RADIANS(N309))</f>
        <v>1.1660731060087686</v>
      </c>
      <c r="W309" s="31"/>
    </row>
    <row r="310" spans="2:23" x14ac:dyDescent="0.25">
      <c r="B310" s="36">
        <f t="shared" si="31"/>
        <v>42584</v>
      </c>
      <c r="C310" s="17">
        <f t="shared" si="32"/>
        <v>211</v>
      </c>
      <c r="E310" s="12">
        <f t="shared" si="28"/>
        <v>18.477870508667515</v>
      </c>
      <c r="F310" s="13"/>
      <c r="G310" s="10">
        <f t="shared" si="29"/>
        <v>0.20388970917231528</v>
      </c>
      <c r="I310" s="18">
        <f t="shared" si="30"/>
        <v>0.8155588366892611</v>
      </c>
      <c r="N310" s="42">
        <f t="shared" si="33"/>
        <v>56.077870508667516</v>
      </c>
      <c r="O310" s="43"/>
      <c r="P310" s="18">
        <f t="shared" si="34"/>
        <v>1.1769325626264635</v>
      </c>
      <c r="W310" s="31"/>
    </row>
    <row r="311" spans="2:23" x14ac:dyDescent="0.25">
      <c r="B311" s="36">
        <f t="shared" si="31"/>
        <v>42585</v>
      </c>
      <c r="C311" s="17">
        <f t="shared" si="32"/>
        <v>212</v>
      </c>
      <c r="E311" s="12">
        <f t="shared" si="28"/>
        <v>18.226877125061815</v>
      </c>
      <c r="F311" s="13"/>
      <c r="G311" s="10">
        <f t="shared" si="29"/>
        <v>0.20092272685001381</v>
      </c>
      <c r="I311" s="18">
        <f t="shared" si="30"/>
        <v>0.80369090740005522</v>
      </c>
      <c r="N311" s="42">
        <f t="shared" si="33"/>
        <v>55.826877125061813</v>
      </c>
      <c r="O311" s="43"/>
      <c r="P311" s="18">
        <f t="shared" si="34"/>
        <v>1.188099095288137</v>
      </c>
      <c r="W311" s="31"/>
    </row>
    <row r="312" spans="2:23" x14ac:dyDescent="0.25">
      <c r="B312" s="36">
        <f t="shared" si="31"/>
        <v>42586</v>
      </c>
      <c r="C312" s="17">
        <f t="shared" si="32"/>
        <v>213</v>
      </c>
      <c r="E312" s="12">
        <f t="shared" si="28"/>
        <v>17.970482724395733</v>
      </c>
      <c r="F312" s="13"/>
      <c r="G312" s="10">
        <f t="shared" si="29"/>
        <v>0.19790072395872901</v>
      </c>
      <c r="I312" s="18">
        <f t="shared" si="30"/>
        <v>0.79160289583491605</v>
      </c>
      <c r="N312" s="42">
        <f t="shared" si="33"/>
        <v>55.570482724395731</v>
      </c>
      <c r="O312" s="43"/>
      <c r="P312" s="18">
        <f t="shared" si="34"/>
        <v>1.1995747081829256</v>
      </c>
      <c r="W312" s="31"/>
    </row>
    <row r="313" spans="2:23" x14ac:dyDescent="0.25">
      <c r="B313" s="36">
        <f t="shared" si="31"/>
        <v>42587</v>
      </c>
      <c r="C313" s="17">
        <f t="shared" si="32"/>
        <v>214</v>
      </c>
      <c r="E313" s="12">
        <f t="shared" si="28"/>
        <v>17.708763281863636</v>
      </c>
      <c r="F313" s="13"/>
      <c r="G313" s="10">
        <f t="shared" si="29"/>
        <v>0.19482499078138563</v>
      </c>
      <c r="I313" s="18">
        <f t="shared" si="30"/>
        <v>0.77929996312554251</v>
      </c>
      <c r="N313" s="42">
        <f t="shared" si="33"/>
        <v>55.308763281863634</v>
      </c>
      <c r="O313" s="43"/>
      <c r="P313" s="18">
        <f t="shared" si="34"/>
        <v>1.2113614991317962</v>
      </c>
      <c r="W313" s="31"/>
    </row>
    <row r="314" spans="2:23" x14ac:dyDescent="0.25">
      <c r="B314" s="36">
        <f t="shared" si="31"/>
        <v>42588</v>
      </c>
      <c r="C314" s="17">
        <f t="shared" si="32"/>
        <v>215</v>
      </c>
      <c r="E314" s="12">
        <f t="shared" si="28"/>
        <v>17.441796350584706</v>
      </c>
      <c r="F314" s="13"/>
      <c r="G314" s="10">
        <f t="shared" si="29"/>
        <v>0.19169681838160468</v>
      </c>
      <c r="I314" s="18">
        <f t="shared" si="30"/>
        <v>0.76678727352641873</v>
      </c>
      <c r="N314" s="42">
        <f t="shared" si="33"/>
        <v>55.041796350584704</v>
      </c>
      <c r="O314" s="43"/>
      <c r="P314" s="18">
        <f t="shared" si="34"/>
        <v>1.2234616624821502</v>
      </c>
      <c r="W314" s="31"/>
    </row>
    <row r="315" spans="2:23" x14ac:dyDescent="0.25">
      <c r="B315" s="36">
        <f t="shared" si="31"/>
        <v>42589</v>
      </c>
      <c r="C315" s="17">
        <f t="shared" si="32"/>
        <v>216</v>
      </c>
      <c r="E315" s="12">
        <f t="shared" si="28"/>
        <v>17.169661038622294</v>
      </c>
      <c r="F315" s="13"/>
      <c r="G315" s="10">
        <f t="shared" si="29"/>
        <v>0.18851749730344425</v>
      </c>
      <c r="I315" s="18">
        <f t="shared" si="30"/>
        <v>0.75406998921377699</v>
      </c>
      <c r="N315" s="42">
        <f t="shared" si="33"/>
        <v>54.769661038622296</v>
      </c>
      <c r="O315" s="43"/>
      <c r="P315" s="18">
        <f t="shared" si="34"/>
        <v>1.2358774920396542</v>
      </c>
      <c r="W315" s="31"/>
    </row>
    <row r="316" spans="2:23" x14ac:dyDescent="0.25">
      <c r="B316" s="36">
        <f t="shared" si="31"/>
        <v>42590</v>
      </c>
      <c r="C316" s="17">
        <f t="shared" si="32"/>
        <v>217</v>
      </c>
      <c r="E316" s="12">
        <f t="shared" si="28"/>
        <v>16.892437985542514</v>
      </c>
      <c r="F316" s="13"/>
      <c r="G316" s="10">
        <f t="shared" si="29"/>
        <v>0.18528831632798301</v>
      </c>
      <c r="I316" s="18">
        <f t="shared" si="30"/>
        <v>0.74115326531193204</v>
      </c>
      <c r="N316" s="42">
        <f t="shared" si="33"/>
        <v>54.492437985542516</v>
      </c>
      <c r="O316" s="43"/>
      <c r="P316" s="18">
        <f t="shared" si="34"/>
        <v>1.2486113840350213</v>
      </c>
      <c r="W316" s="31"/>
    </row>
    <row r="317" spans="2:23" x14ac:dyDescent="0.25">
      <c r="B317" s="36">
        <f t="shared" si="31"/>
        <v>42591</v>
      </c>
      <c r="C317" s="17">
        <f t="shared" si="32"/>
        <v>218</v>
      </c>
      <c r="E317" s="12">
        <f t="shared" si="28"/>
        <v>16.610209338518942</v>
      </c>
      <c r="F317" s="13"/>
      <c r="G317" s="10">
        <f t="shared" si="29"/>
        <v>0.18201056128845935</v>
      </c>
      <c r="I317" s="18">
        <f t="shared" si="30"/>
        <v>0.72804224515383742</v>
      </c>
      <c r="N317" s="42">
        <f t="shared" si="33"/>
        <v>54.210209338518943</v>
      </c>
      <c r="O317" s="43"/>
      <c r="P317" s="18">
        <f t="shared" si="34"/>
        <v>1.2616658401233742</v>
      </c>
      <c r="W317" s="31"/>
    </row>
    <row r="318" spans="2:23" x14ac:dyDescent="0.25">
      <c r="B318" s="36">
        <f t="shared" si="31"/>
        <v>42592</v>
      </c>
      <c r="C318" s="17">
        <f t="shared" si="32"/>
        <v>219</v>
      </c>
      <c r="E318" s="12">
        <f t="shared" si="28"/>
        <v>16.323058727990695</v>
      </c>
      <c r="F318" s="13"/>
      <c r="G318" s="10">
        <f t="shared" si="29"/>
        <v>0.17868551394542465</v>
      </c>
      <c r="I318" s="18">
        <f t="shared" si="30"/>
        <v>0.71474205578169858</v>
      </c>
      <c r="N318" s="42">
        <f t="shared" si="33"/>
        <v>53.923058727990693</v>
      </c>
      <c r="O318" s="43"/>
      <c r="P318" s="18">
        <f t="shared" si="34"/>
        <v>1.2750434704137004</v>
      </c>
      <c r="W318" s="31"/>
    </row>
    <row r="319" spans="2:23" x14ac:dyDescent="0.25">
      <c r="B319" s="36">
        <f t="shared" si="31"/>
        <v>42593</v>
      </c>
      <c r="C319" s="17">
        <f t="shared" si="32"/>
        <v>220</v>
      </c>
      <c r="E319" s="12">
        <f t="shared" si="28"/>
        <v>16.031071242880877</v>
      </c>
      <c r="F319" s="13"/>
      <c r="G319" s="10">
        <f t="shared" si="29"/>
        <v>0.17531445092311579</v>
      </c>
      <c r="I319" s="18">
        <f t="shared" si="30"/>
        <v>0.70125780369246316</v>
      </c>
      <c r="N319" s="42">
        <f t="shared" si="33"/>
        <v>53.631071242880878</v>
      </c>
      <c r="O319" s="43"/>
      <c r="P319" s="18">
        <f t="shared" si="34"/>
        <v>1.2887469965258016</v>
      </c>
      <c r="W319" s="31"/>
    </row>
    <row r="320" spans="2:23" x14ac:dyDescent="0.25">
      <c r="B320" s="36">
        <f t="shared" si="31"/>
        <v>42594</v>
      </c>
      <c r="C320" s="17">
        <f t="shared" si="32"/>
        <v>221</v>
      </c>
      <c r="E320" s="12">
        <f t="shared" si="28"/>
        <v>15.734333405382948</v>
      </c>
      <c r="F320" s="13"/>
      <c r="G320" s="10">
        <f t="shared" si="29"/>
        <v>0.17189864270801325</v>
      </c>
      <c r="I320" s="18">
        <f t="shared" si="30"/>
        <v>0.687594570832053</v>
      </c>
      <c r="N320" s="42">
        <f t="shared" si="33"/>
        <v>53.334333405382949</v>
      </c>
      <c r="O320" s="43"/>
      <c r="P320" s="18">
        <f t="shared" si="34"/>
        <v>1.3027792546719814</v>
      </c>
      <c r="W320" s="31"/>
    </row>
    <row r="321" spans="2:23" x14ac:dyDescent="0.25">
      <c r="B321" s="36">
        <f t="shared" si="31"/>
        <v>42595</v>
      </c>
      <c r="C321" s="17">
        <f t="shared" si="32"/>
        <v>222</v>
      </c>
      <c r="E321" s="12">
        <f t="shared" si="28"/>
        <v>15.432933145322274</v>
      </c>
      <c r="F321" s="13"/>
      <c r="G321" s="10">
        <f t="shared" si="29"/>
        <v>0.16843935271031168</v>
      </c>
      <c r="I321" s="18">
        <f t="shared" si="30"/>
        <v>0.67375741084124674</v>
      </c>
      <c r="N321" s="42">
        <f t="shared" si="33"/>
        <v>53.032933145322275</v>
      </c>
      <c r="O321" s="43"/>
      <c r="P321" s="18">
        <f t="shared" si="34"/>
        <v>1.3171431987605586</v>
      </c>
      <c r="W321" s="31"/>
    </row>
    <row r="322" spans="2:23" x14ac:dyDescent="0.25">
      <c r="B322" s="36">
        <f t="shared" si="31"/>
        <v>42596</v>
      </c>
      <c r="C322" s="17">
        <f t="shared" si="32"/>
        <v>223</v>
      </c>
      <c r="E322" s="12">
        <f t="shared" si="28"/>
        <v>15.126959774100667</v>
      </c>
      <c r="F322" s="13"/>
      <c r="G322" s="10">
        <f t="shared" si="29"/>
        <v>0.1649378363888096</v>
      </c>
      <c r="I322" s="18">
        <f t="shared" si="30"/>
        <v>0.6597513455552384</v>
      </c>
      <c r="N322" s="42">
        <f t="shared" si="33"/>
        <v>52.726959774100671</v>
      </c>
      <c r="O322" s="43"/>
      <c r="P322" s="18">
        <f t="shared" si="34"/>
        <v>1.3318419035181022</v>
      </c>
      <c r="W322" s="31"/>
    </row>
    <row r="323" spans="2:23" x14ac:dyDescent="0.25">
      <c r="B323" s="36">
        <f t="shared" si="31"/>
        <v>42597</v>
      </c>
      <c r="C323" s="17">
        <f t="shared" si="32"/>
        <v>224</v>
      </c>
      <c r="E323" s="12">
        <f t="shared" si="28"/>
        <v>14.816503958231458</v>
      </c>
      <c r="F323" s="13"/>
      <c r="G323" s="10">
        <f t="shared" si="29"/>
        <v>0.16139534043950296</v>
      </c>
      <c r="I323" s="18">
        <f t="shared" si="30"/>
        <v>0.64558136175801184</v>
      </c>
      <c r="N323" s="42">
        <f t="shared" si="33"/>
        <v>52.416503958231459</v>
      </c>
      <c r="O323" s="43"/>
      <c r="P323" s="18">
        <f t="shared" si="34"/>
        <v>1.3468785676270785</v>
      </c>
      <c r="W323" s="31"/>
    </row>
    <row r="324" spans="2:23" x14ac:dyDescent="0.25">
      <c r="B324" s="36">
        <f t="shared" si="31"/>
        <v>42598</v>
      </c>
      <c r="C324" s="17">
        <f t="shared" si="32"/>
        <v>225</v>
      </c>
      <c r="E324" s="12">
        <f t="shared" si="28"/>
        <v>14.501657692473096</v>
      </c>
      <c r="F324" s="13"/>
      <c r="G324" s="10">
        <f t="shared" si="29"/>
        <v>0.15781310204796536</v>
      </c>
      <c r="I324" s="18">
        <f t="shared" si="30"/>
        <v>0.63125240819186146</v>
      </c>
      <c r="N324" s="42">
        <f t="shared" si="33"/>
        <v>52.101657692473097</v>
      </c>
      <c r="O324" s="43"/>
      <c r="P324" s="18">
        <f t="shared" si="34"/>
        <v>1.3622565168753609</v>
      </c>
      <c r="W324" s="31"/>
    </row>
    <row r="325" spans="2:23" x14ac:dyDescent="0.25">
      <c r="B325" s="36">
        <f t="shared" si="31"/>
        <v>42599</v>
      </c>
      <c r="C325" s="17">
        <f t="shared" si="32"/>
        <v>226</v>
      </c>
      <c r="E325" s="12">
        <f t="shared" si="28"/>
        <v>14.18251427256903</v>
      </c>
      <c r="F325" s="13"/>
      <c r="G325" s="10">
        <f t="shared" si="29"/>
        <v>0.15419234820539773</v>
      </c>
      <c r="I325" s="18">
        <f t="shared" si="30"/>
        <v>0.61676939282159093</v>
      </c>
      <c r="N325" s="42">
        <f t="shared" si="33"/>
        <v>51.782514272569031</v>
      </c>
      <c r="O325" s="43"/>
      <c r="P325" s="18">
        <f t="shared" si="34"/>
        <v>1.3779792073137871</v>
      </c>
      <c r="W325" s="31"/>
    </row>
    <row r="326" spans="2:23" x14ac:dyDescent="0.25">
      <c r="B326" s="36">
        <f t="shared" si="31"/>
        <v>42600</v>
      </c>
      <c r="C326" s="17">
        <f t="shared" si="32"/>
        <v>227</v>
      </c>
      <c r="E326" s="12">
        <f t="shared" si="28"/>
        <v>13.859168267602277</v>
      </c>
      <c r="F326" s="13"/>
      <c r="G326" s="10">
        <f t="shared" si="29"/>
        <v>0.1505342950880515</v>
      </c>
      <c r="I326" s="18">
        <f t="shared" si="30"/>
        <v>0.60213718035220598</v>
      </c>
      <c r="N326" s="42">
        <f t="shared" si="33"/>
        <v>51.45916826760228</v>
      </c>
      <c r="O326" s="43"/>
      <c r="P326" s="18">
        <f t="shared" si="34"/>
        <v>1.3940502284176466</v>
      </c>
      <c r="W326" s="31"/>
    </row>
    <row r="327" spans="2:23" x14ac:dyDescent="0.25">
      <c r="B327" s="36">
        <f t="shared" si="31"/>
        <v>42601</v>
      </c>
      <c r="C327" s="17">
        <f t="shared" si="32"/>
        <v>228</v>
      </c>
      <c r="E327" s="12">
        <f t="shared" si="28"/>
        <v>13.5317154919725</v>
      </c>
      <c r="F327" s="13"/>
      <c r="G327" s="10">
        <f t="shared" si="29"/>
        <v>0.14684014749954744</v>
      </c>
      <c r="I327" s="18">
        <f t="shared" si="30"/>
        <v>0.58736058999818974</v>
      </c>
      <c r="N327" s="42">
        <f t="shared" si="33"/>
        <v>51.1317154919725</v>
      </c>
      <c r="O327" s="43"/>
      <c r="P327" s="18">
        <f t="shared" si="34"/>
        <v>1.4104733062476642</v>
      </c>
      <c r="W327" s="31"/>
    </row>
    <row r="328" spans="2:23" x14ac:dyDescent="0.25">
      <c r="B328" s="36">
        <f t="shared" si="31"/>
        <v>42602</v>
      </c>
      <c r="C328" s="17">
        <f t="shared" si="32"/>
        <v>229</v>
      </c>
      <c r="E328" s="12">
        <f t="shared" si="28"/>
        <v>13.200252977004098</v>
      </c>
      <c r="F328" s="13"/>
      <c r="G328" s="10">
        <f t="shared" si="29"/>
        <v>0.14311109837545677</v>
      </c>
      <c r="I328" s="18">
        <f t="shared" si="30"/>
        <v>0.57244439350182708</v>
      </c>
      <c r="N328" s="42">
        <f t="shared" si="33"/>
        <v>50.800252977004099</v>
      </c>
      <c r="O328" s="43"/>
      <c r="P328" s="18">
        <f t="shared" si="34"/>
        <v>1.4272523066056635</v>
      </c>
      <c r="W328" s="31"/>
    </row>
    <row r="329" spans="2:23" x14ac:dyDescent="0.25">
      <c r="B329" s="36">
        <f t="shared" si="31"/>
        <v>42603</v>
      </c>
      <c r="C329" s="17">
        <f t="shared" si="32"/>
        <v>230</v>
      </c>
      <c r="E329" s="12">
        <f t="shared" si="28"/>
        <v>12.864878942193833</v>
      </c>
      <c r="F329" s="13"/>
      <c r="G329" s="10">
        <f t="shared" si="29"/>
        <v>0.13934832834935867</v>
      </c>
      <c r="I329" s="18">
        <f t="shared" si="30"/>
        <v>0.5573933133974347</v>
      </c>
      <c r="N329" s="42">
        <f t="shared" si="33"/>
        <v>50.464878942193835</v>
      </c>
      <c r="O329" s="43"/>
      <c r="P329" s="18">
        <f t="shared" si="34"/>
        <v>1.4443912381796877</v>
      </c>
      <c r="W329" s="31"/>
    </row>
    <row r="330" spans="2:23" x14ac:dyDescent="0.25">
      <c r="B330" s="36">
        <f t="shared" si="31"/>
        <v>42604</v>
      </c>
      <c r="C330" s="17">
        <f t="shared" si="32"/>
        <v>231</v>
      </c>
      <c r="E330" s="12">
        <f t="shared" si="28"/>
        <v>12.525692766106156</v>
      </c>
      <c r="F330" s="13"/>
      <c r="G330" s="10">
        <f t="shared" si="29"/>
        <v>0.13555300537944293</v>
      </c>
      <c r="I330" s="18">
        <f t="shared" si="30"/>
        <v>0.5422120215177717</v>
      </c>
      <c r="N330" s="42">
        <f t="shared" si="33"/>
        <v>50.125692766106155</v>
      </c>
      <c r="O330" s="43"/>
      <c r="P330" s="18">
        <f t="shared" si="34"/>
        <v>1.461894255672924</v>
      </c>
      <c r="W330" s="31"/>
    </row>
    <row r="331" spans="2:23" x14ac:dyDescent="0.25">
      <c r="B331" s="36">
        <f t="shared" si="31"/>
        <v>42605</v>
      </c>
      <c r="C331" s="17">
        <f t="shared" si="32"/>
        <v>232</v>
      </c>
      <c r="E331" s="12">
        <f t="shared" si="28"/>
        <v>12.182794956925289</v>
      </c>
      <c r="F331" s="13"/>
      <c r="G331" s="10">
        <f t="shared" si="29"/>
        <v>0.13172628443460851</v>
      </c>
      <c r="I331" s="18">
        <f t="shared" si="30"/>
        <v>0.52690513773843406</v>
      </c>
      <c r="N331" s="42">
        <f t="shared" si="33"/>
        <v>49.782794956925287</v>
      </c>
      <c r="O331" s="43"/>
      <c r="P331" s="18">
        <f t="shared" si="34"/>
        <v>1.479765662910252</v>
      </c>
      <c r="W331" s="31"/>
    </row>
    <row r="332" spans="2:23" x14ac:dyDescent="0.25">
      <c r="B332" s="36">
        <f t="shared" si="31"/>
        <v>42606</v>
      </c>
      <c r="C332" s="17">
        <f t="shared" si="32"/>
        <v>233</v>
      </c>
      <c r="E332" s="12">
        <f t="shared" si="28"/>
        <v>11.836287122672452</v>
      </c>
      <c r="F332" s="13"/>
      <c r="G332" s="10">
        <f t="shared" si="29"/>
        <v>0.12786930723888057</v>
      </c>
      <c r="I332" s="18">
        <f t="shared" si="30"/>
        <v>0.51147722895552228</v>
      </c>
      <c r="N332" s="42">
        <f t="shared" si="33"/>
        <v>49.436287122672454</v>
      </c>
      <c r="O332" s="43"/>
      <c r="P332" s="18">
        <f t="shared" si="34"/>
        <v>1.4980099159157267</v>
      </c>
      <c r="W332" s="31"/>
    </row>
    <row r="333" spans="2:23" x14ac:dyDescent="0.25">
      <c r="B333" s="36">
        <f t="shared" si="31"/>
        <v>42607</v>
      </c>
      <c r="C333" s="17">
        <f t="shared" si="32"/>
        <v>234</v>
      </c>
      <c r="E333" s="12">
        <f t="shared" si="28"/>
        <v>11.486271941097153</v>
      </c>
      <c r="F333" s="13"/>
      <c r="G333" s="10">
        <f t="shared" si="29"/>
        <v>0.12398320207286813</v>
      </c>
      <c r="I333" s="18">
        <f t="shared" si="30"/>
        <v>0.49593280829147252</v>
      </c>
      <c r="N333" s="42">
        <f t="shared" si="33"/>
        <v>49.086271941097152</v>
      </c>
      <c r="O333" s="43"/>
      <c r="P333" s="18">
        <f t="shared" si="34"/>
        <v>1.5166316259536825</v>
      </c>
      <c r="W333" s="31"/>
    </row>
    <row r="334" spans="2:23" x14ac:dyDescent="0.25">
      <c r="B334" s="36">
        <f t="shared" si="31"/>
        <v>42608</v>
      </c>
      <c r="C334" s="17">
        <f t="shared" si="32"/>
        <v>235</v>
      </c>
      <c r="E334" s="12">
        <f t="shared" si="28"/>
        <v>11.132853129251675</v>
      </c>
      <c r="F334" s="13"/>
      <c r="G334" s="10">
        <f t="shared" si="29"/>
        <v>0.12006908363089019</v>
      </c>
      <c r="I334" s="18">
        <f t="shared" si="30"/>
        <v>0.48027633452356078</v>
      </c>
      <c r="N334" s="42">
        <f t="shared" si="33"/>
        <v>48.73285312925168</v>
      </c>
      <c r="O334" s="43"/>
      <c r="P334" s="18">
        <f t="shared" si="34"/>
        <v>1.5356355625254994</v>
      </c>
      <c r="W334" s="31"/>
    </row>
    <row r="335" spans="2:23" x14ac:dyDescent="0.25">
      <c r="B335" s="36">
        <f t="shared" si="31"/>
        <v>42609</v>
      </c>
      <c r="C335" s="17">
        <f t="shared" si="32"/>
        <v>236</v>
      </c>
      <c r="E335" s="12">
        <f t="shared" si="28"/>
        <v>10.776135412757332</v>
      </c>
      <c r="F335" s="13"/>
      <c r="G335" s="10">
        <f t="shared" si="29"/>
        <v>0.11612805293230358</v>
      </c>
      <c r="I335" s="18">
        <f t="shared" si="30"/>
        <v>0.46451221172921431</v>
      </c>
      <c r="N335" s="42">
        <f t="shared" si="33"/>
        <v>48.376135412757336</v>
      </c>
      <c r="O335" s="43"/>
      <c r="P335" s="18">
        <f t="shared" si="34"/>
        <v>1.555026656313377</v>
      </c>
      <c r="W335" s="31"/>
    </row>
    <row r="336" spans="2:23" x14ac:dyDescent="0.25">
      <c r="B336" s="36">
        <f t="shared" si="31"/>
        <v>42610</v>
      </c>
      <c r="C336" s="17">
        <f t="shared" si="32"/>
        <v>237</v>
      </c>
      <c r="E336" s="12">
        <f t="shared" si="28"/>
        <v>10.416224494772138</v>
      </c>
      <c r="F336" s="13"/>
      <c r="G336" s="10">
        <f t="shared" si="29"/>
        <v>0.11216119728550246</v>
      </c>
      <c r="I336" s="18">
        <f t="shared" si="30"/>
        <v>0.44864478914200984</v>
      </c>
      <c r="N336" s="42">
        <f t="shared" si="33"/>
        <v>48.016224494772139</v>
      </c>
      <c r="O336" s="43"/>
      <c r="P336" s="18">
        <f t="shared" si="34"/>
        <v>1.5748100020616427</v>
      </c>
      <c r="W336" s="31"/>
    </row>
    <row r="337" spans="2:23" x14ac:dyDescent="0.25">
      <c r="B337" s="36">
        <f t="shared" si="31"/>
        <v>42611</v>
      </c>
      <c r="C337" s="17">
        <f t="shared" si="32"/>
        <v>238</v>
      </c>
      <c r="E337" s="12">
        <f t="shared" si="28"/>
        <v>10.053227024668628</v>
      </c>
      <c r="F337" s="13"/>
      <c r="G337" s="10">
        <f t="shared" si="29"/>
        <v>0.10816959030298059</v>
      </c>
      <c r="I337" s="18">
        <f t="shared" si="30"/>
        <v>0.43267836121192238</v>
      </c>
      <c r="N337" s="42">
        <f t="shared" si="33"/>
        <v>47.653227024668631</v>
      </c>
      <c r="O337" s="43"/>
      <c r="P337" s="18">
        <f t="shared" si="34"/>
        <v>1.5949908613853199</v>
      </c>
      <c r="W337" s="31"/>
    </row>
    <row r="338" spans="2:23" x14ac:dyDescent="0.25">
      <c r="B338" s="36">
        <f t="shared" si="31"/>
        <v>42612</v>
      </c>
      <c r="C338" s="17">
        <f t="shared" si="32"/>
        <v>239</v>
      </c>
      <c r="E338" s="12">
        <f t="shared" si="28"/>
        <v>9.6872505664312811</v>
      </c>
      <c r="F338" s="13"/>
      <c r="G338" s="10">
        <f t="shared" si="29"/>
        <v>0.10415429196579763</v>
      </c>
      <c r="I338" s="18">
        <f t="shared" si="30"/>
        <v>0.41661716786319053</v>
      </c>
      <c r="N338" s="42">
        <f t="shared" si="33"/>
        <v>47.287250566431283</v>
      </c>
      <c r="O338" s="43"/>
      <c r="P338" s="18">
        <f t="shared" si="34"/>
        <v>1.6155746654947327</v>
      </c>
      <c r="W338" s="31"/>
    </row>
    <row r="339" spans="2:23" x14ac:dyDescent="0.25">
      <c r="B339" s="36">
        <f t="shared" si="31"/>
        <v>42613</v>
      </c>
      <c r="C339" s="17">
        <f t="shared" si="32"/>
        <v>240</v>
      </c>
      <c r="E339" s="12">
        <f t="shared" si="28"/>
        <v>9.3184035667831271</v>
      </c>
      <c r="F339" s="13"/>
      <c r="G339" s="10">
        <f t="shared" si="29"/>
        <v>0.10011634873574124</v>
      </c>
      <c r="I339" s="18">
        <f t="shared" si="30"/>
        <v>0.40046539494296496</v>
      </c>
      <c r="N339" s="42">
        <f t="shared" si="33"/>
        <v>46.918403566783127</v>
      </c>
      <c r="O339" s="43"/>
      <c r="P339" s="18">
        <f t="shared" si="34"/>
        <v>1.6365670178239113</v>
      </c>
      <c r="W339" s="31"/>
    </row>
    <row r="340" spans="2:23" x14ac:dyDescent="0.25">
      <c r="B340" s="36">
        <f t="shared" si="31"/>
        <v>42614</v>
      </c>
      <c r="C340" s="17">
        <f t="shared" si="32"/>
        <v>240</v>
      </c>
      <c r="E340" s="12">
        <f t="shared" si="28"/>
        <v>9.3184035667831271</v>
      </c>
      <c r="F340" s="13"/>
      <c r="G340" s="10">
        <f t="shared" si="29"/>
        <v>0.10011634873574124</v>
      </c>
      <c r="I340" s="18">
        <f t="shared" si="30"/>
        <v>0.40046539494296496</v>
      </c>
      <c r="N340" s="42">
        <f t="shared" si="33"/>
        <v>46.918403566783127</v>
      </c>
      <c r="O340" s="43"/>
      <c r="P340" s="18">
        <f t="shared" si="34"/>
        <v>1.6365670178239113</v>
      </c>
      <c r="W340" s="31"/>
    </row>
    <row r="341" spans="2:23" x14ac:dyDescent="0.25">
      <c r="B341" s="36">
        <f t="shared" si="31"/>
        <v>42615</v>
      </c>
      <c r="C341" s="17">
        <f t="shared" si="32"/>
        <v>241</v>
      </c>
      <c r="E341" s="12">
        <f t="shared" si="28"/>
        <v>8.9467953230504964</v>
      </c>
      <c r="F341" s="13"/>
      <c r="G341" s="10">
        <f t="shared" si="29"/>
        <v>9.6056793713428942E-2</v>
      </c>
      <c r="I341" s="18">
        <f t="shared" si="30"/>
        <v>0.38422717485371577</v>
      </c>
      <c r="N341" s="42">
        <f t="shared" si="33"/>
        <v>46.546795323050496</v>
      </c>
      <c r="O341" s="43"/>
      <c r="P341" s="18">
        <f t="shared" si="34"/>
        <v>1.6579736965495275</v>
      </c>
      <c r="W341" s="31"/>
    </row>
    <row r="342" spans="2:23" x14ac:dyDescent="0.25">
      <c r="B342" s="36">
        <f t="shared" si="31"/>
        <v>42616</v>
      </c>
      <c r="C342" s="17">
        <f t="shared" si="32"/>
        <v>242</v>
      </c>
      <c r="E342" s="12">
        <f t="shared" si="28"/>
        <v>8.5725359507759897</v>
      </c>
      <c r="F342" s="13"/>
      <c r="G342" s="10">
        <f t="shared" si="29"/>
        <v>9.1976646840570067E-2</v>
      </c>
      <c r="I342" s="18">
        <f t="shared" si="30"/>
        <v>0.36790658736228027</v>
      </c>
      <c r="N342" s="42">
        <f t="shared" si="33"/>
        <v>46.172535950775995</v>
      </c>
      <c r="O342" s="43"/>
      <c r="P342" s="18">
        <f t="shared" si="34"/>
        <v>1.6798006569858446</v>
      </c>
      <c r="W342" s="31"/>
    </row>
    <row r="343" spans="2:23" x14ac:dyDescent="0.25">
      <c r="B343" s="36">
        <f t="shared" si="31"/>
        <v>42617</v>
      </c>
      <c r="C343" s="17">
        <f t="shared" si="32"/>
        <v>243</v>
      </c>
      <c r="E343" s="12">
        <f t="shared" si="28"/>
        <v>8.1957363510888097</v>
      </c>
      <c r="F343" s="13"/>
      <c r="G343" s="10">
        <f t="shared" si="29"/>
        <v>8.78769151445708E-2</v>
      </c>
      <c r="I343" s="18">
        <f t="shared" si="30"/>
        <v>0.3515076605782832</v>
      </c>
      <c r="N343" s="42">
        <f t="shared" si="33"/>
        <v>45.795736351088813</v>
      </c>
      <c r="O343" s="43"/>
      <c r="P343" s="18">
        <f t="shared" si="34"/>
        <v>1.7020540338399746</v>
      </c>
      <c r="W343" s="31"/>
    </row>
    <row r="344" spans="2:23" x14ac:dyDescent="0.25">
      <c r="B344" s="36">
        <f t="shared" si="31"/>
        <v>42618</v>
      </c>
      <c r="C344" s="17">
        <f t="shared" si="32"/>
        <v>244</v>
      </c>
      <c r="E344" s="12">
        <f t="shared" si="28"/>
        <v>7.8165081778423051</v>
      </c>
      <c r="F344" s="13"/>
      <c r="G344" s="10">
        <f t="shared" si="29"/>
        <v>8.3758593023651337E-2</v>
      </c>
      <c r="I344" s="18">
        <f t="shared" si="30"/>
        <v>0.33503437209460535</v>
      </c>
      <c r="N344" s="42">
        <f t="shared" si="33"/>
        <v>45.416508177842303</v>
      </c>
      <c r="O344" s="43"/>
      <c r="P344" s="18">
        <f t="shared" si="34"/>
        <v>1.724740143310296</v>
      </c>
      <c r="W344" s="31"/>
    </row>
    <row r="345" spans="2:23" x14ac:dyDescent="0.25">
      <c r="B345" s="36">
        <f t="shared" si="31"/>
        <v>42619</v>
      </c>
      <c r="C345" s="17">
        <f t="shared" si="32"/>
        <v>245</v>
      </c>
      <c r="E345" s="12">
        <f t="shared" si="28"/>
        <v>7.4349638045286435</v>
      </c>
      <c r="F345" s="13"/>
      <c r="G345" s="10">
        <f t="shared" si="29"/>
        <v>7.9622662570629207E-2</v>
      </c>
      <c r="I345" s="18">
        <f t="shared" si="30"/>
        <v>0.31849065028251683</v>
      </c>
      <c r="N345" s="42">
        <f t="shared" si="33"/>
        <v>45.034963804528644</v>
      </c>
      <c r="O345" s="43"/>
      <c r="P345" s="18">
        <f t="shared" si="34"/>
        <v>1.7478654850094468</v>
      </c>
      <c r="W345" s="31"/>
    </row>
    <row r="346" spans="2:23" x14ac:dyDescent="0.25">
      <c r="B346" s="36">
        <f t="shared" si="31"/>
        <v>42620</v>
      </c>
      <c r="C346" s="17">
        <f t="shared" si="32"/>
        <v>246</v>
      </c>
      <c r="E346" s="12">
        <f t="shared" si="28"/>
        <v>7.0512162909800589</v>
      </c>
      <c r="F346" s="13"/>
      <c r="G346" s="10">
        <f t="shared" si="29"/>
        <v>7.5470093933507176E-2</v>
      </c>
      <c r="I346" s="18">
        <f t="shared" si="30"/>
        <v>0.30188037573402871</v>
      </c>
      <c r="N346" s="42">
        <f t="shared" si="33"/>
        <v>44.651216290980059</v>
      </c>
      <c r="O346" s="43"/>
      <c r="P346" s="18">
        <f t="shared" si="34"/>
        <v>1.7714367436917176</v>
      </c>
      <c r="W346" s="31"/>
    </row>
    <row r="347" spans="2:23" x14ac:dyDescent="0.25">
      <c r="B347" s="36">
        <f t="shared" si="31"/>
        <v>42621</v>
      </c>
      <c r="C347" s="17">
        <f t="shared" si="32"/>
        <v>247</v>
      </c>
      <c r="E347" s="12">
        <f t="shared" si="28"/>
        <v>6.6653793498667255</v>
      </c>
      <c r="F347" s="13"/>
      <c r="G347" s="10">
        <f t="shared" si="29"/>
        <v>7.1301845711004633E-2</v>
      </c>
      <c r="I347" s="18">
        <f t="shared" si="30"/>
        <v>0.28520738284401853</v>
      </c>
      <c r="N347" s="42">
        <f t="shared" si="33"/>
        <v>44.265379349866727</v>
      </c>
      <c r="O347" s="43"/>
      <c r="P347" s="18">
        <f t="shared" si="34"/>
        <v>1.7954607907629283</v>
      </c>
      <c r="W347" s="31"/>
    </row>
    <row r="348" spans="2:23" x14ac:dyDescent="0.25">
      <c r="B348" s="36">
        <f t="shared" si="31"/>
        <v>42622</v>
      </c>
      <c r="C348" s="17">
        <f t="shared" si="32"/>
        <v>248</v>
      </c>
      <c r="E348" s="12">
        <f t="shared" si="28"/>
        <v>6.2775673130013789</v>
      </c>
      <c r="F348" s="13"/>
      <c r="G348" s="10">
        <f t="shared" si="29"/>
        <v>6.7118865381171358E-2</v>
      </c>
      <c r="I348" s="18">
        <f t="shared" si="30"/>
        <v>0.26847546152468543</v>
      </c>
      <c r="N348" s="42">
        <f t="shared" si="33"/>
        <v>43.877567313001379</v>
      </c>
      <c r="O348" s="43"/>
      <c r="P348" s="18">
        <f t="shared" si="34"/>
        <v>1.8199446855490493</v>
      </c>
      <c r="W348" s="31"/>
    </row>
    <row r="349" spans="2:23" x14ac:dyDescent="0.25">
      <c r="B349" s="36">
        <f t="shared" si="31"/>
        <v>42623</v>
      </c>
      <c r="C349" s="17">
        <f t="shared" si="32"/>
        <v>249</v>
      </c>
      <c r="E349" s="12">
        <f t="shared" si="28"/>
        <v>5.8878950974601709</v>
      </c>
      <c r="F349" s="13"/>
      <c r="G349" s="10">
        <f t="shared" si="29"/>
        <v>6.2922089761215994E-2</v>
      </c>
      <c r="I349" s="18">
        <f t="shared" si="30"/>
        <v>0.25168835904486397</v>
      </c>
      <c r="N349" s="42">
        <f t="shared" si="33"/>
        <v>43.487895097460175</v>
      </c>
      <c r="O349" s="43"/>
      <c r="P349" s="18">
        <f t="shared" si="34"/>
        <v>1.8448956762978714</v>
      </c>
      <c r="W349" s="31"/>
    </row>
    <row r="350" spans="2:23" x14ac:dyDescent="0.25">
      <c r="B350" s="36">
        <f t="shared" si="31"/>
        <v>42624</v>
      </c>
      <c r="C350" s="17">
        <f t="shared" si="32"/>
        <v>250</v>
      </c>
      <c r="E350" s="12">
        <f t="shared" si="28"/>
        <v>5.496478171530403</v>
      </c>
      <c r="F350" s="13"/>
      <c r="G350" s="10">
        <f t="shared" si="29"/>
        <v>5.8712445496700752E-2</v>
      </c>
      <c r="I350" s="18">
        <f t="shared" si="30"/>
        <v>0.23484978198680301</v>
      </c>
      <c r="N350" s="42">
        <f t="shared" si="33"/>
        <v>43.096478171530407</v>
      </c>
      <c r="O350" s="43"/>
      <c r="P350" s="18">
        <f t="shared" si="34"/>
        <v>1.8703212008858572</v>
      </c>
      <c r="W350" s="31"/>
    </row>
    <row r="351" spans="2:23" x14ac:dyDescent="0.25">
      <c r="B351" s="36">
        <f t="shared" si="31"/>
        <v>42625</v>
      </c>
      <c r="C351" s="17">
        <f t="shared" si="32"/>
        <v>251</v>
      </c>
      <c r="E351" s="12">
        <f t="shared" si="28"/>
        <v>5.1034325204947164</v>
      </c>
      <c r="F351" s="13"/>
      <c r="G351" s="10">
        <f t="shared" si="29"/>
        <v>5.4490849578248832E-2</v>
      </c>
      <c r="I351" s="18">
        <f t="shared" si="30"/>
        <v>0.21796339831299533</v>
      </c>
      <c r="N351" s="42">
        <f t="shared" si="33"/>
        <v>42.703432520494715</v>
      </c>
      <c r="O351" s="43"/>
      <c r="P351" s="18">
        <f t="shared" si="34"/>
        <v>1.8962288872000963</v>
      </c>
      <c r="W351" s="31"/>
    </row>
    <row r="352" spans="2:23" x14ac:dyDescent="0.25">
      <c r="B352" s="36">
        <f t="shared" si="31"/>
        <v>42626</v>
      </c>
      <c r="C352" s="17">
        <f t="shared" si="32"/>
        <v>252</v>
      </c>
      <c r="E352" s="12">
        <f t="shared" si="28"/>
        <v>4.7088746122620915</v>
      </c>
      <c r="F352" s="13"/>
      <c r="G352" s="10">
        <f t="shared" si="29"/>
        <v>5.0258209883929476E-2</v>
      </c>
      <c r="I352" s="18">
        <f t="shared" si="30"/>
        <v>0.20103283953571791</v>
      </c>
      <c r="N352" s="42">
        <f t="shared" si="33"/>
        <v>42.308874612262095</v>
      </c>
      <c r="O352" s="43"/>
      <c r="P352" s="18">
        <f t="shared" si="34"/>
        <v>1.9226265531628257</v>
      </c>
      <c r="W352" s="31"/>
    </row>
    <row r="353" spans="2:23" x14ac:dyDescent="0.25">
      <c r="B353" s="36">
        <f t="shared" si="31"/>
        <v>42627</v>
      </c>
      <c r="C353" s="17">
        <f t="shared" si="32"/>
        <v>253</v>
      </c>
      <c r="E353" s="12">
        <f t="shared" ref="E353:E416" si="35">-23.44*COS(RADIANS((360/365*(C353+10))))</f>
        <v>4.312921362856037</v>
      </c>
      <c r="F353" s="13"/>
      <c r="G353" s="10">
        <f t="shared" ref="G353:G416" si="36">TAN(RADIANS(E353))*COS(RADIANS($D$34))</f>
        <v>4.6015425745497295E-2</v>
      </c>
      <c r="I353" s="18">
        <f t="shared" ref="I353:I416" si="37">G353*$D$45</f>
        <v>0.18406170298198918</v>
      </c>
      <c r="N353" s="42">
        <f t="shared" si="33"/>
        <v>41.912921362856039</v>
      </c>
      <c r="O353" s="43"/>
      <c r="P353" s="18">
        <f t="shared" si="34"/>
        <v>1.9495222063633775</v>
      </c>
      <c r="W353" s="31"/>
    </row>
    <row r="354" spans="2:23" x14ac:dyDescent="0.25">
      <c r="B354" s="36">
        <f t="shared" si="31"/>
        <v>42628</v>
      </c>
      <c r="C354" s="17">
        <f t="shared" si="32"/>
        <v>254</v>
      </c>
      <c r="E354" s="12">
        <f t="shared" si="35"/>
        <v>3.9156901017696812</v>
      </c>
      <c r="F354" s="13"/>
      <c r="G354" s="10">
        <f t="shared" si="36"/>
        <v>4.1763388536667834E-2</v>
      </c>
      <c r="I354" s="18">
        <f t="shared" si="37"/>
        <v>0.16705355414667133</v>
      </c>
      <c r="N354" s="42">
        <f t="shared" si="33"/>
        <v>41.515690101769685</v>
      </c>
      <c r="O354" s="43"/>
      <c r="P354" s="18">
        <f t="shared" si="34"/>
        <v>1.9769240432596915</v>
      </c>
      <c r="W354" s="31"/>
    </row>
    <row r="355" spans="2:23" x14ac:dyDescent="0.25">
      <c r="B355" s="36">
        <f t="shared" ref="B355:B418" si="38">B354+1</f>
        <v>42629</v>
      </c>
      <c r="C355" s="17">
        <f t="shared" ref="C355:C418" si="39">DAYS360($B$96,B355)</f>
        <v>255</v>
      </c>
      <c r="E355" s="12">
        <f t="shared" si="35"/>
        <v>3.5172985371986778</v>
      </c>
      <c r="F355" s="13"/>
      <c r="G355" s="10">
        <f t="shared" si="36"/>
        <v>3.7502982281637419E-2</v>
      </c>
      <c r="I355" s="18">
        <f t="shared" si="37"/>
        <v>0.15001192912654968</v>
      </c>
      <c r="N355" s="42">
        <f t="shared" si="33"/>
        <v>41.117298537198678</v>
      </c>
      <c r="O355" s="43"/>
      <c r="P355" s="18">
        <f t="shared" si="34"/>
        <v>2.004840447908518</v>
      </c>
      <c r="W355" s="31"/>
    </row>
    <row r="356" spans="2:23" x14ac:dyDescent="0.25">
      <c r="B356" s="36">
        <f t="shared" si="38"/>
        <v>42630</v>
      </c>
      <c r="C356" s="17">
        <f t="shared" si="39"/>
        <v>256</v>
      </c>
      <c r="E356" s="12">
        <f t="shared" si="35"/>
        <v>3.1178647211615629</v>
      </c>
      <c r="F356" s="13"/>
      <c r="G356" s="10">
        <f t="shared" si="36"/>
        <v>3.3235084282055995E-2</v>
      </c>
      <c r="I356" s="18">
        <f t="shared" si="37"/>
        <v>0.13294033712822398</v>
      </c>
      <c r="N356" s="42">
        <f t="shared" si="33"/>
        <v>40.717864721161561</v>
      </c>
      <c r="O356" s="43"/>
      <c r="P356" s="18">
        <f t="shared" si="34"/>
        <v>2.0332799901803669</v>
      </c>
      <c r="W356" s="31"/>
    </row>
    <row r="357" spans="2:23" x14ac:dyDescent="0.25">
      <c r="B357" s="36">
        <f t="shared" si="38"/>
        <v>42631</v>
      </c>
      <c r="C357" s="17">
        <f t="shared" si="39"/>
        <v>257</v>
      </c>
      <c r="E357" s="12">
        <f t="shared" si="35"/>
        <v>2.717507014518556</v>
      </c>
      <c r="F357" s="13"/>
      <c r="G357" s="10">
        <f t="shared" si="36"/>
        <v>2.8960565760689422E-2</v>
      </c>
      <c r="I357" s="18">
        <f t="shared" si="37"/>
        <v>0.11584226304275769</v>
      </c>
      <c r="N357" s="42">
        <f t="shared" si="33"/>
        <v>40.317507014518554</v>
      </c>
      <c r="O357" s="43"/>
      <c r="P357" s="18">
        <f t="shared" si="34"/>
        <v>2.0622514234118583</v>
      </c>
      <c r="W357" s="31"/>
    </row>
    <row r="358" spans="2:23" x14ac:dyDescent="0.25">
      <c r="B358" s="36">
        <f t="shared" si="38"/>
        <v>42632</v>
      </c>
      <c r="C358" s="17">
        <f t="shared" si="39"/>
        <v>258</v>
      </c>
      <c r="E358" s="12">
        <f t="shared" si="35"/>
        <v>2.3163440518985223</v>
      </c>
      <c r="F358" s="13"/>
      <c r="G358" s="10">
        <f t="shared" si="36"/>
        <v>2.4680292520008321E-2</v>
      </c>
      <c r="I358" s="18">
        <f t="shared" si="37"/>
        <v>9.8721170080033283E-2</v>
      </c>
      <c r="N358" s="42">
        <f t="shared" si="33"/>
        <v>39.916344051898527</v>
      </c>
      <c r="O358" s="43"/>
      <c r="P358" s="18">
        <f t="shared" si="34"/>
        <v>2.0917636814446432</v>
      </c>
      <c r="W358" s="31"/>
    </row>
    <row r="359" spans="2:23" x14ac:dyDescent="0.25">
      <c r="B359" s="36">
        <f t="shared" si="38"/>
        <v>42633</v>
      </c>
      <c r="C359" s="17">
        <f t="shared" si="39"/>
        <v>259</v>
      </c>
      <c r="E359" s="12">
        <f t="shared" si="35"/>
        <v>1.9144947065451126</v>
      </c>
      <c r="F359" s="13"/>
      <c r="G359" s="10">
        <f t="shared" si="36"/>
        <v>2.0395125613967082E-2</v>
      </c>
      <c r="I359" s="18">
        <f t="shared" si="37"/>
        <v>8.1580502455868328E-2</v>
      </c>
      <c r="N359" s="42">
        <f t="shared" si="33"/>
        <v>39.514494706545115</v>
      </c>
      <c r="O359" s="43"/>
      <c r="P359" s="18">
        <f t="shared" si="34"/>
        <v>2.1218258749962708</v>
      </c>
      <c r="W359" s="31"/>
    </row>
    <row r="360" spans="2:23" x14ac:dyDescent="0.25">
      <c r="B360" s="36">
        <f t="shared" si="38"/>
        <v>42634</v>
      </c>
      <c r="C360" s="17">
        <f t="shared" si="39"/>
        <v>260</v>
      </c>
      <c r="E360" s="12">
        <f t="shared" si="35"/>
        <v>1.5120780550919728</v>
      </c>
      <c r="F360" s="13"/>
      <c r="G360" s="10">
        <f t="shared" si="36"/>
        <v>1.6105922031237133E-2</v>
      </c>
      <c r="I360" s="18">
        <f t="shared" si="37"/>
        <v>6.442368812494853E-2</v>
      </c>
      <c r="N360" s="42">
        <f t="shared" si="33"/>
        <v>39.112078055091978</v>
      </c>
      <c r="O360" s="43"/>
      <c r="P360" s="18">
        <f t="shared" si="34"/>
        <v>2.1524472873044265</v>
      </c>
      <c r="W360" s="31"/>
    </row>
    <row r="361" spans="2:23" x14ac:dyDescent="0.25">
      <c r="B361" s="36">
        <f t="shared" si="38"/>
        <v>42635</v>
      </c>
      <c r="C361" s="17">
        <f t="shared" si="39"/>
        <v>261</v>
      </c>
      <c r="E361" s="12">
        <f t="shared" si="35"/>
        <v>1.1092133422778137</v>
      </c>
      <c r="F361" s="13"/>
      <c r="G361" s="10">
        <f t="shared" si="36"/>
        <v>1.1813535388179277E-2</v>
      </c>
      <c r="I361" s="18">
        <f t="shared" si="37"/>
        <v>4.7254141552717108E-2</v>
      </c>
      <c r="N361" s="42">
        <f t="shared" si="33"/>
        <v>38.709213342277813</v>
      </c>
      <c r="O361" s="43"/>
      <c r="P361" s="18">
        <f t="shared" si="34"/>
        <v>2.1836373689817865</v>
      </c>
      <c r="W361" s="31"/>
    </row>
    <row r="362" spans="2:23" x14ac:dyDescent="0.25">
      <c r="B362" s="36">
        <f t="shared" si="38"/>
        <v>42636</v>
      </c>
      <c r="C362" s="17">
        <f t="shared" si="39"/>
        <v>262</v>
      </c>
      <c r="E362" s="12">
        <f t="shared" si="35"/>
        <v>0.70601994561153203</v>
      </c>
      <c r="F362" s="13"/>
      <c r="G362" s="10">
        <f t="shared" si="36"/>
        <v>7.5188166298434432E-3</v>
      </c>
      <c r="I362" s="18">
        <f t="shared" si="37"/>
        <v>3.0075266519373773E-2</v>
      </c>
      <c r="N362" s="42">
        <f t="shared" si="33"/>
        <v>38.306019945611531</v>
      </c>
      <c r="O362" s="43"/>
      <c r="P362" s="18">
        <f t="shared" si="34"/>
        <v>2.2154057320142737</v>
      </c>
      <c r="W362" s="31"/>
    </row>
    <row r="363" spans="2:23" x14ac:dyDescent="0.25">
      <c r="B363" s="36">
        <f t="shared" si="38"/>
        <v>42637</v>
      </c>
      <c r="C363" s="17">
        <f t="shared" si="39"/>
        <v>263</v>
      </c>
      <c r="E363" s="12">
        <f t="shared" si="35"/>
        <v>0.3026173399982281</v>
      </c>
      <c r="F363" s="13"/>
      <c r="G363" s="10">
        <f t="shared" si="36"/>
        <v>3.2226147372995673E-3</v>
      </c>
      <c r="I363" s="18">
        <f t="shared" si="37"/>
        <v>1.2890458949198269E-2</v>
      </c>
      <c r="N363" s="42">
        <f t="shared" si="33"/>
        <v>37.90261733999823</v>
      </c>
      <c r="O363" s="43"/>
      <c r="P363" s="18">
        <f t="shared" si="34"/>
        <v>2.2477621428308834</v>
      </c>
      <c r="W363" s="31"/>
    </row>
    <row r="364" spans="2:23" x14ac:dyDescent="0.25">
      <c r="B364" s="36">
        <f t="shared" si="38"/>
        <v>42638</v>
      </c>
      <c r="C364" s="17">
        <f t="shared" si="39"/>
        <v>264</v>
      </c>
      <c r="E364" s="12">
        <f t="shared" si="35"/>
        <v>-0.10087493766395517</v>
      </c>
      <c r="F364" s="13"/>
      <c r="G364" s="10">
        <f t="shared" si="36"/>
        <v>-1.0742225603995975E-3</v>
      </c>
      <c r="I364" s="18">
        <f t="shared" si="37"/>
        <v>-4.29689024159839E-3</v>
      </c>
      <c r="N364" s="42">
        <f t="shared" si="33"/>
        <v>37.499125062336049</v>
      </c>
      <c r="O364" s="43"/>
      <c r="P364" s="18">
        <f t="shared" si="34"/>
        <v>2.2807165143683568</v>
      </c>
      <c r="W364" s="31"/>
    </row>
    <row r="365" spans="2:23" x14ac:dyDescent="0.25">
      <c r="B365" s="36">
        <f t="shared" si="38"/>
        <v>42639</v>
      </c>
      <c r="C365" s="17">
        <f t="shared" si="39"/>
        <v>265</v>
      </c>
      <c r="E365" s="12">
        <f t="shared" si="35"/>
        <v>-0.50433732390502839</v>
      </c>
      <c r="F365" s="13"/>
      <c r="G365" s="10">
        <f t="shared" si="36"/>
        <v>-5.3708480713048666E-3</v>
      </c>
      <c r="I365" s="18">
        <f t="shared" si="37"/>
        <v>-2.1483392285219467E-2</v>
      </c>
      <c r="N365" s="42">
        <f t="shared" si="33"/>
        <v>37.095662676094975</v>
      </c>
      <c r="O365" s="43"/>
      <c r="P365" s="18">
        <f t="shared" si="34"/>
        <v>2.3142788970488324</v>
      </c>
      <c r="W365" s="31"/>
    </row>
    <row r="366" spans="2:23" x14ac:dyDescent="0.25">
      <c r="B366" s="36">
        <f t="shared" si="38"/>
        <v>42640</v>
      </c>
      <c r="C366" s="17">
        <f t="shared" si="39"/>
        <v>266</v>
      </c>
      <c r="E366" s="12">
        <f t="shared" si="35"/>
        <v>-0.90765026411255845</v>
      </c>
      <c r="F366" s="13"/>
      <c r="G366" s="10">
        <f t="shared" si="36"/>
        <v>-9.6664144243980565E-3</v>
      </c>
      <c r="I366" s="18">
        <f t="shared" si="37"/>
        <v>-3.8665657697592226E-2</v>
      </c>
      <c r="N366" s="42">
        <f t="shared" si="33"/>
        <v>36.69234973588744</v>
      </c>
      <c r="O366" s="43"/>
      <c r="P366" s="18">
        <f t="shared" si="34"/>
        <v>2.3484594685833158</v>
      </c>
      <c r="W366" s="31"/>
    </row>
    <row r="367" spans="2:23" x14ac:dyDescent="0.25">
      <c r="B367" s="36">
        <f t="shared" si="38"/>
        <v>42641</v>
      </c>
      <c r="C367" s="17">
        <f t="shared" si="39"/>
        <v>267</v>
      </c>
      <c r="E367" s="12">
        <f t="shared" si="35"/>
        <v>-1.3106942479581141</v>
      </c>
      <c r="F367" s="13"/>
      <c r="G367" s="10">
        <f t="shared" si="36"/>
        <v>-1.3960073353836682E-2</v>
      </c>
      <c r="I367" s="18">
        <f t="shared" si="37"/>
        <v>-5.5840293415346728E-2</v>
      </c>
      <c r="N367" s="42">
        <f t="shared" si="33"/>
        <v>36.289305752041891</v>
      </c>
      <c r="O367" s="43"/>
      <c r="P367" s="18">
        <f t="shared" si="34"/>
        <v>2.3832685225081609</v>
      </c>
      <c r="W367" s="31"/>
    </row>
    <row r="368" spans="2:23" x14ac:dyDescent="0.25">
      <c r="B368" s="36">
        <f t="shared" si="38"/>
        <v>42642</v>
      </c>
      <c r="C368" s="17">
        <f t="shared" si="39"/>
        <v>268</v>
      </c>
      <c r="E368" s="12">
        <f t="shared" si="35"/>
        <v>-1.7133498448109428</v>
      </c>
      <c r="F368" s="13"/>
      <c r="G368" s="10">
        <f t="shared" si="36"/>
        <v>-1.825097498530695E-2</v>
      </c>
      <c r="I368" s="18">
        <f t="shared" si="37"/>
        <v>-7.3003899941227801E-2</v>
      </c>
      <c r="N368" s="42">
        <f t="shared" si="33"/>
        <v>35.886650155189059</v>
      </c>
      <c r="O368" s="43"/>
      <c r="P368" s="18">
        <f t="shared" si="34"/>
        <v>2.4187164553560563</v>
      </c>
      <c r="W368" s="31"/>
    </row>
    <row r="369" spans="2:23" x14ac:dyDescent="0.25">
      <c r="B369" s="36">
        <f t="shared" si="38"/>
        <v>42643</v>
      </c>
      <c r="C369" s="17">
        <f t="shared" si="39"/>
        <v>269</v>
      </c>
      <c r="E369" s="12">
        <f t="shared" si="35"/>
        <v>-2.1154977391275938</v>
      </c>
      <c r="F369" s="13"/>
      <c r="G369" s="10">
        <f t="shared" si="36"/>
        <v>-2.2538267126162879E-2</v>
      </c>
      <c r="I369" s="18">
        <f t="shared" si="37"/>
        <v>-9.0153068504651518E-2</v>
      </c>
      <c r="N369" s="42">
        <f t="shared" si="33"/>
        <v>35.484502260872411</v>
      </c>
      <c r="O369" s="43"/>
      <c r="P369" s="18">
        <f t="shared" si="34"/>
        <v>2.4548137523568805</v>
      </c>
      <c r="W369" s="31"/>
    </row>
    <row r="370" spans="2:23" x14ac:dyDescent="0.25">
      <c r="B370" s="36">
        <f t="shared" si="38"/>
        <v>42644</v>
      </c>
      <c r="C370" s="17">
        <f t="shared" si="39"/>
        <v>270</v>
      </c>
      <c r="E370" s="12">
        <f t="shared" si="35"/>
        <v>-2.5170187658079821</v>
      </c>
      <c r="F370" s="13"/>
      <c r="G370" s="10">
        <f t="shared" si="36"/>
        <v>-2.6821094561052375E-2</v>
      </c>
      <c r="I370" s="18">
        <f t="shared" si="37"/>
        <v>-0.1072843782442095</v>
      </c>
      <c r="N370" s="42">
        <f t="shared" si="33"/>
        <v>35.082981234192019</v>
      </c>
      <c r="O370" s="43"/>
      <c r="P370" s="18">
        <f t="shared" si="34"/>
        <v>2.4915709715578016</v>
      </c>
      <c r="W370" s="31"/>
    </row>
    <row r="371" spans="2:23" x14ac:dyDescent="0.25">
      <c r="B371" s="36">
        <f t="shared" si="38"/>
        <v>42645</v>
      </c>
      <c r="C371" s="17">
        <f t="shared" si="39"/>
        <v>271</v>
      </c>
      <c r="E371" s="12">
        <f t="shared" si="35"/>
        <v>-2.9177939455063271</v>
      </c>
      <c r="F371" s="13"/>
      <c r="G371" s="10">
        <f t="shared" si="36"/>
        <v>-3.1098598354715221E-2</v>
      </c>
      <c r="I371" s="18">
        <f t="shared" si="37"/>
        <v>-0.12439439341886088</v>
      </c>
      <c r="N371" s="42">
        <f t="shared" si="33"/>
        <v>34.682206054493676</v>
      </c>
      <c r="O371" s="43"/>
      <c r="P371" s="18">
        <f t="shared" si="34"/>
        <v>2.5289987262453857</v>
      </c>
      <c r="W371" s="31"/>
    </row>
    <row r="372" spans="2:23" x14ac:dyDescent="0.25">
      <c r="B372" s="36">
        <f t="shared" si="38"/>
        <v>42646</v>
      </c>
      <c r="C372" s="17">
        <f t="shared" si="39"/>
        <v>272</v>
      </c>
      <c r="E372" s="12">
        <f t="shared" si="35"/>
        <v>-3.3177045198874882</v>
      </c>
      <c r="F372" s="13"/>
      <c r="G372" s="10">
        <f t="shared" si="36"/>
        <v>-3.536991516366788E-2</v>
      </c>
      <c r="I372" s="18">
        <f t="shared" si="37"/>
        <v>-0.14147966065467152</v>
      </c>
      <c r="N372" s="42">
        <f t="shared" si="33"/>
        <v>34.282295480112516</v>
      </c>
      <c r="O372" s="43"/>
      <c r="P372" s="18">
        <f t="shared" si="34"/>
        <v>2.5671076655462373</v>
      </c>
      <c r="W372" s="31"/>
    </row>
    <row r="373" spans="2:23" x14ac:dyDescent="0.25">
      <c r="B373" s="36">
        <f t="shared" si="38"/>
        <v>42647</v>
      </c>
      <c r="C373" s="17">
        <f t="shared" si="39"/>
        <v>273</v>
      </c>
      <c r="E373" s="12">
        <f t="shared" si="35"/>
        <v>-3.716631986817458</v>
      </c>
      <c r="F373" s="13"/>
      <c r="G373" s="10">
        <f t="shared" si="36"/>
        <v>-3.9634176558480373E-2</v>
      </c>
      <c r="I373" s="18">
        <f t="shared" si="37"/>
        <v>-0.15853670623392149</v>
      </c>
      <c r="N373" s="42">
        <f t="shared" ref="N373:N436" si="40">90-$D$34+E373</f>
        <v>33.88336801318254</v>
      </c>
      <c r="O373" s="43"/>
      <c r="P373" s="18">
        <f t="shared" ref="P373:P436" si="41">$D$50/TAN(RADIANS(N373))</f>
        <v>2.6059084530758523</v>
      </c>
      <c r="W373" s="31"/>
    </row>
    <row r="374" spans="2:23" x14ac:dyDescent="0.25">
      <c r="B374" s="36">
        <f t="shared" si="38"/>
        <v>42648</v>
      </c>
      <c r="C374" s="17">
        <f t="shared" si="39"/>
        <v>274</v>
      </c>
      <c r="E374" s="12">
        <f t="shared" si="35"/>
        <v>-4.1144581354782668</v>
      </c>
      <c r="F374" s="13"/>
      <c r="G374" s="10">
        <f t="shared" si="36"/>
        <v>-4.3890508358376955E-2</v>
      </c>
      <c r="I374" s="18">
        <f t="shared" si="37"/>
        <v>-0.17556203343350782</v>
      </c>
      <c r="N374" s="42">
        <f t="shared" si="40"/>
        <v>33.485541864521736</v>
      </c>
      <c r="O374" s="43"/>
      <c r="P374" s="18">
        <f t="shared" si="41"/>
        <v>2.6454117434988658</v>
      </c>
      <c r="W374" s="31"/>
    </row>
    <row r="375" spans="2:23" x14ac:dyDescent="0.25">
      <c r="B375" s="36">
        <f t="shared" si="38"/>
        <v>42649</v>
      </c>
      <c r="C375" s="17">
        <f t="shared" si="39"/>
        <v>275</v>
      </c>
      <c r="E375" s="12">
        <f t="shared" si="35"/>
        <v>-4.5110650813962332</v>
      </c>
      <c r="F375" s="13"/>
      <c r="G375" s="10">
        <f t="shared" si="36"/>
        <v>-4.8138029979890036E-2</v>
      </c>
      <c r="I375" s="18">
        <f t="shared" si="37"/>
        <v>-0.19255211991956014</v>
      </c>
      <c r="N375" s="42">
        <f t="shared" si="40"/>
        <v>33.088934918603769</v>
      </c>
      <c r="O375" s="43"/>
      <c r="P375" s="18">
        <f t="shared" si="41"/>
        <v>2.6856281568570113</v>
      </c>
      <c r="W375" s="31"/>
    </row>
    <row r="376" spans="2:23" x14ac:dyDescent="0.25">
      <c r="B376" s="36">
        <f t="shared" si="38"/>
        <v>42650</v>
      </c>
      <c r="C376" s="17">
        <f t="shared" si="39"/>
        <v>276</v>
      </c>
      <c r="E376" s="12">
        <f t="shared" si="35"/>
        <v>-4.9063353013738453</v>
      </c>
      <c r="F376" s="13"/>
      <c r="G376" s="10">
        <f t="shared" si="36"/>
        <v>-5.2375853801324104E-2</v>
      </c>
      <c r="I376" s="18">
        <f t="shared" si="37"/>
        <v>-0.20950341520529642</v>
      </c>
      <c r="N376" s="42">
        <f t="shared" si="40"/>
        <v>32.693664698626158</v>
      </c>
      <c r="O376" s="43"/>
      <c r="P376" s="18">
        <f t="shared" si="41"/>
        <v>2.7265682505145441</v>
      </c>
      <c r="W376" s="31"/>
    </row>
    <row r="377" spans="2:23" x14ac:dyDescent="0.25">
      <c r="B377" s="36">
        <f t="shared" si="38"/>
        <v>42651</v>
      </c>
      <c r="C377" s="17">
        <f t="shared" si="39"/>
        <v>277</v>
      </c>
      <c r="E377" s="12">
        <f t="shared" si="35"/>
        <v>-5.300151668314272</v>
      </c>
      <c r="F377" s="13"/>
      <c r="G377" s="10">
        <f t="shared" si="36"/>
        <v>-5.6603084544785562E-2</v>
      </c>
      <c r="I377" s="18">
        <f t="shared" si="37"/>
        <v>-0.22641233817914225</v>
      </c>
      <c r="N377" s="42">
        <f t="shared" si="40"/>
        <v>32.29984833168573</v>
      </c>
      <c r="O377" s="43"/>
      <c r="P377" s="18">
        <f t="shared" si="41"/>
        <v>2.7682424885642094</v>
      </c>
      <c r="W377" s="31"/>
    </row>
    <row r="378" spans="2:23" x14ac:dyDescent="0.25">
      <c r="B378" s="36">
        <f t="shared" si="38"/>
        <v>42652</v>
      </c>
      <c r="C378" s="17">
        <f t="shared" si="39"/>
        <v>278</v>
      </c>
      <c r="E378" s="12">
        <f t="shared" si="35"/>
        <v>-5.6923974859287352</v>
      </c>
      <c r="F378" s="13"/>
      <c r="G378" s="10">
        <f t="shared" si="36"/>
        <v>-6.0818818677561975E-2</v>
      </c>
      <c r="I378" s="18">
        <f t="shared" si="37"/>
        <v>-0.2432752747102479</v>
      </c>
      <c r="N378" s="42">
        <f t="shared" si="40"/>
        <v>31.907602514071264</v>
      </c>
      <c r="O378" s="43"/>
      <c r="P378" s="18">
        <f t="shared" si="41"/>
        <v>2.8106612085304934</v>
      </c>
      <c r="W378" s="31"/>
    </row>
    <row r="379" spans="2:23" x14ac:dyDescent="0.25">
      <c r="B379" s="36">
        <f t="shared" si="38"/>
        <v>42653</v>
      </c>
      <c r="C379" s="17">
        <f t="shared" si="39"/>
        <v>279</v>
      </c>
      <c r="E379" s="12">
        <f t="shared" si="35"/>
        <v>-6.0829565233160992</v>
      </c>
      <c r="F379" s="13"/>
      <c r="G379" s="10">
        <f t="shared" si="36"/>
        <v>-6.5022143834638432E-2</v>
      </c>
      <c r="I379" s="18">
        <f t="shared" si="37"/>
        <v>-0.26008857533855373</v>
      </c>
      <c r="N379" s="42">
        <f t="shared" si="40"/>
        <v>31.517043476683902</v>
      </c>
      <c r="O379" s="43"/>
      <c r="P379" s="18">
        <f t="shared" si="41"/>
        <v>2.8538345852006928</v>
      </c>
      <c r="W379" s="31"/>
    </row>
    <row r="380" spans="2:23" x14ac:dyDescent="0.25">
      <c r="B380" s="36">
        <f t="shared" si="38"/>
        <v>42654</v>
      </c>
      <c r="C380" s="17">
        <f t="shared" si="39"/>
        <v>280</v>
      </c>
      <c r="E380" s="12">
        <f t="shared" si="35"/>
        <v>-6.47171304940467</v>
      </c>
      <c r="F380" s="13"/>
      <c r="G380" s="10">
        <f t="shared" si="36"/>
        <v>-6.9212138264159145E-2</v>
      </c>
      <c r="I380" s="18">
        <f t="shared" si="37"/>
        <v>-0.27684855305663658</v>
      </c>
      <c r="N380" s="42">
        <f t="shared" si="40"/>
        <v>31.128286950595331</v>
      </c>
      <c r="O380" s="43"/>
      <c r="P380" s="18">
        <f t="shared" si="41"/>
        <v>2.8977725914086325</v>
      </c>
      <c r="W380" s="31"/>
    </row>
    <row r="381" spans="2:23" x14ac:dyDescent="0.25">
      <c r="B381" s="36">
        <f t="shared" si="38"/>
        <v>42655</v>
      </c>
      <c r="C381" s="17">
        <f t="shared" si="39"/>
        <v>281</v>
      </c>
      <c r="E381" s="12">
        <f t="shared" si="35"/>
        <v>-6.8585518672456756</v>
      </c>
      <c r="F381" s="13"/>
      <c r="G381" s="10">
        <f t="shared" si="36"/>
        <v>-7.3387870297650176E-2</v>
      </c>
      <c r="I381" s="18">
        <f t="shared" si="37"/>
        <v>-0.2935514811906007</v>
      </c>
      <c r="N381" s="42">
        <f t="shared" si="40"/>
        <v>30.741448132754325</v>
      </c>
      <c r="O381" s="43"/>
      <c r="P381" s="18">
        <f t="shared" si="41"/>
        <v>2.9424849555904804</v>
      </c>
      <c r="W381" s="31"/>
    </row>
    <row r="382" spans="2:23" x14ac:dyDescent="0.25">
      <c r="B382" s="36">
        <f t="shared" si="38"/>
        <v>42656</v>
      </c>
      <c r="C382" s="17">
        <f t="shared" si="39"/>
        <v>282</v>
      </c>
      <c r="E382" s="12">
        <f t="shared" si="35"/>
        <v>-7.2433583481487638</v>
      </c>
      <c r="F382" s="13"/>
      <c r="G382" s="10">
        <f t="shared" si="36"/>
        <v>-7.7548397846840131E-2</v>
      </c>
      <c r="I382" s="18">
        <f t="shared" si="37"/>
        <v>-0.31019359138736052</v>
      </c>
      <c r="N382" s="42">
        <f t="shared" si="40"/>
        <v>30.356641651851238</v>
      </c>
      <c r="O382" s="43"/>
      <c r="P382" s="18">
        <f t="shared" si="41"/>
        <v>2.9879811159275906</v>
      </c>
      <c r="W382" s="31"/>
    </row>
    <row r="383" spans="2:23" x14ac:dyDescent="0.25">
      <c r="B383" s="36">
        <f t="shared" si="38"/>
        <v>42657</v>
      </c>
      <c r="C383" s="17">
        <f t="shared" si="39"/>
        <v>283</v>
      </c>
      <c r="E383" s="12">
        <f t="shared" si="35"/>
        <v>-7.6260184656487997</v>
      </c>
      <c r="F383" s="13"/>
      <c r="G383" s="10">
        <f t="shared" si="36"/>
        <v>-8.1692767928915236E-2</v>
      </c>
      <c r="I383" s="18">
        <f t="shared" si="37"/>
        <v>-0.32677107171566094</v>
      </c>
      <c r="N383" s="42">
        <f t="shared" si="40"/>
        <v>29.973981534351203</v>
      </c>
      <c r="O383" s="43"/>
      <c r="P383" s="18">
        <f t="shared" si="41"/>
        <v>3.0342701708872633</v>
      </c>
      <c r="W383" s="31"/>
    </row>
    <row r="384" spans="2:23" x14ac:dyDescent="0.25">
      <c r="B384" s="36">
        <f t="shared" si="38"/>
        <v>42658</v>
      </c>
      <c r="C384" s="17">
        <f t="shared" si="39"/>
        <v>284</v>
      </c>
      <c r="E384" s="12">
        <f t="shared" si="35"/>
        <v>-8.0064188292945264</v>
      </c>
      <c r="F384" s="13"/>
      <c r="G384" s="10">
        <f t="shared" si="36"/>
        <v>-8.5820016222067391E-2</v>
      </c>
      <c r="I384" s="18">
        <f t="shared" si="37"/>
        <v>-0.34328006488826956</v>
      </c>
      <c r="N384" s="42">
        <f t="shared" si="40"/>
        <v>29.593581170705477</v>
      </c>
      <c r="O384" s="43"/>
      <c r="P384" s="18">
        <f t="shared" si="41"/>
        <v>3.0813608259695879</v>
      </c>
      <c r="W384" s="31"/>
    </row>
    <row r="385" spans="2:23" x14ac:dyDescent="0.25">
      <c r="B385" s="36">
        <f t="shared" si="38"/>
        <v>42659</v>
      </c>
      <c r="C385" s="17">
        <f t="shared" si="39"/>
        <v>285</v>
      </c>
      <c r="E385" s="12">
        <f t="shared" si="35"/>
        <v>-8.3844467182484426</v>
      </c>
      <c r="F385" s="13"/>
      <c r="G385" s="10">
        <f t="shared" si="36"/>
        <v>-8.9929166653187467E-2</v>
      </c>
      <c r="I385" s="18">
        <f t="shared" si="37"/>
        <v>-0.35971666661274987</v>
      </c>
      <c r="N385" s="42">
        <f t="shared" si="40"/>
        <v>29.215553281751561</v>
      </c>
      <c r="O385" s="43"/>
      <c r="P385" s="18">
        <f t="shared" si="41"/>
        <v>3.1292613364665689</v>
      </c>
      <c r="W385" s="31"/>
    </row>
    <row r="386" spans="2:23" x14ac:dyDescent="0.25">
      <c r="B386" s="36">
        <f t="shared" si="38"/>
        <v>42660</v>
      </c>
      <c r="C386" s="17">
        <f t="shared" si="39"/>
        <v>286</v>
      </c>
      <c r="E386" s="12">
        <f t="shared" si="35"/>
        <v>-8.7599901146885983</v>
      </c>
      <c r="F386" s="13"/>
      <c r="G386" s="10">
        <f t="shared" si="36"/>
        <v>-9.4019231019573907E-2</v>
      </c>
      <c r="I386" s="18">
        <f t="shared" si="37"/>
        <v>-0.37607692407829563</v>
      </c>
      <c r="N386" s="42">
        <f t="shared" si="40"/>
        <v>28.840009885311403</v>
      </c>
      <c r="O386" s="43"/>
      <c r="P386" s="18">
        <f t="shared" si="41"/>
        <v>3.1779794460395729</v>
      </c>
      <c r="W386" s="31"/>
    </row>
    <row r="387" spans="2:23" x14ac:dyDescent="0.25">
      <c r="B387" s="36">
        <f t="shared" si="38"/>
        <v>42661</v>
      </c>
      <c r="C387" s="17">
        <f t="shared" si="39"/>
        <v>287</v>
      </c>
      <c r="E387" s="12">
        <f t="shared" si="35"/>
        <v>-9.1329377370016651</v>
      </c>
      <c r="F387" s="13"/>
      <c r="G387" s="10">
        <f t="shared" si="36"/>
        <v>-9.8089208646512285E-2</v>
      </c>
      <c r="I387" s="18">
        <f t="shared" si="37"/>
        <v>-0.39235683458604914</v>
      </c>
      <c r="N387" s="42">
        <f t="shared" si="40"/>
        <v>28.467062262998336</v>
      </c>
      <c r="O387" s="43"/>
      <c r="P387" s="18">
        <f t="shared" si="41"/>
        <v>3.227522320922128</v>
      </c>
      <c r="W387" s="31"/>
    </row>
    <row r="388" spans="2:23" x14ac:dyDescent="0.25">
      <c r="B388" s="36">
        <f t="shared" si="38"/>
        <v>42662</v>
      </c>
      <c r="C388" s="17">
        <f t="shared" si="39"/>
        <v>288</v>
      </c>
      <c r="E388" s="12">
        <f t="shared" si="35"/>
        <v>-9.5031790727583374</v>
      </c>
      <c r="F388" s="13"/>
      <c r="G388" s="10">
        <f t="shared" si="36"/>
        <v>-0.10213808608259654</v>
      </c>
      <c r="I388" s="18">
        <f t="shared" si="37"/>
        <v>-0.40855234433038617</v>
      </c>
      <c r="N388" s="42">
        <f t="shared" si="40"/>
        <v>28.096820927241666</v>
      </c>
      <c r="O388" s="43"/>
      <c r="P388" s="18">
        <f t="shared" si="41"/>
        <v>3.2778964795585153</v>
      </c>
      <c r="W388" s="31"/>
    </row>
    <row r="389" spans="2:23" x14ac:dyDescent="0.25">
      <c r="B389" s="36">
        <f t="shared" si="38"/>
        <v>42663</v>
      </c>
      <c r="C389" s="17">
        <f t="shared" si="39"/>
        <v>289</v>
      </c>
      <c r="E389" s="12">
        <f t="shared" si="35"/>
        <v>-9.8706044114603309</v>
      </c>
      <c r="F389" s="13"/>
      <c r="G389" s="10">
        <f t="shared" si="36"/>
        <v>-0.10616483683463465</v>
      </c>
      <c r="I389" s="18">
        <f t="shared" si="37"/>
        <v>-0.42465934733853861</v>
      </c>
      <c r="N389" s="42">
        <f t="shared" si="40"/>
        <v>27.729395588539671</v>
      </c>
      <c r="O389" s="43"/>
      <c r="P389" s="18">
        <f t="shared" si="41"/>
        <v>3.3291077174935979</v>
      </c>
      <c r="W389" s="31"/>
    </row>
    <row r="390" spans="2:23" x14ac:dyDescent="0.25">
      <c r="B390" s="36">
        <f t="shared" si="38"/>
        <v>42664</v>
      </c>
      <c r="C390" s="17">
        <f t="shared" si="39"/>
        <v>290</v>
      </c>
      <c r="E390" s="12">
        <f t="shared" si="35"/>
        <v>-10.235104877050137</v>
      </c>
      <c r="F390" s="13"/>
      <c r="G390" s="10">
        <f t="shared" si="36"/>
        <v>-0.11016842114398932</v>
      </c>
      <c r="I390" s="18">
        <f t="shared" si="37"/>
        <v>-0.44067368457595729</v>
      </c>
      <c r="N390" s="42">
        <f t="shared" si="40"/>
        <v>27.364895122949864</v>
      </c>
      <c r="O390" s="43"/>
      <c r="P390" s="18">
        <f t="shared" si="41"/>
        <v>3.3811610273374555</v>
      </c>
      <c r="W390" s="31"/>
    </row>
    <row r="391" spans="2:23" x14ac:dyDescent="0.25">
      <c r="B391" s="36">
        <f t="shared" si="38"/>
        <v>42665</v>
      </c>
      <c r="C391" s="17">
        <f t="shared" si="39"/>
        <v>291</v>
      </c>
      <c r="E391" s="12">
        <f t="shared" si="35"/>
        <v>-10.596572460173201</v>
      </c>
      <c r="F391" s="13"/>
      <c r="G391" s="10">
        <f t="shared" si="36"/>
        <v>-0.11414778580616951</v>
      </c>
      <c r="I391" s="18">
        <f t="shared" si="37"/>
        <v>-0.45659114322467803</v>
      </c>
      <c r="N391" s="42">
        <f t="shared" si="40"/>
        <v>27.003427539826802</v>
      </c>
      <c r="O391" s="43"/>
      <c r="P391" s="18">
        <f t="shared" si="41"/>
        <v>3.4340605136388422</v>
      </c>
      <c r="W391" s="31"/>
    </row>
    <row r="392" spans="2:23" x14ac:dyDescent="0.25">
      <c r="B392" s="36">
        <f t="shared" si="38"/>
        <v>42666</v>
      </c>
      <c r="C392" s="17">
        <f t="shared" si="39"/>
        <v>292</v>
      </c>
      <c r="E392" s="12">
        <f t="shared" si="35"/>
        <v>-10.954900050183568</v>
      </c>
      <c r="F392" s="13"/>
      <c r="G392" s="10">
        <f t="shared" si="36"/>
        <v>-0.11810186403547859</v>
      </c>
      <c r="I392" s="18">
        <f t="shared" si="37"/>
        <v>-0.47240745614191437</v>
      </c>
      <c r="N392" s="42">
        <f t="shared" si="40"/>
        <v>26.645099949816434</v>
      </c>
      <c r="O392" s="43"/>
      <c r="P392" s="18">
        <f t="shared" si="41"/>
        <v>3.4878093025156356</v>
      </c>
      <c r="W392" s="31"/>
    </row>
    <row r="393" spans="2:23" x14ac:dyDescent="0.25">
      <c r="B393" s="36">
        <f t="shared" si="38"/>
        <v>42667</v>
      </c>
      <c r="C393" s="17">
        <f t="shared" si="39"/>
        <v>293</v>
      </c>
      <c r="E393" s="12">
        <f t="shared" si="35"/>
        <v>-11.309981466882942</v>
      </c>
      <c r="F393" s="13"/>
      <c r="G393" s="10">
        <f t="shared" si="36"/>
        <v>-0.12202957537648264</v>
      </c>
      <c r="I393" s="18">
        <f t="shared" si="37"/>
        <v>-0.48811830150593055</v>
      </c>
      <c r="N393" s="42">
        <f t="shared" si="40"/>
        <v>26.29001853311706</v>
      </c>
      <c r="O393" s="43"/>
      <c r="P393" s="18">
        <f t="shared" si="41"/>
        <v>3.5424094459078384</v>
      </c>
      <c r="W393" s="31"/>
    </row>
    <row r="394" spans="2:23" x14ac:dyDescent="0.25">
      <c r="B394" s="36">
        <f t="shared" si="38"/>
        <v>42668</v>
      </c>
      <c r="C394" s="17">
        <f t="shared" si="39"/>
        <v>294</v>
      </c>
      <c r="E394" s="12">
        <f t="shared" si="35"/>
        <v>-11.661711491984306</v>
      </c>
      <c r="F394" s="13"/>
      <c r="G394" s="10">
        <f t="shared" si="36"/>
        <v>-0.12592982566403602</v>
      </c>
      <c r="I394" s="18">
        <f t="shared" si="37"/>
        <v>-0.50371930265614406</v>
      </c>
      <c r="N394" s="42">
        <f t="shared" si="40"/>
        <v>25.938288508015695</v>
      </c>
      <c r="O394" s="43"/>
      <c r="P394" s="18">
        <f t="shared" si="41"/>
        <v>3.5978618203405963</v>
      </c>
      <c r="W394" s="31"/>
    </row>
    <row r="395" spans="2:23" x14ac:dyDescent="0.25">
      <c r="B395" s="36">
        <f t="shared" si="38"/>
        <v>42669</v>
      </c>
      <c r="C395" s="17">
        <f t="shared" si="39"/>
        <v>295</v>
      </c>
      <c r="E395" s="12">
        <f t="shared" si="35"/>
        <v>-12.009985900290248</v>
      </c>
      <c r="F395" s="13"/>
      <c r="G395" s="10">
        <f t="shared" si="36"/>
        <v>-0.12980150703354537</v>
      </c>
      <c r="I395" s="18">
        <f t="shared" si="37"/>
        <v>-0.51920602813418149</v>
      </c>
      <c r="N395" s="42">
        <f t="shared" si="40"/>
        <v>25.590014099709755</v>
      </c>
      <c r="O395" s="43"/>
      <c r="P395" s="18">
        <f t="shared" si="41"/>
        <v>3.6541660201107331</v>
      </c>
      <c r="W395" s="31"/>
    </row>
    <row r="396" spans="2:23" x14ac:dyDescent="0.25">
      <c r="B396" s="36">
        <f t="shared" si="38"/>
        <v>42670</v>
      </c>
      <c r="C396" s="17">
        <f t="shared" si="39"/>
        <v>296</v>
      </c>
      <c r="E396" s="12">
        <f t="shared" si="35"/>
        <v>-12.354701490577209</v>
      </c>
      <c r="F396" s="13"/>
      <c r="G396" s="10">
        <f t="shared" si="36"/>
        <v>-0.13364349798311034</v>
      </c>
      <c r="I396" s="18">
        <f t="shared" si="37"/>
        <v>-0.53457399193244137</v>
      </c>
      <c r="N396" s="42">
        <f t="shared" si="40"/>
        <v>25.245298509422792</v>
      </c>
      <c r="O396" s="43"/>
      <c r="P396" s="18">
        <f t="shared" si="41"/>
        <v>3.7113202448417613</v>
      </c>
      <c r="W396" s="31"/>
    </row>
    <row r="397" spans="2:23" x14ac:dyDescent="0.25">
      <c r="B397" s="36">
        <f t="shared" si="38"/>
        <v>42671</v>
      </c>
      <c r="C397" s="17">
        <f t="shared" si="39"/>
        <v>297</v>
      </c>
      <c r="E397" s="12">
        <f t="shared" si="35"/>
        <v>-12.695756116176199</v>
      </c>
      <c r="F397" s="13"/>
      <c r="G397" s="10">
        <f t="shared" si="36"/>
        <v>-0.13745466348910823</v>
      </c>
      <c r="I397" s="18">
        <f t="shared" si="37"/>
        <v>-0.54981865395643292</v>
      </c>
      <c r="N397" s="42">
        <f t="shared" si="40"/>
        <v>24.904243883823803</v>
      </c>
      <c r="O397" s="43"/>
      <c r="P397" s="18">
        <f t="shared" si="41"/>
        <v>3.7693211813889813</v>
      </c>
      <c r="W397" s="31"/>
    </row>
    <row r="398" spans="2:23" x14ac:dyDescent="0.25">
      <c r="B398" s="36">
        <f t="shared" si="38"/>
        <v>42672</v>
      </c>
      <c r="C398" s="17">
        <f t="shared" si="39"/>
        <v>298</v>
      </c>
      <c r="E398" s="12">
        <f t="shared" si="35"/>
        <v>-13.033048715241126</v>
      </c>
      <c r="F398" s="13"/>
      <c r="G398" s="10">
        <f t="shared" si="36"/>
        <v>-0.14123385517672601</v>
      </c>
      <c r="I398" s="18">
        <f t="shared" si="37"/>
        <v>-0.56493542070690406</v>
      </c>
      <c r="N398" s="42">
        <f t="shared" si="40"/>
        <v>24.566951284758876</v>
      </c>
      <c r="O398" s="43"/>
      <c r="P398" s="18">
        <f t="shared" si="41"/>
        <v>3.8281638801192512</v>
      </c>
      <c r="W398" s="31"/>
    </row>
    <row r="399" spans="2:23" x14ac:dyDescent="0.25">
      <c r="B399" s="36">
        <f t="shared" si="38"/>
        <v>42673</v>
      </c>
      <c r="C399" s="17">
        <f t="shared" si="39"/>
        <v>299</v>
      </c>
      <c r="E399" s="12">
        <f t="shared" si="35"/>
        <v>-13.366479340695481</v>
      </c>
      <c r="F399" s="13"/>
      <c r="G399" s="10">
        <f t="shared" si="36"/>
        <v>-0.14497991154685466</v>
      </c>
      <c r="I399" s="18">
        <f t="shared" si="37"/>
        <v>-0.57991964618741865</v>
      </c>
      <c r="N399" s="42">
        <f t="shared" si="40"/>
        <v>24.233520659304521</v>
      </c>
      <c r="O399" s="43"/>
      <c r="P399" s="18">
        <f t="shared" si="41"/>
        <v>3.8878416256392705</v>
      </c>
      <c r="W399" s="31"/>
    </row>
    <row r="400" spans="2:23" x14ac:dyDescent="0.25">
      <c r="B400" s="36">
        <f t="shared" si="38"/>
        <v>42674</v>
      </c>
      <c r="C400" s="17">
        <f t="shared" si="39"/>
        <v>300</v>
      </c>
      <c r="E400" s="12">
        <f t="shared" si="35"/>
        <v>-13.695949189848955</v>
      </c>
      <c r="F400" s="13"/>
      <c r="G400" s="10">
        <f t="shared" si="36"/>
        <v>-0.14869165826068018</v>
      </c>
      <c r="I400" s="18">
        <f t="shared" si="37"/>
        <v>-0.5947666330427207</v>
      </c>
      <c r="N400" s="42">
        <f t="shared" si="40"/>
        <v>23.904050810151048</v>
      </c>
      <c r="O400" s="43"/>
      <c r="P400" s="18">
        <f t="shared" si="41"/>
        <v>3.9483458021028262</v>
      </c>
      <c r="W400" s="31"/>
    </row>
    <row r="401" spans="2:23" x14ac:dyDescent="0.25">
      <c r="B401" s="36">
        <f t="shared" si="38"/>
        <v>42675</v>
      </c>
      <c r="C401" s="17">
        <f t="shared" si="39"/>
        <v>300</v>
      </c>
      <c r="E401" s="12">
        <f t="shared" si="35"/>
        <v>-13.695949189848955</v>
      </c>
      <c r="F401" s="13"/>
      <c r="G401" s="10">
        <f t="shared" si="36"/>
        <v>-0.14869165826068018</v>
      </c>
      <c r="I401" s="18">
        <f t="shared" si="37"/>
        <v>-0.5947666330427207</v>
      </c>
      <c r="N401" s="42">
        <f t="shared" si="40"/>
        <v>23.904050810151048</v>
      </c>
      <c r="O401" s="43"/>
      <c r="P401" s="18">
        <f t="shared" si="41"/>
        <v>3.9483458021028262</v>
      </c>
      <c r="W401" s="31"/>
    </row>
    <row r="402" spans="2:23" x14ac:dyDescent="0.25">
      <c r="B402" s="36">
        <f t="shared" si="38"/>
        <v>42676</v>
      </c>
      <c r="C402" s="17">
        <f t="shared" si="39"/>
        <v>301</v>
      </c>
      <c r="E402" s="12">
        <f t="shared" si="35"/>
        <v>-14.02136063367467</v>
      </c>
      <c r="F402" s="13"/>
      <c r="G402" s="10">
        <f t="shared" si="36"/>
        <v>-0.15236790848319151</v>
      </c>
      <c r="I402" s="18">
        <f t="shared" si="37"/>
        <v>-0.60947163393276604</v>
      </c>
      <c r="N402" s="42">
        <f t="shared" si="40"/>
        <v>23.578639366325334</v>
      </c>
      <c r="O402" s="43"/>
      <c r="P402" s="18">
        <f t="shared" si="41"/>
        <v>4.009665753291257</v>
      </c>
      <c r="W402" s="31"/>
    </row>
    <row r="403" spans="2:23" x14ac:dyDescent="0.25">
      <c r="B403" s="36">
        <f t="shared" si="38"/>
        <v>42677</v>
      </c>
      <c r="C403" s="17">
        <f t="shared" si="39"/>
        <v>302</v>
      </c>
      <c r="E403" s="12">
        <f t="shared" si="35"/>
        <v>-14.342617245738895</v>
      </c>
      <c r="F403" s="13"/>
      <c r="G403" s="10">
        <f t="shared" si="36"/>
        <v>-0.15600746328672796</v>
      </c>
      <c r="I403" s="18">
        <f t="shared" si="37"/>
        <v>-0.62402985314691184</v>
      </c>
      <c r="N403" s="42">
        <f t="shared" si="40"/>
        <v>23.257382754261108</v>
      </c>
      <c r="O403" s="43"/>
      <c r="P403" s="18">
        <f t="shared" si="41"/>
        <v>4.0717886377335883</v>
      </c>
      <c r="W403" s="31"/>
    </row>
    <row r="404" spans="2:23" x14ac:dyDescent="0.25">
      <c r="B404" s="36">
        <f t="shared" si="38"/>
        <v>42678</v>
      </c>
      <c r="C404" s="17">
        <f t="shared" si="39"/>
        <v>303</v>
      </c>
      <c r="E404" s="12">
        <f t="shared" si="35"/>
        <v>-14.65962383077416</v>
      </c>
      <c r="F404" s="13"/>
      <c r="G404" s="10">
        <f t="shared" si="36"/>
        <v>-0.15960911211555126</v>
      </c>
      <c r="I404" s="18">
        <f t="shared" si="37"/>
        <v>-0.63843644846220504</v>
      </c>
      <c r="N404" s="42">
        <f t="shared" si="40"/>
        <v>22.940376169225843</v>
      </c>
      <c r="O404" s="43"/>
      <c r="P404" s="18">
        <f t="shared" si="41"/>
        <v>4.1346992792129829</v>
      </c>
      <c r="W404" s="31"/>
    </row>
    <row r="405" spans="2:23" x14ac:dyDescent="0.25">
      <c r="B405" s="36">
        <f t="shared" si="38"/>
        <v>42679</v>
      </c>
      <c r="C405" s="17">
        <f t="shared" si="39"/>
        <v>304</v>
      </c>
      <c r="E405" s="12">
        <f t="shared" si="35"/>
        <v>-14.972286452887806</v>
      </c>
      <c r="F405" s="13"/>
      <c r="G405" s="10">
        <f t="shared" si="36"/>
        <v>-0.16317163331230766</v>
      </c>
      <c r="I405" s="18">
        <f t="shared" si="37"/>
        <v>-0.65268653324923065</v>
      </c>
      <c r="N405" s="42">
        <f t="shared" si="40"/>
        <v>22.627713547112194</v>
      </c>
      <c r="O405" s="43"/>
      <c r="P405" s="18">
        <f t="shared" si="41"/>
        <v>4.1983800130955213</v>
      </c>
      <c r="W405" s="31"/>
    </row>
    <row r="406" spans="2:23" x14ac:dyDescent="0.25">
      <c r="B406" s="36">
        <f t="shared" si="38"/>
        <v>42680</v>
      </c>
      <c r="C406" s="17">
        <f t="shared" si="39"/>
        <v>305</v>
      </c>
      <c r="E406" s="12">
        <f t="shared" si="35"/>
        <v>-15.280512463397022</v>
      </c>
      <c r="F406" s="13"/>
      <c r="G406" s="10">
        <f t="shared" si="36"/>
        <v>-0.16669379470708515</v>
      </c>
      <c r="I406" s="18">
        <f t="shared" si="37"/>
        <v>-0.66677517882834059</v>
      </c>
      <c r="N406" s="42">
        <f t="shared" si="40"/>
        <v>22.319487536602978</v>
      </c>
      <c r="O406" s="43"/>
      <c r="P406" s="18">
        <f t="shared" si="41"/>
        <v>4.2628105290153053</v>
      </c>
      <c r="W406" s="31"/>
    </row>
    <row r="407" spans="2:23" x14ac:dyDescent="0.25">
      <c r="B407" s="36">
        <f t="shared" si="38"/>
        <v>42681</v>
      </c>
      <c r="C407" s="17">
        <f t="shared" si="39"/>
        <v>306</v>
      </c>
      <c r="E407" s="12">
        <f t="shared" si="35"/>
        <v>-15.584210528282879</v>
      </c>
      <c r="F407" s="13"/>
      <c r="G407" s="10">
        <f t="shared" si="36"/>
        <v>-0.1701743542696314</v>
      </c>
      <c r="I407" s="18">
        <f t="shared" si="37"/>
        <v>-0.6806974170785256</v>
      </c>
      <c r="N407" s="42">
        <f t="shared" si="40"/>
        <v>22.01578947171712</v>
      </c>
      <c r="O407" s="43"/>
      <c r="P407" s="18">
        <f t="shared" si="41"/>
        <v>4.3279677105574432</v>
      </c>
      <c r="W407" s="31"/>
    </row>
    <row r="408" spans="2:23" x14ac:dyDescent="0.25">
      <c r="B408" s="36">
        <f t="shared" si="38"/>
        <v>42682</v>
      </c>
      <c r="C408" s="17">
        <f t="shared" si="39"/>
        <v>307</v>
      </c>
      <c r="E408" s="12">
        <f t="shared" si="35"/>
        <v>-15.883290655254385</v>
      </c>
      <c r="F408" s="13"/>
      <c r="G408" s="10">
        <f t="shared" si="36"/>
        <v>-0.17361206082511027</v>
      </c>
      <c r="I408" s="18">
        <f t="shared" si="37"/>
        <v>-0.69444824330044108</v>
      </c>
      <c r="N408" s="42">
        <f t="shared" si="40"/>
        <v>21.716709344745617</v>
      </c>
      <c r="O408" s="43"/>
      <c r="P408" s="18">
        <f t="shared" si="41"/>
        <v>4.3938254726967267</v>
      </c>
      <c r="W408" s="31"/>
    </row>
    <row r="409" spans="2:23" x14ac:dyDescent="0.25">
      <c r="B409" s="36">
        <f t="shared" si="38"/>
        <v>42683</v>
      </c>
      <c r="C409" s="17">
        <f t="shared" si="39"/>
        <v>308</v>
      </c>
      <c r="E409" s="12">
        <f t="shared" si="35"/>
        <v>-16.177664220415267</v>
      </c>
      <c r="F409" s="13"/>
      <c r="G409" s="10">
        <f t="shared" si="36"/>
        <v>-0.17700565483361369</v>
      </c>
      <c r="I409" s="18">
        <f t="shared" si="37"/>
        <v>-0.70802261933445476</v>
      </c>
      <c r="N409" s="42">
        <f t="shared" si="40"/>
        <v>21.422335779584735</v>
      </c>
      <c r="O409" s="43"/>
      <c r="P409" s="18">
        <f t="shared" si="41"/>
        <v>4.4603545978756038</v>
      </c>
      <c r="W409" s="31"/>
    </row>
    <row r="410" spans="2:23" x14ac:dyDescent="0.25">
      <c r="B410" s="36">
        <f t="shared" si="38"/>
        <v>42684</v>
      </c>
      <c r="C410" s="17">
        <f t="shared" si="39"/>
        <v>309</v>
      </c>
      <c r="E410" s="12">
        <f t="shared" si="35"/>
        <v>-16.467243994525031</v>
      </c>
      <c r="F410" s="13"/>
      <c r="G410" s="10">
        <f t="shared" si="36"/>
        <v>-0.18035386923344218</v>
      </c>
      <c r="I410" s="18">
        <f t="shared" si="37"/>
        <v>-0.72141547693376873</v>
      </c>
      <c r="N410" s="42">
        <f t="shared" si="40"/>
        <v>21.13275600547497</v>
      </c>
      <c r="O410" s="43"/>
      <c r="P410" s="18">
        <f t="shared" si="41"/>
        <v>4.5275225717389764</v>
      </c>
      <c r="W410" s="31"/>
    </row>
    <row r="411" spans="2:23" x14ac:dyDescent="0.25">
      <c r="B411" s="36">
        <f t="shared" si="38"/>
        <v>42685</v>
      </c>
      <c r="C411" s="17">
        <f t="shared" si="39"/>
        <v>310</v>
      </c>
      <c r="E411" s="12">
        <f t="shared" si="35"/>
        <v>-16.751944168847004</v>
      </c>
      <c r="F411" s="13"/>
      <c r="G411" s="10">
        <f t="shared" si="36"/>
        <v>-0.18365543034797488</v>
      </c>
      <c r="I411" s="18">
        <f t="shared" si="37"/>
        <v>-0.73462172139189952</v>
      </c>
      <c r="N411" s="42">
        <f t="shared" si="40"/>
        <v>20.848055831152998</v>
      </c>
      <c r="O411" s="43"/>
      <c r="P411" s="18">
        <f t="shared" si="41"/>
        <v>4.5952934196858157</v>
      </c>
      <c r="W411" s="31"/>
    </row>
    <row r="412" spans="2:23" x14ac:dyDescent="0.25">
      <c r="B412" s="36">
        <f t="shared" si="38"/>
        <v>42686</v>
      </c>
      <c r="C412" s="17">
        <f t="shared" si="39"/>
        <v>311</v>
      </c>
      <c r="E412" s="12">
        <f t="shared" si="35"/>
        <v>-17.031680380575164</v>
      </c>
      <c r="F412" s="13"/>
      <c r="G412" s="10">
        <f t="shared" si="36"/>
        <v>-0.18690905885573056</v>
      </c>
      <c r="I412" s="18">
        <f t="shared" si="37"/>
        <v>-0.74763623542292224</v>
      </c>
      <c r="N412" s="42">
        <f t="shared" si="40"/>
        <v>20.568319619424837</v>
      </c>
      <c r="O412" s="43"/>
      <c r="P412" s="18">
        <f t="shared" si="41"/>
        <v>4.66362754554675</v>
      </c>
      <c r="W412" s="31"/>
    </row>
    <row r="413" spans="2:23" x14ac:dyDescent="0.25">
      <c r="B413" s="36">
        <f t="shared" si="38"/>
        <v>42687</v>
      </c>
      <c r="C413" s="17">
        <f t="shared" si="39"/>
        <v>312</v>
      </c>
      <c r="E413" s="12">
        <f t="shared" si="35"/>
        <v>-17.306369737832796</v>
      </c>
      <c r="F413" s="13"/>
      <c r="G413" s="10">
        <f t="shared" si="36"/>
        <v>-0.19011347082300944</v>
      </c>
      <c r="I413" s="18">
        <f t="shared" si="37"/>
        <v>-0.76045388329203778</v>
      </c>
      <c r="N413" s="42">
        <f t="shared" si="40"/>
        <v>20.293630262167206</v>
      </c>
      <c r="O413" s="43"/>
      <c r="P413" s="18">
        <f t="shared" si="41"/>
        <v>4.7324815738524739</v>
      </c>
      <c r="W413" s="31"/>
    </row>
    <row r="414" spans="2:23" x14ac:dyDescent="0.25">
      <c r="B414" s="36">
        <f t="shared" si="38"/>
        <v>42688</v>
      </c>
      <c r="C414" s="17">
        <f t="shared" si="39"/>
        <v>313</v>
      </c>
      <c r="E414" s="12">
        <f t="shared" si="35"/>
        <v>-17.575930844235089</v>
      </c>
      <c r="F414" s="13"/>
      <c r="G414" s="10">
        <f t="shared" si="36"/>
        <v>-0.19326737879826553</v>
      </c>
      <c r="I414" s="18">
        <f t="shared" si="37"/>
        <v>-0.77306951519306211</v>
      </c>
      <c r="N414" s="42">
        <f t="shared" si="40"/>
        <v>20.024069155764913</v>
      </c>
      <c r="O414" s="43"/>
      <c r="P414" s="18">
        <f t="shared" si="41"/>
        <v>4.8018081973174747</v>
      </c>
      <c r="W414" s="31"/>
    </row>
    <row r="415" spans="2:23" x14ac:dyDescent="0.25">
      <c r="B415" s="36">
        <f t="shared" si="38"/>
        <v>42689</v>
      </c>
      <c r="C415" s="17">
        <f t="shared" si="39"/>
        <v>314</v>
      </c>
      <c r="E415" s="12">
        <f t="shared" si="35"/>
        <v>-17.840283823008548</v>
      </c>
      <c r="F415" s="13"/>
      <c r="G415" s="10">
        <f t="shared" si="36"/>
        <v>-0.19636949296712528</v>
      </c>
      <c r="I415" s="18">
        <f t="shared" si="37"/>
        <v>-0.7854779718685011</v>
      </c>
      <c r="N415" s="42">
        <f t="shared" si="40"/>
        <v>19.759716176991454</v>
      </c>
      <c r="O415" s="43"/>
      <c r="P415" s="18">
        <f t="shared" si="41"/>
        <v>4.8715560313262429</v>
      </c>
      <c r="W415" s="31"/>
    </row>
    <row r="416" spans="2:23" x14ac:dyDescent="0.25">
      <c r="B416" s="36">
        <f t="shared" si="38"/>
        <v>42690</v>
      </c>
      <c r="C416" s="17">
        <f t="shared" si="39"/>
        <v>315</v>
      </c>
      <c r="E416" s="12">
        <f t="shared" si="35"/>
        <v>-18.099350340660408</v>
      </c>
      <c r="F416" s="13"/>
      <c r="G416" s="10">
        <f t="shared" si="36"/>
        <v>-0.19941852236672675</v>
      </c>
      <c r="I416" s="18">
        <f t="shared" si="37"/>
        <v>-0.79767408946690699</v>
      </c>
      <c r="N416" s="42">
        <f t="shared" si="40"/>
        <v>19.500649659339594</v>
      </c>
      <c r="O416" s="43"/>
      <c r="P416" s="18">
        <f t="shared" si="41"/>
        <v>4.9416694773719421</v>
      </c>
      <c r="W416" s="31"/>
    </row>
    <row r="417" spans="2:23" x14ac:dyDescent="0.25">
      <c r="B417" s="36">
        <f t="shared" si="38"/>
        <v>42691</v>
      </c>
      <c r="C417" s="17">
        <f t="shared" si="39"/>
        <v>316</v>
      </c>
      <c r="E417" s="12">
        <f t="shared" ref="E417:E460" si="42">-23.44*COS(RADIANS((360/365*(C417+10))))</f>
        <v>-18.353053630190345</v>
      </c>
      <c r="F417" s="13"/>
      <c r="G417" s="10">
        <f t="shared" ref="G417:G460" si="43">TAN(RADIANS(E417))*COS(RADIANS($D$34))</f>
        <v>-0.20241317615778551</v>
      </c>
      <c r="I417" s="18">
        <f t="shared" ref="I417:I460" si="44">G417*$D$45</f>
        <v>-0.80965270463114203</v>
      </c>
      <c r="N417" s="42">
        <f t="shared" si="40"/>
        <v>19.246946369809656</v>
      </c>
      <c r="O417" s="43"/>
      <c r="P417" s="18">
        <f t="shared" si="41"/>
        <v>5.0120885975575931</v>
      </c>
      <c r="W417" s="31"/>
    </row>
    <row r="418" spans="2:23" x14ac:dyDescent="0.25">
      <c r="B418" s="36">
        <f t="shared" si="38"/>
        <v>42692</v>
      </c>
      <c r="C418" s="17">
        <f t="shared" si="39"/>
        <v>317</v>
      </c>
      <c r="E418" s="12">
        <f t="shared" si="42"/>
        <v>-18.601318513838329</v>
      </c>
      <c r="F418" s="13"/>
      <c r="G418" s="10">
        <f t="shared" si="43"/>
        <v>-0.20535216495255373</v>
      </c>
      <c r="I418" s="18">
        <f t="shared" si="44"/>
        <v>-0.82140865981021494</v>
      </c>
      <c r="N418" s="42">
        <f t="shared" si="40"/>
        <v>18.998681486161672</v>
      </c>
      <c r="O418" s="43"/>
      <c r="P418" s="18">
        <f t="shared" si="41"/>
        <v>5.0827490024247926</v>
      </c>
      <c r="W418" s="31"/>
    </row>
    <row r="419" spans="2:23" x14ac:dyDescent="0.25">
      <c r="B419" s="36">
        <f t="shared" ref="B419:B460" si="45">B418+1</f>
        <v>42693</v>
      </c>
      <c r="C419" s="17">
        <f t="shared" ref="C419:C461" si="46">DAYS360($B$96,B419)</f>
        <v>318</v>
      </c>
      <c r="E419" s="12">
        <f t="shared" si="42"/>
        <v>-18.844071425361321</v>
      </c>
      <c r="F419" s="13"/>
      <c r="G419" s="10">
        <f t="shared" si="43"/>
        <v>-0.20823420219655936</v>
      </c>
      <c r="I419" s="18">
        <f t="shared" si="44"/>
        <v>-0.83293680878623744</v>
      </c>
      <c r="N419" s="42">
        <f t="shared" si="40"/>
        <v>18.755928574638681</v>
      </c>
      <c r="O419" s="43"/>
      <c r="P419" s="18">
        <f t="shared" si="41"/>
        <v>5.1535817545199825</v>
      </c>
      <c r="W419" s="31"/>
    </row>
    <row r="420" spans="2:23" x14ac:dyDescent="0.25">
      <c r="B420" s="36">
        <f t="shared" si="45"/>
        <v>42694</v>
      </c>
      <c r="C420" s="17">
        <f t="shared" si="46"/>
        <v>319</v>
      </c>
      <c r="E420" s="12">
        <f t="shared" si="42"/>
        <v>-19.081240431832619</v>
      </c>
      <c r="F420" s="13"/>
      <c r="G420" s="10">
        <f t="shared" si="43"/>
        <v>-0.21105800560175791</v>
      </c>
      <c r="I420" s="18">
        <f t="shared" si="44"/>
        <v>-0.84423202240703166</v>
      </c>
      <c r="N420" s="42">
        <f t="shared" si="40"/>
        <v>18.518759568167383</v>
      </c>
      <c r="O420" s="43"/>
      <c r="P420" s="18">
        <f t="shared" si="41"/>
        <v>5.2245132902403686</v>
      </c>
      <c r="W420" s="31"/>
    </row>
    <row r="421" spans="2:23" x14ac:dyDescent="0.25">
      <c r="B421" s="36">
        <f t="shared" si="45"/>
        <v>42695</v>
      </c>
      <c r="C421" s="17">
        <f t="shared" si="46"/>
        <v>320</v>
      </c>
      <c r="E421" s="12">
        <f t="shared" si="42"/>
        <v>-19.312755254957057</v>
      </c>
      <c r="F421" s="13"/>
      <c r="G421" s="10">
        <f t="shared" si="43"/>
        <v>-0.21382229862845292</v>
      </c>
      <c r="I421" s="18">
        <f t="shared" si="44"/>
        <v>-0.85528919451381169</v>
      </c>
      <c r="N421" s="42">
        <f t="shared" si="40"/>
        <v>18.287244745042944</v>
      </c>
      <c r="O421" s="43"/>
      <c r="P421" s="18">
        <f t="shared" si="41"/>
        <v>5.2954653626151158</v>
      </c>
      <c r="W421" s="31"/>
    </row>
    <row r="422" spans="2:23" x14ac:dyDescent="0.25">
      <c r="B422" s="36">
        <f t="shared" si="45"/>
        <v>42696</v>
      </c>
      <c r="C422" s="17">
        <f t="shared" si="46"/>
        <v>321</v>
      </c>
      <c r="E422" s="12">
        <f t="shared" si="42"/>
        <v>-19.538547291896073</v>
      </c>
      <c r="F422" s="13"/>
      <c r="G422" s="10">
        <f t="shared" si="43"/>
        <v>-0.21652581201308074</v>
      </c>
      <c r="I422" s="18">
        <f t="shared" si="44"/>
        <v>-0.86610324805232297</v>
      </c>
      <c r="N422" s="42">
        <f t="shared" si="40"/>
        <v>18.061452708103928</v>
      </c>
      <c r="O422" s="43"/>
      <c r="P422" s="18">
        <f t="shared" si="41"/>
        <v>5.3663550077684166</v>
      </c>
      <c r="W422" s="31"/>
    </row>
    <row r="423" spans="2:23" x14ac:dyDescent="0.25">
      <c r="B423" s="36">
        <f t="shared" si="45"/>
        <v>42697</v>
      </c>
      <c r="C423" s="17">
        <f t="shared" si="46"/>
        <v>322</v>
      </c>
      <c r="E423" s="12">
        <f t="shared" si="42"/>
        <v>-19.758549635596093</v>
      </c>
      <c r="F423" s="13"/>
      <c r="G423" s="10">
        <f t="shared" si="43"/>
        <v>-0.21916728533868041</v>
      </c>
      <c r="I423" s="18">
        <f t="shared" si="44"/>
        <v>-0.87666914135472163</v>
      </c>
      <c r="N423" s="42">
        <f t="shared" si="40"/>
        <v>17.841450364403908</v>
      </c>
      <c r="O423" s="43"/>
      <c r="P423" s="18">
        <f t="shared" si="41"/>
        <v>5.4370945378731728</v>
      </c>
      <c r="W423" s="31"/>
    </row>
    <row r="424" spans="2:23" x14ac:dyDescent="0.25">
      <c r="B424" s="36">
        <f t="shared" si="45"/>
        <v>42698</v>
      </c>
      <c r="C424" s="17">
        <f t="shared" si="46"/>
        <v>323</v>
      </c>
      <c r="E424" s="12">
        <f t="shared" si="42"/>
        <v>-19.972697094614691</v>
      </c>
      <c r="F424" s="13"/>
      <c r="G424" s="10">
        <f t="shared" si="43"/>
        <v>-0.22174546864461536</v>
      </c>
      <c r="I424" s="18">
        <f t="shared" si="44"/>
        <v>-0.88698187457846145</v>
      </c>
      <c r="N424" s="42">
        <f t="shared" si="40"/>
        <v>17.62730290538531</v>
      </c>
      <c r="O424" s="43"/>
      <c r="P424" s="18">
        <f t="shared" si="41"/>
        <v>5.5075915634326211</v>
      </c>
      <c r="W424" s="31"/>
    </row>
    <row r="425" spans="2:23" x14ac:dyDescent="0.25">
      <c r="B425" s="36">
        <f t="shared" si="45"/>
        <v>42699</v>
      </c>
      <c r="C425" s="17">
        <f t="shared" si="46"/>
        <v>324</v>
      </c>
      <c r="E425" s="12">
        <f t="shared" si="42"/>
        <v>-20.180926212438024</v>
      </c>
      <c r="F425" s="13"/>
      <c r="G425" s="10">
        <f t="shared" si="43"/>
        <v>-0.22425912407184301</v>
      </c>
      <c r="I425" s="18">
        <f t="shared" si="44"/>
        <v>-0.89703649628737203</v>
      </c>
      <c r="N425" s="42">
        <f t="shared" si="40"/>
        <v>17.419073787561977</v>
      </c>
      <c r="O425" s="43"/>
      <c r="P425" s="18">
        <f t="shared" si="41"/>
        <v>5.577749047715594</v>
      </c>
      <c r="W425" s="31"/>
    </row>
    <row r="426" spans="2:23" x14ac:dyDescent="0.25">
      <c r="B426" s="36">
        <f t="shared" si="45"/>
        <v>42700</v>
      </c>
      <c r="C426" s="17">
        <f t="shared" si="46"/>
        <v>325</v>
      </c>
      <c r="E426" s="12">
        <f t="shared" si="42"/>
        <v>-20.383175286284562</v>
      </c>
      <c r="F426" s="13"/>
      <c r="G426" s="10">
        <f t="shared" si="43"/>
        <v>-0.2267070275397908</v>
      </c>
      <c r="I426" s="18">
        <f t="shared" si="44"/>
        <v>-0.9068281101591632</v>
      </c>
      <c r="N426" s="42">
        <f t="shared" si="40"/>
        <v>17.21682471371544</v>
      </c>
      <c r="O426" s="43"/>
      <c r="P426" s="18">
        <f t="shared" si="41"/>
        <v>5.6474653961145647</v>
      </c>
      <c r="W426" s="31"/>
    </row>
    <row r="427" spans="2:23" x14ac:dyDescent="0.25">
      <c r="B427" s="36">
        <f t="shared" si="45"/>
        <v>42701</v>
      </c>
      <c r="C427" s="17">
        <f t="shared" si="46"/>
        <v>326</v>
      </c>
      <c r="E427" s="12">
        <f t="shared" si="42"/>
        <v>-20.579384385388813</v>
      </c>
      <c r="F427" s="13"/>
      <c r="G427" s="10">
        <f t="shared" si="43"/>
        <v>-0.22908797045063722</v>
      </c>
      <c r="I427" s="18">
        <f t="shared" si="44"/>
        <v>-0.9163518818025489</v>
      </c>
      <c r="N427" s="42">
        <f t="shared" si="40"/>
        <v>17.020615614611188</v>
      </c>
      <c r="O427" s="43"/>
      <c r="P427" s="18">
        <f t="shared" si="41"/>
        <v>5.7166345830870133</v>
      </c>
      <c r="W427" s="31"/>
    </row>
    <row r="428" spans="2:23" x14ac:dyDescent="0.25">
      <c r="B428" s="36">
        <f t="shared" si="45"/>
        <v>42702</v>
      </c>
      <c r="C428" s="17">
        <f t="shared" si="46"/>
        <v>327</v>
      </c>
      <c r="E428" s="12">
        <f t="shared" si="42"/>
        <v>-20.769495368760193</v>
      </c>
      <c r="F428" s="13"/>
      <c r="G428" s="10">
        <f t="shared" si="43"/>
        <v>-0.23140076141657717</v>
      </c>
      <c r="I428" s="18">
        <f t="shared" si="44"/>
        <v>-0.92560304566630869</v>
      </c>
      <c r="N428" s="42">
        <f t="shared" si="40"/>
        <v>16.830504631239808</v>
      </c>
      <c r="O428" s="43"/>
      <c r="P428" s="18">
        <f t="shared" si="41"/>
        <v>5.7851463191764125</v>
      </c>
      <c r="W428" s="31"/>
    </row>
    <row r="429" spans="2:23" x14ac:dyDescent="0.25">
      <c r="B429" s="36">
        <f t="shared" si="45"/>
        <v>42703</v>
      </c>
      <c r="C429" s="17">
        <f t="shared" si="46"/>
        <v>328</v>
      </c>
      <c r="E429" s="12">
        <f t="shared" si="42"/>
        <v>-20.953451902411377</v>
      </c>
      <c r="F429" s="13"/>
      <c r="G429" s="10">
        <f t="shared" si="43"/>
        <v>-0.23364422800541998</v>
      </c>
      <c r="I429" s="18">
        <f t="shared" si="44"/>
        <v>-0.93457691202167992</v>
      </c>
      <c r="N429" s="42">
        <f t="shared" si="40"/>
        <v>16.646548097588624</v>
      </c>
      <c r="O429" s="43"/>
      <c r="P429" s="18">
        <f t="shared" si="41"/>
        <v>5.8528862603827374</v>
      </c>
      <c r="W429" s="31"/>
    </row>
    <row r="430" spans="2:23" x14ac:dyDescent="0.25">
      <c r="B430" s="36">
        <f t="shared" si="45"/>
        <v>42704</v>
      </c>
      <c r="C430" s="17">
        <f t="shared" si="46"/>
        <v>329</v>
      </c>
      <c r="E430" s="12">
        <f t="shared" si="42"/>
        <v>-21.131199476051357</v>
      </c>
      <c r="F430" s="13"/>
      <c r="G430" s="10">
        <f t="shared" si="43"/>
        <v>-0.23581721849966744</v>
      </c>
      <c r="I430" s="18">
        <f t="shared" si="44"/>
        <v>-0.94326887399866977</v>
      </c>
      <c r="N430" s="42">
        <f t="shared" si="40"/>
        <v>16.468800523948644</v>
      </c>
      <c r="O430" s="43"/>
      <c r="P430" s="18">
        <f t="shared" si="41"/>
        <v>5.9197362618611944</v>
      </c>
      <c r="W430" s="31"/>
    </row>
    <row r="431" spans="2:23" x14ac:dyDescent="0.25">
      <c r="B431" s="36">
        <f t="shared" si="45"/>
        <v>42705</v>
      </c>
      <c r="C431" s="17">
        <f t="shared" si="46"/>
        <v>330</v>
      </c>
      <c r="E431" s="12">
        <f t="shared" si="42"/>
        <v>-21.302685419237939</v>
      </c>
      <c r="F431" s="13"/>
      <c r="G431" s="10">
        <f t="shared" si="43"/>
        <v>-0.23791860366402262</v>
      </c>
      <c r="I431" s="18">
        <f t="shared" si="44"/>
        <v>-0.95167441465609048</v>
      </c>
      <c r="N431" s="42">
        <f t="shared" si="40"/>
        <v>16.297314580762063</v>
      </c>
      <c r="O431" s="43"/>
      <c r="P431" s="18">
        <f t="shared" si="41"/>
        <v>5.9855746775678691</v>
      </c>
      <c r="W431" s="31"/>
    </row>
    <row r="432" spans="2:23" x14ac:dyDescent="0.25">
      <c r="B432" s="36">
        <f t="shared" si="45"/>
        <v>42706</v>
      </c>
      <c r="C432" s="17">
        <f t="shared" si="46"/>
        <v>331</v>
      </c>
      <c r="E432" s="12">
        <f t="shared" si="42"/>
        <v>-21.467858916985204</v>
      </c>
      <c r="F432" s="13"/>
      <c r="G432" s="10">
        <f t="shared" si="43"/>
        <v>-0.239947278516114</v>
      </c>
      <c r="I432" s="18">
        <f t="shared" si="44"/>
        <v>-0.95978911406445599</v>
      </c>
      <c r="N432" s="42">
        <f t="shared" si="40"/>
        <v>16.132141083014798</v>
      </c>
      <c r="O432" s="43"/>
      <c r="P432" s="18">
        <f t="shared" si="41"/>
        <v>6.0502767070413253</v>
      </c>
      <c r="W432" s="31"/>
    </row>
    <row r="433" spans="2:23" x14ac:dyDescent="0.25">
      <c r="B433" s="36">
        <f t="shared" si="45"/>
        <v>42707</v>
      </c>
      <c r="C433" s="17">
        <f t="shared" si="46"/>
        <v>332</v>
      </c>
      <c r="E433" s="12">
        <f t="shared" si="42"/>
        <v>-21.626671024821029</v>
      </c>
      <c r="F433" s="13"/>
      <c r="G433" s="10">
        <f t="shared" si="43"/>
        <v>-0.24190216409505677</v>
      </c>
      <c r="I433" s="18">
        <f t="shared" si="44"/>
        <v>-0.96760865638022708</v>
      </c>
      <c r="N433" s="42">
        <f t="shared" si="40"/>
        <v>15.973328975178973</v>
      </c>
      <c r="O433" s="43"/>
      <c r="P433" s="18">
        <f t="shared" si="41"/>
        <v>6.1137147900088653</v>
      </c>
      <c r="W433" s="31"/>
    </row>
    <row r="434" spans="2:23" x14ac:dyDescent="0.25">
      <c r="B434" s="36">
        <f t="shared" si="45"/>
        <v>42708</v>
      </c>
      <c r="C434" s="17">
        <f t="shared" si="46"/>
        <v>333</v>
      </c>
      <c r="E434" s="12">
        <f t="shared" si="42"/>
        <v>-21.779074683290407</v>
      </c>
      <c r="F434" s="13"/>
      <c r="G434" s="10">
        <f t="shared" si="43"/>
        <v>-0.24378220922235019</v>
      </c>
      <c r="I434" s="18">
        <f t="shared" si="44"/>
        <v>-0.97512883688940077</v>
      </c>
      <c r="N434" s="42">
        <f t="shared" si="40"/>
        <v>15.820925316709594</v>
      </c>
      <c r="O434" s="43"/>
      <c r="P434" s="18">
        <f t="shared" si="41"/>
        <v>6.1757590489378389</v>
      </c>
      <c r="W434" s="31"/>
    </row>
    <row r="435" spans="2:23" x14ac:dyDescent="0.25">
      <c r="B435" s="36">
        <f t="shared" si="45"/>
        <v>42709</v>
      </c>
      <c r="C435" s="17">
        <f t="shared" si="46"/>
        <v>334</v>
      </c>
      <c r="E435" s="12">
        <f t="shared" si="42"/>
        <v>-21.925024731900191</v>
      </c>
      <c r="F435" s="13"/>
      <c r="G435" s="10">
        <f t="shared" si="43"/>
        <v>-0.24558639224949319</v>
      </c>
      <c r="I435" s="18">
        <f t="shared" si="44"/>
        <v>-0.98234556899797276</v>
      </c>
      <c r="N435" s="42">
        <f t="shared" si="40"/>
        <v>15.674975268099811</v>
      </c>
      <c r="O435" s="43"/>
      <c r="P435" s="18">
        <f t="shared" si="41"/>
        <v>6.2362777790188435</v>
      </c>
      <c r="W435" s="31"/>
    </row>
    <row r="436" spans="2:23" x14ac:dyDescent="0.25">
      <c r="B436" s="36">
        <f t="shared" si="45"/>
        <v>42710</v>
      </c>
      <c r="C436" s="17">
        <f t="shared" si="46"/>
        <v>335</v>
      </c>
      <c r="E436" s="12">
        <f t="shared" si="42"/>
        <v>-22.064477922501133</v>
      </c>
      <c r="F436" s="13"/>
      <c r="G436" s="10">
        <f t="shared" si="43"/>
        <v>-0.24731372278662039</v>
      </c>
      <c r="I436" s="18">
        <f t="shared" si="44"/>
        <v>-0.98925489114648157</v>
      </c>
      <c r="N436" s="42">
        <f t="shared" si="40"/>
        <v>15.535522077498868</v>
      </c>
      <c r="O436" s="43"/>
      <c r="P436" s="18">
        <f t="shared" si="41"/>
        <v>6.2951379843756188</v>
      </c>
      <c r="W436" s="31"/>
    </row>
    <row r="437" spans="2:23" x14ac:dyDescent="0.25">
      <c r="B437" s="36">
        <f t="shared" si="45"/>
        <v>42711</v>
      </c>
      <c r="C437" s="17">
        <f t="shared" si="46"/>
        <v>336</v>
      </c>
      <c r="E437" s="12">
        <f t="shared" si="42"/>
        <v>-22.197392932103202</v>
      </c>
      <c r="F437" s="13"/>
      <c r="G437" s="10">
        <f t="shared" si="43"/>
        <v>-0.24896324340639775</v>
      </c>
      <c r="I437" s="18">
        <f t="shared" si="44"/>
        <v>-0.995852973625591</v>
      </c>
      <c r="N437" s="42">
        <f t="shared" ref="N437:N461" si="47">90-$D$34+E437</f>
        <v>15.402607067896799</v>
      </c>
      <c r="O437" s="43"/>
      <c r="P437" s="18">
        <f t="shared" ref="P437:P461" si="48">$D$50/TAN(RADIANS(N437))</f>
        <v>6.3522059585537551</v>
      </c>
      <c r="W437" s="31"/>
    </row>
    <row r="438" spans="2:23" x14ac:dyDescent="0.25">
      <c r="B438" s="36">
        <f t="shared" si="45"/>
        <v>42712</v>
      </c>
      <c r="C438" s="17">
        <f t="shared" si="46"/>
        <v>337</v>
      </c>
      <c r="E438" s="12">
        <f t="shared" si="42"/>
        <v>-22.323730375120512</v>
      </c>
      <c r="F438" s="13"/>
      <c r="G438" s="10">
        <f t="shared" si="43"/>
        <v>-0.25053403131738966</v>
      </c>
      <c r="I438" s="18">
        <f t="shared" si="44"/>
        <v>-1.0021361252695586</v>
      </c>
      <c r="N438" s="42">
        <f t="shared" si="47"/>
        <v>15.27626962487949</v>
      </c>
      <c r="O438" s="43"/>
      <c r="P438" s="18">
        <f t="shared" si="48"/>
        <v>6.4073479065581314</v>
      </c>
      <c r="W438" s="31"/>
    </row>
    <row r="439" spans="2:23" x14ac:dyDescent="0.25">
      <c r="B439" s="36">
        <f t="shared" si="45"/>
        <v>42713</v>
      </c>
      <c r="C439" s="17">
        <f t="shared" si="46"/>
        <v>338</v>
      </c>
      <c r="E439" s="12">
        <f t="shared" si="42"/>
        <v>-22.443452815042114</v>
      </c>
      <c r="F439" s="13"/>
      <c r="G439" s="10">
        <f t="shared" si="43"/>
        <v>-0.25202520000110162</v>
      </c>
      <c r="I439" s="18">
        <f t="shared" si="44"/>
        <v>-1.0081008000044065</v>
      </c>
      <c r="N439" s="42">
        <f t="shared" si="47"/>
        <v>15.156547184957887</v>
      </c>
      <c r="O439" s="43"/>
      <c r="P439" s="18">
        <f t="shared" si="48"/>
        <v>6.4604306049001803</v>
      </c>
      <c r="W439" s="31"/>
    </row>
    <row r="440" spans="2:23" x14ac:dyDescent="0.25">
      <c r="B440" s="36">
        <f t="shared" si="45"/>
        <v>42714</v>
      </c>
      <c r="C440" s="17">
        <f t="shared" si="46"/>
        <v>339</v>
      </c>
      <c r="E440" s="12">
        <f t="shared" si="42"/>
        <v>-22.556524775525244</v>
      </c>
      <c r="F440" s="13"/>
      <c r="G440" s="10">
        <f t="shared" si="43"/>
        <v>-0.25343590080692979</v>
      </c>
      <c r="I440" s="18">
        <f t="shared" si="44"/>
        <v>-1.0137436032277192</v>
      </c>
      <c r="N440" s="42">
        <f t="shared" si="47"/>
        <v>15.043475224474758</v>
      </c>
      <c r="O440" s="43"/>
      <c r="P440" s="18">
        <f t="shared" si="48"/>
        <v>6.5113220952963271</v>
      </c>
      <c r="W440" s="31"/>
    </row>
    <row r="441" spans="2:23" x14ac:dyDescent="0.25">
      <c r="B441" s="36">
        <f t="shared" si="45"/>
        <v>42715</v>
      </c>
      <c r="C441" s="17">
        <f t="shared" si="46"/>
        <v>340</v>
      </c>
      <c r="E441" s="12">
        <f t="shared" si="42"/>
        <v>-22.662912750907701</v>
      </c>
      <c r="F441" s="13"/>
      <c r="G441" s="10">
        <f t="shared" si="43"/>
        <v>-0.25476532449930372</v>
      </c>
      <c r="I441" s="18">
        <f t="shared" si="44"/>
        <v>-1.0190612979972149</v>
      </c>
      <c r="N441" s="42">
        <f t="shared" si="47"/>
        <v>14.937087249092301</v>
      </c>
      <c r="O441" s="43"/>
      <c r="P441" s="18">
        <f t="shared" si="48"/>
        <v>6.5598924068458979</v>
      </c>
      <c r="W441" s="31"/>
    </row>
    <row r="442" spans="2:23" x14ac:dyDescent="0.25">
      <c r="B442" s="36">
        <f t="shared" si="45"/>
        <v>42716</v>
      </c>
      <c r="C442" s="17">
        <f t="shared" si="46"/>
        <v>341</v>
      </c>
      <c r="E442" s="12">
        <f t="shared" si="42"/>
        <v>-22.762585216136358</v>
      </c>
      <c r="F442" s="13"/>
      <c r="G442" s="10">
        <f t="shared" si="43"/>
        <v>-0.25601270275139515</v>
      </c>
      <c r="I442" s="18">
        <f t="shared" si="44"/>
        <v>-1.0240508110055806</v>
      </c>
      <c r="N442" s="42">
        <f t="shared" si="47"/>
        <v>14.837414783863643</v>
      </c>
      <c r="O442" s="43"/>
      <c r="P442" s="18">
        <f t="shared" si="48"/>
        <v>6.6060143007295382</v>
      </c>
      <c r="W442" s="31"/>
    </row>
    <row r="443" spans="2:23" x14ac:dyDescent="0.25">
      <c r="B443" s="36">
        <f t="shared" si="45"/>
        <v>42717</v>
      </c>
      <c r="C443" s="17">
        <f t="shared" si="46"/>
        <v>342</v>
      </c>
      <c r="E443" s="12">
        <f t="shared" si="42"/>
        <v>-22.855512636108646</v>
      </c>
      <c r="F443" s="13"/>
      <c r="G443" s="10">
        <f t="shared" si="43"/>
        <v>-0.25717730957987633</v>
      </c>
      <c r="I443" s="18">
        <f t="shared" si="44"/>
        <v>-1.0287092383195053</v>
      </c>
      <c r="N443" s="42">
        <f t="shared" si="47"/>
        <v>14.744487363891356</v>
      </c>
      <c r="O443" s="43"/>
      <c r="P443" s="18">
        <f t="shared" si="48"/>
        <v>6.6495640307284312</v>
      </c>
      <c r="W443" s="31"/>
    </row>
    <row r="444" spans="2:23" x14ac:dyDescent="0.25">
      <c r="B444" s="36">
        <f t="shared" si="45"/>
        <v>42718</v>
      </c>
      <c r="C444" s="17">
        <f t="shared" si="46"/>
        <v>343</v>
      </c>
      <c r="E444" s="12">
        <f t="shared" si="42"/>
        <v>-22.941667474424495</v>
      </c>
      <c r="F444" s="13"/>
      <c r="G444" s="10">
        <f t="shared" si="43"/>
        <v>-0.2582584627153664</v>
      </c>
      <c r="I444" s="18">
        <f t="shared" si="44"/>
        <v>-1.0330338508614656</v>
      </c>
      <c r="N444" s="42">
        <f t="shared" si="47"/>
        <v>14.658332525575506</v>
      </c>
      <c r="O444" s="43"/>
      <c r="P444" s="18">
        <f t="shared" si="48"/>
        <v>6.69042211219198</v>
      </c>
      <c r="W444" s="31"/>
    </row>
    <row r="445" spans="2:23" x14ac:dyDescent="0.25">
      <c r="B445" s="36">
        <f t="shared" si="45"/>
        <v>42719</v>
      </c>
      <c r="C445" s="17">
        <f t="shared" si="46"/>
        <v>344</v>
      </c>
      <c r="E445" s="12">
        <f t="shared" si="42"/>
        <v>-23.021024201545931</v>
      </c>
      <c r="F445" s="13"/>
      <c r="G445" s="10">
        <f t="shared" si="43"/>
        <v>-0.25925552490337134</v>
      </c>
      <c r="I445" s="18">
        <f t="shared" si="44"/>
        <v>-1.0370220996134853</v>
      </c>
      <c r="N445" s="42">
        <f t="shared" si="47"/>
        <v>14.578975798454071</v>
      </c>
      <c r="O445" s="43"/>
      <c r="P445" s="18">
        <f t="shared" si="48"/>
        <v>6.7284740914978238</v>
      </c>
      <c r="W445" s="31"/>
    </row>
    <row r="446" spans="2:23" x14ac:dyDescent="0.25">
      <c r="B446" s="36">
        <f t="shared" si="45"/>
        <v>42720</v>
      </c>
      <c r="C446" s="17">
        <f t="shared" si="46"/>
        <v>345</v>
      </c>
      <c r="E446" s="12">
        <f t="shared" si="42"/>
        <v>-23.093559302362063</v>
      </c>
      <c r="F446" s="13"/>
      <c r="G446" s="10">
        <f t="shared" si="43"/>
        <v>-0.26016790513073695</v>
      </c>
      <c r="I446" s="18">
        <f t="shared" si="44"/>
        <v>-1.0406716205229478</v>
      </c>
      <c r="N446" s="42">
        <f t="shared" si="47"/>
        <v>14.506440697637938</v>
      </c>
      <c r="O446" s="43"/>
      <c r="P446" s="18">
        <f t="shared" si="48"/>
        <v>6.7636113075747692</v>
      </c>
      <c r="W446" s="31"/>
    </row>
    <row r="447" spans="2:23" x14ac:dyDescent="0.25">
      <c r="B447" s="36">
        <f t="shared" si="45"/>
        <v>42721</v>
      </c>
      <c r="C447" s="17">
        <f t="shared" si="46"/>
        <v>346</v>
      </c>
      <c r="E447" s="12">
        <f t="shared" si="42"/>
        <v>-23.159251283157069</v>
      </c>
      <c r="F447" s="13"/>
      <c r="G447" s="10">
        <f t="shared" si="43"/>
        <v>-0.26099505977286414</v>
      </c>
      <c r="I447" s="18">
        <f t="shared" si="44"/>
        <v>-1.0439802390914565</v>
      </c>
      <c r="N447" s="42">
        <f t="shared" si="47"/>
        <v>14.440748716842933</v>
      </c>
      <c r="O447" s="43"/>
      <c r="P447" s="18">
        <f t="shared" si="48"/>
        <v>6.7957316367147644</v>
      </c>
      <c r="W447" s="31"/>
    </row>
    <row r="448" spans="2:23" x14ac:dyDescent="0.25">
      <c r="B448" s="36">
        <f t="shared" si="45"/>
        <v>42722</v>
      </c>
      <c r="C448" s="17">
        <f t="shared" si="46"/>
        <v>347</v>
      </c>
      <c r="E448" s="12">
        <f t="shared" si="42"/>
        <v>-23.218080677979302</v>
      </c>
      <c r="F448" s="13"/>
      <c r="G448" s="10">
        <f t="shared" si="43"/>
        <v>-0.26173649365720392</v>
      </c>
      <c r="I448" s="18">
        <f t="shared" si="44"/>
        <v>-1.0469459746288157</v>
      </c>
      <c r="N448" s="42">
        <f t="shared" si="47"/>
        <v>14.3819193220207</v>
      </c>
      <c r="O448" s="43"/>
      <c r="P448" s="18">
        <f t="shared" si="48"/>
        <v>6.8247402117024585</v>
      </c>
      <c r="W448" s="31"/>
    </row>
    <row r="449" spans="1:23" x14ac:dyDescent="0.25">
      <c r="B449" s="36">
        <f t="shared" si="45"/>
        <v>42723</v>
      </c>
      <c r="C449" s="17">
        <f t="shared" si="46"/>
        <v>348</v>
      </c>
      <c r="E449" s="12">
        <f t="shared" si="42"/>
        <v>-23.270030054409428</v>
      </c>
      <c r="F449" s="13"/>
      <c r="G449" s="10">
        <f t="shared" si="43"/>
        <v>-0.26239176103883555</v>
      </c>
      <c r="I449" s="18">
        <f t="shared" si="44"/>
        <v>-1.0495670441553422</v>
      </c>
      <c r="N449" s="42">
        <f t="shared" si="47"/>
        <v>14.329969945590573</v>
      </c>
      <c r="O449" s="43"/>
      <c r="P449" s="18">
        <f t="shared" si="48"/>
        <v>6.8505501062532534</v>
      </c>
      <c r="W449" s="31"/>
    </row>
    <row r="450" spans="1:23" x14ac:dyDescent="0.25">
      <c r="B450" s="36">
        <f t="shared" si="45"/>
        <v>42724</v>
      </c>
      <c r="C450" s="17">
        <f t="shared" si="46"/>
        <v>349</v>
      </c>
      <c r="E450" s="12">
        <f t="shared" si="42"/>
        <v>-23.315084018726054</v>
      </c>
      <c r="F450" s="13"/>
      <c r="G450" s="10">
        <f t="shared" si="43"/>
        <v>-0.26296046648425114</v>
      </c>
      <c r="I450" s="18">
        <f t="shared" si="44"/>
        <v>-1.0518418659370046</v>
      </c>
      <c r="N450" s="42">
        <f t="shared" si="47"/>
        <v>14.284915981273947</v>
      </c>
      <c r="O450" s="43"/>
      <c r="P450" s="18">
        <f t="shared" si="48"/>
        <v>6.8730829758842278</v>
      </c>
      <c r="W450" s="31"/>
    </row>
    <row r="451" spans="1:23" x14ac:dyDescent="0.25">
      <c r="B451" s="36">
        <f t="shared" si="45"/>
        <v>42725</v>
      </c>
      <c r="C451" s="17">
        <f t="shared" si="46"/>
        <v>350</v>
      </c>
      <c r="E451" s="12">
        <f t="shared" si="42"/>
        <v>-23.353229220467206</v>
      </c>
      <c r="F451" s="13"/>
      <c r="G451" s="10">
        <f t="shared" si="43"/>
        <v>-0.26344226565980694</v>
      </c>
      <c r="I451" s="18">
        <f t="shared" si="44"/>
        <v>-1.0537690626392278</v>
      </c>
      <c r="N451" s="42">
        <f t="shared" si="47"/>
        <v>14.246770779532795</v>
      </c>
      <c r="O451" s="43"/>
      <c r="P451" s="18">
        <f t="shared" si="48"/>
        <v>6.8922696466521503</v>
      </c>
      <c r="W451" s="31"/>
    </row>
    <row r="452" spans="1:23" x14ac:dyDescent="0.25">
      <c r="B452" s="36">
        <f t="shared" si="45"/>
        <v>42726</v>
      </c>
      <c r="C452" s="17">
        <f t="shared" si="46"/>
        <v>351</v>
      </c>
      <c r="E452" s="12">
        <f t="shared" si="42"/>
        <v>-23.384454356386371</v>
      </c>
      <c r="F452" s="13"/>
      <c r="G452" s="10">
        <f t="shared" si="43"/>
        <v>-0.26383686602166467</v>
      </c>
      <c r="I452" s="18">
        <f t="shared" si="44"/>
        <v>-1.0553474640866587</v>
      </c>
      <c r="N452" s="42">
        <f t="shared" si="47"/>
        <v>14.21554564361363</v>
      </c>
      <c r="O452" s="43"/>
      <c r="P452" s="18">
        <f t="shared" si="48"/>
        <v>6.9080506436803688</v>
      </c>
      <c r="W452" s="31"/>
    </row>
    <row r="453" spans="1:23" x14ac:dyDescent="0.25">
      <c r="B453" s="36">
        <f t="shared" si="45"/>
        <v>42727</v>
      </c>
      <c r="C453" s="17">
        <f t="shared" si="46"/>
        <v>352</v>
      </c>
      <c r="E453" s="12">
        <f t="shared" si="42"/>
        <v>-23.408750173801877</v>
      </c>
      <c r="F453" s="13"/>
      <c r="G453" s="10">
        <f t="shared" si="43"/>
        <v>-0.26414402740442727</v>
      </c>
      <c r="I453" s="18">
        <f t="shared" si="44"/>
        <v>-1.0565761096177091</v>
      </c>
      <c r="N453" s="42">
        <f t="shared" si="47"/>
        <v>14.191249826198124</v>
      </c>
      <c r="O453" s="43"/>
      <c r="P453" s="18">
        <f t="shared" si="48"/>
        <v>6.9203766520575245</v>
      </c>
      <c r="W453" s="31"/>
    </row>
    <row r="454" spans="1:23" x14ac:dyDescent="0.25">
      <c r="B454" s="36">
        <f t="shared" si="45"/>
        <v>42728</v>
      </c>
      <c r="C454" s="17">
        <f t="shared" si="46"/>
        <v>353</v>
      </c>
      <c r="E454" s="12">
        <f t="shared" si="42"/>
        <v>-23.426109473338681</v>
      </c>
      <c r="F454" s="13"/>
      <c r="G454" s="10">
        <f t="shared" si="43"/>
        <v>-0.26436356250607312</v>
      </c>
      <c r="I454" s="18">
        <f t="shared" si="44"/>
        <v>-1.0574542500242925</v>
      </c>
      <c r="N454" s="42">
        <f t="shared" si="47"/>
        <v>14.173890526661321</v>
      </c>
      <c r="O454" s="43"/>
      <c r="P454" s="18">
        <f t="shared" si="48"/>
        <v>6.9292089035161482</v>
      </c>
      <c r="W454" s="31"/>
    </row>
    <row r="455" spans="1:23" x14ac:dyDescent="0.25">
      <c r="B455" s="36">
        <f t="shared" si="45"/>
        <v>42729</v>
      </c>
      <c r="C455" s="17">
        <f t="shared" si="46"/>
        <v>354</v>
      </c>
      <c r="E455" s="12">
        <f t="shared" si="42"/>
        <v>-23.436527111061686</v>
      </c>
      <c r="F455" s="13"/>
      <c r="G455" s="10">
        <f t="shared" si="43"/>
        <v>-0.26449533726720698</v>
      </c>
      <c r="I455" s="18">
        <f t="shared" si="44"/>
        <v>-1.0579813490688279</v>
      </c>
      <c r="N455" s="42">
        <f t="shared" si="47"/>
        <v>14.163472888938315</v>
      </c>
      <c r="O455" s="43"/>
      <c r="P455" s="18">
        <f t="shared" si="48"/>
        <v>6.9345194832738066</v>
      </c>
      <c r="W455" s="31"/>
    </row>
    <row r="456" spans="1:23" x14ac:dyDescent="0.25">
      <c r="B456" s="36">
        <f t="shared" si="45"/>
        <v>42730</v>
      </c>
      <c r="C456" s="17">
        <f t="shared" si="46"/>
        <v>355</v>
      </c>
      <c r="E456" s="12">
        <f t="shared" si="42"/>
        <v>-23.44</v>
      </c>
      <c r="F456" s="13"/>
      <c r="G456" s="10">
        <f t="shared" si="43"/>
        <v>-0.26453927114307196</v>
      </c>
      <c r="I456" s="18">
        <f t="shared" si="44"/>
        <v>-1.0581570845722879</v>
      </c>
      <c r="N456" s="42">
        <f t="shared" si="47"/>
        <v>14.16</v>
      </c>
      <c r="O456" s="43"/>
      <c r="P456" s="18">
        <f t="shared" si="48"/>
        <v>6.9362915525239286</v>
      </c>
      <c r="W456" s="31"/>
    </row>
    <row r="457" spans="1:23" x14ac:dyDescent="0.25">
      <c r="B457" s="36">
        <f t="shared" si="45"/>
        <v>42731</v>
      </c>
      <c r="C457" s="17">
        <f t="shared" si="46"/>
        <v>356</v>
      </c>
      <c r="E457" s="12">
        <f t="shared" si="42"/>
        <v>-23.436527111061686</v>
      </c>
      <c r="F457" s="13"/>
      <c r="G457" s="10">
        <f t="shared" si="43"/>
        <v>-0.26449533726720698</v>
      </c>
      <c r="I457" s="18">
        <f t="shared" si="44"/>
        <v>-1.0579813490688279</v>
      </c>
      <c r="N457" s="42">
        <f t="shared" si="47"/>
        <v>14.163472888938315</v>
      </c>
      <c r="O457" s="43"/>
      <c r="P457" s="18">
        <f t="shared" si="48"/>
        <v>6.9345194832738066</v>
      </c>
      <c r="W457" s="31"/>
    </row>
    <row r="458" spans="1:23" x14ac:dyDescent="0.25">
      <c r="B458" s="36">
        <f t="shared" si="45"/>
        <v>42732</v>
      </c>
      <c r="C458" s="17">
        <f t="shared" si="46"/>
        <v>357</v>
      </c>
      <c r="E458" s="12">
        <f t="shared" si="42"/>
        <v>-23.426109473338681</v>
      </c>
      <c r="F458" s="13"/>
      <c r="G458" s="10">
        <f t="shared" si="43"/>
        <v>-0.26436356250607312</v>
      </c>
      <c r="I458" s="18">
        <f t="shared" si="44"/>
        <v>-1.0574542500242925</v>
      </c>
      <c r="N458" s="42">
        <f t="shared" si="47"/>
        <v>14.173890526661321</v>
      </c>
      <c r="O458" s="43"/>
      <c r="P458" s="18">
        <f t="shared" si="48"/>
        <v>6.9292089035161482</v>
      </c>
      <c r="W458" s="31"/>
    </row>
    <row r="459" spans="1:23" x14ac:dyDescent="0.25">
      <c r="B459" s="36">
        <f t="shared" si="45"/>
        <v>42733</v>
      </c>
      <c r="C459" s="17">
        <f t="shared" si="46"/>
        <v>358</v>
      </c>
      <c r="E459" s="12">
        <f t="shared" si="42"/>
        <v>-23.408750173801877</v>
      </c>
      <c r="F459" s="13"/>
      <c r="G459" s="10">
        <f t="shared" si="43"/>
        <v>-0.26414402740442727</v>
      </c>
      <c r="I459" s="18">
        <f t="shared" si="44"/>
        <v>-1.0565761096177091</v>
      </c>
      <c r="N459" s="42">
        <f t="shared" si="47"/>
        <v>14.191249826198124</v>
      </c>
      <c r="O459" s="43"/>
      <c r="P459" s="18">
        <f t="shared" si="48"/>
        <v>6.9203766520575245</v>
      </c>
      <c r="W459" s="31"/>
    </row>
    <row r="460" spans="1:23" x14ac:dyDescent="0.25">
      <c r="B460" s="36">
        <f t="shared" si="45"/>
        <v>42734</v>
      </c>
      <c r="C460" s="17">
        <f t="shared" si="46"/>
        <v>359</v>
      </c>
      <c r="E460" s="12">
        <f t="shared" si="42"/>
        <v>-23.384454356386371</v>
      </c>
      <c r="F460" s="13"/>
      <c r="G460" s="10">
        <f t="shared" si="43"/>
        <v>-0.26383686602166467</v>
      </c>
      <c r="I460" s="18">
        <f t="shared" si="44"/>
        <v>-1.0553474640866587</v>
      </c>
      <c r="N460" s="42">
        <f t="shared" si="47"/>
        <v>14.21554564361363</v>
      </c>
      <c r="O460" s="43"/>
      <c r="P460" s="18">
        <f t="shared" si="48"/>
        <v>6.9080506436803688</v>
      </c>
      <c r="W460" s="31"/>
    </row>
    <row r="461" spans="1:23" x14ac:dyDescent="0.25">
      <c r="B461" s="36">
        <f t="shared" ref="B461" si="49">B460+1</f>
        <v>42735</v>
      </c>
      <c r="C461" s="17">
        <f t="shared" si="46"/>
        <v>360</v>
      </c>
      <c r="E461" s="12">
        <f t="shared" ref="E461" si="50">-23.44*COS(RADIANS((360/365*(C461+10))))</f>
        <v>-23.35322922046721</v>
      </c>
      <c r="F461" s="13"/>
      <c r="G461" s="10">
        <f t="shared" ref="G461" si="51">TAN(RADIANS(E461))*COS(RADIANS($D$34))</f>
        <v>-0.263442265659807</v>
      </c>
      <c r="I461" s="18">
        <f t="shared" ref="I461" si="52">G461*$D$45</f>
        <v>-1.053769062639228</v>
      </c>
      <c r="N461" s="42">
        <f t="shared" si="47"/>
        <v>14.246770779532792</v>
      </c>
      <c r="O461" s="43"/>
      <c r="P461" s="18">
        <f t="shared" si="48"/>
        <v>6.8922696466521511</v>
      </c>
      <c r="W461" s="31"/>
    </row>
    <row r="462" spans="1:23" x14ac:dyDescent="0.25">
      <c r="B462" s="5"/>
      <c r="W462" s="31"/>
    </row>
    <row r="463" spans="1:23" ht="19.5" customHeight="1" x14ac:dyDescent="0.25">
      <c r="A463" s="31"/>
      <c r="B463" s="38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</row>
    <row r="464" spans="1:23" x14ac:dyDescent="0.25">
      <c r="B464" s="5"/>
    </row>
    <row r="465" spans="2:2" x14ac:dyDescent="0.25">
      <c r="B465" s="5"/>
    </row>
    <row r="466" spans="2:2" x14ac:dyDescent="0.25">
      <c r="B466" s="5"/>
    </row>
    <row r="467" spans="2:2" x14ac:dyDescent="0.25">
      <c r="B467" s="5"/>
    </row>
    <row r="468" spans="2:2" x14ac:dyDescent="0.25">
      <c r="B468" s="5"/>
    </row>
    <row r="469" spans="2:2" x14ac:dyDescent="0.25">
      <c r="B469" s="5"/>
    </row>
    <row r="470" spans="2:2" x14ac:dyDescent="0.25">
      <c r="B470" s="5"/>
    </row>
    <row r="471" spans="2:2" x14ac:dyDescent="0.25">
      <c r="B471" s="5"/>
    </row>
    <row r="472" spans="2:2" x14ac:dyDescent="0.25">
      <c r="B472" s="5"/>
    </row>
    <row r="473" spans="2:2" x14ac:dyDescent="0.25">
      <c r="B473" s="5"/>
    </row>
    <row r="474" spans="2:2" x14ac:dyDescent="0.25">
      <c r="B474" s="5"/>
    </row>
    <row r="475" spans="2:2" x14ac:dyDescent="0.25">
      <c r="B475" s="5"/>
    </row>
    <row r="476" spans="2:2" x14ac:dyDescent="0.25">
      <c r="B476" s="5"/>
    </row>
    <row r="477" spans="2:2" x14ac:dyDescent="0.25">
      <c r="B477" s="5"/>
    </row>
    <row r="478" spans="2:2" x14ac:dyDescent="0.25">
      <c r="B478" s="5"/>
    </row>
    <row r="479" spans="2:2" x14ac:dyDescent="0.25">
      <c r="B479" s="5"/>
    </row>
    <row r="480" spans="2:2" x14ac:dyDescent="0.25">
      <c r="B480" s="5"/>
    </row>
    <row r="481" spans="2:2" x14ac:dyDescent="0.25">
      <c r="B481" s="5"/>
    </row>
    <row r="482" spans="2:2" x14ac:dyDescent="0.25">
      <c r="B482" s="5"/>
    </row>
    <row r="483" spans="2:2" x14ac:dyDescent="0.25">
      <c r="B483" s="5"/>
    </row>
    <row r="484" spans="2:2" x14ac:dyDescent="0.25">
      <c r="B484" s="5"/>
    </row>
    <row r="485" spans="2:2" x14ac:dyDescent="0.25">
      <c r="B485" s="5"/>
    </row>
    <row r="486" spans="2:2" x14ac:dyDescent="0.25">
      <c r="B486" s="5"/>
    </row>
    <row r="487" spans="2:2" x14ac:dyDescent="0.25">
      <c r="B487" s="5"/>
    </row>
    <row r="488" spans="2:2" x14ac:dyDescent="0.25">
      <c r="B488" s="5"/>
    </row>
  </sheetData>
  <sheetProtection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IM</cp:lastModifiedBy>
  <dcterms:created xsi:type="dcterms:W3CDTF">2017-06-21T14:01:10Z</dcterms:created>
  <dcterms:modified xsi:type="dcterms:W3CDTF">2023-04-12T11:29:19Z</dcterms:modified>
</cp:coreProperties>
</file>