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28515" windowHeight="1246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H57" i="1" l="1"/>
  <c r="D49" i="1" l="1"/>
  <c r="C60" i="1"/>
  <c r="D47" i="1"/>
  <c r="C64" i="1"/>
  <c r="D43" i="1" l="1"/>
  <c r="C62" i="1" l="1"/>
</calcChain>
</file>

<file path=xl/sharedStrings.xml><?xml version="1.0" encoding="utf-8"?>
<sst xmlns="http://schemas.openxmlformats.org/spreadsheetml/2006/main" count="42" uniqueCount="39">
  <si>
    <t>Psychrometer-Konstante</t>
  </si>
  <si>
    <t>e</t>
  </si>
  <si>
    <t>%</t>
  </si>
  <si>
    <t>Temperatur des trockenen Thermometers</t>
  </si>
  <si>
    <t>Temperatur des feuchten Thermometers</t>
  </si>
  <si>
    <r>
      <t xml:space="preserve">Relative Feuchte </t>
    </r>
    <r>
      <rPr>
        <i/>
        <sz val="11"/>
        <color theme="1"/>
        <rFont val="Symbol"/>
        <family val="1"/>
        <charset val="2"/>
      </rPr>
      <t>j</t>
    </r>
  </si>
  <si>
    <t>°C</t>
  </si>
  <si>
    <r>
      <t>E</t>
    </r>
    <r>
      <rPr>
        <vertAlign val="subscript"/>
        <sz val="11"/>
        <color theme="1"/>
        <rFont val="Calibri"/>
        <family val="2"/>
        <scheme val="minor"/>
      </rPr>
      <t xml:space="preserve">f </t>
    </r>
    <r>
      <rPr>
        <sz val="11"/>
        <color theme="1"/>
        <rFont val="Calibri"/>
        <family val="2"/>
        <scheme val="minor"/>
      </rPr>
      <t>(hPa)</t>
    </r>
  </si>
  <si>
    <r>
      <t>g</t>
    </r>
    <r>
      <rPr>
        <sz val="11"/>
        <color theme="1"/>
        <rFont val="Calibri"/>
        <family val="2"/>
        <scheme val="minor"/>
      </rPr>
      <t xml:space="preserve"> (hPa/K)</t>
    </r>
  </si>
  <si>
    <r>
      <t>E</t>
    </r>
    <r>
      <rPr>
        <vertAlign val="subscript"/>
        <sz val="11"/>
        <color theme="1"/>
        <rFont val="Calibri"/>
        <family val="2"/>
        <scheme val="minor"/>
      </rPr>
      <t xml:space="preserve">t </t>
    </r>
    <r>
      <rPr>
        <sz val="11"/>
        <color theme="1"/>
        <rFont val="Calibri"/>
        <family val="2"/>
        <scheme val="minor"/>
      </rPr>
      <t>(hPa)</t>
    </r>
  </si>
  <si>
    <t>hPa</t>
  </si>
  <si>
    <t>Das Programm berechnet die relative Luftfeuchtigkeit aus der Temperaturdifferenz der trockenen Luft und eines durch Verdunstung abgekühlten feuchten Thermometers</t>
  </si>
  <si>
    <t xml:space="preserve">Psychrometer: Mit zwei Thermometern die Luftfeuchte bestimmen </t>
  </si>
  <si>
    <t>Ingo Mennerich, Juli 2015</t>
  </si>
  <si>
    <t>Wie feucht ist die Luft?</t>
  </si>
  <si>
    <t xml:space="preserve">Tatsächlicher Wasserdampfdruck </t>
  </si>
  <si>
    <t>e (hPa)</t>
  </si>
  <si>
    <t>E</t>
  </si>
  <si>
    <t>Sättigungsdampfdruck, feucht</t>
  </si>
  <si>
    <t>Sättigungsdampfdruck, trocken</t>
  </si>
  <si>
    <t>6,112*EXP((17,62*C55)/(243,12+C55))</t>
  </si>
  <si>
    <t>6,112*EXP((17,62*C53)/(243,12+C53))</t>
  </si>
  <si>
    <t>D41-D43*(C53-C55)</t>
  </si>
  <si>
    <t>100*(C58/C60)</t>
  </si>
  <si>
    <t>Formeln nach Magnus und Sprung</t>
  </si>
  <si>
    <t>in Höhen bis 500m kann vereinfacht mit diesem Wert gerechnet werden</t>
  </si>
  <si>
    <t>Weiterhin wird bei eingegebenen Temperaturen berechnet:</t>
  </si>
  <si>
    <r>
      <t xml:space="preserve">Temperatur </t>
    </r>
    <r>
      <rPr>
        <vertAlign val="subscript"/>
        <sz val="12"/>
        <color theme="1"/>
        <rFont val="Calibri"/>
        <family val="2"/>
        <scheme val="minor"/>
      </rPr>
      <t>(trockenes Thermometer)</t>
    </r>
  </si>
  <si>
    <r>
      <t xml:space="preserve">Temperatur </t>
    </r>
    <r>
      <rPr>
        <vertAlign val="subscript"/>
        <sz val="12"/>
        <color theme="1"/>
        <rFont val="Calibri"/>
        <family val="2"/>
        <scheme val="minor"/>
      </rPr>
      <t>(feuchtes Thermometer)</t>
    </r>
  </si>
  <si>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= Temperatur °C</t>
    </r>
  </si>
  <si>
    <t>Kontrolle: Feuchtkugeltemperatur</t>
  </si>
  <si>
    <t>°C (feucht)</t>
  </si>
  <si>
    <r>
      <rPr>
        <sz val="10"/>
        <rFont val="Webdings"/>
        <family val="1"/>
        <charset val="2"/>
      </rPr>
      <t>4</t>
    </r>
    <r>
      <rPr>
        <sz val="10"/>
        <rFont val="Arial"/>
        <family val="2"/>
      </rPr>
      <t xml:space="preserve">Sättigungsdampfdruck trockene Luft </t>
    </r>
    <r>
      <rPr>
        <i/>
        <sz val="10"/>
        <rFont val="Arial"/>
        <family val="2"/>
      </rPr>
      <t>E</t>
    </r>
    <r>
      <rPr>
        <i/>
        <vertAlign val="subscript"/>
        <sz val="10"/>
        <rFont val="Arial"/>
        <family val="2"/>
      </rPr>
      <t>trocken</t>
    </r>
    <r>
      <rPr>
        <sz val="10"/>
        <rFont val="Arial"/>
        <family val="2"/>
      </rPr>
      <t xml:space="preserve"> (hPa)</t>
    </r>
  </si>
  <si>
    <r>
      <rPr>
        <sz val="10"/>
        <rFont val="Webdings"/>
        <family val="1"/>
        <charset val="2"/>
      </rPr>
      <t>4</t>
    </r>
    <r>
      <rPr>
        <sz val="10"/>
        <rFont val="Arial"/>
        <family val="2"/>
      </rPr>
      <t xml:space="preserve">Sättigungsdampfdruck feuchte Luft </t>
    </r>
    <r>
      <rPr>
        <i/>
        <sz val="10"/>
        <rFont val="Arial"/>
        <family val="2"/>
      </rPr>
      <t>E</t>
    </r>
    <r>
      <rPr>
        <i/>
        <vertAlign val="subscript"/>
        <sz val="10"/>
        <rFont val="Arial"/>
        <family val="2"/>
      </rPr>
      <t>feucht</t>
    </r>
    <r>
      <rPr>
        <sz val="10"/>
        <rFont val="Arial"/>
        <family val="2"/>
      </rPr>
      <t xml:space="preserve"> (hPa)</t>
    </r>
  </si>
  <si>
    <r>
      <rPr>
        <sz val="10"/>
        <rFont val="Webdings"/>
        <family val="1"/>
        <charset val="2"/>
      </rPr>
      <t>4</t>
    </r>
    <r>
      <rPr>
        <sz val="10"/>
        <rFont val="Arial"/>
        <family val="2"/>
      </rPr>
      <t xml:space="preserve">Tatsächlicher Dampfdruck </t>
    </r>
    <r>
      <rPr>
        <i/>
        <sz val="10"/>
        <rFont val="Arial"/>
        <family val="2"/>
      </rPr>
      <t>e</t>
    </r>
    <r>
      <rPr>
        <sz val="10"/>
        <rFont val="Arial"/>
        <family val="2"/>
      </rPr>
      <t xml:space="preserve"> (hPa)</t>
    </r>
  </si>
  <si>
    <t>Eingaben (gelb unterlegte Felder):</t>
  </si>
  <si>
    <r>
      <t xml:space="preserve">Berechnung Sättigungsdampfdruck </t>
    </r>
    <r>
      <rPr>
        <i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(Magnus-Formel)</t>
    </r>
  </si>
  <si>
    <r>
      <t xml:space="preserve">Berechnung Wasserdampfdruck </t>
    </r>
    <r>
      <rPr>
        <i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(Sprung´sche Formel)</t>
    </r>
  </si>
  <si>
    <t>Überarbeitet Dez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</si>
</sst>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Symbol"/>
      <family val="1"/>
      <charset val="2"/>
    </font>
    <font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4"/>
      <color theme="1"/>
      <name val="Calibri"/>
      <family val="2"/>
      <scheme val="minor"/>
    </font>
    <font>
      <i/>
      <sz val="11"/>
      <color theme="1"/>
      <name val="Symbol"/>
      <family val="1"/>
      <charset val="2"/>
    </font>
    <font>
      <sz val="28"/>
      <color indexed="8"/>
      <name val="Calibri"/>
      <family val="2"/>
    </font>
    <font>
      <sz val="10"/>
      <name val="Arial"/>
      <family val="2"/>
    </font>
    <font>
      <sz val="10"/>
      <name val="Webdings"/>
      <family val="1"/>
      <charset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i/>
      <sz val="10"/>
      <name val="Arial"/>
      <family val="2"/>
    </font>
    <font>
      <i/>
      <vertAlign val="sub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/>
    <xf numFmtId="0" fontId="0" fillId="0" borderId="0" xfId="0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5" fillId="0" borderId="0" xfId="1" applyAlignment="1">
      <alignment horizontal="left" vertical="center" indent="1"/>
    </xf>
    <xf numFmtId="164" fontId="1" fillId="0" borderId="0" xfId="0" applyNumberFormat="1" applyFont="1"/>
    <xf numFmtId="0" fontId="6" fillId="0" borderId="0" xfId="0" applyFont="1"/>
    <xf numFmtId="0" fontId="0" fillId="0" borderId="0" xfId="0" applyFont="1"/>
    <xf numFmtId="0" fontId="0" fillId="0" borderId="0" xfId="0" applyAlignment="1">
      <alignment horizontal="left"/>
    </xf>
    <xf numFmtId="0" fontId="0" fillId="3" borderId="0" xfId="0" applyFill="1"/>
    <xf numFmtId="0" fontId="8" fillId="0" borderId="0" xfId="0" applyFont="1" applyAlignment="1"/>
    <xf numFmtId="0" fontId="0" fillId="0" borderId="0" xfId="0" applyAlignment="1"/>
    <xf numFmtId="0" fontId="9" fillId="0" borderId="0" xfId="0" applyFont="1"/>
    <xf numFmtId="0" fontId="0" fillId="4" borderId="0" xfId="0" applyFill="1"/>
    <xf numFmtId="0" fontId="0" fillId="4" borderId="0" xfId="0" applyFill="1" applyAlignment="1">
      <alignment horizontal="left"/>
    </xf>
    <xf numFmtId="0" fontId="11" fillId="0" borderId="0" xfId="0" applyFont="1"/>
    <xf numFmtId="0" fontId="4" fillId="0" borderId="0" xfId="0" applyFont="1"/>
    <xf numFmtId="0" fontId="0" fillId="0" borderId="0" xfId="0" applyFill="1"/>
    <xf numFmtId="0" fontId="13" fillId="3" borderId="0" xfId="0" applyFont="1" applyFill="1"/>
    <xf numFmtId="0" fontId="14" fillId="0" borderId="0" xfId="0" applyFont="1"/>
    <xf numFmtId="0" fontId="15" fillId="0" borderId="0" xfId="0" applyFont="1"/>
    <xf numFmtId="0" fontId="16" fillId="0" borderId="0" xfId="0" applyFont="1"/>
    <xf numFmtId="164" fontId="11" fillId="5" borderId="1" xfId="0" applyNumberFormat="1" applyFont="1" applyFill="1" applyBorder="1"/>
    <xf numFmtId="0" fontId="12" fillId="0" borderId="0" xfId="0" applyFont="1"/>
    <xf numFmtId="0" fontId="11" fillId="2" borderId="1" xfId="0" applyFont="1" applyFill="1" applyBorder="1" applyProtection="1">
      <protection locked="0"/>
    </xf>
    <xf numFmtId="1" fontId="1" fillId="0" borderId="0" xfId="0" applyNumberFormat="1" applyFont="1"/>
    <xf numFmtId="0" fontId="0" fillId="0" borderId="0" xfId="0" applyAlignment="1">
      <alignment vertical="center" wrapText="1"/>
    </xf>
    <xf numFmtId="0" fontId="0" fillId="0" borderId="0" xfId="0" applyAlignment="1"/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37</xdr:row>
      <xdr:rowOff>238125</xdr:rowOff>
    </xdr:from>
    <xdr:to>
      <xdr:col>5</xdr:col>
      <xdr:colOff>619125</xdr:colOff>
      <xdr:row>39</xdr:row>
      <xdr:rowOff>0</xdr:rowOff>
    </xdr:to>
    <xdr:pic>
      <xdr:nvPicPr>
        <xdr:cNvPr id="3" name="Grafik 2" descr="\gamma \, = \, 0{,}67\,\mathrm{hPa/K}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8562975"/>
          <a:ext cx="1343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761999</xdr:colOff>
      <xdr:row>1</xdr:row>
      <xdr:rowOff>0</xdr:rowOff>
    </xdr:from>
    <xdr:to>
      <xdr:col>2</xdr:col>
      <xdr:colOff>676275</xdr:colOff>
      <xdr:row>7</xdr:row>
      <xdr:rowOff>127747</xdr:rowOff>
    </xdr:to>
    <xdr:pic>
      <xdr:nvPicPr>
        <xdr:cNvPr id="7" name="Grafi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2971800"/>
          <a:ext cx="3086101" cy="1270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7</xdr:col>
      <xdr:colOff>352425</xdr:colOff>
      <xdr:row>37</xdr:row>
      <xdr:rowOff>66675</xdr:rowOff>
    </xdr:to>
    <xdr:pic>
      <xdr:nvPicPr>
        <xdr:cNvPr id="13" name="Grafik 1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7943850"/>
          <a:ext cx="263842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30</xdr:row>
      <xdr:rowOff>0</xdr:rowOff>
    </xdr:from>
    <xdr:to>
      <xdr:col>8</xdr:col>
      <xdr:colOff>257175</xdr:colOff>
      <xdr:row>32</xdr:row>
      <xdr:rowOff>85725</xdr:rowOff>
    </xdr:to>
    <xdr:pic>
      <xdr:nvPicPr>
        <xdr:cNvPr id="9" name="Grafik 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6591300"/>
          <a:ext cx="36576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33</xdr:row>
      <xdr:rowOff>0</xdr:rowOff>
    </xdr:from>
    <xdr:to>
      <xdr:col>8</xdr:col>
      <xdr:colOff>114300</xdr:colOff>
      <xdr:row>35</xdr:row>
      <xdr:rowOff>114300</xdr:rowOff>
    </xdr:to>
    <xdr:pic>
      <xdr:nvPicPr>
        <xdr:cNvPr id="14" name="Grafik 1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7162800"/>
          <a:ext cx="3514725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10</xdr:col>
      <xdr:colOff>371475</xdr:colOff>
      <xdr:row>56</xdr:row>
      <xdr:rowOff>76200</xdr:rowOff>
    </xdr:to>
    <xdr:pic>
      <xdr:nvPicPr>
        <xdr:cNvPr id="16" name="Grafik 15" descr="Feuchtkugeltemperatur"/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11401425"/>
          <a:ext cx="3009900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2"/>
  <sheetViews>
    <sheetView tabSelected="1" workbookViewId="0">
      <selection activeCell="C55" sqref="C55"/>
    </sheetView>
  </sheetViews>
  <sheetFormatPr baseColWidth="10" defaultRowHeight="15" x14ac:dyDescent="0.25"/>
  <cols>
    <col min="2" max="2" width="36.140625" customWidth="1"/>
    <col min="6" max="6" width="11.42578125" customWidth="1"/>
    <col min="8" max="8" width="16.7109375" customWidth="1"/>
    <col min="13" max="13" width="3" customWidth="1"/>
    <col min="15" max="16" width="11.42578125" customWidth="1"/>
  </cols>
  <sheetData>
    <row r="1" spans="2:21" x14ac:dyDescent="0.25">
      <c r="H1" s="9"/>
      <c r="M1" s="10"/>
      <c r="U1" s="18"/>
    </row>
    <row r="2" spans="2:21" x14ac:dyDescent="0.25">
      <c r="H2" s="9"/>
      <c r="M2" s="10"/>
      <c r="U2" s="18"/>
    </row>
    <row r="3" spans="2:21" x14ac:dyDescent="0.25">
      <c r="H3" s="9"/>
      <c r="M3" s="10"/>
      <c r="U3" s="18"/>
    </row>
    <row r="4" spans="2:21" x14ac:dyDescent="0.25">
      <c r="H4" s="9"/>
      <c r="M4" s="10"/>
      <c r="U4" s="18"/>
    </row>
    <row r="5" spans="2:21" x14ac:dyDescent="0.25">
      <c r="H5" s="9"/>
      <c r="M5" s="10"/>
      <c r="U5" s="18"/>
    </row>
    <row r="6" spans="2:21" x14ac:dyDescent="0.25">
      <c r="H6" s="9"/>
      <c r="M6" s="10"/>
      <c r="U6" s="18"/>
    </row>
    <row r="7" spans="2:21" x14ac:dyDescent="0.25">
      <c r="H7" s="9"/>
      <c r="M7" s="10"/>
      <c r="U7" s="18"/>
    </row>
    <row r="8" spans="2:21" x14ac:dyDescent="0.25">
      <c r="H8" s="9"/>
      <c r="J8" t="s">
        <v>13</v>
      </c>
      <c r="M8" s="10"/>
      <c r="U8" s="18"/>
    </row>
    <row r="9" spans="2:21" x14ac:dyDescent="0.25">
      <c r="H9" s="9"/>
      <c r="J9" t="s">
        <v>38</v>
      </c>
      <c r="M9" s="10"/>
      <c r="U9" s="18"/>
    </row>
    <row r="10" spans="2:21" ht="36" x14ac:dyDescent="0.55000000000000004">
      <c r="B10" s="11" t="s">
        <v>14</v>
      </c>
      <c r="C10" s="12"/>
      <c r="D10" s="12"/>
      <c r="E10" s="12"/>
      <c r="F10" s="12"/>
      <c r="G10" s="12"/>
      <c r="H10" s="9"/>
      <c r="I10" s="12"/>
      <c r="J10" s="12"/>
      <c r="M10" s="10"/>
      <c r="U10" s="18"/>
    </row>
    <row r="11" spans="2:21" ht="23.25" x14ac:dyDescent="0.35">
      <c r="B11" s="20" t="s">
        <v>12</v>
      </c>
      <c r="C11" s="20"/>
      <c r="D11" s="20"/>
      <c r="E11" s="20"/>
      <c r="F11" s="20"/>
      <c r="G11" s="20"/>
      <c r="H11" s="20"/>
      <c r="I11" s="20"/>
      <c r="J11" s="20"/>
      <c r="M11" s="10"/>
      <c r="U11" s="18"/>
    </row>
    <row r="12" spans="2:21" ht="36" x14ac:dyDescent="0.55000000000000004">
      <c r="B12" s="11"/>
      <c r="C12" s="12"/>
      <c r="D12" s="12"/>
      <c r="E12" s="12"/>
      <c r="F12" s="12"/>
      <c r="G12" s="12"/>
      <c r="H12" s="9"/>
      <c r="I12" s="12"/>
      <c r="J12" s="12"/>
      <c r="M12" s="10"/>
      <c r="U12" s="18"/>
    </row>
    <row r="13" spans="2:21" ht="31.5" x14ac:dyDescent="0.5">
      <c r="B13" s="8" t="s">
        <v>11</v>
      </c>
      <c r="C13" s="7"/>
      <c r="D13" s="7"/>
      <c r="M13" s="10"/>
      <c r="U13" s="18"/>
    </row>
    <row r="14" spans="2:21" x14ac:dyDescent="0.25">
      <c r="M14" s="10"/>
      <c r="U14" s="18"/>
    </row>
    <row r="15" spans="2:21" ht="15.75" x14ac:dyDescent="0.25">
      <c r="B15" s="21" t="s">
        <v>26</v>
      </c>
      <c r="C15" s="22"/>
      <c r="D15" s="22"/>
      <c r="H15" s="9"/>
      <c r="M15" s="10"/>
      <c r="U15" s="18"/>
    </row>
    <row r="16" spans="2:21" x14ac:dyDescent="0.25">
      <c r="B16" s="13"/>
      <c r="H16" s="9"/>
      <c r="M16" s="10"/>
      <c r="U16" s="18"/>
    </row>
    <row r="17" spans="1:21" ht="15.75" x14ac:dyDescent="0.3">
      <c r="C17" s="13" t="s">
        <v>32</v>
      </c>
      <c r="H17" s="9"/>
      <c r="M17" s="10"/>
      <c r="U17" s="18"/>
    </row>
    <row r="18" spans="1:21" ht="15.75" x14ac:dyDescent="0.3">
      <c r="C18" s="13" t="s">
        <v>33</v>
      </c>
      <c r="H18" s="9"/>
      <c r="M18" s="10"/>
      <c r="U18" s="18"/>
    </row>
    <row r="19" spans="1:21" ht="15.75" x14ac:dyDescent="0.3">
      <c r="C19" s="13" t="s">
        <v>34</v>
      </c>
      <c r="H19" s="9"/>
      <c r="M19" s="10"/>
      <c r="U19" s="18"/>
    </row>
    <row r="20" spans="1:21" x14ac:dyDescent="0.25">
      <c r="C20" s="13"/>
      <c r="H20" s="9"/>
      <c r="M20" s="10"/>
      <c r="U20" s="18"/>
    </row>
    <row r="21" spans="1:21" x14ac:dyDescent="0.25">
      <c r="B21" s="24" t="s">
        <v>35</v>
      </c>
      <c r="H21" s="9"/>
      <c r="M21" s="10"/>
      <c r="U21" s="18"/>
    </row>
    <row r="22" spans="1:21" x14ac:dyDescent="0.25">
      <c r="H22" s="9"/>
      <c r="M22" s="10"/>
      <c r="U22" s="18"/>
    </row>
    <row r="23" spans="1:21" x14ac:dyDescent="0.25">
      <c r="B23" t="s">
        <v>3</v>
      </c>
      <c r="H23" s="9"/>
      <c r="M23" s="10"/>
      <c r="U23" s="18"/>
    </row>
    <row r="24" spans="1:21" x14ac:dyDescent="0.25">
      <c r="B24" t="s">
        <v>4</v>
      </c>
      <c r="H24" s="9"/>
      <c r="M24" s="10"/>
      <c r="U24" s="18"/>
    </row>
    <row r="25" spans="1:21" x14ac:dyDescent="0.25">
      <c r="B25" s="13"/>
      <c r="C25" s="13"/>
      <c r="H25" s="9"/>
      <c r="M25" s="10"/>
      <c r="U25" s="18"/>
    </row>
    <row r="26" spans="1:21" x14ac:dyDescent="0.25">
      <c r="H26" s="9"/>
      <c r="M26" s="10"/>
      <c r="P26" s="17"/>
    </row>
    <row r="27" spans="1:21" x14ac:dyDescent="0.25">
      <c r="A27" s="14"/>
      <c r="B27" s="14"/>
      <c r="C27" s="14"/>
      <c r="D27" s="14"/>
      <c r="E27" s="14"/>
      <c r="F27" s="14"/>
      <c r="G27" s="14"/>
      <c r="H27" s="15"/>
      <c r="I27" s="14"/>
      <c r="J27" s="14"/>
      <c r="K27" s="14"/>
      <c r="L27" s="14"/>
      <c r="M27" s="10"/>
      <c r="N27" s="18"/>
      <c r="O27" s="18"/>
      <c r="P27" s="18"/>
      <c r="Q27" s="18"/>
      <c r="R27" s="18"/>
      <c r="S27" s="18"/>
      <c r="T27" s="18"/>
    </row>
    <row r="28" spans="1:21" x14ac:dyDescent="0.25">
      <c r="H28" s="9"/>
      <c r="M28" s="10"/>
    </row>
    <row r="29" spans="1:21" x14ac:dyDescent="0.25">
      <c r="B29" s="24" t="s">
        <v>24</v>
      </c>
      <c r="H29" s="9"/>
      <c r="M29" s="10"/>
    </row>
    <row r="30" spans="1:21" x14ac:dyDescent="0.25">
      <c r="H30" s="9"/>
      <c r="M30" s="10"/>
    </row>
    <row r="31" spans="1:21" x14ac:dyDescent="0.25">
      <c r="B31" t="s">
        <v>36</v>
      </c>
      <c r="K31" t="s">
        <v>29</v>
      </c>
      <c r="M31" s="10"/>
    </row>
    <row r="32" spans="1:21" x14ac:dyDescent="0.25">
      <c r="M32" s="10"/>
    </row>
    <row r="33" spans="1:13" x14ac:dyDescent="0.25">
      <c r="M33" s="10"/>
    </row>
    <row r="34" spans="1:13" x14ac:dyDescent="0.25">
      <c r="M34" s="10"/>
    </row>
    <row r="35" spans="1:13" x14ac:dyDescent="0.25">
      <c r="M35" s="10"/>
    </row>
    <row r="36" spans="1:13" x14ac:dyDescent="0.25">
      <c r="M36" s="10"/>
    </row>
    <row r="37" spans="1:13" x14ac:dyDescent="0.25">
      <c r="B37" t="s">
        <v>37</v>
      </c>
      <c r="M37" s="10"/>
    </row>
    <row r="38" spans="1:13" ht="19.5" customHeight="1" x14ac:dyDescent="0.25">
      <c r="M38" s="10"/>
    </row>
    <row r="39" spans="1:13" x14ac:dyDescent="0.25">
      <c r="B39" s="27" t="s">
        <v>0</v>
      </c>
      <c r="C39" s="28"/>
      <c r="D39" s="28"/>
      <c r="G39" t="s">
        <v>25</v>
      </c>
      <c r="M39" s="10"/>
    </row>
    <row r="40" spans="1:13" x14ac:dyDescent="0.25">
      <c r="M40" s="10"/>
    </row>
    <row r="41" spans="1:13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0"/>
    </row>
    <row r="42" spans="1:13" x14ac:dyDescent="0.25">
      <c r="A42" s="18"/>
      <c r="M42" s="10"/>
    </row>
    <row r="43" spans="1:13" ht="18" x14ac:dyDescent="0.35">
      <c r="B43" t="s">
        <v>18</v>
      </c>
      <c r="C43" t="s">
        <v>7</v>
      </c>
      <c r="D43" s="6">
        <f>6.112*EXP((17.62*C57)/(243.12+C57))</f>
        <v>26.374151164171764</v>
      </c>
      <c r="F43" t="s">
        <v>20</v>
      </c>
      <c r="M43" s="10"/>
    </row>
    <row r="44" spans="1:13" x14ac:dyDescent="0.25">
      <c r="M44" s="10"/>
    </row>
    <row r="45" spans="1:13" ht="18.75" customHeight="1" x14ac:dyDescent="0.25">
      <c r="B45" s="1" t="s">
        <v>0</v>
      </c>
      <c r="C45" s="2" t="s">
        <v>8</v>
      </c>
      <c r="D45">
        <v>0.67</v>
      </c>
      <c r="M45" s="10"/>
    </row>
    <row r="46" spans="1:13" ht="18.75" customHeight="1" x14ac:dyDescent="0.25">
      <c r="B46" s="1"/>
      <c r="C46" s="2"/>
      <c r="M46" s="10"/>
    </row>
    <row r="47" spans="1:13" ht="18" x14ac:dyDescent="0.35">
      <c r="B47" t="s">
        <v>19</v>
      </c>
      <c r="C47" t="s">
        <v>9</v>
      </c>
      <c r="D47" s="6">
        <f>6.112*EXP((17.62*C55)/(243.12+C55))</f>
        <v>39.965978836016738</v>
      </c>
      <c r="F47" t="s">
        <v>21</v>
      </c>
      <c r="M47" s="10"/>
    </row>
    <row r="48" spans="1:13" x14ac:dyDescent="0.25">
      <c r="M48" s="10"/>
    </row>
    <row r="49" spans="1:13" x14ac:dyDescent="0.25">
      <c r="B49" t="s">
        <v>15</v>
      </c>
      <c r="C49" t="s">
        <v>16</v>
      </c>
      <c r="D49" s="6">
        <f>D43-D45*(C55-C57)</f>
        <v>21.684151164171762</v>
      </c>
      <c r="F49" t="s">
        <v>22</v>
      </c>
      <c r="M49" s="10"/>
    </row>
    <row r="50" spans="1:13" x14ac:dyDescent="0.25">
      <c r="M50" s="10"/>
    </row>
    <row r="51" spans="1:13" x14ac:dyDescent="0.25">
      <c r="M51" s="10"/>
    </row>
    <row r="52" spans="1:13" x14ac:dyDescent="0.25">
      <c r="A52" s="14"/>
      <c r="B52" s="14"/>
      <c r="C52" s="14"/>
      <c r="D52" s="14"/>
      <c r="E52" s="14"/>
      <c r="F52" s="14"/>
      <c r="G52" s="14"/>
      <c r="H52" s="15"/>
      <c r="I52" s="14"/>
      <c r="J52" s="14"/>
      <c r="K52" s="14"/>
      <c r="L52" s="14"/>
      <c r="M52" s="10"/>
    </row>
    <row r="53" spans="1:13" x14ac:dyDescent="0.25">
      <c r="M53" s="10"/>
    </row>
    <row r="54" spans="1:13" ht="15.75" thickBot="1" x14ac:dyDescent="0.3">
      <c r="H54" t="s">
        <v>30</v>
      </c>
      <c r="M54" s="10"/>
    </row>
    <row r="55" spans="1:13" ht="21.75" thickBot="1" x14ac:dyDescent="0.4">
      <c r="B55" s="16" t="s">
        <v>27</v>
      </c>
      <c r="C55" s="25">
        <v>29</v>
      </c>
      <c r="D55" s="16" t="s">
        <v>6</v>
      </c>
      <c r="M55" s="10"/>
    </row>
    <row r="56" spans="1:13" ht="15.75" thickBot="1" x14ac:dyDescent="0.3">
      <c r="M56" s="10"/>
    </row>
    <row r="57" spans="1:13" ht="21.75" thickBot="1" x14ac:dyDescent="0.4">
      <c r="B57" s="16" t="s">
        <v>28</v>
      </c>
      <c r="C57" s="25">
        <v>22</v>
      </c>
      <c r="D57" s="16" t="s">
        <v>6</v>
      </c>
      <c r="H57" s="26">
        <f>-5.809+0.058*C64+0.697*C55+0.003*C64*C55</f>
        <v>22.27119607620719</v>
      </c>
      <c r="I57" t="s">
        <v>31</v>
      </c>
      <c r="M57" s="10"/>
    </row>
    <row r="58" spans="1:13" x14ac:dyDescent="0.25">
      <c r="M58" s="10"/>
    </row>
    <row r="59" spans="1:13" x14ac:dyDescent="0.25">
      <c r="M59" s="10"/>
    </row>
    <row r="60" spans="1:13" x14ac:dyDescent="0.25">
      <c r="B60" t="s">
        <v>1</v>
      </c>
      <c r="C60" s="6">
        <f>D49</f>
        <v>21.684151164171762</v>
      </c>
      <c r="D60" t="s">
        <v>10</v>
      </c>
      <c r="M60" s="10"/>
    </row>
    <row r="61" spans="1:13" x14ac:dyDescent="0.25">
      <c r="C61" s="6"/>
      <c r="M61" s="10"/>
    </row>
    <row r="62" spans="1:13" x14ac:dyDescent="0.25">
      <c r="B62" s="17" t="s">
        <v>17</v>
      </c>
      <c r="C62" s="6">
        <f>D47</f>
        <v>39.965978836016738</v>
      </c>
      <c r="D62" t="s">
        <v>10</v>
      </c>
      <c r="M62" s="10"/>
    </row>
    <row r="63" spans="1:13" ht="15.75" thickBot="1" x14ac:dyDescent="0.3">
      <c r="M63" s="10"/>
    </row>
    <row r="64" spans="1:13" ht="21.75" thickBot="1" x14ac:dyDescent="0.4">
      <c r="B64" t="s">
        <v>5</v>
      </c>
      <c r="C64" s="23">
        <f>100*(C60/C62)</f>
        <v>54.256524663497871</v>
      </c>
      <c r="D64" s="16" t="s">
        <v>2</v>
      </c>
      <c r="F64" s="3" t="s">
        <v>23</v>
      </c>
      <c r="M64" s="10"/>
    </row>
    <row r="65" spans="1:14" x14ac:dyDescent="0.25">
      <c r="F65" s="3"/>
      <c r="M65" s="10"/>
    </row>
    <row r="66" spans="1:14" x14ac:dyDescent="0.25">
      <c r="M66" s="10"/>
    </row>
    <row r="67" spans="1:14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0"/>
    </row>
    <row r="68" spans="1:14" x14ac:dyDescent="0.25">
      <c r="F68" s="3"/>
      <c r="M68" s="18"/>
      <c r="N68" s="18"/>
    </row>
    <row r="69" spans="1:14" x14ac:dyDescent="0.25">
      <c r="F69" s="4"/>
      <c r="M69" s="18"/>
      <c r="N69" s="18"/>
    </row>
    <row r="70" spans="1:14" x14ac:dyDescent="0.25">
      <c r="F70" s="5"/>
      <c r="M70" s="18"/>
      <c r="N70" s="18"/>
    </row>
    <row r="71" spans="1:14" x14ac:dyDescent="0.25">
      <c r="F71" s="5"/>
      <c r="M71" s="18"/>
      <c r="N71" s="18"/>
    </row>
    <row r="72" spans="1:14" x14ac:dyDescent="0.25">
      <c r="F72" s="5"/>
      <c r="M72" s="18"/>
      <c r="N72" s="18"/>
    </row>
    <row r="73" spans="1:14" x14ac:dyDescent="0.25">
      <c r="F73" s="5"/>
      <c r="M73" s="18"/>
      <c r="N73" s="18"/>
    </row>
    <row r="74" spans="1:14" x14ac:dyDescent="0.25">
      <c r="F74" s="5"/>
      <c r="M74" s="18"/>
      <c r="N74" s="18"/>
    </row>
    <row r="75" spans="1:14" x14ac:dyDescent="0.25">
      <c r="F75" s="5"/>
      <c r="M75" s="18"/>
      <c r="N75" s="18"/>
    </row>
    <row r="76" spans="1:14" x14ac:dyDescent="0.25">
      <c r="F76" s="4"/>
      <c r="M76" s="18"/>
      <c r="N76" s="18"/>
    </row>
    <row r="77" spans="1:14" x14ac:dyDescent="0.25">
      <c r="M77" s="18"/>
      <c r="N77" s="18"/>
    </row>
    <row r="78" spans="1:14" x14ac:dyDescent="0.25">
      <c r="M78" s="18"/>
      <c r="N78" s="18"/>
    </row>
    <row r="79" spans="1:14" x14ac:dyDescent="0.25">
      <c r="M79" s="18"/>
      <c r="N79" s="18"/>
    </row>
    <row r="80" spans="1:14" x14ac:dyDescent="0.25">
      <c r="M80" s="18"/>
      <c r="N80" s="18"/>
    </row>
    <row r="81" spans="13:14" x14ac:dyDescent="0.25">
      <c r="M81" s="18"/>
      <c r="N81" s="18"/>
    </row>
    <row r="82" spans="13:14" x14ac:dyDescent="0.25">
      <c r="M82" s="18"/>
      <c r="N82" s="18"/>
    </row>
  </sheetData>
  <sheetProtection password="FF89" sheet="1" objects="1" scenarios="1" selectLockedCells="1"/>
  <mergeCells count="1">
    <mergeCell ref="B39:D3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Ingo</dc:creator>
  <cp:lastModifiedBy>Ingo</cp:lastModifiedBy>
  <dcterms:created xsi:type="dcterms:W3CDTF">2015-07-13T08:05:37Z</dcterms:created>
  <dcterms:modified xsi:type="dcterms:W3CDTF">2021-12-09T10:12:40Z</dcterms:modified>
</cp:coreProperties>
</file>