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defaultThemeVersion="124226"/>
  <bookViews>
    <workbookView xWindow="240" yWindow="45" windowWidth="28380" windowHeight="12660"/>
  </bookViews>
  <sheets>
    <sheet name="Eingabe" sheetId="1" r:id="rId1"/>
    <sheet name="Berechnung Position" sheetId="2" r:id="rId2"/>
    <sheet name="Bahnverlauf" sheetId="3" r:id="rId3"/>
    <sheet name="TLE-Daten Auswertung" sheetId="5" r:id="rId4"/>
  </sheets>
  <calcPr calcId="145621"/>
</workbook>
</file>

<file path=xl/calcChain.xml><?xml version="1.0" encoding="utf-8"?>
<calcChain xmlns="http://schemas.openxmlformats.org/spreadsheetml/2006/main">
  <c r="E9" i="3" l="1"/>
  <c r="C18" i="2"/>
  <c r="C17" i="2"/>
  <c r="C15" i="2"/>
  <c r="C14" i="2"/>
  <c r="C10" i="2"/>
  <c r="C9" i="2"/>
  <c r="C134" i="2" l="1"/>
  <c r="C59" i="2"/>
  <c r="C58" i="2"/>
  <c r="C37" i="2"/>
  <c r="C23" i="2"/>
  <c r="C22" i="2"/>
  <c r="C48" i="2" l="1"/>
  <c r="D8" i="1" l="1"/>
  <c r="M67" i="1" l="1"/>
  <c r="Z66" i="1" s="1"/>
  <c r="M45" i="1"/>
  <c r="C42" i="1"/>
  <c r="C87" i="2" s="1"/>
  <c r="C89" i="2" s="1"/>
  <c r="C90" i="2" s="1"/>
  <c r="C115" i="2" s="1"/>
  <c r="C117" i="2" s="1"/>
  <c r="Q39" i="1" l="1"/>
  <c r="P39" i="1"/>
  <c r="B7" i="5" l="1"/>
  <c r="C112" i="5" s="1"/>
  <c r="C113" i="5" s="1"/>
  <c r="B6" i="5"/>
  <c r="C53" i="5" s="1"/>
  <c r="C125" i="5"/>
  <c r="U61" i="5"/>
  <c r="C63" i="5" l="1"/>
  <c r="C64" i="5"/>
  <c r="C65" i="5" s="1"/>
  <c r="C70" i="5"/>
  <c r="C71" i="5"/>
  <c r="C72" i="5" s="1"/>
  <c r="C111" i="5"/>
  <c r="C114" i="5" s="1"/>
  <c r="C186" i="5"/>
  <c r="C187" i="5" s="1"/>
  <c r="C45" i="5" s="1"/>
  <c r="AA29" i="1" s="1"/>
  <c r="C157" i="5"/>
  <c r="C158" i="5"/>
  <c r="C159" i="5" s="1"/>
  <c r="C169" i="5"/>
  <c r="C106" i="5"/>
  <c r="C107" i="5" s="1"/>
  <c r="C18" i="5" s="1"/>
  <c r="AA21" i="1" s="1"/>
  <c r="C170" i="5"/>
  <c r="C171" i="5" s="1"/>
  <c r="C172" i="5" s="1"/>
  <c r="C40" i="5" s="1"/>
  <c r="C51" i="5"/>
  <c r="C52" i="5" s="1"/>
  <c r="C56" i="5" s="1"/>
  <c r="C57" i="5" s="1"/>
  <c r="C82" i="5" s="1"/>
  <c r="C54" i="5"/>
  <c r="C55" i="5" s="1"/>
  <c r="C58" i="5" s="1"/>
  <c r="C83" i="5" s="1"/>
  <c r="C66" i="5" l="1"/>
  <c r="C28" i="5" s="1"/>
  <c r="AA22" i="1" s="1"/>
  <c r="T15" i="1" s="1"/>
  <c r="AA28" i="1"/>
  <c r="T25" i="1" s="1"/>
  <c r="C160" i="5"/>
  <c r="C37" i="5" s="1"/>
  <c r="C116" i="5"/>
  <c r="C118" i="5" s="1"/>
  <c r="C21" i="5" s="1"/>
  <c r="C20" i="5"/>
  <c r="C73" i="5"/>
  <c r="C59" i="5"/>
  <c r="C15" i="5" s="1"/>
  <c r="C84" i="5"/>
  <c r="C85" i="5" s="1"/>
  <c r="C87" i="5"/>
  <c r="C88" i="5" s="1"/>
  <c r="C89" i="5" s="1"/>
  <c r="C25" i="2" l="1"/>
  <c r="AA26" i="1"/>
  <c r="T23" i="1" s="1"/>
  <c r="AA27" i="1"/>
  <c r="AA20" i="1"/>
  <c r="T19" i="1" s="1"/>
  <c r="AA19" i="1"/>
  <c r="T17" i="1" s="1"/>
  <c r="C176" i="5"/>
  <c r="C178" i="5" s="1"/>
  <c r="C42" i="5" s="1"/>
  <c r="F82" i="5"/>
  <c r="F83" i="5" s="1"/>
  <c r="F84" i="5" s="1"/>
  <c r="F85" i="5" s="1"/>
  <c r="C90" i="5"/>
  <c r="C91" i="5" s="1"/>
  <c r="C92" i="5" s="1"/>
  <c r="C93" i="5" s="1"/>
  <c r="C98" i="5" s="1"/>
  <c r="C99" i="5" s="1"/>
  <c r="C123" i="5"/>
  <c r="C128" i="5" s="1"/>
  <c r="C136" i="5" s="1"/>
  <c r="C143" i="5" s="1"/>
  <c r="C117" i="5"/>
  <c r="C22" i="5" s="1"/>
  <c r="E6" i="5"/>
  <c r="C32" i="5"/>
  <c r="C100" i="5"/>
  <c r="AA25" i="1" l="1"/>
  <c r="T21" i="1" s="1"/>
  <c r="C179" i="5"/>
  <c r="C180" i="5" s="1"/>
  <c r="C181" i="5" s="1"/>
  <c r="C43" i="5" s="1"/>
  <c r="C130" i="5"/>
  <c r="C23" i="5" s="1"/>
  <c r="C101" i="5"/>
  <c r="C102" i="5" s="1"/>
  <c r="C135" i="5"/>
  <c r="C141" i="5" s="1"/>
  <c r="C150" i="5" s="1"/>
  <c r="C151" i="5" s="1"/>
  <c r="C25" i="5" s="1"/>
  <c r="C139" i="5"/>
  <c r="C162" i="5" s="1"/>
  <c r="C38" i="5" s="1"/>
  <c r="C16" i="5"/>
  <c r="C144" i="5"/>
  <c r="C29" i="5" s="1"/>
  <c r="AA23" i="1" s="1"/>
  <c r="C152" i="5"/>
  <c r="C153" i="5" s="1"/>
  <c r="C26" i="5" s="1"/>
  <c r="C132" i="5" l="1"/>
  <c r="C24" i="5" s="1"/>
  <c r="C142" i="5"/>
  <c r="C30" i="5" s="1"/>
  <c r="AA24" i="1" s="1"/>
  <c r="T13" i="1" s="1"/>
  <c r="C35" i="5"/>
  <c r="C76" i="5"/>
  <c r="C33" i="5" s="1"/>
  <c r="C140" i="5"/>
  <c r="C148" i="5"/>
  <c r="C149" i="5" s="1"/>
  <c r="C11" i="2" l="1"/>
  <c r="E42" i="1"/>
  <c r="C88" i="2" s="1"/>
  <c r="H42" i="1"/>
  <c r="C104" i="2" s="1"/>
  <c r="C119" i="2" l="1"/>
  <c r="C124" i="2" s="1"/>
  <c r="C92" i="2"/>
  <c r="C93" i="2" s="1"/>
  <c r="C94" i="2" s="1"/>
  <c r="C95" i="2" s="1"/>
  <c r="C96" i="2" s="1"/>
  <c r="C97" i="2" s="1"/>
  <c r="C98" i="2" s="1"/>
  <c r="C102" i="2" s="1"/>
  <c r="C103" i="2" s="1"/>
  <c r="B108" i="2" s="1"/>
  <c r="B114" i="2"/>
  <c r="R32" i="1"/>
  <c r="C12" i="2"/>
  <c r="C13" i="2" s="1"/>
  <c r="O41" i="1"/>
  <c r="Q41" i="1" s="1"/>
  <c r="C110" i="2" l="1"/>
  <c r="C108" i="2"/>
  <c r="C127" i="2"/>
  <c r="C126" i="2"/>
  <c r="C128" i="2"/>
  <c r="C27" i="2"/>
  <c r="C29" i="2" s="1"/>
  <c r="C31" i="2" s="1"/>
  <c r="C39" i="2" s="1"/>
  <c r="C43" i="2" s="1"/>
  <c r="R30" i="1"/>
  <c r="C141" i="2"/>
  <c r="C143" i="2" s="1"/>
  <c r="C145" i="2" s="1"/>
  <c r="O45" i="1" l="1"/>
  <c r="O67" i="1" s="1"/>
  <c r="C130" i="2"/>
  <c r="C133" i="2" s="1"/>
  <c r="C135" i="2" s="1"/>
  <c r="D135" i="2" s="1"/>
  <c r="E44" i="1"/>
  <c r="M68" i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46" i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15" i="3"/>
  <c r="N15" i="3"/>
  <c r="C40" i="2" l="1"/>
  <c r="C41" i="2" s="1"/>
  <c r="C46" i="2"/>
  <c r="C42" i="2"/>
  <c r="E7" i="3"/>
  <c r="J17" i="3" s="1"/>
  <c r="D46" i="2" l="1"/>
  <c r="J18" i="3"/>
  <c r="N18" i="3" s="1"/>
  <c r="R18" i="3" s="1"/>
  <c r="J26" i="3"/>
  <c r="N26" i="3" s="1"/>
  <c r="R26" i="3" s="1"/>
  <c r="J34" i="3"/>
  <c r="N34" i="3" s="1"/>
  <c r="R34" i="3" s="1"/>
  <c r="J42" i="3"/>
  <c r="N42" i="3" s="1"/>
  <c r="R42" i="3" s="1"/>
  <c r="J50" i="3"/>
  <c r="N50" i="3" s="1"/>
  <c r="R50" i="3" s="1"/>
  <c r="J58" i="3"/>
  <c r="N58" i="3" s="1"/>
  <c r="R58" i="3" s="1"/>
  <c r="J66" i="3"/>
  <c r="N66" i="3" s="1"/>
  <c r="R66" i="3" s="1"/>
  <c r="J74" i="3"/>
  <c r="N74" i="3" s="1"/>
  <c r="R74" i="3" s="1"/>
  <c r="J82" i="3"/>
  <c r="N82" i="3" s="1"/>
  <c r="R82" i="3" s="1"/>
  <c r="J90" i="3"/>
  <c r="N90" i="3" s="1"/>
  <c r="R90" i="3" s="1"/>
  <c r="J98" i="3"/>
  <c r="N98" i="3" s="1"/>
  <c r="R98" i="3" s="1"/>
  <c r="J106" i="3"/>
  <c r="N106" i="3" s="1"/>
  <c r="R106" i="3" s="1"/>
  <c r="J114" i="3"/>
  <c r="N114" i="3" s="1"/>
  <c r="R114" i="3" s="1"/>
  <c r="J122" i="3"/>
  <c r="N122" i="3" s="1"/>
  <c r="R122" i="3" s="1"/>
  <c r="J130" i="3"/>
  <c r="N130" i="3" s="1"/>
  <c r="R130" i="3" s="1"/>
  <c r="J138" i="3"/>
  <c r="N138" i="3" s="1"/>
  <c r="R138" i="3" s="1"/>
  <c r="J146" i="3"/>
  <c r="N146" i="3" s="1"/>
  <c r="R146" i="3" s="1"/>
  <c r="J154" i="3"/>
  <c r="N154" i="3" s="1"/>
  <c r="R154" i="3" s="1"/>
  <c r="J162" i="3"/>
  <c r="N162" i="3" s="1"/>
  <c r="R162" i="3" s="1"/>
  <c r="J170" i="3"/>
  <c r="N170" i="3" s="1"/>
  <c r="R170" i="3" s="1"/>
  <c r="J178" i="3"/>
  <c r="N178" i="3" s="1"/>
  <c r="R178" i="3" s="1"/>
  <c r="J186" i="3"/>
  <c r="N186" i="3" s="1"/>
  <c r="R186" i="3" s="1"/>
  <c r="J194" i="3"/>
  <c r="N194" i="3" s="1"/>
  <c r="R194" i="3" s="1"/>
  <c r="J202" i="3"/>
  <c r="N202" i="3" s="1"/>
  <c r="R202" i="3" s="1"/>
  <c r="J210" i="3"/>
  <c r="N210" i="3" s="1"/>
  <c r="R210" i="3" s="1"/>
  <c r="J218" i="3"/>
  <c r="N218" i="3" s="1"/>
  <c r="R218" i="3" s="1"/>
  <c r="J226" i="3"/>
  <c r="N226" i="3" s="1"/>
  <c r="R226" i="3" s="1"/>
  <c r="J234" i="3"/>
  <c r="N234" i="3" s="1"/>
  <c r="R234" i="3" s="1"/>
  <c r="J242" i="3"/>
  <c r="N242" i="3" s="1"/>
  <c r="R242" i="3" s="1"/>
  <c r="J250" i="3"/>
  <c r="N250" i="3" s="1"/>
  <c r="R250" i="3" s="1"/>
  <c r="J258" i="3"/>
  <c r="N258" i="3" s="1"/>
  <c r="R258" i="3" s="1"/>
  <c r="J266" i="3"/>
  <c r="N266" i="3" s="1"/>
  <c r="R266" i="3" s="1"/>
  <c r="J274" i="3"/>
  <c r="N274" i="3" s="1"/>
  <c r="R274" i="3" s="1"/>
  <c r="J282" i="3"/>
  <c r="N282" i="3" s="1"/>
  <c r="R282" i="3" s="1"/>
  <c r="J290" i="3"/>
  <c r="N290" i="3" s="1"/>
  <c r="R290" i="3" s="1"/>
  <c r="J298" i="3"/>
  <c r="N298" i="3" s="1"/>
  <c r="R298" i="3" s="1"/>
  <c r="J306" i="3"/>
  <c r="N306" i="3" s="1"/>
  <c r="R306" i="3" s="1"/>
  <c r="J314" i="3"/>
  <c r="N314" i="3" s="1"/>
  <c r="R314" i="3" s="1"/>
  <c r="J322" i="3"/>
  <c r="N322" i="3" s="1"/>
  <c r="R322" i="3" s="1"/>
  <c r="J330" i="3"/>
  <c r="N330" i="3" s="1"/>
  <c r="R330" i="3" s="1"/>
  <c r="J338" i="3"/>
  <c r="N338" i="3" s="1"/>
  <c r="R338" i="3" s="1"/>
  <c r="J346" i="3"/>
  <c r="N346" i="3" s="1"/>
  <c r="R346" i="3" s="1"/>
  <c r="J354" i="3"/>
  <c r="N354" i="3" s="1"/>
  <c r="R354" i="3" s="1"/>
  <c r="J362" i="3"/>
  <c r="N362" i="3" s="1"/>
  <c r="R362" i="3" s="1"/>
  <c r="J370" i="3"/>
  <c r="N370" i="3" s="1"/>
  <c r="R370" i="3" s="1"/>
  <c r="J378" i="3"/>
  <c r="N378" i="3" s="1"/>
  <c r="R378" i="3" s="1"/>
  <c r="J386" i="3"/>
  <c r="N386" i="3" s="1"/>
  <c r="R386" i="3" s="1"/>
  <c r="J394" i="3"/>
  <c r="N394" i="3" s="1"/>
  <c r="R394" i="3" s="1"/>
  <c r="J402" i="3"/>
  <c r="N402" i="3" s="1"/>
  <c r="R402" i="3" s="1"/>
  <c r="J410" i="3"/>
  <c r="N410" i="3" s="1"/>
  <c r="R410" i="3" s="1"/>
  <c r="J418" i="3"/>
  <c r="N418" i="3" s="1"/>
  <c r="R418" i="3" s="1"/>
  <c r="J426" i="3"/>
  <c r="N426" i="3" s="1"/>
  <c r="R426" i="3" s="1"/>
  <c r="J434" i="3"/>
  <c r="N434" i="3" s="1"/>
  <c r="R434" i="3" s="1"/>
  <c r="J442" i="3"/>
  <c r="N442" i="3" s="1"/>
  <c r="R442" i="3" s="1"/>
  <c r="J450" i="3"/>
  <c r="N450" i="3" s="1"/>
  <c r="R450" i="3" s="1"/>
  <c r="J458" i="3"/>
  <c r="N458" i="3" s="1"/>
  <c r="R458" i="3" s="1"/>
  <c r="J466" i="3"/>
  <c r="N466" i="3" s="1"/>
  <c r="R466" i="3" s="1"/>
  <c r="J474" i="3"/>
  <c r="N474" i="3" s="1"/>
  <c r="R474" i="3" s="1"/>
  <c r="J482" i="3"/>
  <c r="N482" i="3" s="1"/>
  <c r="R482" i="3" s="1"/>
  <c r="J490" i="3"/>
  <c r="N490" i="3" s="1"/>
  <c r="R490" i="3" s="1"/>
  <c r="J498" i="3"/>
  <c r="N498" i="3" s="1"/>
  <c r="R498" i="3" s="1"/>
  <c r="J506" i="3"/>
  <c r="N506" i="3" s="1"/>
  <c r="R506" i="3" s="1"/>
  <c r="J514" i="3"/>
  <c r="N514" i="3" s="1"/>
  <c r="R514" i="3" s="1"/>
  <c r="J522" i="3"/>
  <c r="N522" i="3" s="1"/>
  <c r="R522" i="3" s="1"/>
  <c r="J530" i="3"/>
  <c r="N530" i="3" s="1"/>
  <c r="R530" i="3" s="1"/>
  <c r="J538" i="3"/>
  <c r="N538" i="3" s="1"/>
  <c r="R538" i="3" s="1"/>
  <c r="J546" i="3"/>
  <c r="N546" i="3" s="1"/>
  <c r="R546" i="3" s="1"/>
  <c r="J554" i="3"/>
  <c r="N554" i="3" s="1"/>
  <c r="R554" i="3" s="1"/>
  <c r="J562" i="3"/>
  <c r="N562" i="3" s="1"/>
  <c r="R562" i="3" s="1"/>
  <c r="J570" i="3"/>
  <c r="N570" i="3" s="1"/>
  <c r="R570" i="3" s="1"/>
  <c r="J578" i="3"/>
  <c r="N578" i="3" s="1"/>
  <c r="R578" i="3" s="1"/>
  <c r="J586" i="3"/>
  <c r="N586" i="3" s="1"/>
  <c r="R586" i="3" s="1"/>
  <c r="J594" i="3"/>
  <c r="N594" i="3" s="1"/>
  <c r="R594" i="3" s="1"/>
  <c r="J602" i="3"/>
  <c r="N602" i="3" s="1"/>
  <c r="R602" i="3" s="1"/>
  <c r="J610" i="3"/>
  <c r="N610" i="3" s="1"/>
  <c r="R610" i="3" s="1"/>
  <c r="J618" i="3"/>
  <c r="N618" i="3" s="1"/>
  <c r="R618" i="3" s="1"/>
  <c r="J626" i="3"/>
  <c r="N626" i="3" s="1"/>
  <c r="R626" i="3" s="1"/>
  <c r="J634" i="3"/>
  <c r="N634" i="3" s="1"/>
  <c r="R634" i="3" s="1"/>
  <c r="J642" i="3"/>
  <c r="N642" i="3" s="1"/>
  <c r="R642" i="3" s="1"/>
  <c r="J650" i="3"/>
  <c r="N650" i="3" s="1"/>
  <c r="R650" i="3" s="1"/>
  <c r="J658" i="3"/>
  <c r="N658" i="3" s="1"/>
  <c r="R658" i="3" s="1"/>
  <c r="J666" i="3"/>
  <c r="N666" i="3" s="1"/>
  <c r="R666" i="3" s="1"/>
  <c r="J674" i="3"/>
  <c r="N674" i="3" s="1"/>
  <c r="R674" i="3" s="1"/>
  <c r="J682" i="3"/>
  <c r="N682" i="3" s="1"/>
  <c r="R682" i="3" s="1"/>
  <c r="J690" i="3"/>
  <c r="N690" i="3" s="1"/>
  <c r="R690" i="3" s="1"/>
  <c r="J19" i="3"/>
  <c r="N19" i="3" s="1"/>
  <c r="R19" i="3" s="1"/>
  <c r="J27" i="3"/>
  <c r="N27" i="3" s="1"/>
  <c r="R27" i="3" s="1"/>
  <c r="J35" i="3"/>
  <c r="N35" i="3" s="1"/>
  <c r="R35" i="3" s="1"/>
  <c r="J43" i="3"/>
  <c r="N43" i="3" s="1"/>
  <c r="R43" i="3" s="1"/>
  <c r="J51" i="3"/>
  <c r="N51" i="3" s="1"/>
  <c r="R51" i="3" s="1"/>
  <c r="J59" i="3"/>
  <c r="N59" i="3" s="1"/>
  <c r="R59" i="3" s="1"/>
  <c r="J67" i="3"/>
  <c r="N67" i="3" s="1"/>
  <c r="R67" i="3" s="1"/>
  <c r="J75" i="3"/>
  <c r="N75" i="3" s="1"/>
  <c r="R75" i="3" s="1"/>
  <c r="J83" i="3"/>
  <c r="N83" i="3" s="1"/>
  <c r="R83" i="3" s="1"/>
  <c r="J91" i="3"/>
  <c r="N91" i="3" s="1"/>
  <c r="R91" i="3" s="1"/>
  <c r="J99" i="3"/>
  <c r="N99" i="3" s="1"/>
  <c r="R99" i="3" s="1"/>
  <c r="J107" i="3"/>
  <c r="N107" i="3" s="1"/>
  <c r="R107" i="3" s="1"/>
  <c r="J115" i="3"/>
  <c r="N115" i="3" s="1"/>
  <c r="R115" i="3" s="1"/>
  <c r="J123" i="3"/>
  <c r="N123" i="3" s="1"/>
  <c r="R123" i="3" s="1"/>
  <c r="J131" i="3"/>
  <c r="N131" i="3" s="1"/>
  <c r="R131" i="3" s="1"/>
  <c r="J139" i="3"/>
  <c r="N139" i="3" s="1"/>
  <c r="R139" i="3" s="1"/>
  <c r="J147" i="3"/>
  <c r="N147" i="3" s="1"/>
  <c r="R147" i="3" s="1"/>
  <c r="J155" i="3"/>
  <c r="N155" i="3" s="1"/>
  <c r="R155" i="3" s="1"/>
  <c r="J163" i="3"/>
  <c r="N163" i="3" s="1"/>
  <c r="R163" i="3" s="1"/>
  <c r="J171" i="3"/>
  <c r="N171" i="3" s="1"/>
  <c r="R171" i="3" s="1"/>
  <c r="J179" i="3"/>
  <c r="N179" i="3" s="1"/>
  <c r="R179" i="3" s="1"/>
  <c r="J187" i="3"/>
  <c r="N187" i="3" s="1"/>
  <c r="R187" i="3" s="1"/>
  <c r="J195" i="3"/>
  <c r="N195" i="3" s="1"/>
  <c r="R195" i="3" s="1"/>
  <c r="J203" i="3"/>
  <c r="N203" i="3" s="1"/>
  <c r="R203" i="3" s="1"/>
  <c r="J211" i="3"/>
  <c r="N211" i="3" s="1"/>
  <c r="R211" i="3" s="1"/>
  <c r="J219" i="3"/>
  <c r="N219" i="3" s="1"/>
  <c r="R219" i="3" s="1"/>
  <c r="J227" i="3"/>
  <c r="N227" i="3" s="1"/>
  <c r="R227" i="3" s="1"/>
  <c r="J235" i="3"/>
  <c r="N235" i="3" s="1"/>
  <c r="R235" i="3" s="1"/>
  <c r="J243" i="3"/>
  <c r="N243" i="3" s="1"/>
  <c r="R243" i="3" s="1"/>
  <c r="J251" i="3"/>
  <c r="N251" i="3" s="1"/>
  <c r="R251" i="3" s="1"/>
  <c r="J259" i="3"/>
  <c r="N259" i="3" s="1"/>
  <c r="R259" i="3" s="1"/>
  <c r="J267" i="3"/>
  <c r="N267" i="3" s="1"/>
  <c r="R267" i="3" s="1"/>
  <c r="J275" i="3"/>
  <c r="N275" i="3" s="1"/>
  <c r="R275" i="3" s="1"/>
  <c r="J283" i="3"/>
  <c r="N283" i="3" s="1"/>
  <c r="R283" i="3" s="1"/>
  <c r="J291" i="3"/>
  <c r="N291" i="3" s="1"/>
  <c r="R291" i="3" s="1"/>
  <c r="J299" i="3"/>
  <c r="N299" i="3" s="1"/>
  <c r="R299" i="3" s="1"/>
  <c r="J307" i="3"/>
  <c r="N307" i="3" s="1"/>
  <c r="R307" i="3" s="1"/>
  <c r="J315" i="3"/>
  <c r="N315" i="3" s="1"/>
  <c r="R315" i="3" s="1"/>
  <c r="J323" i="3"/>
  <c r="N323" i="3" s="1"/>
  <c r="R323" i="3" s="1"/>
  <c r="J331" i="3"/>
  <c r="N331" i="3" s="1"/>
  <c r="R331" i="3" s="1"/>
  <c r="J339" i="3"/>
  <c r="N339" i="3" s="1"/>
  <c r="R339" i="3" s="1"/>
  <c r="J347" i="3"/>
  <c r="N347" i="3" s="1"/>
  <c r="R347" i="3" s="1"/>
  <c r="J355" i="3"/>
  <c r="N355" i="3" s="1"/>
  <c r="R355" i="3" s="1"/>
  <c r="J363" i="3"/>
  <c r="N363" i="3" s="1"/>
  <c r="R363" i="3" s="1"/>
  <c r="J371" i="3"/>
  <c r="N371" i="3" s="1"/>
  <c r="R371" i="3" s="1"/>
  <c r="J379" i="3"/>
  <c r="N379" i="3" s="1"/>
  <c r="R379" i="3" s="1"/>
  <c r="J387" i="3"/>
  <c r="N387" i="3" s="1"/>
  <c r="R387" i="3" s="1"/>
  <c r="J395" i="3"/>
  <c r="N395" i="3" s="1"/>
  <c r="R395" i="3" s="1"/>
  <c r="J403" i="3"/>
  <c r="N403" i="3" s="1"/>
  <c r="R403" i="3" s="1"/>
  <c r="J411" i="3"/>
  <c r="N411" i="3" s="1"/>
  <c r="R411" i="3" s="1"/>
  <c r="J419" i="3"/>
  <c r="N419" i="3" s="1"/>
  <c r="R419" i="3" s="1"/>
  <c r="J427" i="3"/>
  <c r="N427" i="3" s="1"/>
  <c r="R427" i="3" s="1"/>
  <c r="J435" i="3"/>
  <c r="N435" i="3" s="1"/>
  <c r="R435" i="3" s="1"/>
  <c r="J443" i="3"/>
  <c r="N443" i="3" s="1"/>
  <c r="R443" i="3" s="1"/>
  <c r="J451" i="3"/>
  <c r="N451" i="3" s="1"/>
  <c r="R451" i="3" s="1"/>
  <c r="J459" i="3"/>
  <c r="N459" i="3" s="1"/>
  <c r="R459" i="3" s="1"/>
  <c r="J467" i="3"/>
  <c r="N467" i="3" s="1"/>
  <c r="R467" i="3" s="1"/>
  <c r="J475" i="3"/>
  <c r="N475" i="3" s="1"/>
  <c r="R475" i="3" s="1"/>
  <c r="J483" i="3"/>
  <c r="N483" i="3" s="1"/>
  <c r="R483" i="3" s="1"/>
  <c r="J491" i="3"/>
  <c r="N491" i="3" s="1"/>
  <c r="R491" i="3" s="1"/>
  <c r="J499" i="3"/>
  <c r="N499" i="3" s="1"/>
  <c r="R499" i="3" s="1"/>
  <c r="J507" i="3"/>
  <c r="N507" i="3" s="1"/>
  <c r="R507" i="3" s="1"/>
  <c r="J515" i="3"/>
  <c r="N515" i="3" s="1"/>
  <c r="R515" i="3" s="1"/>
  <c r="J523" i="3"/>
  <c r="N523" i="3" s="1"/>
  <c r="R523" i="3" s="1"/>
  <c r="J531" i="3"/>
  <c r="N531" i="3" s="1"/>
  <c r="R531" i="3" s="1"/>
  <c r="J539" i="3"/>
  <c r="N539" i="3" s="1"/>
  <c r="R539" i="3" s="1"/>
  <c r="J547" i="3"/>
  <c r="N547" i="3" s="1"/>
  <c r="R547" i="3" s="1"/>
  <c r="J555" i="3"/>
  <c r="N555" i="3" s="1"/>
  <c r="R555" i="3" s="1"/>
  <c r="J563" i="3"/>
  <c r="N563" i="3" s="1"/>
  <c r="R563" i="3" s="1"/>
  <c r="J571" i="3"/>
  <c r="N571" i="3" s="1"/>
  <c r="R571" i="3" s="1"/>
  <c r="J579" i="3"/>
  <c r="N579" i="3" s="1"/>
  <c r="R579" i="3" s="1"/>
  <c r="J587" i="3"/>
  <c r="N587" i="3" s="1"/>
  <c r="R587" i="3" s="1"/>
  <c r="J595" i="3"/>
  <c r="N595" i="3" s="1"/>
  <c r="R595" i="3" s="1"/>
  <c r="J603" i="3"/>
  <c r="N603" i="3" s="1"/>
  <c r="R603" i="3" s="1"/>
  <c r="J611" i="3"/>
  <c r="N611" i="3" s="1"/>
  <c r="R611" i="3" s="1"/>
  <c r="J619" i="3"/>
  <c r="N619" i="3" s="1"/>
  <c r="R619" i="3" s="1"/>
  <c r="J627" i="3"/>
  <c r="N627" i="3" s="1"/>
  <c r="R627" i="3" s="1"/>
  <c r="J635" i="3"/>
  <c r="N635" i="3" s="1"/>
  <c r="R635" i="3" s="1"/>
  <c r="J643" i="3"/>
  <c r="N643" i="3" s="1"/>
  <c r="R643" i="3" s="1"/>
  <c r="J651" i="3"/>
  <c r="N651" i="3" s="1"/>
  <c r="R651" i="3" s="1"/>
  <c r="J659" i="3"/>
  <c r="N659" i="3" s="1"/>
  <c r="R659" i="3" s="1"/>
  <c r="J667" i="3"/>
  <c r="N667" i="3" s="1"/>
  <c r="R667" i="3" s="1"/>
  <c r="J675" i="3"/>
  <c r="N675" i="3" s="1"/>
  <c r="R675" i="3" s="1"/>
  <c r="J683" i="3"/>
  <c r="N683" i="3" s="1"/>
  <c r="R683" i="3" s="1"/>
  <c r="J691" i="3"/>
  <c r="N691" i="3" s="1"/>
  <c r="R691" i="3" s="1"/>
  <c r="J20" i="3"/>
  <c r="N20" i="3" s="1"/>
  <c r="R20" i="3" s="1"/>
  <c r="J28" i="3"/>
  <c r="N28" i="3" s="1"/>
  <c r="R28" i="3" s="1"/>
  <c r="J36" i="3"/>
  <c r="N36" i="3" s="1"/>
  <c r="R36" i="3" s="1"/>
  <c r="J44" i="3"/>
  <c r="N44" i="3" s="1"/>
  <c r="R44" i="3" s="1"/>
  <c r="J52" i="3"/>
  <c r="N52" i="3" s="1"/>
  <c r="R52" i="3" s="1"/>
  <c r="J60" i="3"/>
  <c r="N60" i="3" s="1"/>
  <c r="R60" i="3" s="1"/>
  <c r="J68" i="3"/>
  <c r="N68" i="3" s="1"/>
  <c r="R68" i="3" s="1"/>
  <c r="J76" i="3"/>
  <c r="N76" i="3" s="1"/>
  <c r="R76" i="3" s="1"/>
  <c r="J84" i="3"/>
  <c r="N84" i="3" s="1"/>
  <c r="R84" i="3" s="1"/>
  <c r="J92" i="3"/>
  <c r="N92" i="3" s="1"/>
  <c r="R92" i="3" s="1"/>
  <c r="J100" i="3"/>
  <c r="N100" i="3" s="1"/>
  <c r="R100" i="3" s="1"/>
  <c r="J108" i="3"/>
  <c r="N108" i="3" s="1"/>
  <c r="R108" i="3" s="1"/>
  <c r="J116" i="3"/>
  <c r="N116" i="3" s="1"/>
  <c r="R116" i="3" s="1"/>
  <c r="J124" i="3"/>
  <c r="N124" i="3" s="1"/>
  <c r="R124" i="3" s="1"/>
  <c r="J132" i="3"/>
  <c r="N132" i="3" s="1"/>
  <c r="R132" i="3" s="1"/>
  <c r="J140" i="3"/>
  <c r="N140" i="3" s="1"/>
  <c r="R140" i="3" s="1"/>
  <c r="J148" i="3"/>
  <c r="N148" i="3" s="1"/>
  <c r="R148" i="3" s="1"/>
  <c r="J156" i="3"/>
  <c r="N156" i="3" s="1"/>
  <c r="R156" i="3" s="1"/>
  <c r="J164" i="3"/>
  <c r="N164" i="3" s="1"/>
  <c r="R164" i="3" s="1"/>
  <c r="J172" i="3"/>
  <c r="N172" i="3" s="1"/>
  <c r="R172" i="3" s="1"/>
  <c r="J180" i="3"/>
  <c r="N180" i="3" s="1"/>
  <c r="R180" i="3" s="1"/>
  <c r="J188" i="3"/>
  <c r="N188" i="3" s="1"/>
  <c r="R188" i="3" s="1"/>
  <c r="J196" i="3"/>
  <c r="N196" i="3" s="1"/>
  <c r="R196" i="3" s="1"/>
  <c r="J204" i="3"/>
  <c r="N204" i="3" s="1"/>
  <c r="R204" i="3" s="1"/>
  <c r="J212" i="3"/>
  <c r="N212" i="3" s="1"/>
  <c r="R212" i="3" s="1"/>
  <c r="J220" i="3"/>
  <c r="N220" i="3" s="1"/>
  <c r="R220" i="3" s="1"/>
  <c r="J228" i="3"/>
  <c r="N228" i="3" s="1"/>
  <c r="R228" i="3" s="1"/>
  <c r="J236" i="3"/>
  <c r="N236" i="3" s="1"/>
  <c r="R236" i="3" s="1"/>
  <c r="J244" i="3"/>
  <c r="N244" i="3" s="1"/>
  <c r="R244" i="3" s="1"/>
  <c r="J252" i="3"/>
  <c r="N252" i="3" s="1"/>
  <c r="R252" i="3" s="1"/>
  <c r="J260" i="3"/>
  <c r="N260" i="3" s="1"/>
  <c r="R260" i="3" s="1"/>
  <c r="J268" i="3"/>
  <c r="N268" i="3" s="1"/>
  <c r="R268" i="3" s="1"/>
  <c r="J276" i="3"/>
  <c r="N276" i="3" s="1"/>
  <c r="R276" i="3" s="1"/>
  <c r="J284" i="3"/>
  <c r="N284" i="3" s="1"/>
  <c r="R284" i="3" s="1"/>
  <c r="J292" i="3"/>
  <c r="N292" i="3" s="1"/>
  <c r="R292" i="3" s="1"/>
  <c r="J300" i="3"/>
  <c r="N300" i="3" s="1"/>
  <c r="R300" i="3" s="1"/>
  <c r="J308" i="3"/>
  <c r="N308" i="3" s="1"/>
  <c r="R308" i="3" s="1"/>
  <c r="J316" i="3"/>
  <c r="N316" i="3" s="1"/>
  <c r="R316" i="3" s="1"/>
  <c r="J324" i="3"/>
  <c r="N324" i="3" s="1"/>
  <c r="R324" i="3" s="1"/>
  <c r="J332" i="3"/>
  <c r="N332" i="3" s="1"/>
  <c r="R332" i="3" s="1"/>
  <c r="J340" i="3"/>
  <c r="N340" i="3" s="1"/>
  <c r="R340" i="3" s="1"/>
  <c r="J348" i="3"/>
  <c r="N348" i="3" s="1"/>
  <c r="R348" i="3" s="1"/>
  <c r="J356" i="3"/>
  <c r="N356" i="3" s="1"/>
  <c r="R356" i="3" s="1"/>
  <c r="J364" i="3"/>
  <c r="N364" i="3" s="1"/>
  <c r="R364" i="3" s="1"/>
  <c r="J372" i="3"/>
  <c r="N372" i="3" s="1"/>
  <c r="R372" i="3" s="1"/>
  <c r="J380" i="3"/>
  <c r="N380" i="3" s="1"/>
  <c r="R380" i="3" s="1"/>
  <c r="J388" i="3"/>
  <c r="N388" i="3" s="1"/>
  <c r="R388" i="3" s="1"/>
  <c r="J396" i="3"/>
  <c r="N396" i="3" s="1"/>
  <c r="R396" i="3" s="1"/>
  <c r="J404" i="3"/>
  <c r="N404" i="3" s="1"/>
  <c r="R404" i="3" s="1"/>
  <c r="J412" i="3"/>
  <c r="N412" i="3" s="1"/>
  <c r="R412" i="3" s="1"/>
  <c r="J420" i="3"/>
  <c r="N420" i="3" s="1"/>
  <c r="R420" i="3" s="1"/>
  <c r="J428" i="3"/>
  <c r="N428" i="3" s="1"/>
  <c r="R428" i="3" s="1"/>
  <c r="J436" i="3"/>
  <c r="N436" i="3" s="1"/>
  <c r="R436" i="3" s="1"/>
  <c r="J444" i="3"/>
  <c r="N444" i="3" s="1"/>
  <c r="R444" i="3" s="1"/>
  <c r="J452" i="3"/>
  <c r="N452" i="3" s="1"/>
  <c r="R452" i="3" s="1"/>
  <c r="J460" i="3"/>
  <c r="N460" i="3" s="1"/>
  <c r="R460" i="3" s="1"/>
  <c r="J468" i="3"/>
  <c r="N468" i="3" s="1"/>
  <c r="R468" i="3" s="1"/>
  <c r="J476" i="3"/>
  <c r="N476" i="3" s="1"/>
  <c r="R476" i="3" s="1"/>
  <c r="J484" i="3"/>
  <c r="N484" i="3" s="1"/>
  <c r="R484" i="3" s="1"/>
  <c r="J492" i="3"/>
  <c r="N492" i="3" s="1"/>
  <c r="R492" i="3" s="1"/>
  <c r="J500" i="3"/>
  <c r="N500" i="3" s="1"/>
  <c r="R500" i="3" s="1"/>
  <c r="J508" i="3"/>
  <c r="N508" i="3" s="1"/>
  <c r="R508" i="3" s="1"/>
  <c r="J516" i="3"/>
  <c r="N516" i="3" s="1"/>
  <c r="R516" i="3" s="1"/>
  <c r="J524" i="3"/>
  <c r="N524" i="3" s="1"/>
  <c r="R524" i="3" s="1"/>
  <c r="J532" i="3"/>
  <c r="N532" i="3" s="1"/>
  <c r="R532" i="3" s="1"/>
  <c r="J540" i="3"/>
  <c r="N540" i="3" s="1"/>
  <c r="R540" i="3" s="1"/>
  <c r="J21" i="3"/>
  <c r="N21" i="3" s="1"/>
  <c r="R21" i="3" s="1"/>
  <c r="J29" i="3"/>
  <c r="N29" i="3" s="1"/>
  <c r="R29" i="3" s="1"/>
  <c r="J37" i="3"/>
  <c r="N37" i="3" s="1"/>
  <c r="R37" i="3" s="1"/>
  <c r="J45" i="3"/>
  <c r="N45" i="3" s="1"/>
  <c r="R45" i="3" s="1"/>
  <c r="J53" i="3"/>
  <c r="N53" i="3" s="1"/>
  <c r="R53" i="3" s="1"/>
  <c r="J61" i="3"/>
  <c r="N61" i="3" s="1"/>
  <c r="R61" i="3" s="1"/>
  <c r="J69" i="3"/>
  <c r="N69" i="3" s="1"/>
  <c r="R69" i="3" s="1"/>
  <c r="J77" i="3"/>
  <c r="N77" i="3" s="1"/>
  <c r="R77" i="3" s="1"/>
  <c r="J85" i="3"/>
  <c r="N85" i="3" s="1"/>
  <c r="R85" i="3" s="1"/>
  <c r="J93" i="3"/>
  <c r="N93" i="3" s="1"/>
  <c r="R93" i="3" s="1"/>
  <c r="J101" i="3"/>
  <c r="N101" i="3" s="1"/>
  <c r="R101" i="3" s="1"/>
  <c r="J109" i="3"/>
  <c r="N109" i="3" s="1"/>
  <c r="R109" i="3" s="1"/>
  <c r="J117" i="3"/>
  <c r="N117" i="3" s="1"/>
  <c r="R117" i="3" s="1"/>
  <c r="J125" i="3"/>
  <c r="N125" i="3" s="1"/>
  <c r="R125" i="3" s="1"/>
  <c r="J133" i="3"/>
  <c r="N133" i="3" s="1"/>
  <c r="R133" i="3" s="1"/>
  <c r="J141" i="3"/>
  <c r="N141" i="3" s="1"/>
  <c r="R141" i="3" s="1"/>
  <c r="J149" i="3"/>
  <c r="N149" i="3" s="1"/>
  <c r="R149" i="3" s="1"/>
  <c r="J157" i="3"/>
  <c r="N157" i="3" s="1"/>
  <c r="R157" i="3" s="1"/>
  <c r="J165" i="3"/>
  <c r="N165" i="3" s="1"/>
  <c r="R165" i="3" s="1"/>
  <c r="J173" i="3"/>
  <c r="N173" i="3" s="1"/>
  <c r="R173" i="3" s="1"/>
  <c r="J181" i="3"/>
  <c r="N181" i="3" s="1"/>
  <c r="R181" i="3" s="1"/>
  <c r="J189" i="3"/>
  <c r="N189" i="3" s="1"/>
  <c r="R189" i="3" s="1"/>
  <c r="J197" i="3"/>
  <c r="N197" i="3" s="1"/>
  <c r="R197" i="3" s="1"/>
  <c r="J205" i="3"/>
  <c r="N205" i="3" s="1"/>
  <c r="R205" i="3" s="1"/>
  <c r="J213" i="3"/>
  <c r="N213" i="3" s="1"/>
  <c r="R213" i="3" s="1"/>
  <c r="J221" i="3"/>
  <c r="N221" i="3" s="1"/>
  <c r="R221" i="3" s="1"/>
  <c r="J229" i="3"/>
  <c r="N229" i="3" s="1"/>
  <c r="R229" i="3" s="1"/>
  <c r="J237" i="3"/>
  <c r="N237" i="3" s="1"/>
  <c r="R237" i="3" s="1"/>
  <c r="J245" i="3"/>
  <c r="N245" i="3" s="1"/>
  <c r="R245" i="3" s="1"/>
  <c r="J253" i="3"/>
  <c r="N253" i="3" s="1"/>
  <c r="R253" i="3" s="1"/>
  <c r="J261" i="3"/>
  <c r="N261" i="3" s="1"/>
  <c r="R261" i="3" s="1"/>
  <c r="J269" i="3"/>
  <c r="N269" i="3" s="1"/>
  <c r="R269" i="3" s="1"/>
  <c r="J277" i="3"/>
  <c r="N277" i="3" s="1"/>
  <c r="R277" i="3" s="1"/>
  <c r="J285" i="3"/>
  <c r="N285" i="3" s="1"/>
  <c r="R285" i="3" s="1"/>
  <c r="J293" i="3"/>
  <c r="N293" i="3" s="1"/>
  <c r="R293" i="3" s="1"/>
  <c r="J301" i="3"/>
  <c r="N301" i="3" s="1"/>
  <c r="R301" i="3" s="1"/>
  <c r="J309" i="3"/>
  <c r="N309" i="3" s="1"/>
  <c r="R309" i="3" s="1"/>
  <c r="J317" i="3"/>
  <c r="N317" i="3" s="1"/>
  <c r="R317" i="3" s="1"/>
  <c r="J325" i="3"/>
  <c r="N325" i="3" s="1"/>
  <c r="R325" i="3" s="1"/>
  <c r="J333" i="3"/>
  <c r="N333" i="3" s="1"/>
  <c r="R333" i="3" s="1"/>
  <c r="J341" i="3"/>
  <c r="N341" i="3" s="1"/>
  <c r="R341" i="3" s="1"/>
  <c r="J349" i="3"/>
  <c r="N349" i="3" s="1"/>
  <c r="R349" i="3" s="1"/>
  <c r="J357" i="3"/>
  <c r="N357" i="3" s="1"/>
  <c r="R357" i="3" s="1"/>
  <c r="J365" i="3"/>
  <c r="N365" i="3" s="1"/>
  <c r="R365" i="3" s="1"/>
  <c r="J373" i="3"/>
  <c r="N373" i="3" s="1"/>
  <c r="R373" i="3" s="1"/>
  <c r="J381" i="3"/>
  <c r="N381" i="3" s="1"/>
  <c r="R381" i="3" s="1"/>
  <c r="J389" i="3"/>
  <c r="N389" i="3" s="1"/>
  <c r="R389" i="3" s="1"/>
  <c r="J397" i="3"/>
  <c r="N397" i="3" s="1"/>
  <c r="R397" i="3" s="1"/>
  <c r="J405" i="3"/>
  <c r="N405" i="3" s="1"/>
  <c r="R405" i="3" s="1"/>
  <c r="J413" i="3"/>
  <c r="N413" i="3" s="1"/>
  <c r="R413" i="3" s="1"/>
  <c r="J421" i="3"/>
  <c r="N421" i="3" s="1"/>
  <c r="R421" i="3" s="1"/>
  <c r="J429" i="3"/>
  <c r="N429" i="3" s="1"/>
  <c r="R429" i="3" s="1"/>
  <c r="J437" i="3"/>
  <c r="N437" i="3" s="1"/>
  <c r="R437" i="3" s="1"/>
  <c r="J445" i="3"/>
  <c r="N445" i="3" s="1"/>
  <c r="R445" i="3" s="1"/>
  <c r="J453" i="3"/>
  <c r="N453" i="3" s="1"/>
  <c r="R453" i="3" s="1"/>
  <c r="J461" i="3"/>
  <c r="N461" i="3" s="1"/>
  <c r="R461" i="3" s="1"/>
  <c r="J469" i="3"/>
  <c r="N469" i="3" s="1"/>
  <c r="R469" i="3" s="1"/>
  <c r="J477" i="3"/>
  <c r="N477" i="3" s="1"/>
  <c r="R477" i="3" s="1"/>
  <c r="J485" i="3"/>
  <c r="N485" i="3" s="1"/>
  <c r="R485" i="3" s="1"/>
  <c r="J493" i="3"/>
  <c r="N493" i="3" s="1"/>
  <c r="R493" i="3" s="1"/>
  <c r="J501" i="3"/>
  <c r="N501" i="3" s="1"/>
  <c r="R501" i="3" s="1"/>
  <c r="J509" i="3"/>
  <c r="N509" i="3" s="1"/>
  <c r="R509" i="3" s="1"/>
  <c r="J517" i="3"/>
  <c r="N517" i="3" s="1"/>
  <c r="R517" i="3" s="1"/>
  <c r="J525" i="3"/>
  <c r="N525" i="3" s="1"/>
  <c r="R525" i="3" s="1"/>
  <c r="J533" i="3"/>
  <c r="N533" i="3" s="1"/>
  <c r="R533" i="3" s="1"/>
  <c r="J541" i="3"/>
  <c r="N541" i="3" s="1"/>
  <c r="R541" i="3" s="1"/>
  <c r="J549" i="3"/>
  <c r="N549" i="3" s="1"/>
  <c r="R549" i="3" s="1"/>
  <c r="J557" i="3"/>
  <c r="N557" i="3" s="1"/>
  <c r="R557" i="3" s="1"/>
  <c r="J565" i="3"/>
  <c r="N565" i="3" s="1"/>
  <c r="R565" i="3" s="1"/>
  <c r="J573" i="3"/>
  <c r="N573" i="3" s="1"/>
  <c r="R573" i="3" s="1"/>
  <c r="J581" i="3"/>
  <c r="N581" i="3" s="1"/>
  <c r="R581" i="3" s="1"/>
  <c r="J589" i="3"/>
  <c r="N589" i="3" s="1"/>
  <c r="R589" i="3" s="1"/>
  <c r="J597" i="3"/>
  <c r="N597" i="3" s="1"/>
  <c r="R597" i="3" s="1"/>
  <c r="J605" i="3"/>
  <c r="N605" i="3" s="1"/>
  <c r="R605" i="3" s="1"/>
  <c r="J613" i="3"/>
  <c r="N613" i="3" s="1"/>
  <c r="R613" i="3" s="1"/>
  <c r="J621" i="3"/>
  <c r="N621" i="3" s="1"/>
  <c r="R621" i="3" s="1"/>
  <c r="J629" i="3"/>
  <c r="N629" i="3" s="1"/>
  <c r="R629" i="3" s="1"/>
  <c r="J637" i="3"/>
  <c r="N637" i="3" s="1"/>
  <c r="R637" i="3" s="1"/>
  <c r="J645" i="3"/>
  <c r="N645" i="3" s="1"/>
  <c r="R645" i="3" s="1"/>
  <c r="J653" i="3"/>
  <c r="N653" i="3" s="1"/>
  <c r="R653" i="3" s="1"/>
  <c r="J661" i="3"/>
  <c r="N661" i="3" s="1"/>
  <c r="R661" i="3" s="1"/>
  <c r="J669" i="3"/>
  <c r="N669" i="3" s="1"/>
  <c r="R669" i="3" s="1"/>
  <c r="J677" i="3"/>
  <c r="N677" i="3" s="1"/>
  <c r="R677" i="3" s="1"/>
  <c r="J685" i="3"/>
  <c r="N685" i="3" s="1"/>
  <c r="R685" i="3" s="1"/>
  <c r="J693" i="3"/>
  <c r="N693" i="3" s="1"/>
  <c r="R693" i="3" s="1"/>
  <c r="J22" i="3"/>
  <c r="N22" i="3" s="1"/>
  <c r="R22" i="3" s="1"/>
  <c r="J38" i="3"/>
  <c r="N38" i="3" s="1"/>
  <c r="R38" i="3" s="1"/>
  <c r="J54" i="3"/>
  <c r="N54" i="3" s="1"/>
  <c r="R54" i="3" s="1"/>
  <c r="J70" i="3"/>
  <c r="N70" i="3" s="1"/>
  <c r="R70" i="3" s="1"/>
  <c r="J86" i="3"/>
  <c r="N86" i="3" s="1"/>
  <c r="R86" i="3" s="1"/>
  <c r="J102" i="3"/>
  <c r="N102" i="3" s="1"/>
  <c r="R102" i="3" s="1"/>
  <c r="J118" i="3"/>
  <c r="N118" i="3" s="1"/>
  <c r="R118" i="3" s="1"/>
  <c r="J134" i="3"/>
  <c r="N134" i="3" s="1"/>
  <c r="R134" i="3" s="1"/>
  <c r="J150" i="3"/>
  <c r="N150" i="3" s="1"/>
  <c r="R150" i="3" s="1"/>
  <c r="J166" i="3"/>
  <c r="N166" i="3" s="1"/>
  <c r="R166" i="3" s="1"/>
  <c r="J182" i="3"/>
  <c r="N182" i="3" s="1"/>
  <c r="R182" i="3" s="1"/>
  <c r="J198" i="3"/>
  <c r="N198" i="3" s="1"/>
  <c r="R198" i="3" s="1"/>
  <c r="J214" i="3"/>
  <c r="N214" i="3" s="1"/>
  <c r="R214" i="3" s="1"/>
  <c r="J230" i="3"/>
  <c r="N230" i="3" s="1"/>
  <c r="R230" i="3" s="1"/>
  <c r="J246" i="3"/>
  <c r="N246" i="3" s="1"/>
  <c r="R246" i="3" s="1"/>
  <c r="J262" i="3"/>
  <c r="N262" i="3" s="1"/>
  <c r="R262" i="3" s="1"/>
  <c r="J278" i="3"/>
  <c r="N278" i="3" s="1"/>
  <c r="R278" i="3" s="1"/>
  <c r="J294" i="3"/>
  <c r="N294" i="3" s="1"/>
  <c r="R294" i="3" s="1"/>
  <c r="J310" i="3"/>
  <c r="N310" i="3" s="1"/>
  <c r="R310" i="3" s="1"/>
  <c r="J326" i="3"/>
  <c r="N326" i="3" s="1"/>
  <c r="R326" i="3" s="1"/>
  <c r="J342" i="3"/>
  <c r="N342" i="3" s="1"/>
  <c r="R342" i="3" s="1"/>
  <c r="J358" i="3"/>
  <c r="N358" i="3" s="1"/>
  <c r="R358" i="3" s="1"/>
  <c r="J374" i="3"/>
  <c r="N374" i="3" s="1"/>
  <c r="R374" i="3" s="1"/>
  <c r="J390" i="3"/>
  <c r="N390" i="3" s="1"/>
  <c r="R390" i="3" s="1"/>
  <c r="J406" i="3"/>
  <c r="N406" i="3" s="1"/>
  <c r="R406" i="3" s="1"/>
  <c r="J422" i="3"/>
  <c r="N422" i="3" s="1"/>
  <c r="R422" i="3" s="1"/>
  <c r="J438" i="3"/>
  <c r="N438" i="3" s="1"/>
  <c r="R438" i="3" s="1"/>
  <c r="J454" i="3"/>
  <c r="N454" i="3" s="1"/>
  <c r="R454" i="3" s="1"/>
  <c r="J470" i="3"/>
  <c r="N470" i="3" s="1"/>
  <c r="R470" i="3" s="1"/>
  <c r="J486" i="3"/>
  <c r="N486" i="3" s="1"/>
  <c r="R486" i="3" s="1"/>
  <c r="J502" i="3"/>
  <c r="N502" i="3" s="1"/>
  <c r="R502" i="3" s="1"/>
  <c r="J518" i="3"/>
  <c r="N518" i="3" s="1"/>
  <c r="R518" i="3" s="1"/>
  <c r="J534" i="3"/>
  <c r="N534" i="3" s="1"/>
  <c r="R534" i="3" s="1"/>
  <c r="J548" i="3"/>
  <c r="N548" i="3" s="1"/>
  <c r="R548" i="3" s="1"/>
  <c r="J560" i="3"/>
  <c r="N560" i="3" s="1"/>
  <c r="R560" i="3" s="1"/>
  <c r="J574" i="3"/>
  <c r="N574" i="3" s="1"/>
  <c r="R574" i="3" s="1"/>
  <c r="J585" i="3"/>
  <c r="N585" i="3" s="1"/>
  <c r="R585" i="3" s="1"/>
  <c r="J599" i="3"/>
  <c r="N599" i="3" s="1"/>
  <c r="R599" i="3" s="1"/>
  <c r="J612" i="3"/>
  <c r="N612" i="3" s="1"/>
  <c r="R612" i="3" s="1"/>
  <c r="J624" i="3"/>
  <c r="N624" i="3" s="1"/>
  <c r="R624" i="3" s="1"/>
  <c r="J638" i="3"/>
  <c r="N638" i="3" s="1"/>
  <c r="R638" i="3" s="1"/>
  <c r="J649" i="3"/>
  <c r="N649" i="3" s="1"/>
  <c r="R649" i="3" s="1"/>
  <c r="J663" i="3"/>
  <c r="N663" i="3" s="1"/>
  <c r="R663" i="3" s="1"/>
  <c r="J676" i="3"/>
  <c r="N676" i="3" s="1"/>
  <c r="R676" i="3" s="1"/>
  <c r="J688" i="3"/>
  <c r="N688" i="3" s="1"/>
  <c r="R688" i="3" s="1"/>
  <c r="J699" i="3"/>
  <c r="N699" i="3" s="1"/>
  <c r="R699" i="3" s="1"/>
  <c r="J707" i="3"/>
  <c r="N707" i="3" s="1"/>
  <c r="R707" i="3" s="1"/>
  <c r="J715" i="3"/>
  <c r="N715" i="3" s="1"/>
  <c r="R715" i="3" s="1"/>
  <c r="J723" i="3"/>
  <c r="N723" i="3" s="1"/>
  <c r="R723" i="3" s="1"/>
  <c r="J731" i="3"/>
  <c r="N731" i="3" s="1"/>
  <c r="R731" i="3" s="1"/>
  <c r="J739" i="3"/>
  <c r="N739" i="3" s="1"/>
  <c r="R739" i="3" s="1"/>
  <c r="J747" i="3"/>
  <c r="N747" i="3" s="1"/>
  <c r="R747" i="3" s="1"/>
  <c r="J755" i="3"/>
  <c r="N755" i="3" s="1"/>
  <c r="R755" i="3" s="1"/>
  <c r="J763" i="3"/>
  <c r="N763" i="3" s="1"/>
  <c r="R763" i="3" s="1"/>
  <c r="J771" i="3"/>
  <c r="N771" i="3" s="1"/>
  <c r="R771" i="3" s="1"/>
  <c r="J779" i="3"/>
  <c r="N779" i="3" s="1"/>
  <c r="R779" i="3" s="1"/>
  <c r="J787" i="3"/>
  <c r="N787" i="3" s="1"/>
  <c r="R787" i="3" s="1"/>
  <c r="J795" i="3"/>
  <c r="N795" i="3" s="1"/>
  <c r="R795" i="3" s="1"/>
  <c r="J803" i="3"/>
  <c r="N803" i="3" s="1"/>
  <c r="R803" i="3" s="1"/>
  <c r="J811" i="3"/>
  <c r="N811" i="3" s="1"/>
  <c r="R811" i="3" s="1"/>
  <c r="J819" i="3"/>
  <c r="N819" i="3" s="1"/>
  <c r="R819" i="3" s="1"/>
  <c r="J827" i="3"/>
  <c r="N827" i="3" s="1"/>
  <c r="R827" i="3" s="1"/>
  <c r="J835" i="3"/>
  <c r="N835" i="3" s="1"/>
  <c r="R835" i="3" s="1"/>
  <c r="J843" i="3"/>
  <c r="N843" i="3" s="1"/>
  <c r="R843" i="3" s="1"/>
  <c r="J851" i="3"/>
  <c r="N851" i="3" s="1"/>
  <c r="R851" i="3" s="1"/>
  <c r="J859" i="3"/>
  <c r="N859" i="3" s="1"/>
  <c r="R859" i="3" s="1"/>
  <c r="J867" i="3"/>
  <c r="N867" i="3" s="1"/>
  <c r="R867" i="3" s="1"/>
  <c r="J875" i="3"/>
  <c r="N875" i="3" s="1"/>
  <c r="R875" i="3" s="1"/>
  <c r="J883" i="3"/>
  <c r="N883" i="3" s="1"/>
  <c r="R883" i="3" s="1"/>
  <c r="J891" i="3"/>
  <c r="N891" i="3" s="1"/>
  <c r="R891" i="3" s="1"/>
  <c r="J899" i="3"/>
  <c r="N899" i="3" s="1"/>
  <c r="R899" i="3" s="1"/>
  <c r="J907" i="3"/>
  <c r="N907" i="3" s="1"/>
  <c r="R907" i="3" s="1"/>
  <c r="J915" i="3"/>
  <c r="N915" i="3" s="1"/>
  <c r="R915" i="3" s="1"/>
  <c r="J923" i="3"/>
  <c r="N923" i="3" s="1"/>
  <c r="R923" i="3" s="1"/>
  <c r="J931" i="3"/>
  <c r="N931" i="3" s="1"/>
  <c r="R931" i="3" s="1"/>
  <c r="J939" i="3"/>
  <c r="N939" i="3" s="1"/>
  <c r="R939" i="3" s="1"/>
  <c r="J947" i="3"/>
  <c r="N947" i="3" s="1"/>
  <c r="R947" i="3" s="1"/>
  <c r="J955" i="3"/>
  <c r="N955" i="3" s="1"/>
  <c r="R955" i="3" s="1"/>
  <c r="J963" i="3"/>
  <c r="N963" i="3" s="1"/>
  <c r="R963" i="3" s="1"/>
  <c r="J971" i="3"/>
  <c r="N971" i="3" s="1"/>
  <c r="R971" i="3" s="1"/>
  <c r="J979" i="3"/>
  <c r="N979" i="3" s="1"/>
  <c r="R979" i="3" s="1"/>
  <c r="J987" i="3"/>
  <c r="N987" i="3" s="1"/>
  <c r="R987" i="3" s="1"/>
  <c r="J995" i="3"/>
  <c r="N995" i="3" s="1"/>
  <c r="R995" i="3" s="1"/>
  <c r="J1003" i="3"/>
  <c r="N1003" i="3" s="1"/>
  <c r="R1003" i="3" s="1"/>
  <c r="J1011" i="3"/>
  <c r="N1011" i="3" s="1"/>
  <c r="R1011" i="3" s="1"/>
  <c r="J1019" i="3"/>
  <c r="N1019" i="3" s="1"/>
  <c r="R1019" i="3" s="1"/>
  <c r="J1027" i="3"/>
  <c r="N1027" i="3" s="1"/>
  <c r="R1027" i="3" s="1"/>
  <c r="J1035" i="3"/>
  <c r="N1035" i="3" s="1"/>
  <c r="R1035" i="3" s="1"/>
  <c r="J1043" i="3"/>
  <c r="N1043" i="3" s="1"/>
  <c r="R1043" i="3" s="1"/>
  <c r="J1051" i="3"/>
  <c r="N1051" i="3" s="1"/>
  <c r="R1051" i="3" s="1"/>
  <c r="J1059" i="3"/>
  <c r="N1059" i="3" s="1"/>
  <c r="R1059" i="3" s="1"/>
  <c r="J1067" i="3"/>
  <c r="N1067" i="3" s="1"/>
  <c r="R1067" i="3" s="1"/>
  <c r="J1075" i="3"/>
  <c r="N1075" i="3" s="1"/>
  <c r="R1075" i="3" s="1"/>
  <c r="J1083" i="3"/>
  <c r="N1083" i="3" s="1"/>
  <c r="R1083" i="3" s="1"/>
  <c r="J1091" i="3"/>
  <c r="N1091" i="3" s="1"/>
  <c r="R1091" i="3" s="1"/>
  <c r="J1099" i="3"/>
  <c r="N1099" i="3" s="1"/>
  <c r="R1099" i="3" s="1"/>
  <c r="J1107" i="3"/>
  <c r="N1107" i="3" s="1"/>
  <c r="R1107" i="3" s="1"/>
  <c r="J23" i="3"/>
  <c r="N23" i="3" s="1"/>
  <c r="R23" i="3" s="1"/>
  <c r="J39" i="3"/>
  <c r="N39" i="3" s="1"/>
  <c r="R39" i="3" s="1"/>
  <c r="J55" i="3"/>
  <c r="N55" i="3" s="1"/>
  <c r="R55" i="3" s="1"/>
  <c r="J71" i="3"/>
  <c r="N71" i="3" s="1"/>
  <c r="R71" i="3" s="1"/>
  <c r="J87" i="3"/>
  <c r="N87" i="3" s="1"/>
  <c r="R87" i="3" s="1"/>
  <c r="J103" i="3"/>
  <c r="N103" i="3" s="1"/>
  <c r="R103" i="3" s="1"/>
  <c r="J119" i="3"/>
  <c r="N119" i="3" s="1"/>
  <c r="R119" i="3" s="1"/>
  <c r="J135" i="3"/>
  <c r="N135" i="3" s="1"/>
  <c r="R135" i="3" s="1"/>
  <c r="J151" i="3"/>
  <c r="N151" i="3" s="1"/>
  <c r="R151" i="3" s="1"/>
  <c r="J167" i="3"/>
  <c r="N167" i="3" s="1"/>
  <c r="R167" i="3" s="1"/>
  <c r="J183" i="3"/>
  <c r="N183" i="3" s="1"/>
  <c r="R183" i="3" s="1"/>
  <c r="J199" i="3"/>
  <c r="N199" i="3" s="1"/>
  <c r="R199" i="3" s="1"/>
  <c r="J215" i="3"/>
  <c r="N215" i="3" s="1"/>
  <c r="R215" i="3" s="1"/>
  <c r="J231" i="3"/>
  <c r="N231" i="3" s="1"/>
  <c r="R231" i="3" s="1"/>
  <c r="J247" i="3"/>
  <c r="N247" i="3" s="1"/>
  <c r="R247" i="3" s="1"/>
  <c r="J263" i="3"/>
  <c r="N263" i="3" s="1"/>
  <c r="R263" i="3" s="1"/>
  <c r="J279" i="3"/>
  <c r="N279" i="3" s="1"/>
  <c r="R279" i="3" s="1"/>
  <c r="J295" i="3"/>
  <c r="N295" i="3" s="1"/>
  <c r="R295" i="3" s="1"/>
  <c r="J311" i="3"/>
  <c r="N311" i="3" s="1"/>
  <c r="R311" i="3" s="1"/>
  <c r="J327" i="3"/>
  <c r="N327" i="3" s="1"/>
  <c r="R327" i="3" s="1"/>
  <c r="J343" i="3"/>
  <c r="N343" i="3" s="1"/>
  <c r="R343" i="3" s="1"/>
  <c r="J359" i="3"/>
  <c r="N359" i="3" s="1"/>
  <c r="R359" i="3" s="1"/>
  <c r="J375" i="3"/>
  <c r="N375" i="3" s="1"/>
  <c r="R375" i="3" s="1"/>
  <c r="J391" i="3"/>
  <c r="N391" i="3" s="1"/>
  <c r="R391" i="3" s="1"/>
  <c r="J407" i="3"/>
  <c r="N407" i="3" s="1"/>
  <c r="R407" i="3" s="1"/>
  <c r="J423" i="3"/>
  <c r="N423" i="3" s="1"/>
  <c r="R423" i="3" s="1"/>
  <c r="J439" i="3"/>
  <c r="N439" i="3" s="1"/>
  <c r="R439" i="3" s="1"/>
  <c r="J455" i="3"/>
  <c r="N455" i="3" s="1"/>
  <c r="R455" i="3" s="1"/>
  <c r="J471" i="3"/>
  <c r="N471" i="3" s="1"/>
  <c r="R471" i="3" s="1"/>
  <c r="J487" i="3"/>
  <c r="N487" i="3" s="1"/>
  <c r="R487" i="3" s="1"/>
  <c r="J503" i="3"/>
  <c r="N503" i="3" s="1"/>
  <c r="R503" i="3" s="1"/>
  <c r="J519" i="3"/>
  <c r="N519" i="3" s="1"/>
  <c r="R519" i="3" s="1"/>
  <c r="J535" i="3"/>
  <c r="N535" i="3" s="1"/>
  <c r="R535" i="3" s="1"/>
  <c r="J550" i="3"/>
  <c r="N550" i="3" s="1"/>
  <c r="R550" i="3" s="1"/>
  <c r="J561" i="3"/>
  <c r="N561" i="3" s="1"/>
  <c r="R561" i="3" s="1"/>
  <c r="J575" i="3"/>
  <c r="N575" i="3" s="1"/>
  <c r="R575" i="3" s="1"/>
  <c r="J588" i="3"/>
  <c r="N588" i="3" s="1"/>
  <c r="R588" i="3" s="1"/>
  <c r="J600" i="3"/>
  <c r="N600" i="3" s="1"/>
  <c r="R600" i="3" s="1"/>
  <c r="J614" i="3"/>
  <c r="N614" i="3" s="1"/>
  <c r="R614" i="3" s="1"/>
  <c r="J625" i="3"/>
  <c r="N625" i="3" s="1"/>
  <c r="R625" i="3" s="1"/>
  <c r="J639" i="3"/>
  <c r="N639" i="3" s="1"/>
  <c r="R639" i="3" s="1"/>
  <c r="J652" i="3"/>
  <c r="N652" i="3" s="1"/>
  <c r="R652" i="3" s="1"/>
  <c r="J664" i="3"/>
  <c r="N664" i="3" s="1"/>
  <c r="R664" i="3" s="1"/>
  <c r="J678" i="3"/>
  <c r="N678" i="3" s="1"/>
  <c r="R678" i="3" s="1"/>
  <c r="J689" i="3"/>
  <c r="N689" i="3" s="1"/>
  <c r="R689" i="3" s="1"/>
  <c r="J700" i="3"/>
  <c r="N700" i="3" s="1"/>
  <c r="R700" i="3" s="1"/>
  <c r="J708" i="3"/>
  <c r="N708" i="3" s="1"/>
  <c r="R708" i="3" s="1"/>
  <c r="J716" i="3"/>
  <c r="N716" i="3" s="1"/>
  <c r="R716" i="3" s="1"/>
  <c r="J724" i="3"/>
  <c r="N724" i="3" s="1"/>
  <c r="R724" i="3" s="1"/>
  <c r="J732" i="3"/>
  <c r="N732" i="3" s="1"/>
  <c r="R732" i="3" s="1"/>
  <c r="J740" i="3"/>
  <c r="N740" i="3" s="1"/>
  <c r="R740" i="3" s="1"/>
  <c r="J748" i="3"/>
  <c r="N748" i="3" s="1"/>
  <c r="R748" i="3" s="1"/>
  <c r="J756" i="3"/>
  <c r="N756" i="3" s="1"/>
  <c r="R756" i="3" s="1"/>
  <c r="J764" i="3"/>
  <c r="N764" i="3" s="1"/>
  <c r="R764" i="3" s="1"/>
  <c r="J772" i="3"/>
  <c r="N772" i="3" s="1"/>
  <c r="R772" i="3" s="1"/>
  <c r="J780" i="3"/>
  <c r="N780" i="3" s="1"/>
  <c r="R780" i="3" s="1"/>
  <c r="J788" i="3"/>
  <c r="N788" i="3" s="1"/>
  <c r="R788" i="3" s="1"/>
  <c r="J796" i="3"/>
  <c r="N796" i="3" s="1"/>
  <c r="R796" i="3" s="1"/>
  <c r="J804" i="3"/>
  <c r="N804" i="3" s="1"/>
  <c r="R804" i="3" s="1"/>
  <c r="J812" i="3"/>
  <c r="N812" i="3" s="1"/>
  <c r="R812" i="3" s="1"/>
  <c r="J820" i="3"/>
  <c r="N820" i="3" s="1"/>
  <c r="R820" i="3" s="1"/>
  <c r="J828" i="3"/>
  <c r="N828" i="3" s="1"/>
  <c r="R828" i="3" s="1"/>
  <c r="J836" i="3"/>
  <c r="N836" i="3" s="1"/>
  <c r="R836" i="3" s="1"/>
  <c r="J844" i="3"/>
  <c r="N844" i="3" s="1"/>
  <c r="R844" i="3" s="1"/>
  <c r="J852" i="3"/>
  <c r="N852" i="3" s="1"/>
  <c r="R852" i="3" s="1"/>
  <c r="J860" i="3"/>
  <c r="N860" i="3" s="1"/>
  <c r="R860" i="3" s="1"/>
  <c r="J868" i="3"/>
  <c r="N868" i="3" s="1"/>
  <c r="R868" i="3" s="1"/>
  <c r="J876" i="3"/>
  <c r="N876" i="3" s="1"/>
  <c r="R876" i="3" s="1"/>
  <c r="J884" i="3"/>
  <c r="N884" i="3" s="1"/>
  <c r="R884" i="3" s="1"/>
  <c r="J892" i="3"/>
  <c r="N892" i="3" s="1"/>
  <c r="R892" i="3" s="1"/>
  <c r="J900" i="3"/>
  <c r="N900" i="3" s="1"/>
  <c r="R900" i="3" s="1"/>
  <c r="J908" i="3"/>
  <c r="N908" i="3" s="1"/>
  <c r="R908" i="3" s="1"/>
  <c r="J916" i="3"/>
  <c r="N916" i="3" s="1"/>
  <c r="R916" i="3" s="1"/>
  <c r="J924" i="3"/>
  <c r="N924" i="3" s="1"/>
  <c r="R924" i="3" s="1"/>
  <c r="J932" i="3"/>
  <c r="N932" i="3" s="1"/>
  <c r="R932" i="3" s="1"/>
  <c r="J940" i="3"/>
  <c r="N940" i="3" s="1"/>
  <c r="R940" i="3" s="1"/>
  <c r="J948" i="3"/>
  <c r="N948" i="3" s="1"/>
  <c r="R948" i="3" s="1"/>
  <c r="J956" i="3"/>
  <c r="N956" i="3" s="1"/>
  <c r="R956" i="3" s="1"/>
  <c r="J964" i="3"/>
  <c r="N964" i="3" s="1"/>
  <c r="R964" i="3" s="1"/>
  <c r="J972" i="3"/>
  <c r="N972" i="3" s="1"/>
  <c r="R972" i="3" s="1"/>
  <c r="J980" i="3"/>
  <c r="N980" i="3" s="1"/>
  <c r="R980" i="3" s="1"/>
  <c r="J988" i="3"/>
  <c r="N988" i="3" s="1"/>
  <c r="R988" i="3" s="1"/>
  <c r="J996" i="3"/>
  <c r="N996" i="3" s="1"/>
  <c r="R996" i="3" s="1"/>
  <c r="J1004" i="3"/>
  <c r="N1004" i="3" s="1"/>
  <c r="R1004" i="3" s="1"/>
  <c r="J1012" i="3"/>
  <c r="N1012" i="3" s="1"/>
  <c r="R1012" i="3" s="1"/>
  <c r="J1020" i="3"/>
  <c r="N1020" i="3" s="1"/>
  <c r="R1020" i="3" s="1"/>
  <c r="J1028" i="3"/>
  <c r="N1028" i="3" s="1"/>
  <c r="R1028" i="3" s="1"/>
  <c r="J1036" i="3"/>
  <c r="N1036" i="3" s="1"/>
  <c r="R1036" i="3" s="1"/>
  <c r="J1044" i="3"/>
  <c r="N1044" i="3" s="1"/>
  <c r="R1044" i="3" s="1"/>
  <c r="J1052" i="3"/>
  <c r="N1052" i="3" s="1"/>
  <c r="R1052" i="3" s="1"/>
  <c r="J1060" i="3"/>
  <c r="N1060" i="3" s="1"/>
  <c r="R1060" i="3" s="1"/>
  <c r="J1068" i="3"/>
  <c r="N1068" i="3" s="1"/>
  <c r="R1068" i="3" s="1"/>
  <c r="J1076" i="3"/>
  <c r="N1076" i="3" s="1"/>
  <c r="R1076" i="3" s="1"/>
  <c r="J1084" i="3"/>
  <c r="N1084" i="3" s="1"/>
  <c r="R1084" i="3" s="1"/>
  <c r="J1092" i="3"/>
  <c r="N1092" i="3" s="1"/>
  <c r="R1092" i="3" s="1"/>
  <c r="J1100" i="3"/>
  <c r="N1100" i="3" s="1"/>
  <c r="R1100" i="3" s="1"/>
  <c r="J1108" i="3"/>
  <c r="N1108" i="3" s="1"/>
  <c r="R1108" i="3" s="1"/>
  <c r="J24" i="3"/>
  <c r="N24" i="3" s="1"/>
  <c r="R24" i="3" s="1"/>
  <c r="J40" i="3"/>
  <c r="N40" i="3" s="1"/>
  <c r="R40" i="3" s="1"/>
  <c r="J56" i="3"/>
  <c r="N56" i="3" s="1"/>
  <c r="R56" i="3" s="1"/>
  <c r="J72" i="3"/>
  <c r="N72" i="3" s="1"/>
  <c r="R72" i="3" s="1"/>
  <c r="J88" i="3"/>
  <c r="N88" i="3" s="1"/>
  <c r="R88" i="3" s="1"/>
  <c r="J104" i="3"/>
  <c r="N104" i="3" s="1"/>
  <c r="R104" i="3" s="1"/>
  <c r="J120" i="3"/>
  <c r="N120" i="3" s="1"/>
  <c r="R120" i="3" s="1"/>
  <c r="J136" i="3"/>
  <c r="N136" i="3" s="1"/>
  <c r="R136" i="3" s="1"/>
  <c r="J152" i="3"/>
  <c r="N152" i="3" s="1"/>
  <c r="R152" i="3" s="1"/>
  <c r="J168" i="3"/>
  <c r="N168" i="3" s="1"/>
  <c r="R168" i="3" s="1"/>
  <c r="J184" i="3"/>
  <c r="N184" i="3" s="1"/>
  <c r="R184" i="3" s="1"/>
  <c r="J200" i="3"/>
  <c r="N200" i="3" s="1"/>
  <c r="R200" i="3" s="1"/>
  <c r="J216" i="3"/>
  <c r="N216" i="3" s="1"/>
  <c r="R216" i="3" s="1"/>
  <c r="J232" i="3"/>
  <c r="N232" i="3" s="1"/>
  <c r="R232" i="3" s="1"/>
  <c r="J248" i="3"/>
  <c r="N248" i="3" s="1"/>
  <c r="R248" i="3" s="1"/>
  <c r="J264" i="3"/>
  <c r="N264" i="3" s="1"/>
  <c r="R264" i="3" s="1"/>
  <c r="J280" i="3"/>
  <c r="N280" i="3" s="1"/>
  <c r="R280" i="3" s="1"/>
  <c r="J296" i="3"/>
  <c r="N296" i="3" s="1"/>
  <c r="R296" i="3" s="1"/>
  <c r="J312" i="3"/>
  <c r="N312" i="3" s="1"/>
  <c r="R312" i="3" s="1"/>
  <c r="J328" i="3"/>
  <c r="N328" i="3" s="1"/>
  <c r="R328" i="3" s="1"/>
  <c r="J344" i="3"/>
  <c r="N344" i="3" s="1"/>
  <c r="R344" i="3" s="1"/>
  <c r="J360" i="3"/>
  <c r="N360" i="3" s="1"/>
  <c r="R360" i="3" s="1"/>
  <c r="J376" i="3"/>
  <c r="N376" i="3" s="1"/>
  <c r="R376" i="3" s="1"/>
  <c r="J392" i="3"/>
  <c r="N392" i="3" s="1"/>
  <c r="R392" i="3" s="1"/>
  <c r="J408" i="3"/>
  <c r="N408" i="3" s="1"/>
  <c r="R408" i="3" s="1"/>
  <c r="J424" i="3"/>
  <c r="N424" i="3" s="1"/>
  <c r="R424" i="3" s="1"/>
  <c r="J440" i="3"/>
  <c r="N440" i="3" s="1"/>
  <c r="R440" i="3" s="1"/>
  <c r="J456" i="3"/>
  <c r="N456" i="3" s="1"/>
  <c r="R456" i="3" s="1"/>
  <c r="J472" i="3"/>
  <c r="N472" i="3" s="1"/>
  <c r="R472" i="3" s="1"/>
  <c r="J488" i="3"/>
  <c r="N488" i="3" s="1"/>
  <c r="R488" i="3" s="1"/>
  <c r="J504" i="3"/>
  <c r="N504" i="3" s="1"/>
  <c r="R504" i="3" s="1"/>
  <c r="J520" i="3"/>
  <c r="N520" i="3" s="1"/>
  <c r="R520" i="3" s="1"/>
  <c r="J536" i="3"/>
  <c r="N536" i="3" s="1"/>
  <c r="R536" i="3" s="1"/>
  <c r="J551" i="3"/>
  <c r="N551" i="3" s="1"/>
  <c r="R551" i="3" s="1"/>
  <c r="J564" i="3"/>
  <c r="N564" i="3" s="1"/>
  <c r="R564" i="3" s="1"/>
  <c r="J576" i="3"/>
  <c r="N576" i="3" s="1"/>
  <c r="R576" i="3" s="1"/>
  <c r="J590" i="3"/>
  <c r="N590" i="3" s="1"/>
  <c r="R590" i="3" s="1"/>
  <c r="J601" i="3"/>
  <c r="N601" i="3" s="1"/>
  <c r="R601" i="3" s="1"/>
  <c r="J615" i="3"/>
  <c r="N615" i="3" s="1"/>
  <c r="R615" i="3" s="1"/>
  <c r="J628" i="3"/>
  <c r="N628" i="3" s="1"/>
  <c r="R628" i="3" s="1"/>
  <c r="J640" i="3"/>
  <c r="N640" i="3" s="1"/>
  <c r="R640" i="3" s="1"/>
  <c r="J654" i="3"/>
  <c r="N654" i="3" s="1"/>
  <c r="R654" i="3" s="1"/>
  <c r="J665" i="3"/>
  <c r="N665" i="3" s="1"/>
  <c r="R665" i="3" s="1"/>
  <c r="J679" i="3"/>
  <c r="N679" i="3" s="1"/>
  <c r="R679" i="3" s="1"/>
  <c r="J692" i="3"/>
  <c r="N692" i="3" s="1"/>
  <c r="R692" i="3" s="1"/>
  <c r="J701" i="3"/>
  <c r="N701" i="3" s="1"/>
  <c r="R701" i="3" s="1"/>
  <c r="J709" i="3"/>
  <c r="N709" i="3" s="1"/>
  <c r="R709" i="3" s="1"/>
  <c r="J717" i="3"/>
  <c r="N717" i="3" s="1"/>
  <c r="R717" i="3" s="1"/>
  <c r="J725" i="3"/>
  <c r="N725" i="3" s="1"/>
  <c r="R725" i="3" s="1"/>
  <c r="J733" i="3"/>
  <c r="N733" i="3" s="1"/>
  <c r="R733" i="3" s="1"/>
  <c r="J741" i="3"/>
  <c r="N741" i="3" s="1"/>
  <c r="R741" i="3" s="1"/>
  <c r="J749" i="3"/>
  <c r="N749" i="3" s="1"/>
  <c r="R749" i="3" s="1"/>
  <c r="J757" i="3"/>
  <c r="N757" i="3" s="1"/>
  <c r="R757" i="3" s="1"/>
  <c r="J765" i="3"/>
  <c r="N765" i="3" s="1"/>
  <c r="R765" i="3" s="1"/>
  <c r="J773" i="3"/>
  <c r="N773" i="3" s="1"/>
  <c r="R773" i="3" s="1"/>
  <c r="J781" i="3"/>
  <c r="N781" i="3" s="1"/>
  <c r="R781" i="3" s="1"/>
  <c r="J789" i="3"/>
  <c r="N789" i="3" s="1"/>
  <c r="R789" i="3" s="1"/>
  <c r="J797" i="3"/>
  <c r="N797" i="3" s="1"/>
  <c r="R797" i="3" s="1"/>
  <c r="J805" i="3"/>
  <c r="N805" i="3" s="1"/>
  <c r="R805" i="3" s="1"/>
  <c r="J813" i="3"/>
  <c r="N813" i="3" s="1"/>
  <c r="R813" i="3" s="1"/>
  <c r="J821" i="3"/>
  <c r="N821" i="3" s="1"/>
  <c r="R821" i="3" s="1"/>
  <c r="J829" i="3"/>
  <c r="N829" i="3" s="1"/>
  <c r="R829" i="3" s="1"/>
  <c r="J837" i="3"/>
  <c r="N837" i="3" s="1"/>
  <c r="R837" i="3" s="1"/>
  <c r="J845" i="3"/>
  <c r="N845" i="3" s="1"/>
  <c r="R845" i="3" s="1"/>
  <c r="J853" i="3"/>
  <c r="N853" i="3" s="1"/>
  <c r="R853" i="3" s="1"/>
  <c r="J861" i="3"/>
  <c r="N861" i="3" s="1"/>
  <c r="R861" i="3" s="1"/>
  <c r="J869" i="3"/>
  <c r="N869" i="3" s="1"/>
  <c r="R869" i="3" s="1"/>
  <c r="J877" i="3"/>
  <c r="N877" i="3" s="1"/>
  <c r="R877" i="3" s="1"/>
  <c r="J885" i="3"/>
  <c r="N885" i="3" s="1"/>
  <c r="R885" i="3" s="1"/>
  <c r="J893" i="3"/>
  <c r="N893" i="3" s="1"/>
  <c r="R893" i="3" s="1"/>
  <c r="J901" i="3"/>
  <c r="N901" i="3" s="1"/>
  <c r="R901" i="3" s="1"/>
  <c r="J909" i="3"/>
  <c r="N909" i="3" s="1"/>
  <c r="R909" i="3" s="1"/>
  <c r="J917" i="3"/>
  <c r="N917" i="3" s="1"/>
  <c r="R917" i="3" s="1"/>
  <c r="J925" i="3"/>
  <c r="N925" i="3" s="1"/>
  <c r="R925" i="3" s="1"/>
  <c r="J933" i="3"/>
  <c r="N933" i="3" s="1"/>
  <c r="R933" i="3" s="1"/>
  <c r="J941" i="3"/>
  <c r="N941" i="3" s="1"/>
  <c r="R941" i="3" s="1"/>
  <c r="J949" i="3"/>
  <c r="N949" i="3" s="1"/>
  <c r="R949" i="3" s="1"/>
  <c r="J957" i="3"/>
  <c r="N957" i="3" s="1"/>
  <c r="R957" i="3" s="1"/>
  <c r="J965" i="3"/>
  <c r="N965" i="3" s="1"/>
  <c r="R965" i="3" s="1"/>
  <c r="J973" i="3"/>
  <c r="N973" i="3" s="1"/>
  <c r="R973" i="3" s="1"/>
  <c r="J981" i="3"/>
  <c r="N981" i="3" s="1"/>
  <c r="R981" i="3" s="1"/>
  <c r="J989" i="3"/>
  <c r="N989" i="3" s="1"/>
  <c r="R989" i="3" s="1"/>
  <c r="J997" i="3"/>
  <c r="N997" i="3" s="1"/>
  <c r="R997" i="3" s="1"/>
  <c r="J1005" i="3"/>
  <c r="N1005" i="3" s="1"/>
  <c r="R1005" i="3" s="1"/>
  <c r="J1013" i="3"/>
  <c r="N1013" i="3" s="1"/>
  <c r="R1013" i="3" s="1"/>
  <c r="J25" i="3"/>
  <c r="N25" i="3" s="1"/>
  <c r="R25" i="3" s="1"/>
  <c r="J41" i="3"/>
  <c r="N41" i="3" s="1"/>
  <c r="R41" i="3" s="1"/>
  <c r="J57" i="3"/>
  <c r="N57" i="3" s="1"/>
  <c r="R57" i="3" s="1"/>
  <c r="J73" i="3"/>
  <c r="N73" i="3" s="1"/>
  <c r="R73" i="3" s="1"/>
  <c r="J89" i="3"/>
  <c r="N89" i="3" s="1"/>
  <c r="R89" i="3" s="1"/>
  <c r="J105" i="3"/>
  <c r="N105" i="3" s="1"/>
  <c r="R105" i="3" s="1"/>
  <c r="J121" i="3"/>
  <c r="N121" i="3" s="1"/>
  <c r="R121" i="3" s="1"/>
  <c r="J137" i="3"/>
  <c r="N137" i="3" s="1"/>
  <c r="R137" i="3" s="1"/>
  <c r="J153" i="3"/>
  <c r="N153" i="3" s="1"/>
  <c r="R153" i="3" s="1"/>
  <c r="J169" i="3"/>
  <c r="N169" i="3" s="1"/>
  <c r="R169" i="3" s="1"/>
  <c r="J185" i="3"/>
  <c r="N185" i="3" s="1"/>
  <c r="R185" i="3" s="1"/>
  <c r="J201" i="3"/>
  <c r="N201" i="3" s="1"/>
  <c r="R201" i="3" s="1"/>
  <c r="J217" i="3"/>
  <c r="N217" i="3" s="1"/>
  <c r="R217" i="3" s="1"/>
  <c r="J233" i="3"/>
  <c r="N233" i="3" s="1"/>
  <c r="R233" i="3" s="1"/>
  <c r="J249" i="3"/>
  <c r="N249" i="3" s="1"/>
  <c r="R249" i="3" s="1"/>
  <c r="J265" i="3"/>
  <c r="N265" i="3" s="1"/>
  <c r="R265" i="3" s="1"/>
  <c r="J281" i="3"/>
  <c r="N281" i="3" s="1"/>
  <c r="R281" i="3" s="1"/>
  <c r="J297" i="3"/>
  <c r="N297" i="3" s="1"/>
  <c r="R297" i="3" s="1"/>
  <c r="J313" i="3"/>
  <c r="N313" i="3" s="1"/>
  <c r="R313" i="3" s="1"/>
  <c r="J329" i="3"/>
  <c r="N329" i="3" s="1"/>
  <c r="R329" i="3" s="1"/>
  <c r="J345" i="3"/>
  <c r="N345" i="3" s="1"/>
  <c r="R345" i="3" s="1"/>
  <c r="J361" i="3"/>
  <c r="N361" i="3" s="1"/>
  <c r="R361" i="3" s="1"/>
  <c r="J377" i="3"/>
  <c r="N377" i="3" s="1"/>
  <c r="R377" i="3" s="1"/>
  <c r="J393" i="3"/>
  <c r="N393" i="3" s="1"/>
  <c r="R393" i="3" s="1"/>
  <c r="J409" i="3"/>
  <c r="N409" i="3" s="1"/>
  <c r="R409" i="3" s="1"/>
  <c r="J425" i="3"/>
  <c r="N425" i="3" s="1"/>
  <c r="R425" i="3" s="1"/>
  <c r="J441" i="3"/>
  <c r="N441" i="3" s="1"/>
  <c r="R441" i="3" s="1"/>
  <c r="J457" i="3"/>
  <c r="N457" i="3" s="1"/>
  <c r="R457" i="3" s="1"/>
  <c r="J473" i="3"/>
  <c r="N473" i="3" s="1"/>
  <c r="R473" i="3" s="1"/>
  <c r="J489" i="3"/>
  <c r="N489" i="3" s="1"/>
  <c r="R489" i="3" s="1"/>
  <c r="J505" i="3"/>
  <c r="N505" i="3" s="1"/>
  <c r="R505" i="3" s="1"/>
  <c r="J521" i="3"/>
  <c r="N521" i="3" s="1"/>
  <c r="R521" i="3" s="1"/>
  <c r="J537" i="3"/>
  <c r="N537" i="3" s="1"/>
  <c r="R537" i="3" s="1"/>
  <c r="J552" i="3"/>
  <c r="N552" i="3" s="1"/>
  <c r="R552" i="3" s="1"/>
  <c r="J566" i="3"/>
  <c r="N566" i="3" s="1"/>
  <c r="R566" i="3" s="1"/>
  <c r="J577" i="3"/>
  <c r="N577" i="3" s="1"/>
  <c r="R577" i="3" s="1"/>
  <c r="J591" i="3"/>
  <c r="N591" i="3" s="1"/>
  <c r="R591" i="3" s="1"/>
  <c r="J604" i="3"/>
  <c r="N604" i="3" s="1"/>
  <c r="R604" i="3" s="1"/>
  <c r="J616" i="3"/>
  <c r="N616" i="3" s="1"/>
  <c r="R616" i="3" s="1"/>
  <c r="J630" i="3"/>
  <c r="N630" i="3" s="1"/>
  <c r="R630" i="3" s="1"/>
  <c r="J641" i="3"/>
  <c r="N641" i="3" s="1"/>
  <c r="R641" i="3" s="1"/>
  <c r="J655" i="3"/>
  <c r="N655" i="3" s="1"/>
  <c r="R655" i="3" s="1"/>
  <c r="J668" i="3"/>
  <c r="N668" i="3" s="1"/>
  <c r="R668" i="3" s="1"/>
  <c r="J680" i="3"/>
  <c r="N680" i="3" s="1"/>
  <c r="R680" i="3" s="1"/>
  <c r="J30" i="3"/>
  <c r="N30" i="3" s="1"/>
  <c r="R30" i="3" s="1"/>
  <c r="J62" i="3"/>
  <c r="N62" i="3" s="1"/>
  <c r="R62" i="3" s="1"/>
  <c r="J94" i="3"/>
  <c r="N94" i="3" s="1"/>
  <c r="R94" i="3" s="1"/>
  <c r="J126" i="3"/>
  <c r="N126" i="3" s="1"/>
  <c r="R126" i="3" s="1"/>
  <c r="J158" i="3"/>
  <c r="N158" i="3" s="1"/>
  <c r="R158" i="3" s="1"/>
  <c r="J190" i="3"/>
  <c r="N190" i="3" s="1"/>
  <c r="R190" i="3" s="1"/>
  <c r="J222" i="3"/>
  <c r="N222" i="3" s="1"/>
  <c r="R222" i="3" s="1"/>
  <c r="J254" i="3"/>
  <c r="N254" i="3" s="1"/>
  <c r="R254" i="3" s="1"/>
  <c r="J286" i="3"/>
  <c r="N286" i="3" s="1"/>
  <c r="R286" i="3" s="1"/>
  <c r="J318" i="3"/>
  <c r="N318" i="3" s="1"/>
  <c r="R318" i="3" s="1"/>
  <c r="J350" i="3"/>
  <c r="N350" i="3" s="1"/>
  <c r="R350" i="3" s="1"/>
  <c r="J382" i="3"/>
  <c r="N382" i="3" s="1"/>
  <c r="R382" i="3" s="1"/>
  <c r="J414" i="3"/>
  <c r="N414" i="3" s="1"/>
  <c r="R414" i="3" s="1"/>
  <c r="J446" i="3"/>
  <c r="N446" i="3" s="1"/>
  <c r="R446" i="3" s="1"/>
  <c r="J478" i="3"/>
  <c r="N478" i="3" s="1"/>
  <c r="R478" i="3" s="1"/>
  <c r="J510" i="3"/>
  <c r="N510" i="3" s="1"/>
  <c r="R510" i="3" s="1"/>
  <c r="J542" i="3"/>
  <c r="N542" i="3" s="1"/>
  <c r="R542" i="3" s="1"/>
  <c r="J567" i="3"/>
  <c r="N567" i="3" s="1"/>
  <c r="R567" i="3" s="1"/>
  <c r="J592" i="3"/>
  <c r="N592" i="3" s="1"/>
  <c r="R592" i="3" s="1"/>
  <c r="J617" i="3"/>
  <c r="N617" i="3" s="1"/>
  <c r="R617" i="3" s="1"/>
  <c r="J644" i="3"/>
  <c r="N644" i="3" s="1"/>
  <c r="R644" i="3" s="1"/>
  <c r="J670" i="3"/>
  <c r="N670" i="3" s="1"/>
  <c r="R670" i="3" s="1"/>
  <c r="J694" i="3"/>
  <c r="N694" i="3" s="1"/>
  <c r="R694" i="3" s="1"/>
  <c r="J705" i="3"/>
  <c r="N705" i="3" s="1"/>
  <c r="R705" i="3" s="1"/>
  <c r="J719" i="3"/>
  <c r="N719" i="3" s="1"/>
  <c r="R719" i="3" s="1"/>
  <c r="J730" i="3"/>
  <c r="N730" i="3" s="1"/>
  <c r="R730" i="3" s="1"/>
  <c r="J744" i="3"/>
  <c r="N744" i="3" s="1"/>
  <c r="R744" i="3" s="1"/>
  <c r="J758" i="3"/>
  <c r="N758" i="3" s="1"/>
  <c r="R758" i="3" s="1"/>
  <c r="J769" i="3"/>
  <c r="N769" i="3" s="1"/>
  <c r="R769" i="3" s="1"/>
  <c r="J783" i="3"/>
  <c r="N783" i="3" s="1"/>
  <c r="R783" i="3" s="1"/>
  <c r="J794" i="3"/>
  <c r="N794" i="3" s="1"/>
  <c r="R794" i="3" s="1"/>
  <c r="J808" i="3"/>
  <c r="N808" i="3" s="1"/>
  <c r="R808" i="3" s="1"/>
  <c r="J822" i="3"/>
  <c r="N822" i="3" s="1"/>
  <c r="R822" i="3" s="1"/>
  <c r="J833" i="3"/>
  <c r="N833" i="3" s="1"/>
  <c r="R833" i="3" s="1"/>
  <c r="J847" i="3"/>
  <c r="N847" i="3" s="1"/>
  <c r="R847" i="3" s="1"/>
  <c r="J858" i="3"/>
  <c r="N858" i="3" s="1"/>
  <c r="R858" i="3" s="1"/>
  <c r="J872" i="3"/>
  <c r="N872" i="3" s="1"/>
  <c r="R872" i="3" s="1"/>
  <c r="J886" i="3"/>
  <c r="N886" i="3" s="1"/>
  <c r="R886" i="3" s="1"/>
  <c r="J897" i="3"/>
  <c r="N897" i="3" s="1"/>
  <c r="R897" i="3" s="1"/>
  <c r="J911" i="3"/>
  <c r="N911" i="3" s="1"/>
  <c r="R911" i="3" s="1"/>
  <c r="J922" i="3"/>
  <c r="N922" i="3" s="1"/>
  <c r="R922" i="3" s="1"/>
  <c r="J936" i="3"/>
  <c r="N936" i="3" s="1"/>
  <c r="R936" i="3" s="1"/>
  <c r="J950" i="3"/>
  <c r="N950" i="3" s="1"/>
  <c r="R950" i="3" s="1"/>
  <c r="J961" i="3"/>
  <c r="N961" i="3" s="1"/>
  <c r="R961" i="3" s="1"/>
  <c r="J975" i="3"/>
  <c r="N975" i="3" s="1"/>
  <c r="R975" i="3" s="1"/>
  <c r="J986" i="3"/>
  <c r="N986" i="3" s="1"/>
  <c r="R986" i="3" s="1"/>
  <c r="J1000" i="3"/>
  <c r="N1000" i="3" s="1"/>
  <c r="R1000" i="3" s="1"/>
  <c r="J1014" i="3"/>
  <c r="N1014" i="3" s="1"/>
  <c r="R1014" i="3" s="1"/>
  <c r="J1024" i="3"/>
  <c r="N1024" i="3" s="1"/>
  <c r="R1024" i="3" s="1"/>
  <c r="J1034" i="3"/>
  <c r="N1034" i="3" s="1"/>
  <c r="R1034" i="3" s="1"/>
  <c r="J1046" i="3"/>
  <c r="N1046" i="3" s="1"/>
  <c r="R1046" i="3" s="1"/>
  <c r="J1056" i="3"/>
  <c r="N1056" i="3" s="1"/>
  <c r="R1056" i="3" s="1"/>
  <c r="J1066" i="3"/>
  <c r="N1066" i="3" s="1"/>
  <c r="R1066" i="3" s="1"/>
  <c r="J1078" i="3"/>
  <c r="N1078" i="3" s="1"/>
  <c r="R1078" i="3" s="1"/>
  <c r="J1088" i="3"/>
  <c r="N1088" i="3" s="1"/>
  <c r="R1088" i="3" s="1"/>
  <c r="J1098" i="3"/>
  <c r="N1098" i="3" s="1"/>
  <c r="R1098" i="3" s="1"/>
  <c r="J1110" i="3"/>
  <c r="N1110" i="3" s="1"/>
  <c r="R1110" i="3" s="1"/>
  <c r="J1118" i="3"/>
  <c r="N1118" i="3" s="1"/>
  <c r="R1118" i="3" s="1"/>
  <c r="J1126" i="3"/>
  <c r="N1126" i="3" s="1"/>
  <c r="R1126" i="3" s="1"/>
  <c r="J1134" i="3"/>
  <c r="N1134" i="3" s="1"/>
  <c r="R1134" i="3" s="1"/>
  <c r="J1142" i="3"/>
  <c r="N1142" i="3" s="1"/>
  <c r="R1142" i="3" s="1"/>
  <c r="J1150" i="3"/>
  <c r="N1150" i="3" s="1"/>
  <c r="R1150" i="3" s="1"/>
  <c r="J1158" i="3"/>
  <c r="N1158" i="3" s="1"/>
  <c r="R1158" i="3" s="1"/>
  <c r="J1166" i="3"/>
  <c r="N1166" i="3" s="1"/>
  <c r="R1166" i="3" s="1"/>
  <c r="J1174" i="3"/>
  <c r="N1174" i="3" s="1"/>
  <c r="R1174" i="3" s="1"/>
  <c r="J1182" i="3"/>
  <c r="N1182" i="3" s="1"/>
  <c r="R1182" i="3" s="1"/>
  <c r="J1190" i="3"/>
  <c r="N1190" i="3" s="1"/>
  <c r="R1190" i="3" s="1"/>
  <c r="J1198" i="3"/>
  <c r="N1198" i="3" s="1"/>
  <c r="R1198" i="3" s="1"/>
  <c r="J1206" i="3"/>
  <c r="N1206" i="3" s="1"/>
  <c r="R1206" i="3" s="1"/>
  <c r="J1214" i="3"/>
  <c r="N1214" i="3" s="1"/>
  <c r="R1214" i="3" s="1"/>
  <c r="J1222" i="3"/>
  <c r="N1222" i="3" s="1"/>
  <c r="R1222" i="3" s="1"/>
  <c r="J1230" i="3"/>
  <c r="N1230" i="3" s="1"/>
  <c r="R1230" i="3" s="1"/>
  <c r="J1238" i="3"/>
  <c r="N1238" i="3" s="1"/>
  <c r="R1238" i="3" s="1"/>
  <c r="J1246" i="3"/>
  <c r="N1246" i="3" s="1"/>
  <c r="R1246" i="3" s="1"/>
  <c r="J1254" i="3"/>
  <c r="N1254" i="3" s="1"/>
  <c r="R1254" i="3" s="1"/>
  <c r="J1262" i="3"/>
  <c r="N1262" i="3" s="1"/>
  <c r="R1262" i="3" s="1"/>
  <c r="J1270" i="3"/>
  <c r="N1270" i="3" s="1"/>
  <c r="R1270" i="3" s="1"/>
  <c r="J1278" i="3"/>
  <c r="N1278" i="3" s="1"/>
  <c r="R1278" i="3" s="1"/>
  <c r="J1286" i="3"/>
  <c r="N1286" i="3" s="1"/>
  <c r="R1286" i="3" s="1"/>
  <c r="J1294" i="3"/>
  <c r="N1294" i="3" s="1"/>
  <c r="R1294" i="3" s="1"/>
  <c r="J1302" i="3"/>
  <c r="N1302" i="3" s="1"/>
  <c r="R1302" i="3" s="1"/>
  <c r="J1310" i="3"/>
  <c r="N1310" i="3" s="1"/>
  <c r="R1310" i="3" s="1"/>
  <c r="J1318" i="3"/>
  <c r="N1318" i="3" s="1"/>
  <c r="R1318" i="3" s="1"/>
  <c r="J1326" i="3"/>
  <c r="N1326" i="3" s="1"/>
  <c r="R1326" i="3" s="1"/>
  <c r="J1334" i="3"/>
  <c r="N1334" i="3" s="1"/>
  <c r="R1334" i="3" s="1"/>
  <c r="J1342" i="3"/>
  <c r="N1342" i="3" s="1"/>
  <c r="R1342" i="3" s="1"/>
  <c r="J1350" i="3"/>
  <c r="N1350" i="3" s="1"/>
  <c r="R1350" i="3" s="1"/>
  <c r="J1358" i="3"/>
  <c r="N1358" i="3" s="1"/>
  <c r="R1358" i="3" s="1"/>
  <c r="J1366" i="3"/>
  <c r="N1366" i="3" s="1"/>
  <c r="R1366" i="3" s="1"/>
  <c r="J1374" i="3"/>
  <c r="N1374" i="3" s="1"/>
  <c r="R1374" i="3" s="1"/>
  <c r="J1382" i="3"/>
  <c r="N1382" i="3" s="1"/>
  <c r="R1382" i="3" s="1"/>
  <c r="J1390" i="3"/>
  <c r="N1390" i="3" s="1"/>
  <c r="R1390" i="3" s="1"/>
  <c r="J1398" i="3"/>
  <c r="N1398" i="3" s="1"/>
  <c r="R1398" i="3" s="1"/>
  <c r="J1406" i="3"/>
  <c r="N1406" i="3" s="1"/>
  <c r="R1406" i="3" s="1"/>
  <c r="J31" i="3"/>
  <c r="N31" i="3" s="1"/>
  <c r="R31" i="3" s="1"/>
  <c r="J63" i="3"/>
  <c r="N63" i="3" s="1"/>
  <c r="R63" i="3" s="1"/>
  <c r="J95" i="3"/>
  <c r="N95" i="3" s="1"/>
  <c r="R95" i="3" s="1"/>
  <c r="J127" i="3"/>
  <c r="N127" i="3" s="1"/>
  <c r="R127" i="3" s="1"/>
  <c r="J159" i="3"/>
  <c r="N159" i="3" s="1"/>
  <c r="R159" i="3" s="1"/>
  <c r="J191" i="3"/>
  <c r="N191" i="3" s="1"/>
  <c r="R191" i="3" s="1"/>
  <c r="J223" i="3"/>
  <c r="N223" i="3" s="1"/>
  <c r="R223" i="3" s="1"/>
  <c r="J255" i="3"/>
  <c r="N255" i="3" s="1"/>
  <c r="R255" i="3" s="1"/>
  <c r="J287" i="3"/>
  <c r="N287" i="3" s="1"/>
  <c r="R287" i="3" s="1"/>
  <c r="J319" i="3"/>
  <c r="N319" i="3" s="1"/>
  <c r="R319" i="3" s="1"/>
  <c r="J351" i="3"/>
  <c r="N351" i="3" s="1"/>
  <c r="R351" i="3" s="1"/>
  <c r="J383" i="3"/>
  <c r="N383" i="3" s="1"/>
  <c r="R383" i="3" s="1"/>
  <c r="J415" i="3"/>
  <c r="N415" i="3" s="1"/>
  <c r="R415" i="3" s="1"/>
  <c r="J447" i="3"/>
  <c r="N447" i="3" s="1"/>
  <c r="R447" i="3" s="1"/>
  <c r="J479" i="3"/>
  <c r="N479" i="3" s="1"/>
  <c r="R479" i="3" s="1"/>
  <c r="J511" i="3"/>
  <c r="N511" i="3" s="1"/>
  <c r="R511" i="3" s="1"/>
  <c r="J543" i="3"/>
  <c r="N543" i="3" s="1"/>
  <c r="R543" i="3" s="1"/>
  <c r="J568" i="3"/>
  <c r="N568" i="3" s="1"/>
  <c r="R568" i="3" s="1"/>
  <c r="J593" i="3"/>
  <c r="N593" i="3" s="1"/>
  <c r="R593" i="3" s="1"/>
  <c r="J620" i="3"/>
  <c r="N620" i="3" s="1"/>
  <c r="R620" i="3" s="1"/>
  <c r="J646" i="3"/>
  <c r="N646" i="3" s="1"/>
  <c r="R646" i="3" s="1"/>
  <c r="J671" i="3"/>
  <c r="N671" i="3" s="1"/>
  <c r="R671" i="3" s="1"/>
  <c r="J695" i="3"/>
  <c r="N695" i="3" s="1"/>
  <c r="R695" i="3" s="1"/>
  <c r="J706" i="3"/>
  <c r="N706" i="3" s="1"/>
  <c r="R706" i="3" s="1"/>
  <c r="J720" i="3"/>
  <c r="N720" i="3" s="1"/>
  <c r="R720" i="3" s="1"/>
  <c r="J734" i="3"/>
  <c r="N734" i="3" s="1"/>
  <c r="R734" i="3" s="1"/>
  <c r="J745" i="3"/>
  <c r="N745" i="3" s="1"/>
  <c r="R745" i="3" s="1"/>
  <c r="J759" i="3"/>
  <c r="N759" i="3" s="1"/>
  <c r="R759" i="3" s="1"/>
  <c r="J770" i="3"/>
  <c r="N770" i="3" s="1"/>
  <c r="R770" i="3" s="1"/>
  <c r="J784" i="3"/>
  <c r="N784" i="3" s="1"/>
  <c r="R784" i="3" s="1"/>
  <c r="J798" i="3"/>
  <c r="N798" i="3" s="1"/>
  <c r="R798" i="3" s="1"/>
  <c r="J809" i="3"/>
  <c r="N809" i="3" s="1"/>
  <c r="R809" i="3" s="1"/>
  <c r="J823" i="3"/>
  <c r="N823" i="3" s="1"/>
  <c r="R823" i="3" s="1"/>
  <c r="J834" i="3"/>
  <c r="N834" i="3" s="1"/>
  <c r="R834" i="3" s="1"/>
  <c r="J848" i="3"/>
  <c r="N848" i="3" s="1"/>
  <c r="R848" i="3" s="1"/>
  <c r="J862" i="3"/>
  <c r="N862" i="3" s="1"/>
  <c r="R862" i="3" s="1"/>
  <c r="J873" i="3"/>
  <c r="N873" i="3" s="1"/>
  <c r="R873" i="3" s="1"/>
  <c r="J887" i="3"/>
  <c r="N887" i="3" s="1"/>
  <c r="R887" i="3" s="1"/>
  <c r="J898" i="3"/>
  <c r="N898" i="3" s="1"/>
  <c r="R898" i="3" s="1"/>
  <c r="J912" i="3"/>
  <c r="N912" i="3" s="1"/>
  <c r="R912" i="3" s="1"/>
  <c r="J926" i="3"/>
  <c r="N926" i="3" s="1"/>
  <c r="R926" i="3" s="1"/>
  <c r="J937" i="3"/>
  <c r="N937" i="3" s="1"/>
  <c r="R937" i="3" s="1"/>
  <c r="J951" i="3"/>
  <c r="N951" i="3" s="1"/>
  <c r="R951" i="3" s="1"/>
  <c r="J962" i="3"/>
  <c r="N962" i="3" s="1"/>
  <c r="R962" i="3" s="1"/>
  <c r="J976" i="3"/>
  <c r="N976" i="3" s="1"/>
  <c r="R976" i="3" s="1"/>
  <c r="J990" i="3"/>
  <c r="N990" i="3" s="1"/>
  <c r="R990" i="3" s="1"/>
  <c r="J1001" i="3"/>
  <c r="N1001" i="3" s="1"/>
  <c r="R1001" i="3" s="1"/>
  <c r="J1015" i="3"/>
  <c r="N1015" i="3" s="1"/>
  <c r="R1015" i="3" s="1"/>
  <c r="J1025" i="3"/>
  <c r="N1025" i="3" s="1"/>
  <c r="R1025" i="3" s="1"/>
  <c r="J1037" i="3"/>
  <c r="N1037" i="3" s="1"/>
  <c r="R1037" i="3" s="1"/>
  <c r="J1047" i="3"/>
  <c r="N1047" i="3" s="1"/>
  <c r="R1047" i="3" s="1"/>
  <c r="J1057" i="3"/>
  <c r="N1057" i="3" s="1"/>
  <c r="R1057" i="3" s="1"/>
  <c r="J1069" i="3"/>
  <c r="N1069" i="3" s="1"/>
  <c r="R1069" i="3" s="1"/>
  <c r="J1079" i="3"/>
  <c r="N1079" i="3" s="1"/>
  <c r="R1079" i="3" s="1"/>
  <c r="J1089" i="3"/>
  <c r="N1089" i="3" s="1"/>
  <c r="R1089" i="3" s="1"/>
  <c r="J1101" i="3"/>
  <c r="N1101" i="3" s="1"/>
  <c r="R1101" i="3" s="1"/>
  <c r="J1111" i="3"/>
  <c r="N1111" i="3" s="1"/>
  <c r="R1111" i="3" s="1"/>
  <c r="J1119" i="3"/>
  <c r="N1119" i="3" s="1"/>
  <c r="R1119" i="3" s="1"/>
  <c r="J1127" i="3"/>
  <c r="N1127" i="3" s="1"/>
  <c r="R1127" i="3" s="1"/>
  <c r="J1135" i="3"/>
  <c r="N1135" i="3" s="1"/>
  <c r="R1135" i="3" s="1"/>
  <c r="J1143" i="3"/>
  <c r="N1143" i="3" s="1"/>
  <c r="R1143" i="3" s="1"/>
  <c r="J1151" i="3"/>
  <c r="N1151" i="3" s="1"/>
  <c r="R1151" i="3" s="1"/>
  <c r="J1159" i="3"/>
  <c r="N1159" i="3" s="1"/>
  <c r="R1159" i="3" s="1"/>
  <c r="J1167" i="3"/>
  <c r="N1167" i="3" s="1"/>
  <c r="R1167" i="3" s="1"/>
  <c r="J1175" i="3"/>
  <c r="N1175" i="3" s="1"/>
  <c r="R1175" i="3" s="1"/>
  <c r="J1183" i="3"/>
  <c r="N1183" i="3" s="1"/>
  <c r="R1183" i="3" s="1"/>
  <c r="J1191" i="3"/>
  <c r="N1191" i="3" s="1"/>
  <c r="R1191" i="3" s="1"/>
  <c r="J1199" i="3"/>
  <c r="N1199" i="3" s="1"/>
  <c r="R1199" i="3" s="1"/>
  <c r="J1207" i="3"/>
  <c r="N1207" i="3" s="1"/>
  <c r="R1207" i="3" s="1"/>
  <c r="J1215" i="3"/>
  <c r="N1215" i="3" s="1"/>
  <c r="R1215" i="3" s="1"/>
  <c r="J1223" i="3"/>
  <c r="N1223" i="3" s="1"/>
  <c r="R1223" i="3" s="1"/>
  <c r="J1231" i="3"/>
  <c r="N1231" i="3" s="1"/>
  <c r="R1231" i="3" s="1"/>
  <c r="J1239" i="3"/>
  <c r="N1239" i="3" s="1"/>
  <c r="R1239" i="3" s="1"/>
  <c r="J1247" i="3"/>
  <c r="N1247" i="3" s="1"/>
  <c r="R1247" i="3" s="1"/>
  <c r="J1255" i="3"/>
  <c r="N1255" i="3" s="1"/>
  <c r="R1255" i="3" s="1"/>
  <c r="J1263" i="3"/>
  <c r="N1263" i="3" s="1"/>
  <c r="R1263" i="3" s="1"/>
  <c r="J1271" i="3"/>
  <c r="N1271" i="3" s="1"/>
  <c r="R1271" i="3" s="1"/>
  <c r="J1279" i="3"/>
  <c r="N1279" i="3" s="1"/>
  <c r="R1279" i="3" s="1"/>
  <c r="J1287" i="3"/>
  <c r="N1287" i="3" s="1"/>
  <c r="R1287" i="3" s="1"/>
  <c r="J1295" i="3"/>
  <c r="N1295" i="3" s="1"/>
  <c r="R1295" i="3" s="1"/>
  <c r="J1303" i="3"/>
  <c r="N1303" i="3" s="1"/>
  <c r="R1303" i="3" s="1"/>
  <c r="J1311" i="3"/>
  <c r="N1311" i="3" s="1"/>
  <c r="R1311" i="3" s="1"/>
  <c r="J1319" i="3"/>
  <c r="N1319" i="3" s="1"/>
  <c r="R1319" i="3" s="1"/>
  <c r="J1327" i="3"/>
  <c r="N1327" i="3" s="1"/>
  <c r="R1327" i="3" s="1"/>
  <c r="J1335" i="3"/>
  <c r="N1335" i="3" s="1"/>
  <c r="R1335" i="3" s="1"/>
  <c r="J1343" i="3"/>
  <c r="N1343" i="3" s="1"/>
  <c r="R1343" i="3" s="1"/>
  <c r="J1351" i="3"/>
  <c r="N1351" i="3" s="1"/>
  <c r="R1351" i="3" s="1"/>
  <c r="J1359" i="3"/>
  <c r="N1359" i="3" s="1"/>
  <c r="R1359" i="3" s="1"/>
  <c r="J1367" i="3"/>
  <c r="N1367" i="3" s="1"/>
  <c r="R1367" i="3" s="1"/>
  <c r="J1375" i="3"/>
  <c r="N1375" i="3" s="1"/>
  <c r="R1375" i="3" s="1"/>
  <c r="J1383" i="3"/>
  <c r="N1383" i="3" s="1"/>
  <c r="R1383" i="3" s="1"/>
  <c r="J1391" i="3"/>
  <c r="N1391" i="3" s="1"/>
  <c r="R1391" i="3" s="1"/>
  <c r="J1399" i="3"/>
  <c r="N1399" i="3" s="1"/>
  <c r="R1399" i="3" s="1"/>
  <c r="J1407" i="3"/>
  <c r="N1407" i="3" s="1"/>
  <c r="R1407" i="3" s="1"/>
  <c r="J32" i="3"/>
  <c r="N32" i="3" s="1"/>
  <c r="R32" i="3" s="1"/>
  <c r="J64" i="3"/>
  <c r="N64" i="3" s="1"/>
  <c r="R64" i="3" s="1"/>
  <c r="J96" i="3"/>
  <c r="N96" i="3" s="1"/>
  <c r="R96" i="3" s="1"/>
  <c r="J128" i="3"/>
  <c r="N128" i="3" s="1"/>
  <c r="R128" i="3" s="1"/>
  <c r="J160" i="3"/>
  <c r="N160" i="3" s="1"/>
  <c r="R160" i="3" s="1"/>
  <c r="J192" i="3"/>
  <c r="N192" i="3" s="1"/>
  <c r="R192" i="3" s="1"/>
  <c r="J224" i="3"/>
  <c r="N224" i="3" s="1"/>
  <c r="R224" i="3" s="1"/>
  <c r="J256" i="3"/>
  <c r="N256" i="3" s="1"/>
  <c r="R256" i="3" s="1"/>
  <c r="J288" i="3"/>
  <c r="N288" i="3" s="1"/>
  <c r="R288" i="3" s="1"/>
  <c r="J320" i="3"/>
  <c r="N320" i="3" s="1"/>
  <c r="R320" i="3" s="1"/>
  <c r="J352" i="3"/>
  <c r="N352" i="3" s="1"/>
  <c r="R352" i="3" s="1"/>
  <c r="J384" i="3"/>
  <c r="N384" i="3" s="1"/>
  <c r="R384" i="3" s="1"/>
  <c r="J416" i="3"/>
  <c r="N416" i="3" s="1"/>
  <c r="R416" i="3" s="1"/>
  <c r="J448" i="3"/>
  <c r="N448" i="3" s="1"/>
  <c r="R448" i="3" s="1"/>
  <c r="J480" i="3"/>
  <c r="N480" i="3" s="1"/>
  <c r="R480" i="3" s="1"/>
  <c r="J512" i="3"/>
  <c r="N512" i="3" s="1"/>
  <c r="R512" i="3" s="1"/>
  <c r="J544" i="3"/>
  <c r="N544" i="3" s="1"/>
  <c r="R544" i="3" s="1"/>
  <c r="J569" i="3"/>
  <c r="N569" i="3" s="1"/>
  <c r="R569" i="3" s="1"/>
  <c r="J596" i="3"/>
  <c r="N596" i="3" s="1"/>
  <c r="R596" i="3" s="1"/>
  <c r="J622" i="3"/>
  <c r="N622" i="3" s="1"/>
  <c r="R622" i="3" s="1"/>
  <c r="J647" i="3"/>
  <c r="N647" i="3" s="1"/>
  <c r="R647" i="3" s="1"/>
  <c r="J672" i="3"/>
  <c r="N672" i="3" s="1"/>
  <c r="R672" i="3" s="1"/>
  <c r="J696" i="3"/>
  <c r="N696" i="3" s="1"/>
  <c r="R696" i="3" s="1"/>
  <c r="J710" i="3"/>
  <c r="N710" i="3" s="1"/>
  <c r="R710" i="3" s="1"/>
  <c r="J721" i="3"/>
  <c r="N721" i="3" s="1"/>
  <c r="R721" i="3" s="1"/>
  <c r="J735" i="3"/>
  <c r="N735" i="3" s="1"/>
  <c r="R735" i="3" s="1"/>
  <c r="J746" i="3"/>
  <c r="N746" i="3" s="1"/>
  <c r="R746" i="3" s="1"/>
  <c r="J760" i="3"/>
  <c r="N760" i="3" s="1"/>
  <c r="R760" i="3" s="1"/>
  <c r="J774" i="3"/>
  <c r="N774" i="3" s="1"/>
  <c r="R774" i="3" s="1"/>
  <c r="J785" i="3"/>
  <c r="N785" i="3" s="1"/>
  <c r="R785" i="3" s="1"/>
  <c r="J799" i="3"/>
  <c r="N799" i="3" s="1"/>
  <c r="R799" i="3" s="1"/>
  <c r="J810" i="3"/>
  <c r="N810" i="3" s="1"/>
  <c r="R810" i="3" s="1"/>
  <c r="J824" i="3"/>
  <c r="N824" i="3" s="1"/>
  <c r="R824" i="3" s="1"/>
  <c r="J838" i="3"/>
  <c r="N838" i="3" s="1"/>
  <c r="R838" i="3" s="1"/>
  <c r="J849" i="3"/>
  <c r="N849" i="3" s="1"/>
  <c r="R849" i="3" s="1"/>
  <c r="J863" i="3"/>
  <c r="N863" i="3" s="1"/>
  <c r="R863" i="3" s="1"/>
  <c r="J874" i="3"/>
  <c r="N874" i="3" s="1"/>
  <c r="R874" i="3" s="1"/>
  <c r="J888" i="3"/>
  <c r="N888" i="3" s="1"/>
  <c r="R888" i="3" s="1"/>
  <c r="J902" i="3"/>
  <c r="N902" i="3" s="1"/>
  <c r="R902" i="3" s="1"/>
  <c r="J913" i="3"/>
  <c r="N913" i="3" s="1"/>
  <c r="R913" i="3" s="1"/>
  <c r="J927" i="3"/>
  <c r="N927" i="3" s="1"/>
  <c r="R927" i="3" s="1"/>
  <c r="J938" i="3"/>
  <c r="N938" i="3" s="1"/>
  <c r="R938" i="3" s="1"/>
  <c r="J952" i="3"/>
  <c r="N952" i="3" s="1"/>
  <c r="R952" i="3" s="1"/>
  <c r="J966" i="3"/>
  <c r="N966" i="3" s="1"/>
  <c r="R966" i="3" s="1"/>
  <c r="J977" i="3"/>
  <c r="N977" i="3" s="1"/>
  <c r="R977" i="3" s="1"/>
  <c r="J991" i="3"/>
  <c r="N991" i="3" s="1"/>
  <c r="R991" i="3" s="1"/>
  <c r="J1002" i="3"/>
  <c r="N1002" i="3" s="1"/>
  <c r="R1002" i="3" s="1"/>
  <c r="J1016" i="3"/>
  <c r="N1016" i="3" s="1"/>
  <c r="R1016" i="3" s="1"/>
  <c r="J1026" i="3"/>
  <c r="N1026" i="3" s="1"/>
  <c r="R1026" i="3" s="1"/>
  <c r="J1038" i="3"/>
  <c r="N1038" i="3" s="1"/>
  <c r="R1038" i="3" s="1"/>
  <c r="J1048" i="3"/>
  <c r="N1048" i="3" s="1"/>
  <c r="R1048" i="3" s="1"/>
  <c r="J1058" i="3"/>
  <c r="N1058" i="3" s="1"/>
  <c r="R1058" i="3" s="1"/>
  <c r="J1070" i="3"/>
  <c r="N1070" i="3" s="1"/>
  <c r="R1070" i="3" s="1"/>
  <c r="J1080" i="3"/>
  <c r="N1080" i="3" s="1"/>
  <c r="R1080" i="3" s="1"/>
  <c r="J1090" i="3"/>
  <c r="N1090" i="3" s="1"/>
  <c r="R1090" i="3" s="1"/>
  <c r="J1102" i="3"/>
  <c r="N1102" i="3" s="1"/>
  <c r="R1102" i="3" s="1"/>
  <c r="J1112" i="3"/>
  <c r="N1112" i="3" s="1"/>
  <c r="R1112" i="3" s="1"/>
  <c r="J1120" i="3"/>
  <c r="N1120" i="3" s="1"/>
  <c r="R1120" i="3" s="1"/>
  <c r="J1128" i="3"/>
  <c r="N1128" i="3" s="1"/>
  <c r="R1128" i="3" s="1"/>
  <c r="J1136" i="3"/>
  <c r="N1136" i="3" s="1"/>
  <c r="R1136" i="3" s="1"/>
  <c r="J1144" i="3"/>
  <c r="N1144" i="3" s="1"/>
  <c r="R1144" i="3" s="1"/>
  <c r="J1152" i="3"/>
  <c r="N1152" i="3" s="1"/>
  <c r="R1152" i="3" s="1"/>
  <c r="J1160" i="3"/>
  <c r="N1160" i="3" s="1"/>
  <c r="R1160" i="3" s="1"/>
  <c r="J1168" i="3"/>
  <c r="N1168" i="3" s="1"/>
  <c r="R1168" i="3" s="1"/>
  <c r="J1176" i="3"/>
  <c r="N1176" i="3" s="1"/>
  <c r="R1176" i="3" s="1"/>
  <c r="J1184" i="3"/>
  <c r="N1184" i="3" s="1"/>
  <c r="R1184" i="3" s="1"/>
  <c r="J1192" i="3"/>
  <c r="N1192" i="3" s="1"/>
  <c r="R1192" i="3" s="1"/>
  <c r="J1200" i="3"/>
  <c r="N1200" i="3" s="1"/>
  <c r="R1200" i="3" s="1"/>
  <c r="J1208" i="3"/>
  <c r="N1208" i="3" s="1"/>
  <c r="R1208" i="3" s="1"/>
  <c r="J1216" i="3"/>
  <c r="N1216" i="3" s="1"/>
  <c r="R1216" i="3" s="1"/>
  <c r="J1224" i="3"/>
  <c r="N1224" i="3" s="1"/>
  <c r="R1224" i="3" s="1"/>
  <c r="J1232" i="3"/>
  <c r="N1232" i="3" s="1"/>
  <c r="R1232" i="3" s="1"/>
  <c r="J1240" i="3"/>
  <c r="N1240" i="3" s="1"/>
  <c r="R1240" i="3" s="1"/>
  <c r="J1248" i="3"/>
  <c r="N1248" i="3" s="1"/>
  <c r="R1248" i="3" s="1"/>
  <c r="J1256" i="3"/>
  <c r="N1256" i="3" s="1"/>
  <c r="R1256" i="3" s="1"/>
  <c r="J1264" i="3"/>
  <c r="N1264" i="3" s="1"/>
  <c r="R1264" i="3" s="1"/>
  <c r="J1272" i="3"/>
  <c r="N1272" i="3" s="1"/>
  <c r="R1272" i="3" s="1"/>
  <c r="J1280" i="3"/>
  <c r="N1280" i="3" s="1"/>
  <c r="R1280" i="3" s="1"/>
  <c r="J1288" i="3"/>
  <c r="N1288" i="3" s="1"/>
  <c r="R1288" i="3" s="1"/>
  <c r="J1296" i="3"/>
  <c r="N1296" i="3" s="1"/>
  <c r="R1296" i="3" s="1"/>
  <c r="J1304" i="3"/>
  <c r="N1304" i="3" s="1"/>
  <c r="R1304" i="3" s="1"/>
  <c r="J1312" i="3"/>
  <c r="N1312" i="3" s="1"/>
  <c r="R1312" i="3" s="1"/>
  <c r="J1320" i="3"/>
  <c r="N1320" i="3" s="1"/>
  <c r="R1320" i="3" s="1"/>
  <c r="J1328" i="3"/>
  <c r="N1328" i="3" s="1"/>
  <c r="R1328" i="3" s="1"/>
  <c r="J1336" i="3"/>
  <c r="N1336" i="3" s="1"/>
  <c r="R1336" i="3" s="1"/>
  <c r="J1344" i="3"/>
  <c r="N1344" i="3" s="1"/>
  <c r="R1344" i="3" s="1"/>
  <c r="J1352" i="3"/>
  <c r="N1352" i="3" s="1"/>
  <c r="R1352" i="3" s="1"/>
  <c r="J1360" i="3"/>
  <c r="N1360" i="3" s="1"/>
  <c r="R1360" i="3" s="1"/>
  <c r="J1368" i="3"/>
  <c r="N1368" i="3" s="1"/>
  <c r="R1368" i="3" s="1"/>
  <c r="J1376" i="3"/>
  <c r="N1376" i="3" s="1"/>
  <c r="R1376" i="3" s="1"/>
  <c r="J1384" i="3"/>
  <c r="N1384" i="3" s="1"/>
  <c r="R1384" i="3" s="1"/>
  <c r="J1392" i="3"/>
  <c r="N1392" i="3" s="1"/>
  <c r="R1392" i="3" s="1"/>
  <c r="J1400" i="3"/>
  <c r="N1400" i="3" s="1"/>
  <c r="R1400" i="3" s="1"/>
  <c r="J33" i="3"/>
  <c r="N33" i="3" s="1"/>
  <c r="R33" i="3" s="1"/>
  <c r="J65" i="3"/>
  <c r="N65" i="3" s="1"/>
  <c r="R65" i="3" s="1"/>
  <c r="J97" i="3"/>
  <c r="N97" i="3" s="1"/>
  <c r="R97" i="3" s="1"/>
  <c r="J129" i="3"/>
  <c r="N129" i="3" s="1"/>
  <c r="R129" i="3" s="1"/>
  <c r="J161" i="3"/>
  <c r="N161" i="3" s="1"/>
  <c r="R161" i="3" s="1"/>
  <c r="J193" i="3"/>
  <c r="N193" i="3" s="1"/>
  <c r="R193" i="3" s="1"/>
  <c r="J225" i="3"/>
  <c r="N225" i="3" s="1"/>
  <c r="R225" i="3" s="1"/>
  <c r="J257" i="3"/>
  <c r="N257" i="3" s="1"/>
  <c r="R257" i="3" s="1"/>
  <c r="J289" i="3"/>
  <c r="N289" i="3" s="1"/>
  <c r="R289" i="3" s="1"/>
  <c r="J321" i="3"/>
  <c r="N321" i="3" s="1"/>
  <c r="R321" i="3" s="1"/>
  <c r="J353" i="3"/>
  <c r="N353" i="3" s="1"/>
  <c r="R353" i="3" s="1"/>
  <c r="J385" i="3"/>
  <c r="N385" i="3" s="1"/>
  <c r="R385" i="3" s="1"/>
  <c r="J417" i="3"/>
  <c r="N417" i="3" s="1"/>
  <c r="R417" i="3" s="1"/>
  <c r="J449" i="3"/>
  <c r="N449" i="3" s="1"/>
  <c r="R449" i="3" s="1"/>
  <c r="J481" i="3"/>
  <c r="N481" i="3" s="1"/>
  <c r="R481" i="3" s="1"/>
  <c r="J513" i="3"/>
  <c r="N513" i="3" s="1"/>
  <c r="R513" i="3" s="1"/>
  <c r="J545" i="3"/>
  <c r="N545" i="3" s="1"/>
  <c r="R545" i="3" s="1"/>
  <c r="J572" i="3"/>
  <c r="N572" i="3" s="1"/>
  <c r="R572" i="3" s="1"/>
  <c r="J598" i="3"/>
  <c r="N598" i="3" s="1"/>
  <c r="R598" i="3" s="1"/>
  <c r="J623" i="3"/>
  <c r="N623" i="3" s="1"/>
  <c r="R623" i="3" s="1"/>
  <c r="J648" i="3"/>
  <c r="N648" i="3" s="1"/>
  <c r="R648" i="3" s="1"/>
  <c r="J673" i="3"/>
  <c r="N673" i="3" s="1"/>
  <c r="R673" i="3" s="1"/>
  <c r="J697" i="3"/>
  <c r="N697" i="3" s="1"/>
  <c r="R697" i="3" s="1"/>
  <c r="J711" i="3"/>
  <c r="N711" i="3" s="1"/>
  <c r="R711" i="3" s="1"/>
  <c r="J722" i="3"/>
  <c r="N722" i="3" s="1"/>
  <c r="R722" i="3" s="1"/>
  <c r="J736" i="3"/>
  <c r="N736" i="3" s="1"/>
  <c r="R736" i="3" s="1"/>
  <c r="J750" i="3"/>
  <c r="N750" i="3" s="1"/>
  <c r="R750" i="3" s="1"/>
  <c r="J761" i="3"/>
  <c r="N761" i="3" s="1"/>
  <c r="R761" i="3" s="1"/>
  <c r="J775" i="3"/>
  <c r="N775" i="3" s="1"/>
  <c r="R775" i="3" s="1"/>
  <c r="J786" i="3"/>
  <c r="N786" i="3" s="1"/>
  <c r="R786" i="3" s="1"/>
  <c r="J800" i="3"/>
  <c r="N800" i="3" s="1"/>
  <c r="R800" i="3" s="1"/>
  <c r="J814" i="3"/>
  <c r="N814" i="3" s="1"/>
  <c r="R814" i="3" s="1"/>
  <c r="J825" i="3"/>
  <c r="N825" i="3" s="1"/>
  <c r="R825" i="3" s="1"/>
  <c r="J839" i="3"/>
  <c r="N839" i="3" s="1"/>
  <c r="R839" i="3" s="1"/>
  <c r="J850" i="3"/>
  <c r="N850" i="3" s="1"/>
  <c r="R850" i="3" s="1"/>
  <c r="J864" i="3"/>
  <c r="N864" i="3" s="1"/>
  <c r="R864" i="3" s="1"/>
  <c r="J878" i="3"/>
  <c r="N878" i="3" s="1"/>
  <c r="R878" i="3" s="1"/>
  <c r="J889" i="3"/>
  <c r="N889" i="3" s="1"/>
  <c r="R889" i="3" s="1"/>
  <c r="J903" i="3"/>
  <c r="N903" i="3" s="1"/>
  <c r="R903" i="3" s="1"/>
  <c r="J914" i="3"/>
  <c r="N914" i="3" s="1"/>
  <c r="R914" i="3" s="1"/>
  <c r="J928" i="3"/>
  <c r="N928" i="3" s="1"/>
  <c r="R928" i="3" s="1"/>
  <c r="J942" i="3"/>
  <c r="N942" i="3" s="1"/>
  <c r="R942" i="3" s="1"/>
  <c r="J953" i="3"/>
  <c r="N953" i="3" s="1"/>
  <c r="R953" i="3" s="1"/>
  <c r="J967" i="3"/>
  <c r="N967" i="3" s="1"/>
  <c r="R967" i="3" s="1"/>
  <c r="J978" i="3"/>
  <c r="N978" i="3" s="1"/>
  <c r="R978" i="3" s="1"/>
  <c r="J992" i="3"/>
  <c r="N992" i="3" s="1"/>
  <c r="R992" i="3" s="1"/>
  <c r="J1006" i="3"/>
  <c r="N1006" i="3" s="1"/>
  <c r="R1006" i="3" s="1"/>
  <c r="J1017" i="3"/>
  <c r="N1017" i="3" s="1"/>
  <c r="R1017" i="3" s="1"/>
  <c r="J1029" i="3"/>
  <c r="N1029" i="3" s="1"/>
  <c r="R1029" i="3" s="1"/>
  <c r="J1039" i="3"/>
  <c r="N1039" i="3" s="1"/>
  <c r="R1039" i="3" s="1"/>
  <c r="J1049" i="3"/>
  <c r="N1049" i="3" s="1"/>
  <c r="R1049" i="3" s="1"/>
  <c r="J1061" i="3"/>
  <c r="N1061" i="3" s="1"/>
  <c r="R1061" i="3" s="1"/>
  <c r="J1071" i="3"/>
  <c r="N1071" i="3" s="1"/>
  <c r="R1071" i="3" s="1"/>
  <c r="J1081" i="3"/>
  <c r="N1081" i="3" s="1"/>
  <c r="R1081" i="3" s="1"/>
  <c r="J1093" i="3"/>
  <c r="N1093" i="3" s="1"/>
  <c r="R1093" i="3" s="1"/>
  <c r="J1103" i="3"/>
  <c r="N1103" i="3" s="1"/>
  <c r="R1103" i="3" s="1"/>
  <c r="J1113" i="3"/>
  <c r="N1113" i="3" s="1"/>
  <c r="R1113" i="3" s="1"/>
  <c r="J1121" i="3"/>
  <c r="N1121" i="3" s="1"/>
  <c r="R1121" i="3" s="1"/>
  <c r="J1129" i="3"/>
  <c r="N1129" i="3" s="1"/>
  <c r="R1129" i="3" s="1"/>
  <c r="J1137" i="3"/>
  <c r="N1137" i="3" s="1"/>
  <c r="R1137" i="3" s="1"/>
  <c r="J1145" i="3"/>
  <c r="N1145" i="3" s="1"/>
  <c r="R1145" i="3" s="1"/>
  <c r="J1153" i="3"/>
  <c r="N1153" i="3" s="1"/>
  <c r="R1153" i="3" s="1"/>
  <c r="J1161" i="3"/>
  <c r="N1161" i="3" s="1"/>
  <c r="R1161" i="3" s="1"/>
  <c r="J1169" i="3"/>
  <c r="N1169" i="3" s="1"/>
  <c r="R1169" i="3" s="1"/>
  <c r="J1177" i="3"/>
  <c r="N1177" i="3" s="1"/>
  <c r="R1177" i="3" s="1"/>
  <c r="J1185" i="3"/>
  <c r="N1185" i="3" s="1"/>
  <c r="R1185" i="3" s="1"/>
  <c r="J1193" i="3"/>
  <c r="N1193" i="3" s="1"/>
  <c r="R1193" i="3" s="1"/>
  <c r="J1201" i="3"/>
  <c r="N1201" i="3" s="1"/>
  <c r="R1201" i="3" s="1"/>
  <c r="J1209" i="3"/>
  <c r="N1209" i="3" s="1"/>
  <c r="R1209" i="3" s="1"/>
  <c r="J1217" i="3"/>
  <c r="N1217" i="3" s="1"/>
  <c r="R1217" i="3" s="1"/>
  <c r="J1225" i="3"/>
  <c r="N1225" i="3" s="1"/>
  <c r="R1225" i="3" s="1"/>
  <c r="J1233" i="3"/>
  <c r="N1233" i="3" s="1"/>
  <c r="R1233" i="3" s="1"/>
  <c r="J1241" i="3"/>
  <c r="N1241" i="3" s="1"/>
  <c r="R1241" i="3" s="1"/>
  <c r="J1249" i="3"/>
  <c r="N1249" i="3" s="1"/>
  <c r="R1249" i="3" s="1"/>
  <c r="J1257" i="3"/>
  <c r="N1257" i="3" s="1"/>
  <c r="R1257" i="3" s="1"/>
  <c r="J1265" i="3"/>
  <c r="N1265" i="3" s="1"/>
  <c r="R1265" i="3" s="1"/>
  <c r="J1273" i="3"/>
  <c r="N1273" i="3" s="1"/>
  <c r="R1273" i="3" s="1"/>
  <c r="J1281" i="3"/>
  <c r="N1281" i="3" s="1"/>
  <c r="R1281" i="3" s="1"/>
  <c r="J1289" i="3"/>
  <c r="N1289" i="3" s="1"/>
  <c r="R1289" i="3" s="1"/>
  <c r="J1297" i="3"/>
  <c r="N1297" i="3" s="1"/>
  <c r="R1297" i="3" s="1"/>
  <c r="J1305" i="3"/>
  <c r="N1305" i="3" s="1"/>
  <c r="R1305" i="3" s="1"/>
  <c r="J1313" i="3"/>
  <c r="N1313" i="3" s="1"/>
  <c r="R1313" i="3" s="1"/>
  <c r="J1321" i="3"/>
  <c r="N1321" i="3" s="1"/>
  <c r="R1321" i="3" s="1"/>
  <c r="J1329" i="3"/>
  <c r="N1329" i="3" s="1"/>
  <c r="R1329" i="3" s="1"/>
  <c r="J1337" i="3"/>
  <c r="N1337" i="3" s="1"/>
  <c r="R1337" i="3" s="1"/>
  <c r="J46" i="3"/>
  <c r="N46" i="3" s="1"/>
  <c r="R46" i="3" s="1"/>
  <c r="J110" i="3"/>
  <c r="N110" i="3" s="1"/>
  <c r="R110" i="3" s="1"/>
  <c r="J174" i="3"/>
  <c r="N174" i="3" s="1"/>
  <c r="R174" i="3" s="1"/>
  <c r="J238" i="3"/>
  <c r="N238" i="3" s="1"/>
  <c r="R238" i="3" s="1"/>
  <c r="J302" i="3"/>
  <c r="N302" i="3" s="1"/>
  <c r="R302" i="3" s="1"/>
  <c r="J366" i="3"/>
  <c r="N366" i="3" s="1"/>
  <c r="R366" i="3" s="1"/>
  <c r="J430" i="3"/>
  <c r="N430" i="3" s="1"/>
  <c r="R430" i="3" s="1"/>
  <c r="J494" i="3"/>
  <c r="N494" i="3" s="1"/>
  <c r="R494" i="3" s="1"/>
  <c r="J553" i="3"/>
  <c r="N553" i="3" s="1"/>
  <c r="R553" i="3" s="1"/>
  <c r="J606" i="3"/>
  <c r="N606" i="3" s="1"/>
  <c r="R606" i="3" s="1"/>
  <c r="J656" i="3"/>
  <c r="N656" i="3" s="1"/>
  <c r="R656" i="3" s="1"/>
  <c r="J698" i="3"/>
  <c r="N698" i="3" s="1"/>
  <c r="R698" i="3" s="1"/>
  <c r="J726" i="3"/>
  <c r="N726" i="3" s="1"/>
  <c r="R726" i="3" s="1"/>
  <c r="J751" i="3"/>
  <c r="N751" i="3" s="1"/>
  <c r="R751" i="3" s="1"/>
  <c r="J776" i="3"/>
  <c r="N776" i="3" s="1"/>
  <c r="R776" i="3" s="1"/>
  <c r="J801" i="3"/>
  <c r="N801" i="3" s="1"/>
  <c r="R801" i="3" s="1"/>
  <c r="J826" i="3"/>
  <c r="N826" i="3" s="1"/>
  <c r="R826" i="3" s="1"/>
  <c r="J854" i="3"/>
  <c r="N854" i="3" s="1"/>
  <c r="R854" i="3" s="1"/>
  <c r="J879" i="3"/>
  <c r="N879" i="3" s="1"/>
  <c r="R879" i="3" s="1"/>
  <c r="J904" i="3"/>
  <c r="N904" i="3" s="1"/>
  <c r="R904" i="3" s="1"/>
  <c r="J929" i="3"/>
  <c r="N929" i="3" s="1"/>
  <c r="R929" i="3" s="1"/>
  <c r="J954" i="3"/>
  <c r="N954" i="3" s="1"/>
  <c r="R954" i="3" s="1"/>
  <c r="J982" i="3"/>
  <c r="N982" i="3" s="1"/>
  <c r="R982" i="3" s="1"/>
  <c r="J1007" i="3"/>
  <c r="N1007" i="3" s="1"/>
  <c r="R1007" i="3" s="1"/>
  <c r="J1030" i="3"/>
  <c r="N1030" i="3" s="1"/>
  <c r="R1030" i="3" s="1"/>
  <c r="J1050" i="3"/>
  <c r="N1050" i="3" s="1"/>
  <c r="R1050" i="3" s="1"/>
  <c r="J1072" i="3"/>
  <c r="N1072" i="3" s="1"/>
  <c r="R1072" i="3" s="1"/>
  <c r="J1094" i="3"/>
  <c r="N1094" i="3" s="1"/>
  <c r="R1094" i="3" s="1"/>
  <c r="J1114" i="3"/>
  <c r="N1114" i="3" s="1"/>
  <c r="R1114" i="3" s="1"/>
  <c r="J1130" i="3"/>
  <c r="N1130" i="3" s="1"/>
  <c r="R1130" i="3" s="1"/>
  <c r="J1146" i="3"/>
  <c r="N1146" i="3" s="1"/>
  <c r="R1146" i="3" s="1"/>
  <c r="J1162" i="3"/>
  <c r="N1162" i="3" s="1"/>
  <c r="R1162" i="3" s="1"/>
  <c r="J1178" i="3"/>
  <c r="N1178" i="3" s="1"/>
  <c r="R1178" i="3" s="1"/>
  <c r="J1194" i="3"/>
  <c r="N1194" i="3" s="1"/>
  <c r="R1194" i="3" s="1"/>
  <c r="J1210" i="3"/>
  <c r="N1210" i="3" s="1"/>
  <c r="R1210" i="3" s="1"/>
  <c r="J1226" i="3"/>
  <c r="N1226" i="3" s="1"/>
  <c r="R1226" i="3" s="1"/>
  <c r="J1242" i="3"/>
  <c r="N1242" i="3" s="1"/>
  <c r="R1242" i="3" s="1"/>
  <c r="J1258" i="3"/>
  <c r="N1258" i="3" s="1"/>
  <c r="R1258" i="3" s="1"/>
  <c r="J1274" i="3"/>
  <c r="N1274" i="3" s="1"/>
  <c r="R1274" i="3" s="1"/>
  <c r="J1290" i="3"/>
  <c r="N1290" i="3" s="1"/>
  <c r="R1290" i="3" s="1"/>
  <c r="J1306" i="3"/>
  <c r="N1306" i="3" s="1"/>
  <c r="R1306" i="3" s="1"/>
  <c r="J1322" i="3"/>
  <c r="N1322" i="3" s="1"/>
  <c r="R1322" i="3" s="1"/>
  <c r="J1338" i="3"/>
  <c r="N1338" i="3" s="1"/>
  <c r="R1338" i="3" s="1"/>
  <c r="J1349" i="3"/>
  <c r="N1349" i="3" s="1"/>
  <c r="R1349" i="3" s="1"/>
  <c r="J1363" i="3"/>
  <c r="N1363" i="3" s="1"/>
  <c r="R1363" i="3" s="1"/>
  <c r="J1377" i="3"/>
  <c r="N1377" i="3" s="1"/>
  <c r="R1377" i="3" s="1"/>
  <c r="J1388" i="3"/>
  <c r="N1388" i="3" s="1"/>
  <c r="R1388" i="3" s="1"/>
  <c r="J1402" i="3"/>
  <c r="N1402" i="3" s="1"/>
  <c r="R1402" i="3" s="1"/>
  <c r="J1412" i="3"/>
  <c r="N1412" i="3" s="1"/>
  <c r="R1412" i="3" s="1"/>
  <c r="J1420" i="3"/>
  <c r="N1420" i="3" s="1"/>
  <c r="R1420" i="3" s="1"/>
  <c r="J1428" i="3"/>
  <c r="N1428" i="3" s="1"/>
  <c r="R1428" i="3" s="1"/>
  <c r="J1436" i="3"/>
  <c r="N1436" i="3" s="1"/>
  <c r="R1436" i="3" s="1"/>
  <c r="J1444" i="3"/>
  <c r="N1444" i="3" s="1"/>
  <c r="R1444" i="3" s="1"/>
  <c r="J1452" i="3"/>
  <c r="N1452" i="3" s="1"/>
  <c r="R1452" i="3" s="1"/>
  <c r="J1460" i="3"/>
  <c r="N1460" i="3" s="1"/>
  <c r="R1460" i="3" s="1"/>
  <c r="J1468" i="3"/>
  <c r="N1468" i="3" s="1"/>
  <c r="R1468" i="3" s="1"/>
  <c r="J1476" i="3"/>
  <c r="N1476" i="3" s="1"/>
  <c r="R1476" i="3" s="1"/>
  <c r="J1484" i="3"/>
  <c r="N1484" i="3" s="1"/>
  <c r="R1484" i="3" s="1"/>
  <c r="J1492" i="3"/>
  <c r="N1492" i="3" s="1"/>
  <c r="R1492" i="3" s="1"/>
  <c r="J1500" i="3"/>
  <c r="N1500" i="3" s="1"/>
  <c r="R1500" i="3" s="1"/>
  <c r="J1508" i="3"/>
  <c r="N1508" i="3" s="1"/>
  <c r="R1508" i="3" s="1"/>
  <c r="J1516" i="3"/>
  <c r="N1516" i="3" s="1"/>
  <c r="R1516" i="3" s="1"/>
  <c r="J1524" i="3"/>
  <c r="N1524" i="3" s="1"/>
  <c r="R1524" i="3" s="1"/>
  <c r="J1532" i="3"/>
  <c r="N1532" i="3" s="1"/>
  <c r="R1532" i="3" s="1"/>
  <c r="J1540" i="3"/>
  <c r="N1540" i="3" s="1"/>
  <c r="R1540" i="3" s="1"/>
  <c r="J1548" i="3"/>
  <c r="N1548" i="3" s="1"/>
  <c r="R1548" i="3" s="1"/>
  <c r="J1556" i="3"/>
  <c r="N1556" i="3" s="1"/>
  <c r="R1556" i="3" s="1"/>
  <c r="J1564" i="3"/>
  <c r="N1564" i="3" s="1"/>
  <c r="R1564" i="3" s="1"/>
  <c r="J1572" i="3"/>
  <c r="N1572" i="3" s="1"/>
  <c r="R1572" i="3" s="1"/>
  <c r="J1580" i="3"/>
  <c r="N1580" i="3" s="1"/>
  <c r="R1580" i="3" s="1"/>
  <c r="J1588" i="3"/>
  <c r="N1588" i="3" s="1"/>
  <c r="R1588" i="3" s="1"/>
  <c r="J1596" i="3"/>
  <c r="N1596" i="3" s="1"/>
  <c r="R1596" i="3" s="1"/>
  <c r="J1604" i="3"/>
  <c r="N1604" i="3" s="1"/>
  <c r="R1604" i="3" s="1"/>
  <c r="J1612" i="3"/>
  <c r="N1612" i="3" s="1"/>
  <c r="R1612" i="3" s="1"/>
  <c r="J1620" i="3"/>
  <c r="N1620" i="3" s="1"/>
  <c r="R1620" i="3" s="1"/>
  <c r="J1628" i="3"/>
  <c r="N1628" i="3" s="1"/>
  <c r="R1628" i="3" s="1"/>
  <c r="J1636" i="3"/>
  <c r="N1636" i="3" s="1"/>
  <c r="R1636" i="3" s="1"/>
  <c r="J1644" i="3"/>
  <c r="N1644" i="3" s="1"/>
  <c r="R1644" i="3" s="1"/>
  <c r="J1652" i="3"/>
  <c r="N1652" i="3" s="1"/>
  <c r="R1652" i="3" s="1"/>
  <c r="J1660" i="3"/>
  <c r="N1660" i="3" s="1"/>
  <c r="R1660" i="3" s="1"/>
  <c r="J1668" i="3"/>
  <c r="N1668" i="3" s="1"/>
  <c r="R1668" i="3" s="1"/>
  <c r="J1676" i="3"/>
  <c r="N1676" i="3" s="1"/>
  <c r="R1676" i="3" s="1"/>
  <c r="J1684" i="3"/>
  <c r="N1684" i="3" s="1"/>
  <c r="R1684" i="3" s="1"/>
  <c r="J1692" i="3"/>
  <c r="N1692" i="3" s="1"/>
  <c r="R1692" i="3" s="1"/>
  <c r="J1700" i="3"/>
  <c r="N1700" i="3" s="1"/>
  <c r="R1700" i="3" s="1"/>
  <c r="J1708" i="3"/>
  <c r="N1708" i="3" s="1"/>
  <c r="R1708" i="3" s="1"/>
  <c r="J1716" i="3"/>
  <c r="N1716" i="3" s="1"/>
  <c r="R1716" i="3" s="1"/>
  <c r="J1724" i="3"/>
  <c r="N1724" i="3" s="1"/>
  <c r="R1724" i="3" s="1"/>
  <c r="J1732" i="3"/>
  <c r="N1732" i="3" s="1"/>
  <c r="R1732" i="3" s="1"/>
  <c r="J1740" i="3"/>
  <c r="N1740" i="3" s="1"/>
  <c r="R1740" i="3" s="1"/>
  <c r="J1748" i="3"/>
  <c r="N1748" i="3" s="1"/>
  <c r="R1748" i="3" s="1"/>
  <c r="J1756" i="3"/>
  <c r="N1756" i="3" s="1"/>
  <c r="R1756" i="3" s="1"/>
  <c r="J1764" i="3"/>
  <c r="N1764" i="3" s="1"/>
  <c r="R1764" i="3" s="1"/>
  <c r="J1772" i="3"/>
  <c r="N1772" i="3" s="1"/>
  <c r="R1772" i="3" s="1"/>
  <c r="J1780" i="3"/>
  <c r="N1780" i="3" s="1"/>
  <c r="R1780" i="3" s="1"/>
  <c r="J1788" i="3"/>
  <c r="N1788" i="3" s="1"/>
  <c r="R1788" i="3" s="1"/>
  <c r="J1796" i="3"/>
  <c r="N1796" i="3" s="1"/>
  <c r="R1796" i="3" s="1"/>
  <c r="J1804" i="3"/>
  <c r="N1804" i="3" s="1"/>
  <c r="R1804" i="3" s="1"/>
  <c r="J1812" i="3"/>
  <c r="N1812" i="3" s="1"/>
  <c r="R1812" i="3" s="1"/>
  <c r="J1820" i="3"/>
  <c r="N1820" i="3" s="1"/>
  <c r="R1820" i="3" s="1"/>
  <c r="J1828" i="3"/>
  <c r="N1828" i="3" s="1"/>
  <c r="R1828" i="3" s="1"/>
  <c r="J1836" i="3"/>
  <c r="N1836" i="3" s="1"/>
  <c r="R1836" i="3" s="1"/>
  <c r="J1844" i="3"/>
  <c r="N1844" i="3" s="1"/>
  <c r="R1844" i="3" s="1"/>
  <c r="J1852" i="3"/>
  <c r="N1852" i="3" s="1"/>
  <c r="R1852" i="3" s="1"/>
  <c r="J1860" i="3"/>
  <c r="N1860" i="3" s="1"/>
  <c r="R1860" i="3" s="1"/>
  <c r="J1868" i="3"/>
  <c r="N1868" i="3" s="1"/>
  <c r="R1868" i="3" s="1"/>
  <c r="J1876" i="3"/>
  <c r="N1876" i="3" s="1"/>
  <c r="R1876" i="3" s="1"/>
  <c r="J1884" i="3"/>
  <c r="N1884" i="3" s="1"/>
  <c r="R1884" i="3" s="1"/>
  <c r="J1892" i="3"/>
  <c r="N1892" i="3" s="1"/>
  <c r="R1892" i="3" s="1"/>
  <c r="J1900" i="3"/>
  <c r="N1900" i="3" s="1"/>
  <c r="R1900" i="3" s="1"/>
  <c r="J1908" i="3"/>
  <c r="N1908" i="3" s="1"/>
  <c r="R1908" i="3" s="1"/>
  <c r="J1916" i="3"/>
  <c r="N1916" i="3" s="1"/>
  <c r="R1916" i="3" s="1"/>
  <c r="J1924" i="3"/>
  <c r="N1924" i="3" s="1"/>
  <c r="R1924" i="3" s="1"/>
  <c r="J1932" i="3"/>
  <c r="N1932" i="3" s="1"/>
  <c r="R1932" i="3" s="1"/>
  <c r="J1940" i="3"/>
  <c r="N1940" i="3" s="1"/>
  <c r="R1940" i="3" s="1"/>
  <c r="J1948" i="3"/>
  <c r="N1948" i="3" s="1"/>
  <c r="R1948" i="3" s="1"/>
  <c r="J1956" i="3"/>
  <c r="N1956" i="3" s="1"/>
  <c r="R1956" i="3" s="1"/>
  <c r="J1964" i="3"/>
  <c r="N1964" i="3" s="1"/>
  <c r="R1964" i="3" s="1"/>
  <c r="J1972" i="3"/>
  <c r="N1972" i="3" s="1"/>
  <c r="R1972" i="3" s="1"/>
  <c r="J1980" i="3"/>
  <c r="N1980" i="3" s="1"/>
  <c r="R1980" i="3" s="1"/>
  <c r="J1988" i="3"/>
  <c r="N1988" i="3" s="1"/>
  <c r="R1988" i="3" s="1"/>
  <c r="J1996" i="3"/>
  <c r="N1996" i="3" s="1"/>
  <c r="R1996" i="3" s="1"/>
  <c r="J2004" i="3"/>
  <c r="N2004" i="3" s="1"/>
  <c r="R2004" i="3" s="1"/>
  <c r="J2012" i="3"/>
  <c r="N2012" i="3" s="1"/>
  <c r="R2012" i="3" s="1"/>
  <c r="J2020" i="3"/>
  <c r="N2020" i="3" s="1"/>
  <c r="R2020" i="3" s="1"/>
  <c r="J2028" i="3"/>
  <c r="N2028" i="3" s="1"/>
  <c r="R2028" i="3" s="1"/>
  <c r="J2036" i="3"/>
  <c r="N2036" i="3" s="1"/>
  <c r="R2036" i="3" s="1"/>
  <c r="J2044" i="3"/>
  <c r="N2044" i="3" s="1"/>
  <c r="R2044" i="3" s="1"/>
  <c r="J2052" i="3"/>
  <c r="N2052" i="3" s="1"/>
  <c r="R2052" i="3" s="1"/>
  <c r="J2060" i="3"/>
  <c r="N2060" i="3" s="1"/>
  <c r="R2060" i="3" s="1"/>
  <c r="J2068" i="3"/>
  <c r="N2068" i="3" s="1"/>
  <c r="R2068" i="3" s="1"/>
  <c r="J2076" i="3"/>
  <c r="N2076" i="3" s="1"/>
  <c r="R2076" i="3" s="1"/>
  <c r="J2084" i="3"/>
  <c r="N2084" i="3" s="1"/>
  <c r="R2084" i="3" s="1"/>
  <c r="J2092" i="3"/>
  <c r="N2092" i="3" s="1"/>
  <c r="R2092" i="3" s="1"/>
  <c r="J2100" i="3"/>
  <c r="N2100" i="3" s="1"/>
  <c r="R2100" i="3" s="1"/>
  <c r="J2108" i="3"/>
  <c r="N2108" i="3" s="1"/>
  <c r="R2108" i="3" s="1"/>
  <c r="J2116" i="3"/>
  <c r="N2116" i="3" s="1"/>
  <c r="R2116" i="3" s="1"/>
  <c r="J2124" i="3"/>
  <c r="N2124" i="3" s="1"/>
  <c r="R2124" i="3" s="1"/>
  <c r="J2132" i="3"/>
  <c r="N2132" i="3" s="1"/>
  <c r="R2132" i="3" s="1"/>
  <c r="J2140" i="3"/>
  <c r="N2140" i="3" s="1"/>
  <c r="R2140" i="3" s="1"/>
  <c r="J2148" i="3"/>
  <c r="N2148" i="3" s="1"/>
  <c r="R2148" i="3" s="1"/>
  <c r="J2156" i="3"/>
  <c r="N2156" i="3" s="1"/>
  <c r="R2156" i="3" s="1"/>
  <c r="J2164" i="3"/>
  <c r="N2164" i="3" s="1"/>
  <c r="R2164" i="3" s="1"/>
  <c r="J2172" i="3"/>
  <c r="N2172" i="3" s="1"/>
  <c r="R2172" i="3" s="1"/>
  <c r="J2180" i="3"/>
  <c r="N2180" i="3" s="1"/>
  <c r="R2180" i="3" s="1"/>
  <c r="J2188" i="3"/>
  <c r="N2188" i="3" s="1"/>
  <c r="R2188" i="3" s="1"/>
  <c r="J2196" i="3"/>
  <c r="N2196" i="3" s="1"/>
  <c r="R2196" i="3" s="1"/>
  <c r="J2204" i="3"/>
  <c r="N2204" i="3" s="1"/>
  <c r="R2204" i="3" s="1"/>
  <c r="J2212" i="3"/>
  <c r="N2212" i="3" s="1"/>
  <c r="R2212" i="3" s="1"/>
  <c r="J2220" i="3"/>
  <c r="N2220" i="3" s="1"/>
  <c r="R2220" i="3" s="1"/>
  <c r="J2228" i="3"/>
  <c r="N2228" i="3" s="1"/>
  <c r="R2228" i="3" s="1"/>
  <c r="J2236" i="3"/>
  <c r="N2236" i="3" s="1"/>
  <c r="R2236" i="3" s="1"/>
  <c r="J2244" i="3"/>
  <c r="N2244" i="3" s="1"/>
  <c r="R2244" i="3" s="1"/>
  <c r="J2252" i="3"/>
  <c r="N2252" i="3" s="1"/>
  <c r="R2252" i="3" s="1"/>
  <c r="J2260" i="3"/>
  <c r="N2260" i="3" s="1"/>
  <c r="R2260" i="3" s="1"/>
  <c r="J2268" i="3"/>
  <c r="N2268" i="3" s="1"/>
  <c r="R2268" i="3" s="1"/>
  <c r="J2276" i="3"/>
  <c r="N2276" i="3" s="1"/>
  <c r="R2276" i="3" s="1"/>
  <c r="J2284" i="3"/>
  <c r="N2284" i="3" s="1"/>
  <c r="R2284" i="3" s="1"/>
  <c r="J2292" i="3"/>
  <c r="N2292" i="3" s="1"/>
  <c r="R2292" i="3" s="1"/>
  <c r="J2300" i="3"/>
  <c r="N2300" i="3" s="1"/>
  <c r="R2300" i="3" s="1"/>
  <c r="J2308" i="3"/>
  <c r="N2308" i="3" s="1"/>
  <c r="R2308" i="3" s="1"/>
  <c r="J2316" i="3"/>
  <c r="N2316" i="3" s="1"/>
  <c r="R2316" i="3" s="1"/>
  <c r="J2324" i="3"/>
  <c r="N2324" i="3" s="1"/>
  <c r="R2324" i="3" s="1"/>
  <c r="J2332" i="3"/>
  <c r="N2332" i="3" s="1"/>
  <c r="R2332" i="3" s="1"/>
  <c r="J2340" i="3"/>
  <c r="N2340" i="3" s="1"/>
  <c r="R2340" i="3" s="1"/>
  <c r="J2348" i="3"/>
  <c r="N2348" i="3" s="1"/>
  <c r="R2348" i="3" s="1"/>
  <c r="J2356" i="3"/>
  <c r="N2356" i="3" s="1"/>
  <c r="R2356" i="3" s="1"/>
  <c r="J2364" i="3"/>
  <c r="N2364" i="3" s="1"/>
  <c r="R2364" i="3" s="1"/>
  <c r="J2372" i="3"/>
  <c r="N2372" i="3" s="1"/>
  <c r="R2372" i="3" s="1"/>
  <c r="J2380" i="3"/>
  <c r="N2380" i="3" s="1"/>
  <c r="R2380" i="3" s="1"/>
  <c r="J47" i="3"/>
  <c r="N47" i="3" s="1"/>
  <c r="R47" i="3" s="1"/>
  <c r="J111" i="3"/>
  <c r="N111" i="3" s="1"/>
  <c r="R111" i="3" s="1"/>
  <c r="J175" i="3"/>
  <c r="N175" i="3" s="1"/>
  <c r="R175" i="3" s="1"/>
  <c r="J239" i="3"/>
  <c r="N239" i="3" s="1"/>
  <c r="R239" i="3" s="1"/>
  <c r="J303" i="3"/>
  <c r="N303" i="3" s="1"/>
  <c r="R303" i="3" s="1"/>
  <c r="J367" i="3"/>
  <c r="N367" i="3" s="1"/>
  <c r="R367" i="3" s="1"/>
  <c r="J431" i="3"/>
  <c r="N431" i="3" s="1"/>
  <c r="R431" i="3" s="1"/>
  <c r="J495" i="3"/>
  <c r="N495" i="3" s="1"/>
  <c r="R495" i="3" s="1"/>
  <c r="J556" i="3"/>
  <c r="N556" i="3" s="1"/>
  <c r="R556" i="3" s="1"/>
  <c r="J607" i="3"/>
  <c r="N607" i="3" s="1"/>
  <c r="R607" i="3" s="1"/>
  <c r="J657" i="3"/>
  <c r="N657" i="3" s="1"/>
  <c r="R657" i="3" s="1"/>
  <c r="J702" i="3"/>
  <c r="N702" i="3" s="1"/>
  <c r="R702" i="3" s="1"/>
  <c r="J727" i="3"/>
  <c r="N727" i="3" s="1"/>
  <c r="R727" i="3" s="1"/>
  <c r="J752" i="3"/>
  <c r="N752" i="3" s="1"/>
  <c r="R752" i="3" s="1"/>
  <c r="J777" i="3"/>
  <c r="N777" i="3" s="1"/>
  <c r="R777" i="3" s="1"/>
  <c r="J802" i="3"/>
  <c r="N802" i="3" s="1"/>
  <c r="R802" i="3" s="1"/>
  <c r="J830" i="3"/>
  <c r="N830" i="3" s="1"/>
  <c r="R830" i="3" s="1"/>
  <c r="J855" i="3"/>
  <c r="N855" i="3" s="1"/>
  <c r="R855" i="3" s="1"/>
  <c r="J880" i="3"/>
  <c r="N880" i="3" s="1"/>
  <c r="R880" i="3" s="1"/>
  <c r="J905" i="3"/>
  <c r="N905" i="3" s="1"/>
  <c r="R905" i="3" s="1"/>
  <c r="J930" i="3"/>
  <c r="N930" i="3" s="1"/>
  <c r="R930" i="3" s="1"/>
  <c r="J958" i="3"/>
  <c r="N958" i="3" s="1"/>
  <c r="R958" i="3" s="1"/>
  <c r="J983" i="3"/>
  <c r="N983" i="3" s="1"/>
  <c r="R983" i="3" s="1"/>
  <c r="J1008" i="3"/>
  <c r="N1008" i="3" s="1"/>
  <c r="R1008" i="3" s="1"/>
  <c r="J1031" i="3"/>
  <c r="N1031" i="3" s="1"/>
  <c r="R1031" i="3" s="1"/>
  <c r="J1053" i="3"/>
  <c r="N1053" i="3" s="1"/>
  <c r="R1053" i="3" s="1"/>
  <c r="J1073" i="3"/>
  <c r="N1073" i="3" s="1"/>
  <c r="R1073" i="3" s="1"/>
  <c r="J1095" i="3"/>
  <c r="N1095" i="3" s="1"/>
  <c r="R1095" i="3" s="1"/>
  <c r="J1115" i="3"/>
  <c r="N1115" i="3" s="1"/>
  <c r="R1115" i="3" s="1"/>
  <c r="J1131" i="3"/>
  <c r="N1131" i="3" s="1"/>
  <c r="R1131" i="3" s="1"/>
  <c r="J1147" i="3"/>
  <c r="N1147" i="3" s="1"/>
  <c r="R1147" i="3" s="1"/>
  <c r="J1163" i="3"/>
  <c r="N1163" i="3" s="1"/>
  <c r="R1163" i="3" s="1"/>
  <c r="J1179" i="3"/>
  <c r="N1179" i="3" s="1"/>
  <c r="R1179" i="3" s="1"/>
  <c r="J1195" i="3"/>
  <c r="N1195" i="3" s="1"/>
  <c r="R1195" i="3" s="1"/>
  <c r="J1211" i="3"/>
  <c r="N1211" i="3" s="1"/>
  <c r="R1211" i="3" s="1"/>
  <c r="J1227" i="3"/>
  <c r="N1227" i="3" s="1"/>
  <c r="R1227" i="3" s="1"/>
  <c r="J1243" i="3"/>
  <c r="N1243" i="3" s="1"/>
  <c r="R1243" i="3" s="1"/>
  <c r="J1259" i="3"/>
  <c r="N1259" i="3" s="1"/>
  <c r="R1259" i="3" s="1"/>
  <c r="J1275" i="3"/>
  <c r="N1275" i="3" s="1"/>
  <c r="R1275" i="3" s="1"/>
  <c r="J1291" i="3"/>
  <c r="N1291" i="3" s="1"/>
  <c r="R1291" i="3" s="1"/>
  <c r="J1307" i="3"/>
  <c r="N1307" i="3" s="1"/>
  <c r="R1307" i="3" s="1"/>
  <c r="J1323" i="3"/>
  <c r="N1323" i="3" s="1"/>
  <c r="R1323" i="3" s="1"/>
  <c r="J1339" i="3"/>
  <c r="N1339" i="3" s="1"/>
  <c r="R1339" i="3" s="1"/>
  <c r="J1353" i="3"/>
  <c r="N1353" i="3" s="1"/>
  <c r="R1353" i="3" s="1"/>
  <c r="J1364" i="3"/>
  <c r="N1364" i="3" s="1"/>
  <c r="R1364" i="3" s="1"/>
  <c r="J1378" i="3"/>
  <c r="N1378" i="3" s="1"/>
  <c r="R1378" i="3" s="1"/>
  <c r="J1389" i="3"/>
  <c r="N1389" i="3" s="1"/>
  <c r="R1389" i="3" s="1"/>
  <c r="J1403" i="3"/>
  <c r="N1403" i="3" s="1"/>
  <c r="R1403" i="3" s="1"/>
  <c r="J1413" i="3"/>
  <c r="N1413" i="3" s="1"/>
  <c r="R1413" i="3" s="1"/>
  <c r="J1421" i="3"/>
  <c r="N1421" i="3" s="1"/>
  <c r="R1421" i="3" s="1"/>
  <c r="J1429" i="3"/>
  <c r="N1429" i="3" s="1"/>
  <c r="R1429" i="3" s="1"/>
  <c r="J1437" i="3"/>
  <c r="N1437" i="3" s="1"/>
  <c r="R1437" i="3" s="1"/>
  <c r="J1445" i="3"/>
  <c r="N1445" i="3" s="1"/>
  <c r="R1445" i="3" s="1"/>
  <c r="J1453" i="3"/>
  <c r="N1453" i="3" s="1"/>
  <c r="R1453" i="3" s="1"/>
  <c r="J1461" i="3"/>
  <c r="N1461" i="3" s="1"/>
  <c r="R1461" i="3" s="1"/>
  <c r="J1469" i="3"/>
  <c r="N1469" i="3" s="1"/>
  <c r="R1469" i="3" s="1"/>
  <c r="J1477" i="3"/>
  <c r="N1477" i="3" s="1"/>
  <c r="R1477" i="3" s="1"/>
  <c r="J1485" i="3"/>
  <c r="N1485" i="3" s="1"/>
  <c r="R1485" i="3" s="1"/>
  <c r="J1493" i="3"/>
  <c r="N1493" i="3" s="1"/>
  <c r="R1493" i="3" s="1"/>
  <c r="J1501" i="3"/>
  <c r="N1501" i="3" s="1"/>
  <c r="R1501" i="3" s="1"/>
  <c r="J1509" i="3"/>
  <c r="N1509" i="3" s="1"/>
  <c r="R1509" i="3" s="1"/>
  <c r="J1517" i="3"/>
  <c r="N1517" i="3" s="1"/>
  <c r="R1517" i="3" s="1"/>
  <c r="J1525" i="3"/>
  <c r="N1525" i="3" s="1"/>
  <c r="R1525" i="3" s="1"/>
  <c r="J1533" i="3"/>
  <c r="N1533" i="3" s="1"/>
  <c r="R1533" i="3" s="1"/>
  <c r="J1541" i="3"/>
  <c r="N1541" i="3" s="1"/>
  <c r="R1541" i="3" s="1"/>
  <c r="J1549" i="3"/>
  <c r="N1549" i="3" s="1"/>
  <c r="R1549" i="3" s="1"/>
  <c r="J1557" i="3"/>
  <c r="N1557" i="3" s="1"/>
  <c r="R1557" i="3" s="1"/>
  <c r="J1565" i="3"/>
  <c r="N1565" i="3" s="1"/>
  <c r="R1565" i="3" s="1"/>
  <c r="J1573" i="3"/>
  <c r="N1573" i="3" s="1"/>
  <c r="R1573" i="3" s="1"/>
  <c r="J1581" i="3"/>
  <c r="N1581" i="3" s="1"/>
  <c r="R1581" i="3" s="1"/>
  <c r="J1589" i="3"/>
  <c r="N1589" i="3" s="1"/>
  <c r="R1589" i="3" s="1"/>
  <c r="J1597" i="3"/>
  <c r="N1597" i="3" s="1"/>
  <c r="R1597" i="3" s="1"/>
  <c r="J1605" i="3"/>
  <c r="N1605" i="3" s="1"/>
  <c r="R1605" i="3" s="1"/>
  <c r="J1613" i="3"/>
  <c r="N1613" i="3" s="1"/>
  <c r="R1613" i="3" s="1"/>
  <c r="J1621" i="3"/>
  <c r="N1621" i="3" s="1"/>
  <c r="R1621" i="3" s="1"/>
  <c r="J1629" i="3"/>
  <c r="N1629" i="3" s="1"/>
  <c r="R1629" i="3" s="1"/>
  <c r="J1637" i="3"/>
  <c r="N1637" i="3" s="1"/>
  <c r="R1637" i="3" s="1"/>
  <c r="J1645" i="3"/>
  <c r="N1645" i="3" s="1"/>
  <c r="R1645" i="3" s="1"/>
  <c r="J1653" i="3"/>
  <c r="N1653" i="3" s="1"/>
  <c r="R1653" i="3" s="1"/>
  <c r="J1661" i="3"/>
  <c r="N1661" i="3" s="1"/>
  <c r="R1661" i="3" s="1"/>
  <c r="J1669" i="3"/>
  <c r="N1669" i="3" s="1"/>
  <c r="R1669" i="3" s="1"/>
  <c r="J1677" i="3"/>
  <c r="N1677" i="3" s="1"/>
  <c r="R1677" i="3" s="1"/>
  <c r="J1685" i="3"/>
  <c r="N1685" i="3" s="1"/>
  <c r="R1685" i="3" s="1"/>
  <c r="J1693" i="3"/>
  <c r="N1693" i="3" s="1"/>
  <c r="R1693" i="3" s="1"/>
  <c r="J1701" i="3"/>
  <c r="N1701" i="3" s="1"/>
  <c r="R1701" i="3" s="1"/>
  <c r="J1709" i="3"/>
  <c r="N1709" i="3" s="1"/>
  <c r="R1709" i="3" s="1"/>
  <c r="J1717" i="3"/>
  <c r="N1717" i="3" s="1"/>
  <c r="R1717" i="3" s="1"/>
  <c r="J1725" i="3"/>
  <c r="N1725" i="3" s="1"/>
  <c r="R1725" i="3" s="1"/>
  <c r="J1733" i="3"/>
  <c r="N1733" i="3" s="1"/>
  <c r="R1733" i="3" s="1"/>
  <c r="J1741" i="3"/>
  <c r="N1741" i="3" s="1"/>
  <c r="R1741" i="3" s="1"/>
  <c r="J1749" i="3"/>
  <c r="N1749" i="3" s="1"/>
  <c r="R1749" i="3" s="1"/>
  <c r="J1757" i="3"/>
  <c r="N1757" i="3" s="1"/>
  <c r="R1757" i="3" s="1"/>
  <c r="J1765" i="3"/>
  <c r="N1765" i="3" s="1"/>
  <c r="R1765" i="3" s="1"/>
  <c r="J1773" i="3"/>
  <c r="N1773" i="3" s="1"/>
  <c r="R1773" i="3" s="1"/>
  <c r="J1781" i="3"/>
  <c r="N1781" i="3" s="1"/>
  <c r="R1781" i="3" s="1"/>
  <c r="J1789" i="3"/>
  <c r="N1789" i="3" s="1"/>
  <c r="R1789" i="3" s="1"/>
  <c r="J1797" i="3"/>
  <c r="N1797" i="3" s="1"/>
  <c r="R1797" i="3" s="1"/>
  <c r="J1805" i="3"/>
  <c r="N1805" i="3" s="1"/>
  <c r="R1805" i="3" s="1"/>
  <c r="J1813" i="3"/>
  <c r="N1813" i="3" s="1"/>
  <c r="R1813" i="3" s="1"/>
  <c r="J1821" i="3"/>
  <c r="N1821" i="3" s="1"/>
  <c r="R1821" i="3" s="1"/>
  <c r="J1829" i="3"/>
  <c r="N1829" i="3" s="1"/>
  <c r="R1829" i="3" s="1"/>
  <c r="J1837" i="3"/>
  <c r="N1837" i="3" s="1"/>
  <c r="R1837" i="3" s="1"/>
  <c r="J1845" i="3"/>
  <c r="N1845" i="3" s="1"/>
  <c r="R1845" i="3" s="1"/>
  <c r="J1853" i="3"/>
  <c r="N1853" i="3" s="1"/>
  <c r="R1853" i="3" s="1"/>
  <c r="J1861" i="3"/>
  <c r="N1861" i="3" s="1"/>
  <c r="R1861" i="3" s="1"/>
  <c r="J1869" i="3"/>
  <c r="N1869" i="3" s="1"/>
  <c r="R1869" i="3" s="1"/>
  <c r="J1877" i="3"/>
  <c r="N1877" i="3" s="1"/>
  <c r="R1877" i="3" s="1"/>
  <c r="J1885" i="3"/>
  <c r="N1885" i="3" s="1"/>
  <c r="R1885" i="3" s="1"/>
  <c r="J1893" i="3"/>
  <c r="N1893" i="3" s="1"/>
  <c r="R1893" i="3" s="1"/>
  <c r="J1901" i="3"/>
  <c r="N1901" i="3" s="1"/>
  <c r="R1901" i="3" s="1"/>
  <c r="J1909" i="3"/>
  <c r="N1909" i="3" s="1"/>
  <c r="R1909" i="3" s="1"/>
  <c r="J1917" i="3"/>
  <c r="N1917" i="3" s="1"/>
  <c r="R1917" i="3" s="1"/>
  <c r="J1925" i="3"/>
  <c r="N1925" i="3" s="1"/>
  <c r="R1925" i="3" s="1"/>
  <c r="J1933" i="3"/>
  <c r="N1933" i="3" s="1"/>
  <c r="R1933" i="3" s="1"/>
  <c r="J1941" i="3"/>
  <c r="N1941" i="3" s="1"/>
  <c r="R1941" i="3" s="1"/>
  <c r="J1949" i="3"/>
  <c r="N1949" i="3" s="1"/>
  <c r="R1949" i="3" s="1"/>
  <c r="J1957" i="3"/>
  <c r="N1957" i="3" s="1"/>
  <c r="R1957" i="3" s="1"/>
  <c r="J1965" i="3"/>
  <c r="N1965" i="3" s="1"/>
  <c r="R1965" i="3" s="1"/>
  <c r="J1973" i="3"/>
  <c r="N1973" i="3" s="1"/>
  <c r="R1973" i="3" s="1"/>
  <c r="J1981" i="3"/>
  <c r="N1981" i="3" s="1"/>
  <c r="R1981" i="3" s="1"/>
  <c r="J1989" i="3"/>
  <c r="N1989" i="3" s="1"/>
  <c r="R1989" i="3" s="1"/>
  <c r="J1997" i="3"/>
  <c r="N1997" i="3" s="1"/>
  <c r="R1997" i="3" s="1"/>
  <c r="J2005" i="3"/>
  <c r="N2005" i="3" s="1"/>
  <c r="R2005" i="3" s="1"/>
  <c r="J2013" i="3"/>
  <c r="N2013" i="3" s="1"/>
  <c r="R2013" i="3" s="1"/>
  <c r="J2021" i="3"/>
  <c r="N2021" i="3" s="1"/>
  <c r="R2021" i="3" s="1"/>
  <c r="J2029" i="3"/>
  <c r="N2029" i="3" s="1"/>
  <c r="R2029" i="3" s="1"/>
  <c r="J2037" i="3"/>
  <c r="N2037" i="3" s="1"/>
  <c r="R2037" i="3" s="1"/>
  <c r="J2045" i="3"/>
  <c r="N2045" i="3" s="1"/>
  <c r="R2045" i="3" s="1"/>
  <c r="J2053" i="3"/>
  <c r="N2053" i="3" s="1"/>
  <c r="R2053" i="3" s="1"/>
  <c r="J2061" i="3"/>
  <c r="N2061" i="3" s="1"/>
  <c r="R2061" i="3" s="1"/>
  <c r="J2069" i="3"/>
  <c r="N2069" i="3" s="1"/>
  <c r="R2069" i="3" s="1"/>
  <c r="J2077" i="3"/>
  <c r="N2077" i="3" s="1"/>
  <c r="R2077" i="3" s="1"/>
  <c r="J2085" i="3"/>
  <c r="N2085" i="3" s="1"/>
  <c r="R2085" i="3" s="1"/>
  <c r="J2093" i="3"/>
  <c r="N2093" i="3" s="1"/>
  <c r="R2093" i="3" s="1"/>
  <c r="J2101" i="3"/>
  <c r="N2101" i="3" s="1"/>
  <c r="R2101" i="3" s="1"/>
  <c r="J2109" i="3"/>
  <c r="N2109" i="3" s="1"/>
  <c r="R2109" i="3" s="1"/>
  <c r="J2117" i="3"/>
  <c r="N2117" i="3" s="1"/>
  <c r="R2117" i="3" s="1"/>
  <c r="J2125" i="3"/>
  <c r="N2125" i="3" s="1"/>
  <c r="R2125" i="3" s="1"/>
  <c r="J2133" i="3"/>
  <c r="N2133" i="3" s="1"/>
  <c r="R2133" i="3" s="1"/>
  <c r="J2141" i="3"/>
  <c r="N2141" i="3" s="1"/>
  <c r="R2141" i="3" s="1"/>
  <c r="J2149" i="3"/>
  <c r="N2149" i="3" s="1"/>
  <c r="R2149" i="3" s="1"/>
  <c r="J2157" i="3"/>
  <c r="N2157" i="3" s="1"/>
  <c r="R2157" i="3" s="1"/>
  <c r="J2165" i="3"/>
  <c r="N2165" i="3" s="1"/>
  <c r="R2165" i="3" s="1"/>
  <c r="J2173" i="3"/>
  <c r="N2173" i="3" s="1"/>
  <c r="R2173" i="3" s="1"/>
  <c r="J2181" i="3"/>
  <c r="N2181" i="3" s="1"/>
  <c r="R2181" i="3" s="1"/>
  <c r="J2189" i="3"/>
  <c r="N2189" i="3" s="1"/>
  <c r="R2189" i="3" s="1"/>
  <c r="J2197" i="3"/>
  <c r="N2197" i="3" s="1"/>
  <c r="R2197" i="3" s="1"/>
  <c r="J2205" i="3"/>
  <c r="N2205" i="3" s="1"/>
  <c r="R2205" i="3" s="1"/>
  <c r="J2213" i="3"/>
  <c r="N2213" i="3" s="1"/>
  <c r="R2213" i="3" s="1"/>
  <c r="J2221" i="3"/>
  <c r="N2221" i="3" s="1"/>
  <c r="R2221" i="3" s="1"/>
  <c r="J2229" i="3"/>
  <c r="N2229" i="3" s="1"/>
  <c r="R2229" i="3" s="1"/>
  <c r="J2237" i="3"/>
  <c r="N2237" i="3" s="1"/>
  <c r="R2237" i="3" s="1"/>
  <c r="J2245" i="3"/>
  <c r="N2245" i="3" s="1"/>
  <c r="R2245" i="3" s="1"/>
  <c r="J2253" i="3"/>
  <c r="N2253" i="3" s="1"/>
  <c r="R2253" i="3" s="1"/>
  <c r="J2261" i="3"/>
  <c r="N2261" i="3" s="1"/>
  <c r="R2261" i="3" s="1"/>
  <c r="J2269" i="3"/>
  <c r="N2269" i="3" s="1"/>
  <c r="R2269" i="3" s="1"/>
  <c r="J2277" i="3"/>
  <c r="N2277" i="3" s="1"/>
  <c r="R2277" i="3" s="1"/>
  <c r="J2285" i="3"/>
  <c r="N2285" i="3" s="1"/>
  <c r="R2285" i="3" s="1"/>
  <c r="J2293" i="3"/>
  <c r="N2293" i="3" s="1"/>
  <c r="R2293" i="3" s="1"/>
  <c r="J2301" i="3"/>
  <c r="N2301" i="3" s="1"/>
  <c r="R2301" i="3" s="1"/>
  <c r="J2309" i="3"/>
  <c r="N2309" i="3" s="1"/>
  <c r="R2309" i="3" s="1"/>
  <c r="J2317" i="3"/>
  <c r="N2317" i="3" s="1"/>
  <c r="R2317" i="3" s="1"/>
  <c r="J2325" i="3"/>
  <c r="N2325" i="3" s="1"/>
  <c r="R2325" i="3" s="1"/>
  <c r="J2333" i="3"/>
  <c r="N2333" i="3" s="1"/>
  <c r="R2333" i="3" s="1"/>
  <c r="J2341" i="3"/>
  <c r="N2341" i="3" s="1"/>
  <c r="R2341" i="3" s="1"/>
  <c r="J2349" i="3"/>
  <c r="N2349" i="3" s="1"/>
  <c r="R2349" i="3" s="1"/>
  <c r="J2357" i="3"/>
  <c r="N2357" i="3" s="1"/>
  <c r="R2357" i="3" s="1"/>
  <c r="J2365" i="3"/>
  <c r="N2365" i="3" s="1"/>
  <c r="R2365" i="3" s="1"/>
  <c r="J2373" i="3"/>
  <c r="N2373" i="3" s="1"/>
  <c r="R2373" i="3" s="1"/>
  <c r="J2381" i="3"/>
  <c r="N2381" i="3" s="1"/>
  <c r="R2381" i="3" s="1"/>
  <c r="J48" i="3"/>
  <c r="N48" i="3" s="1"/>
  <c r="R48" i="3" s="1"/>
  <c r="J112" i="3"/>
  <c r="N112" i="3" s="1"/>
  <c r="R112" i="3" s="1"/>
  <c r="J176" i="3"/>
  <c r="N176" i="3" s="1"/>
  <c r="R176" i="3" s="1"/>
  <c r="J240" i="3"/>
  <c r="N240" i="3" s="1"/>
  <c r="R240" i="3" s="1"/>
  <c r="J304" i="3"/>
  <c r="N304" i="3" s="1"/>
  <c r="R304" i="3" s="1"/>
  <c r="J368" i="3"/>
  <c r="N368" i="3" s="1"/>
  <c r="R368" i="3" s="1"/>
  <c r="J432" i="3"/>
  <c r="N432" i="3" s="1"/>
  <c r="R432" i="3" s="1"/>
  <c r="J496" i="3"/>
  <c r="N496" i="3" s="1"/>
  <c r="R496" i="3" s="1"/>
  <c r="J558" i="3"/>
  <c r="N558" i="3" s="1"/>
  <c r="R558" i="3" s="1"/>
  <c r="J608" i="3"/>
  <c r="N608" i="3" s="1"/>
  <c r="R608" i="3" s="1"/>
  <c r="J660" i="3"/>
  <c r="N660" i="3" s="1"/>
  <c r="R660" i="3" s="1"/>
  <c r="J703" i="3"/>
  <c r="N703" i="3" s="1"/>
  <c r="R703" i="3" s="1"/>
  <c r="J728" i="3"/>
  <c r="N728" i="3" s="1"/>
  <c r="R728" i="3" s="1"/>
  <c r="J753" i="3"/>
  <c r="N753" i="3" s="1"/>
  <c r="R753" i="3" s="1"/>
  <c r="J778" i="3"/>
  <c r="N778" i="3" s="1"/>
  <c r="R778" i="3" s="1"/>
  <c r="J806" i="3"/>
  <c r="N806" i="3" s="1"/>
  <c r="R806" i="3" s="1"/>
  <c r="J831" i="3"/>
  <c r="N831" i="3" s="1"/>
  <c r="R831" i="3" s="1"/>
  <c r="J856" i="3"/>
  <c r="N856" i="3" s="1"/>
  <c r="R856" i="3" s="1"/>
  <c r="J881" i="3"/>
  <c r="N881" i="3" s="1"/>
  <c r="R881" i="3" s="1"/>
  <c r="J906" i="3"/>
  <c r="N906" i="3" s="1"/>
  <c r="R906" i="3" s="1"/>
  <c r="J934" i="3"/>
  <c r="N934" i="3" s="1"/>
  <c r="R934" i="3" s="1"/>
  <c r="J959" i="3"/>
  <c r="N959" i="3" s="1"/>
  <c r="R959" i="3" s="1"/>
  <c r="J984" i="3"/>
  <c r="N984" i="3" s="1"/>
  <c r="R984" i="3" s="1"/>
  <c r="J1009" i="3"/>
  <c r="N1009" i="3" s="1"/>
  <c r="R1009" i="3" s="1"/>
  <c r="J1032" i="3"/>
  <c r="N1032" i="3" s="1"/>
  <c r="R1032" i="3" s="1"/>
  <c r="J1054" i="3"/>
  <c r="N1054" i="3" s="1"/>
  <c r="R1054" i="3" s="1"/>
  <c r="J1074" i="3"/>
  <c r="N1074" i="3" s="1"/>
  <c r="R1074" i="3" s="1"/>
  <c r="J1096" i="3"/>
  <c r="N1096" i="3" s="1"/>
  <c r="R1096" i="3" s="1"/>
  <c r="J1116" i="3"/>
  <c r="N1116" i="3" s="1"/>
  <c r="R1116" i="3" s="1"/>
  <c r="J1132" i="3"/>
  <c r="N1132" i="3" s="1"/>
  <c r="R1132" i="3" s="1"/>
  <c r="J1148" i="3"/>
  <c r="N1148" i="3" s="1"/>
  <c r="R1148" i="3" s="1"/>
  <c r="J1164" i="3"/>
  <c r="N1164" i="3" s="1"/>
  <c r="R1164" i="3" s="1"/>
  <c r="J1180" i="3"/>
  <c r="N1180" i="3" s="1"/>
  <c r="R1180" i="3" s="1"/>
  <c r="J1196" i="3"/>
  <c r="N1196" i="3" s="1"/>
  <c r="R1196" i="3" s="1"/>
  <c r="J1212" i="3"/>
  <c r="N1212" i="3" s="1"/>
  <c r="R1212" i="3" s="1"/>
  <c r="J1228" i="3"/>
  <c r="N1228" i="3" s="1"/>
  <c r="R1228" i="3" s="1"/>
  <c r="J1244" i="3"/>
  <c r="N1244" i="3" s="1"/>
  <c r="R1244" i="3" s="1"/>
  <c r="J1260" i="3"/>
  <c r="N1260" i="3" s="1"/>
  <c r="R1260" i="3" s="1"/>
  <c r="J1276" i="3"/>
  <c r="N1276" i="3" s="1"/>
  <c r="R1276" i="3" s="1"/>
  <c r="J1292" i="3"/>
  <c r="N1292" i="3" s="1"/>
  <c r="R1292" i="3" s="1"/>
  <c r="J1308" i="3"/>
  <c r="N1308" i="3" s="1"/>
  <c r="R1308" i="3" s="1"/>
  <c r="J1324" i="3"/>
  <c r="N1324" i="3" s="1"/>
  <c r="R1324" i="3" s="1"/>
  <c r="J1340" i="3"/>
  <c r="N1340" i="3" s="1"/>
  <c r="R1340" i="3" s="1"/>
  <c r="J1354" i="3"/>
  <c r="N1354" i="3" s="1"/>
  <c r="R1354" i="3" s="1"/>
  <c r="J1365" i="3"/>
  <c r="N1365" i="3" s="1"/>
  <c r="R1365" i="3" s="1"/>
  <c r="J1379" i="3"/>
  <c r="N1379" i="3" s="1"/>
  <c r="R1379" i="3" s="1"/>
  <c r="J1393" i="3"/>
  <c r="N1393" i="3" s="1"/>
  <c r="R1393" i="3" s="1"/>
  <c r="J1404" i="3"/>
  <c r="N1404" i="3" s="1"/>
  <c r="R1404" i="3" s="1"/>
  <c r="J1414" i="3"/>
  <c r="N1414" i="3" s="1"/>
  <c r="R1414" i="3" s="1"/>
  <c r="J1422" i="3"/>
  <c r="N1422" i="3" s="1"/>
  <c r="R1422" i="3" s="1"/>
  <c r="J1430" i="3"/>
  <c r="N1430" i="3" s="1"/>
  <c r="R1430" i="3" s="1"/>
  <c r="J1438" i="3"/>
  <c r="N1438" i="3" s="1"/>
  <c r="R1438" i="3" s="1"/>
  <c r="J1446" i="3"/>
  <c r="N1446" i="3" s="1"/>
  <c r="R1446" i="3" s="1"/>
  <c r="J1454" i="3"/>
  <c r="N1454" i="3" s="1"/>
  <c r="R1454" i="3" s="1"/>
  <c r="J1462" i="3"/>
  <c r="N1462" i="3" s="1"/>
  <c r="R1462" i="3" s="1"/>
  <c r="J1470" i="3"/>
  <c r="N1470" i="3" s="1"/>
  <c r="R1470" i="3" s="1"/>
  <c r="J1478" i="3"/>
  <c r="N1478" i="3" s="1"/>
  <c r="R1478" i="3" s="1"/>
  <c r="J1486" i="3"/>
  <c r="N1486" i="3" s="1"/>
  <c r="R1486" i="3" s="1"/>
  <c r="J1494" i="3"/>
  <c r="N1494" i="3" s="1"/>
  <c r="R1494" i="3" s="1"/>
  <c r="J1502" i="3"/>
  <c r="N1502" i="3" s="1"/>
  <c r="R1502" i="3" s="1"/>
  <c r="J1510" i="3"/>
  <c r="N1510" i="3" s="1"/>
  <c r="R1510" i="3" s="1"/>
  <c r="J1518" i="3"/>
  <c r="N1518" i="3" s="1"/>
  <c r="R1518" i="3" s="1"/>
  <c r="J1526" i="3"/>
  <c r="N1526" i="3" s="1"/>
  <c r="R1526" i="3" s="1"/>
  <c r="J1534" i="3"/>
  <c r="N1534" i="3" s="1"/>
  <c r="R1534" i="3" s="1"/>
  <c r="J1542" i="3"/>
  <c r="N1542" i="3" s="1"/>
  <c r="R1542" i="3" s="1"/>
  <c r="J1550" i="3"/>
  <c r="N1550" i="3" s="1"/>
  <c r="R1550" i="3" s="1"/>
  <c r="J1558" i="3"/>
  <c r="N1558" i="3" s="1"/>
  <c r="R1558" i="3" s="1"/>
  <c r="J1566" i="3"/>
  <c r="N1566" i="3" s="1"/>
  <c r="R1566" i="3" s="1"/>
  <c r="J1574" i="3"/>
  <c r="N1574" i="3" s="1"/>
  <c r="R1574" i="3" s="1"/>
  <c r="J1582" i="3"/>
  <c r="N1582" i="3" s="1"/>
  <c r="R1582" i="3" s="1"/>
  <c r="J1590" i="3"/>
  <c r="N1590" i="3" s="1"/>
  <c r="R1590" i="3" s="1"/>
  <c r="J1598" i="3"/>
  <c r="N1598" i="3" s="1"/>
  <c r="R1598" i="3" s="1"/>
  <c r="J1606" i="3"/>
  <c r="N1606" i="3" s="1"/>
  <c r="R1606" i="3" s="1"/>
  <c r="J1614" i="3"/>
  <c r="N1614" i="3" s="1"/>
  <c r="R1614" i="3" s="1"/>
  <c r="J1622" i="3"/>
  <c r="N1622" i="3" s="1"/>
  <c r="R1622" i="3" s="1"/>
  <c r="J1630" i="3"/>
  <c r="N1630" i="3" s="1"/>
  <c r="R1630" i="3" s="1"/>
  <c r="J1638" i="3"/>
  <c r="N1638" i="3" s="1"/>
  <c r="R1638" i="3" s="1"/>
  <c r="J1646" i="3"/>
  <c r="N1646" i="3" s="1"/>
  <c r="R1646" i="3" s="1"/>
  <c r="J1654" i="3"/>
  <c r="N1654" i="3" s="1"/>
  <c r="R1654" i="3" s="1"/>
  <c r="J1662" i="3"/>
  <c r="N1662" i="3" s="1"/>
  <c r="R1662" i="3" s="1"/>
  <c r="J1670" i="3"/>
  <c r="N1670" i="3" s="1"/>
  <c r="R1670" i="3" s="1"/>
  <c r="J1678" i="3"/>
  <c r="N1678" i="3" s="1"/>
  <c r="R1678" i="3" s="1"/>
  <c r="J1686" i="3"/>
  <c r="N1686" i="3" s="1"/>
  <c r="R1686" i="3" s="1"/>
  <c r="J1694" i="3"/>
  <c r="N1694" i="3" s="1"/>
  <c r="R1694" i="3" s="1"/>
  <c r="J1702" i="3"/>
  <c r="N1702" i="3" s="1"/>
  <c r="R1702" i="3" s="1"/>
  <c r="J1710" i="3"/>
  <c r="N1710" i="3" s="1"/>
  <c r="R1710" i="3" s="1"/>
  <c r="J1718" i="3"/>
  <c r="N1718" i="3" s="1"/>
  <c r="R1718" i="3" s="1"/>
  <c r="J1726" i="3"/>
  <c r="N1726" i="3" s="1"/>
  <c r="R1726" i="3" s="1"/>
  <c r="J1734" i="3"/>
  <c r="N1734" i="3" s="1"/>
  <c r="R1734" i="3" s="1"/>
  <c r="J1742" i="3"/>
  <c r="N1742" i="3" s="1"/>
  <c r="R1742" i="3" s="1"/>
  <c r="J1750" i="3"/>
  <c r="N1750" i="3" s="1"/>
  <c r="R1750" i="3" s="1"/>
  <c r="J1758" i="3"/>
  <c r="N1758" i="3" s="1"/>
  <c r="R1758" i="3" s="1"/>
  <c r="J1766" i="3"/>
  <c r="N1766" i="3" s="1"/>
  <c r="R1766" i="3" s="1"/>
  <c r="J1774" i="3"/>
  <c r="N1774" i="3" s="1"/>
  <c r="R1774" i="3" s="1"/>
  <c r="J1782" i="3"/>
  <c r="N1782" i="3" s="1"/>
  <c r="R1782" i="3" s="1"/>
  <c r="J1790" i="3"/>
  <c r="N1790" i="3" s="1"/>
  <c r="R1790" i="3" s="1"/>
  <c r="J1798" i="3"/>
  <c r="N1798" i="3" s="1"/>
  <c r="R1798" i="3" s="1"/>
  <c r="J1806" i="3"/>
  <c r="N1806" i="3" s="1"/>
  <c r="R1806" i="3" s="1"/>
  <c r="J1814" i="3"/>
  <c r="N1814" i="3" s="1"/>
  <c r="R1814" i="3" s="1"/>
  <c r="J1822" i="3"/>
  <c r="N1822" i="3" s="1"/>
  <c r="R1822" i="3" s="1"/>
  <c r="J1830" i="3"/>
  <c r="N1830" i="3" s="1"/>
  <c r="R1830" i="3" s="1"/>
  <c r="J1838" i="3"/>
  <c r="N1838" i="3" s="1"/>
  <c r="R1838" i="3" s="1"/>
  <c r="J1846" i="3"/>
  <c r="N1846" i="3" s="1"/>
  <c r="R1846" i="3" s="1"/>
  <c r="J1854" i="3"/>
  <c r="N1854" i="3" s="1"/>
  <c r="R1854" i="3" s="1"/>
  <c r="J1862" i="3"/>
  <c r="N1862" i="3" s="1"/>
  <c r="R1862" i="3" s="1"/>
  <c r="J1870" i="3"/>
  <c r="N1870" i="3" s="1"/>
  <c r="R1870" i="3" s="1"/>
  <c r="J1878" i="3"/>
  <c r="N1878" i="3" s="1"/>
  <c r="R1878" i="3" s="1"/>
  <c r="J1886" i="3"/>
  <c r="N1886" i="3" s="1"/>
  <c r="R1886" i="3" s="1"/>
  <c r="J1894" i="3"/>
  <c r="N1894" i="3" s="1"/>
  <c r="R1894" i="3" s="1"/>
  <c r="J1902" i="3"/>
  <c r="N1902" i="3" s="1"/>
  <c r="R1902" i="3" s="1"/>
  <c r="J1910" i="3"/>
  <c r="N1910" i="3" s="1"/>
  <c r="R1910" i="3" s="1"/>
  <c r="J1918" i="3"/>
  <c r="N1918" i="3" s="1"/>
  <c r="R1918" i="3" s="1"/>
  <c r="J1926" i="3"/>
  <c r="N1926" i="3" s="1"/>
  <c r="R1926" i="3" s="1"/>
  <c r="J1934" i="3"/>
  <c r="N1934" i="3" s="1"/>
  <c r="R1934" i="3" s="1"/>
  <c r="J1942" i="3"/>
  <c r="N1942" i="3" s="1"/>
  <c r="R1942" i="3" s="1"/>
  <c r="J1950" i="3"/>
  <c r="N1950" i="3" s="1"/>
  <c r="R1950" i="3" s="1"/>
  <c r="J1958" i="3"/>
  <c r="N1958" i="3" s="1"/>
  <c r="R1958" i="3" s="1"/>
  <c r="J1966" i="3"/>
  <c r="N1966" i="3" s="1"/>
  <c r="R1966" i="3" s="1"/>
  <c r="J1974" i="3"/>
  <c r="N1974" i="3" s="1"/>
  <c r="R1974" i="3" s="1"/>
  <c r="J1982" i="3"/>
  <c r="N1982" i="3" s="1"/>
  <c r="R1982" i="3" s="1"/>
  <c r="J1990" i="3"/>
  <c r="N1990" i="3" s="1"/>
  <c r="R1990" i="3" s="1"/>
  <c r="J1998" i="3"/>
  <c r="N1998" i="3" s="1"/>
  <c r="R1998" i="3" s="1"/>
  <c r="J2006" i="3"/>
  <c r="N2006" i="3" s="1"/>
  <c r="R2006" i="3" s="1"/>
  <c r="J2014" i="3"/>
  <c r="N2014" i="3" s="1"/>
  <c r="R2014" i="3" s="1"/>
  <c r="J2022" i="3"/>
  <c r="N2022" i="3" s="1"/>
  <c r="R2022" i="3" s="1"/>
  <c r="J2030" i="3"/>
  <c r="N2030" i="3" s="1"/>
  <c r="R2030" i="3" s="1"/>
  <c r="J2038" i="3"/>
  <c r="N2038" i="3" s="1"/>
  <c r="R2038" i="3" s="1"/>
  <c r="J2046" i="3"/>
  <c r="N2046" i="3" s="1"/>
  <c r="R2046" i="3" s="1"/>
  <c r="J2054" i="3"/>
  <c r="N2054" i="3" s="1"/>
  <c r="R2054" i="3" s="1"/>
  <c r="J2062" i="3"/>
  <c r="N2062" i="3" s="1"/>
  <c r="R2062" i="3" s="1"/>
  <c r="J2070" i="3"/>
  <c r="N2070" i="3" s="1"/>
  <c r="R2070" i="3" s="1"/>
  <c r="J2078" i="3"/>
  <c r="N2078" i="3" s="1"/>
  <c r="R2078" i="3" s="1"/>
  <c r="J2086" i="3"/>
  <c r="N2086" i="3" s="1"/>
  <c r="R2086" i="3" s="1"/>
  <c r="J2094" i="3"/>
  <c r="N2094" i="3" s="1"/>
  <c r="R2094" i="3" s="1"/>
  <c r="J2102" i="3"/>
  <c r="N2102" i="3" s="1"/>
  <c r="R2102" i="3" s="1"/>
  <c r="J2110" i="3"/>
  <c r="N2110" i="3" s="1"/>
  <c r="R2110" i="3" s="1"/>
  <c r="J2118" i="3"/>
  <c r="N2118" i="3" s="1"/>
  <c r="R2118" i="3" s="1"/>
  <c r="J2126" i="3"/>
  <c r="N2126" i="3" s="1"/>
  <c r="R2126" i="3" s="1"/>
  <c r="J2134" i="3"/>
  <c r="N2134" i="3" s="1"/>
  <c r="R2134" i="3" s="1"/>
  <c r="J2142" i="3"/>
  <c r="N2142" i="3" s="1"/>
  <c r="R2142" i="3" s="1"/>
  <c r="J2150" i="3"/>
  <c r="N2150" i="3" s="1"/>
  <c r="R2150" i="3" s="1"/>
  <c r="J2158" i="3"/>
  <c r="N2158" i="3" s="1"/>
  <c r="R2158" i="3" s="1"/>
  <c r="J2166" i="3"/>
  <c r="N2166" i="3" s="1"/>
  <c r="R2166" i="3" s="1"/>
  <c r="J2174" i="3"/>
  <c r="N2174" i="3" s="1"/>
  <c r="R2174" i="3" s="1"/>
  <c r="J2182" i="3"/>
  <c r="N2182" i="3" s="1"/>
  <c r="R2182" i="3" s="1"/>
  <c r="J2190" i="3"/>
  <c r="N2190" i="3" s="1"/>
  <c r="R2190" i="3" s="1"/>
  <c r="J2198" i="3"/>
  <c r="N2198" i="3" s="1"/>
  <c r="R2198" i="3" s="1"/>
  <c r="J2206" i="3"/>
  <c r="N2206" i="3" s="1"/>
  <c r="R2206" i="3" s="1"/>
  <c r="J2214" i="3"/>
  <c r="N2214" i="3" s="1"/>
  <c r="R2214" i="3" s="1"/>
  <c r="J2222" i="3"/>
  <c r="N2222" i="3" s="1"/>
  <c r="R2222" i="3" s="1"/>
  <c r="J2230" i="3"/>
  <c r="N2230" i="3" s="1"/>
  <c r="R2230" i="3" s="1"/>
  <c r="J2238" i="3"/>
  <c r="N2238" i="3" s="1"/>
  <c r="R2238" i="3" s="1"/>
  <c r="J2246" i="3"/>
  <c r="N2246" i="3" s="1"/>
  <c r="R2246" i="3" s="1"/>
  <c r="J2254" i="3"/>
  <c r="N2254" i="3" s="1"/>
  <c r="R2254" i="3" s="1"/>
  <c r="J2262" i="3"/>
  <c r="N2262" i="3" s="1"/>
  <c r="R2262" i="3" s="1"/>
  <c r="J2270" i="3"/>
  <c r="N2270" i="3" s="1"/>
  <c r="R2270" i="3" s="1"/>
  <c r="J2278" i="3"/>
  <c r="N2278" i="3" s="1"/>
  <c r="R2278" i="3" s="1"/>
  <c r="J2286" i="3"/>
  <c r="N2286" i="3" s="1"/>
  <c r="R2286" i="3" s="1"/>
  <c r="J2294" i="3"/>
  <c r="N2294" i="3" s="1"/>
  <c r="R2294" i="3" s="1"/>
  <c r="J2302" i="3"/>
  <c r="N2302" i="3" s="1"/>
  <c r="R2302" i="3" s="1"/>
  <c r="J2310" i="3"/>
  <c r="N2310" i="3" s="1"/>
  <c r="R2310" i="3" s="1"/>
  <c r="J2318" i="3"/>
  <c r="N2318" i="3" s="1"/>
  <c r="R2318" i="3" s="1"/>
  <c r="J2326" i="3"/>
  <c r="N2326" i="3" s="1"/>
  <c r="R2326" i="3" s="1"/>
  <c r="J2334" i="3"/>
  <c r="N2334" i="3" s="1"/>
  <c r="R2334" i="3" s="1"/>
  <c r="J2342" i="3"/>
  <c r="N2342" i="3" s="1"/>
  <c r="R2342" i="3" s="1"/>
  <c r="J2350" i="3"/>
  <c r="N2350" i="3" s="1"/>
  <c r="R2350" i="3" s="1"/>
  <c r="J2358" i="3"/>
  <c r="N2358" i="3" s="1"/>
  <c r="R2358" i="3" s="1"/>
  <c r="J2366" i="3"/>
  <c r="N2366" i="3" s="1"/>
  <c r="R2366" i="3" s="1"/>
  <c r="J2374" i="3"/>
  <c r="N2374" i="3" s="1"/>
  <c r="R2374" i="3" s="1"/>
  <c r="J2382" i="3"/>
  <c r="N2382" i="3" s="1"/>
  <c r="R2382" i="3" s="1"/>
  <c r="J49" i="3"/>
  <c r="N49" i="3" s="1"/>
  <c r="R49" i="3" s="1"/>
  <c r="J113" i="3"/>
  <c r="N113" i="3" s="1"/>
  <c r="R113" i="3" s="1"/>
  <c r="J177" i="3"/>
  <c r="N177" i="3" s="1"/>
  <c r="R177" i="3" s="1"/>
  <c r="J241" i="3"/>
  <c r="N241" i="3" s="1"/>
  <c r="R241" i="3" s="1"/>
  <c r="J305" i="3"/>
  <c r="N305" i="3" s="1"/>
  <c r="R305" i="3" s="1"/>
  <c r="J369" i="3"/>
  <c r="N369" i="3" s="1"/>
  <c r="R369" i="3" s="1"/>
  <c r="J433" i="3"/>
  <c r="N433" i="3" s="1"/>
  <c r="R433" i="3" s="1"/>
  <c r="J497" i="3"/>
  <c r="N497" i="3" s="1"/>
  <c r="R497" i="3" s="1"/>
  <c r="J559" i="3"/>
  <c r="N559" i="3" s="1"/>
  <c r="R559" i="3" s="1"/>
  <c r="J609" i="3"/>
  <c r="N609" i="3" s="1"/>
  <c r="R609" i="3" s="1"/>
  <c r="J662" i="3"/>
  <c r="N662" i="3" s="1"/>
  <c r="R662" i="3" s="1"/>
  <c r="J704" i="3"/>
  <c r="N704" i="3" s="1"/>
  <c r="R704" i="3" s="1"/>
  <c r="J729" i="3"/>
  <c r="N729" i="3" s="1"/>
  <c r="R729" i="3" s="1"/>
  <c r="J754" i="3"/>
  <c r="N754" i="3" s="1"/>
  <c r="R754" i="3" s="1"/>
  <c r="J782" i="3"/>
  <c r="N782" i="3" s="1"/>
  <c r="R782" i="3" s="1"/>
  <c r="J807" i="3"/>
  <c r="N807" i="3" s="1"/>
  <c r="R807" i="3" s="1"/>
  <c r="J832" i="3"/>
  <c r="N832" i="3" s="1"/>
  <c r="R832" i="3" s="1"/>
  <c r="J857" i="3"/>
  <c r="N857" i="3" s="1"/>
  <c r="R857" i="3" s="1"/>
  <c r="J882" i="3"/>
  <c r="N882" i="3" s="1"/>
  <c r="R882" i="3" s="1"/>
  <c r="J910" i="3"/>
  <c r="N910" i="3" s="1"/>
  <c r="R910" i="3" s="1"/>
  <c r="J935" i="3"/>
  <c r="N935" i="3" s="1"/>
  <c r="R935" i="3" s="1"/>
  <c r="J960" i="3"/>
  <c r="N960" i="3" s="1"/>
  <c r="R960" i="3" s="1"/>
  <c r="J985" i="3"/>
  <c r="N985" i="3" s="1"/>
  <c r="R985" i="3" s="1"/>
  <c r="J1010" i="3"/>
  <c r="N1010" i="3" s="1"/>
  <c r="R1010" i="3" s="1"/>
  <c r="J1033" i="3"/>
  <c r="N1033" i="3" s="1"/>
  <c r="R1033" i="3" s="1"/>
  <c r="J1055" i="3"/>
  <c r="N1055" i="3" s="1"/>
  <c r="R1055" i="3" s="1"/>
  <c r="J1077" i="3"/>
  <c r="N1077" i="3" s="1"/>
  <c r="R1077" i="3" s="1"/>
  <c r="J1097" i="3"/>
  <c r="N1097" i="3" s="1"/>
  <c r="R1097" i="3" s="1"/>
  <c r="J1117" i="3"/>
  <c r="N1117" i="3" s="1"/>
  <c r="R1117" i="3" s="1"/>
  <c r="J1133" i="3"/>
  <c r="N1133" i="3" s="1"/>
  <c r="R1133" i="3" s="1"/>
  <c r="J1149" i="3"/>
  <c r="N1149" i="3" s="1"/>
  <c r="R1149" i="3" s="1"/>
  <c r="J1165" i="3"/>
  <c r="N1165" i="3" s="1"/>
  <c r="R1165" i="3" s="1"/>
  <c r="J1181" i="3"/>
  <c r="N1181" i="3" s="1"/>
  <c r="R1181" i="3" s="1"/>
  <c r="J1197" i="3"/>
  <c r="N1197" i="3" s="1"/>
  <c r="R1197" i="3" s="1"/>
  <c r="J1213" i="3"/>
  <c r="N1213" i="3" s="1"/>
  <c r="R1213" i="3" s="1"/>
  <c r="J1229" i="3"/>
  <c r="N1229" i="3" s="1"/>
  <c r="R1229" i="3" s="1"/>
  <c r="J1245" i="3"/>
  <c r="N1245" i="3" s="1"/>
  <c r="R1245" i="3" s="1"/>
  <c r="J1261" i="3"/>
  <c r="N1261" i="3" s="1"/>
  <c r="R1261" i="3" s="1"/>
  <c r="J1277" i="3"/>
  <c r="N1277" i="3" s="1"/>
  <c r="R1277" i="3" s="1"/>
  <c r="J1293" i="3"/>
  <c r="N1293" i="3" s="1"/>
  <c r="R1293" i="3" s="1"/>
  <c r="J1309" i="3"/>
  <c r="N1309" i="3" s="1"/>
  <c r="R1309" i="3" s="1"/>
  <c r="J1325" i="3"/>
  <c r="N1325" i="3" s="1"/>
  <c r="R1325" i="3" s="1"/>
  <c r="J1341" i="3"/>
  <c r="N1341" i="3" s="1"/>
  <c r="R1341" i="3" s="1"/>
  <c r="J1355" i="3"/>
  <c r="N1355" i="3" s="1"/>
  <c r="R1355" i="3" s="1"/>
  <c r="J1369" i="3"/>
  <c r="N1369" i="3" s="1"/>
  <c r="R1369" i="3" s="1"/>
  <c r="J1380" i="3"/>
  <c r="N1380" i="3" s="1"/>
  <c r="R1380" i="3" s="1"/>
  <c r="J1394" i="3"/>
  <c r="N1394" i="3" s="1"/>
  <c r="R1394" i="3" s="1"/>
  <c r="J1405" i="3"/>
  <c r="N1405" i="3" s="1"/>
  <c r="R1405" i="3" s="1"/>
  <c r="J1415" i="3"/>
  <c r="N1415" i="3" s="1"/>
  <c r="R1415" i="3" s="1"/>
  <c r="J1423" i="3"/>
  <c r="N1423" i="3" s="1"/>
  <c r="R1423" i="3" s="1"/>
  <c r="J1431" i="3"/>
  <c r="N1431" i="3" s="1"/>
  <c r="R1431" i="3" s="1"/>
  <c r="J1439" i="3"/>
  <c r="N1439" i="3" s="1"/>
  <c r="R1439" i="3" s="1"/>
  <c r="J1447" i="3"/>
  <c r="N1447" i="3" s="1"/>
  <c r="R1447" i="3" s="1"/>
  <c r="J1455" i="3"/>
  <c r="N1455" i="3" s="1"/>
  <c r="R1455" i="3" s="1"/>
  <c r="J1463" i="3"/>
  <c r="N1463" i="3" s="1"/>
  <c r="R1463" i="3" s="1"/>
  <c r="J1471" i="3"/>
  <c r="N1471" i="3" s="1"/>
  <c r="R1471" i="3" s="1"/>
  <c r="J1479" i="3"/>
  <c r="N1479" i="3" s="1"/>
  <c r="R1479" i="3" s="1"/>
  <c r="J1487" i="3"/>
  <c r="N1487" i="3" s="1"/>
  <c r="R1487" i="3" s="1"/>
  <c r="J1495" i="3"/>
  <c r="N1495" i="3" s="1"/>
  <c r="R1495" i="3" s="1"/>
  <c r="J1503" i="3"/>
  <c r="N1503" i="3" s="1"/>
  <c r="R1503" i="3" s="1"/>
  <c r="J1511" i="3"/>
  <c r="N1511" i="3" s="1"/>
  <c r="R1511" i="3" s="1"/>
  <c r="J1519" i="3"/>
  <c r="N1519" i="3" s="1"/>
  <c r="R1519" i="3" s="1"/>
  <c r="J1527" i="3"/>
  <c r="N1527" i="3" s="1"/>
  <c r="R1527" i="3" s="1"/>
  <c r="J1535" i="3"/>
  <c r="N1535" i="3" s="1"/>
  <c r="R1535" i="3" s="1"/>
  <c r="J1543" i="3"/>
  <c r="N1543" i="3" s="1"/>
  <c r="R1543" i="3" s="1"/>
  <c r="J1551" i="3"/>
  <c r="N1551" i="3" s="1"/>
  <c r="R1551" i="3" s="1"/>
  <c r="J1559" i="3"/>
  <c r="N1559" i="3" s="1"/>
  <c r="R1559" i="3" s="1"/>
  <c r="J1567" i="3"/>
  <c r="N1567" i="3" s="1"/>
  <c r="R1567" i="3" s="1"/>
  <c r="J1575" i="3"/>
  <c r="N1575" i="3" s="1"/>
  <c r="R1575" i="3" s="1"/>
  <c r="J1583" i="3"/>
  <c r="N1583" i="3" s="1"/>
  <c r="R1583" i="3" s="1"/>
  <c r="J1591" i="3"/>
  <c r="N1591" i="3" s="1"/>
  <c r="R1591" i="3" s="1"/>
  <c r="J1599" i="3"/>
  <c r="N1599" i="3" s="1"/>
  <c r="R1599" i="3" s="1"/>
  <c r="J1607" i="3"/>
  <c r="N1607" i="3" s="1"/>
  <c r="R1607" i="3" s="1"/>
  <c r="J1615" i="3"/>
  <c r="N1615" i="3" s="1"/>
  <c r="R1615" i="3" s="1"/>
  <c r="J1623" i="3"/>
  <c r="N1623" i="3" s="1"/>
  <c r="R1623" i="3" s="1"/>
  <c r="J1631" i="3"/>
  <c r="N1631" i="3" s="1"/>
  <c r="R1631" i="3" s="1"/>
  <c r="J1639" i="3"/>
  <c r="N1639" i="3" s="1"/>
  <c r="R1639" i="3" s="1"/>
  <c r="J1647" i="3"/>
  <c r="N1647" i="3" s="1"/>
  <c r="R1647" i="3" s="1"/>
  <c r="J1655" i="3"/>
  <c r="N1655" i="3" s="1"/>
  <c r="R1655" i="3" s="1"/>
  <c r="J1663" i="3"/>
  <c r="N1663" i="3" s="1"/>
  <c r="R1663" i="3" s="1"/>
  <c r="J1671" i="3"/>
  <c r="N1671" i="3" s="1"/>
  <c r="R1671" i="3" s="1"/>
  <c r="J1679" i="3"/>
  <c r="N1679" i="3" s="1"/>
  <c r="R1679" i="3" s="1"/>
  <c r="J1687" i="3"/>
  <c r="N1687" i="3" s="1"/>
  <c r="R1687" i="3" s="1"/>
  <c r="J1695" i="3"/>
  <c r="N1695" i="3" s="1"/>
  <c r="R1695" i="3" s="1"/>
  <c r="J1703" i="3"/>
  <c r="N1703" i="3" s="1"/>
  <c r="R1703" i="3" s="1"/>
  <c r="J1711" i="3"/>
  <c r="N1711" i="3" s="1"/>
  <c r="R1711" i="3" s="1"/>
  <c r="J1719" i="3"/>
  <c r="N1719" i="3" s="1"/>
  <c r="R1719" i="3" s="1"/>
  <c r="J1727" i="3"/>
  <c r="N1727" i="3" s="1"/>
  <c r="R1727" i="3" s="1"/>
  <c r="J1735" i="3"/>
  <c r="N1735" i="3" s="1"/>
  <c r="R1735" i="3" s="1"/>
  <c r="J1743" i="3"/>
  <c r="N1743" i="3" s="1"/>
  <c r="R1743" i="3" s="1"/>
  <c r="J1751" i="3"/>
  <c r="N1751" i="3" s="1"/>
  <c r="R1751" i="3" s="1"/>
  <c r="J1759" i="3"/>
  <c r="N1759" i="3" s="1"/>
  <c r="R1759" i="3" s="1"/>
  <c r="J1767" i="3"/>
  <c r="N1767" i="3" s="1"/>
  <c r="R1767" i="3" s="1"/>
  <c r="J1775" i="3"/>
  <c r="N1775" i="3" s="1"/>
  <c r="R1775" i="3" s="1"/>
  <c r="J1783" i="3"/>
  <c r="N1783" i="3" s="1"/>
  <c r="R1783" i="3" s="1"/>
  <c r="J1791" i="3"/>
  <c r="N1791" i="3" s="1"/>
  <c r="R1791" i="3" s="1"/>
  <c r="J1799" i="3"/>
  <c r="N1799" i="3" s="1"/>
  <c r="R1799" i="3" s="1"/>
  <c r="J1807" i="3"/>
  <c r="N1807" i="3" s="1"/>
  <c r="R1807" i="3" s="1"/>
  <c r="J1815" i="3"/>
  <c r="N1815" i="3" s="1"/>
  <c r="R1815" i="3" s="1"/>
  <c r="J1823" i="3"/>
  <c r="N1823" i="3" s="1"/>
  <c r="R1823" i="3" s="1"/>
  <c r="J1831" i="3"/>
  <c r="N1831" i="3" s="1"/>
  <c r="R1831" i="3" s="1"/>
  <c r="J1839" i="3"/>
  <c r="N1839" i="3" s="1"/>
  <c r="R1839" i="3" s="1"/>
  <c r="J1847" i="3"/>
  <c r="N1847" i="3" s="1"/>
  <c r="R1847" i="3" s="1"/>
  <c r="J1855" i="3"/>
  <c r="N1855" i="3" s="1"/>
  <c r="R1855" i="3" s="1"/>
  <c r="J1863" i="3"/>
  <c r="N1863" i="3" s="1"/>
  <c r="R1863" i="3" s="1"/>
  <c r="J1871" i="3"/>
  <c r="N1871" i="3" s="1"/>
  <c r="R1871" i="3" s="1"/>
  <c r="J1879" i="3"/>
  <c r="N1879" i="3" s="1"/>
  <c r="R1879" i="3" s="1"/>
  <c r="J1887" i="3"/>
  <c r="N1887" i="3" s="1"/>
  <c r="R1887" i="3" s="1"/>
  <c r="J1895" i="3"/>
  <c r="N1895" i="3" s="1"/>
  <c r="R1895" i="3" s="1"/>
  <c r="J1903" i="3"/>
  <c r="N1903" i="3" s="1"/>
  <c r="R1903" i="3" s="1"/>
  <c r="J1911" i="3"/>
  <c r="N1911" i="3" s="1"/>
  <c r="R1911" i="3" s="1"/>
  <c r="J1919" i="3"/>
  <c r="N1919" i="3" s="1"/>
  <c r="R1919" i="3" s="1"/>
  <c r="J1927" i="3"/>
  <c r="N1927" i="3" s="1"/>
  <c r="R1927" i="3" s="1"/>
  <c r="J1935" i="3"/>
  <c r="N1935" i="3" s="1"/>
  <c r="R1935" i="3" s="1"/>
  <c r="J1943" i="3"/>
  <c r="N1943" i="3" s="1"/>
  <c r="R1943" i="3" s="1"/>
  <c r="J1951" i="3"/>
  <c r="N1951" i="3" s="1"/>
  <c r="R1951" i="3" s="1"/>
  <c r="J1959" i="3"/>
  <c r="N1959" i="3" s="1"/>
  <c r="R1959" i="3" s="1"/>
  <c r="J1967" i="3"/>
  <c r="N1967" i="3" s="1"/>
  <c r="R1967" i="3" s="1"/>
  <c r="J1975" i="3"/>
  <c r="N1975" i="3" s="1"/>
  <c r="R1975" i="3" s="1"/>
  <c r="J1983" i="3"/>
  <c r="N1983" i="3" s="1"/>
  <c r="R1983" i="3" s="1"/>
  <c r="J1991" i="3"/>
  <c r="N1991" i="3" s="1"/>
  <c r="R1991" i="3" s="1"/>
  <c r="J1999" i="3"/>
  <c r="N1999" i="3" s="1"/>
  <c r="R1999" i="3" s="1"/>
  <c r="J2007" i="3"/>
  <c r="N2007" i="3" s="1"/>
  <c r="R2007" i="3" s="1"/>
  <c r="J2015" i="3"/>
  <c r="N2015" i="3" s="1"/>
  <c r="R2015" i="3" s="1"/>
  <c r="J2023" i="3"/>
  <c r="N2023" i="3" s="1"/>
  <c r="R2023" i="3" s="1"/>
  <c r="J2031" i="3"/>
  <c r="N2031" i="3" s="1"/>
  <c r="R2031" i="3" s="1"/>
  <c r="J2039" i="3"/>
  <c r="N2039" i="3" s="1"/>
  <c r="R2039" i="3" s="1"/>
  <c r="J2047" i="3"/>
  <c r="N2047" i="3" s="1"/>
  <c r="R2047" i="3" s="1"/>
  <c r="J2055" i="3"/>
  <c r="N2055" i="3" s="1"/>
  <c r="R2055" i="3" s="1"/>
  <c r="J2063" i="3"/>
  <c r="N2063" i="3" s="1"/>
  <c r="R2063" i="3" s="1"/>
  <c r="J2071" i="3"/>
  <c r="N2071" i="3" s="1"/>
  <c r="R2071" i="3" s="1"/>
  <c r="J2079" i="3"/>
  <c r="N2079" i="3" s="1"/>
  <c r="R2079" i="3" s="1"/>
  <c r="J2087" i="3"/>
  <c r="N2087" i="3" s="1"/>
  <c r="R2087" i="3" s="1"/>
  <c r="J2095" i="3"/>
  <c r="N2095" i="3" s="1"/>
  <c r="R2095" i="3" s="1"/>
  <c r="J2103" i="3"/>
  <c r="N2103" i="3" s="1"/>
  <c r="R2103" i="3" s="1"/>
  <c r="J2111" i="3"/>
  <c r="N2111" i="3" s="1"/>
  <c r="R2111" i="3" s="1"/>
  <c r="J2119" i="3"/>
  <c r="N2119" i="3" s="1"/>
  <c r="R2119" i="3" s="1"/>
  <c r="J2127" i="3"/>
  <c r="N2127" i="3" s="1"/>
  <c r="R2127" i="3" s="1"/>
  <c r="J2135" i="3"/>
  <c r="N2135" i="3" s="1"/>
  <c r="R2135" i="3" s="1"/>
  <c r="J2143" i="3"/>
  <c r="N2143" i="3" s="1"/>
  <c r="R2143" i="3" s="1"/>
  <c r="J2151" i="3"/>
  <c r="N2151" i="3" s="1"/>
  <c r="R2151" i="3" s="1"/>
  <c r="J2159" i="3"/>
  <c r="N2159" i="3" s="1"/>
  <c r="R2159" i="3" s="1"/>
  <c r="J2167" i="3"/>
  <c r="N2167" i="3" s="1"/>
  <c r="R2167" i="3" s="1"/>
  <c r="J2175" i="3"/>
  <c r="N2175" i="3" s="1"/>
  <c r="R2175" i="3" s="1"/>
  <c r="J2183" i="3"/>
  <c r="N2183" i="3" s="1"/>
  <c r="R2183" i="3" s="1"/>
  <c r="J2191" i="3"/>
  <c r="N2191" i="3" s="1"/>
  <c r="R2191" i="3" s="1"/>
  <c r="J78" i="3"/>
  <c r="N78" i="3" s="1"/>
  <c r="R78" i="3" s="1"/>
  <c r="J206" i="3"/>
  <c r="N206" i="3" s="1"/>
  <c r="R206" i="3" s="1"/>
  <c r="J334" i="3"/>
  <c r="N334" i="3" s="1"/>
  <c r="R334" i="3" s="1"/>
  <c r="J462" i="3"/>
  <c r="N462" i="3" s="1"/>
  <c r="R462" i="3" s="1"/>
  <c r="J580" i="3"/>
  <c r="N580" i="3" s="1"/>
  <c r="R580" i="3" s="1"/>
  <c r="J681" i="3"/>
  <c r="N681" i="3" s="1"/>
  <c r="R681" i="3" s="1"/>
  <c r="J737" i="3"/>
  <c r="N737" i="3" s="1"/>
  <c r="R737" i="3" s="1"/>
  <c r="J790" i="3"/>
  <c r="N790" i="3" s="1"/>
  <c r="R790" i="3" s="1"/>
  <c r="J840" i="3"/>
  <c r="N840" i="3" s="1"/>
  <c r="R840" i="3" s="1"/>
  <c r="J890" i="3"/>
  <c r="N890" i="3" s="1"/>
  <c r="R890" i="3" s="1"/>
  <c r="J943" i="3"/>
  <c r="N943" i="3" s="1"/>
  <c r="R943" i="3" s="1"/>
  <c r="J993" i="3"/>
  <c r="N993" i="3" s="1"/>
  <c r="R993" i="3" s="1"/>
  <c r="J1040" i="3"/>
  <c r="N1040" i="3" s="1"/>
  <c r="R1040" i="3" s="1"/>
  <c r="J1082" i="3"/>
  <c r="N1082" i="3" s="1"/>
  <c r="R1082" i="3" s="1"/>
  <c r="J1122" i="3"/>
  <c r="N1122" i="3" s="1"/>
  <c r="R1122" i="3" s="1"/>
  <c r="J1154" i="3"/>
  <c r="N1154" i="3" s="1"/>
  <c r="R1154" i="3" s="1"/>
  <c r="J1186" i="3"/>
  <c r="N1186" i="3" s="1"/>
  <c r="R1186" i="3" s="1"/>
  <c r="J1218" i="3"/>
  <c r="N1218" i="3" s="1"/>
  <c r="R1218" i="3" s="1"/>
  <c r="J1250" i="3"/>
  <c r="N1250" i="3" s="1"/>
  <c r="R1250" i="3" s="1"/>
  <c r="J1282" i="3"/>
  <c r="N1282" i="3" s="1"/>
  <c r="R1282" i="3" s="1"/>
  <c r="J1314" i="3"/>
  <c r="N1314" i="3" s="1"/>
  <c r="R1314" i="3" s="1"/>
  <c r="J1345" i="3"/>
  <c r="N1345" i="3" s="1"/>
  <c r="R1345" i="3" s="1"/>
  <c r="J1370" i="3"/>
  <c r="N1370" i="3" s="1"/>
  <c r="R1370" i="3" s="1"/>
  <c r="J1395" i="3"/>
  <c r="N1395" i="3" s="1"/>
  <c r="R1395" i="3" s="1"/>
  <c r="J1416" i="3"/>
  <c r="N1416" i="3" s="1"/>
  <c r="R1416" i="3" s="1"/>
  <c r="J1432" i="3"/>
  <c r="N1432" i="3" s="1"/>
  <c r="R1432" i="3" s="1"/>
  <c r="J1448" i="3"/>
  <c r="N1448" i="3" s="1"/>
  <c r="R1448" i="3" s="1"/>
  <c r="J1464" i="3"/>
  <c r="N1464" i="3" s="1"/>
  <c r="R1464" i="3" s="1"/>
  <c r="J1480" i="3"/>
  <c r="N1480" i="3" s="1"/>
  <c r="R1480" i="3" s="1"/>
  <c r="J1496" i="3"/>
  <c r="N1496" i="3" s="1"/>
  <c r="R1496" i="3" s="1"/>
  <c r="J1512" i="3"/>
  <c r="N1512" i="3" s="1"/>
  <c r="R1512" i="3" s="1"/>
  <c r="J1528" i="3"/>
  <c r="N1528" i="3" s="1"/>
  <c r="R1528" i="3" s="1"/>
  <c r="J1544" i="3"/>
  <c r="N1544" i="3" s="1"/>
  <c r="R1544" i="3" s="1"/>
  <c r="J1560" i="3"/>
  <c r="N1560" i="3" s="1"/>
  <c r="R1560" i="3" s="1"/>
  <c r="J1576" i="3"/>
  <c r="N1576" i="3" s="1"/>
  <c r="R1576" i="3" s="1"/>
  <c r="J1592" i="3"/>
  <c r="N1592" i="3" s="1"/>
  <c r="R1592" i="3" s="1"/>
  <c r="J1608" i="3"/>
  <c r="N1608" i="3" s="1"/>
  <c r="R1608" i="3" s="1"/>
  <c r="J1624" i="3"/>
  <c r="N1624" i="3" s="1"/>
  <c r="R1624" i="3" s="1"/>
  <c r="J1640" i="3"/>
  <c r="N1640" i="3" s="1"/>
  <c r="R1640" i="3" s="1"/>
  <c r="J1656" i="3"/>
  <c r="N1656" i="3" s="1"/>
  <c r="R1656" i="3" s="1"/>
  <c r="J1672" i="3"/>
  <c r="N1672" i="3" s="1"/>
  <c r="R1672" i="3" s="1"/>
  <c r="J1688" i="3"/>
  <c r="N1688" i="3" s="1"/>
  <c r="R1688" i="3" s="1"/>
  <c r="J1704" i="3"/>
  <c r="N1704" i="3" s="1"/>
  <c r="R1704" i="3" s="1"/>
  <c r="J1720" i="3"/>
  <c r="N1720" i="3" s="1"/>
  <c r="R1720" i="3" s="1"/>
  <c r="J1736" i="3"/>
  <c r="N1736" i="3" s="1"/>
  <c r="R1736" i="3" s="1"/>
  <c r="J1752" i="3"/>
  <c r="N1752" i="3" s="1"/>
  <c r="R1752" i="3" s="1"/>
  <c r="J1768" i="3"/>
  <c r="N1768" i="3" s="1"/>
  <c r="R1768" i="3" s="1"/>
  <c r="J1784" i="3"/>
  <c r="N1784" i="3" s="1"/>
  <c r="R1784" i="3" s="1"/>
  <c r="J1800" i="3"/>
  <c r="N1800" i="3" s="1"/>
  <c r="R1800" i="3" s="1"/>
  <c r="J1816" i="3"/>
  <c r="N1816" i="3" s="1"/>
  <c r="R1816" i="3" s="1"/>
  <c r="J1832" i="3"/>
  <c r="N1832" i="3" s="1"/>
  <c r="R1832" i="3" s="1"/>
  <c r="J1848" i="3"/>
  <c r="N1848" i="3" s="1"/>
  <c r="R1848" i="3" s="1"/>
  <c r="J1864" i="3"/>
  <c r="N1864" i="3" s="1"/>
  <c r="R1864" i="3" s="1"/>
  <c r="J1880" i="3"/>
  <c r="N1880" i="3" s="1"/>
  <c r="R1880" i="3" s="1"/>
  <c r="J1896" i="3"/>
  <c r="N1896" i="3" s="1"/>
  <c r="R1896" i="3" s="1"/>
  <c r="J1912" i="3"/>
  <c r="N1912" i="3" s="1"/>
  <c r="R1912" i="3" s="1"/>
  <c r="J1928" i="3"/>
  <c r="N1928" i="3" s="1"/>
  <c r="R1928" i="3" s="1"/>
  <c r="J1944" i="3"/>
  <c r="N1944" i="3" s="1"/>
  <c r="R1944" i="3" s="1"/>
  <c r="J1960" i="3"/>
  <c r="N1960" i="3" s="1"/>
  <c r="R1960" i="3" s="1"/>
  <c r="J1976" i="3"/>
  <c r="N1976" i="3" s="1"/>
  <c r="R1976" i="3" s="1"/>
  <c r="J1992" i="3"/>
  <c r="N1992" i="3" s="1"/>
  <c r="R1992" i="3" s="1"/>
  <c r="J2008" i="3"/>
  <c r="N2008" i="3" s="1"/>
  <c r="R2008" i="3" s="1"/>
  <c r="J2024" i="3"/>
  <c r="N2024" i="3" s="1"/>
  <c r="R2024" i="3" s="1"/>
  <c r="J2040" i="3"/>
  <c r="N2040" i="3" s="1"/>
  <c r="R2040" i="3" s="1"/>
  <c r="J2056" i="3"/>
  <c r="N2056" i="3" s="1"/>
  <c r="R2056" i="3" s="1"/>
  <c r="J2072" i="3"/>
  <c r="N2072" i="3" s="1"/>
  <c r="R2072" i="3" s="1"/>
  <c r="J2088" i="3"/>
  <c r="N2088" i="3" s="1"/>
  <c r="R2088" i="3" s="1"/>
  <c r="J2104" i="3"/>
  <c r="N2104" i="3" s="1"/>
  <c r="R2104" i="3" s="1"/>
  <c r="J2120" i="3"/>
  <c r="N2120" i="3" s="1"/>
  <c r="R2120" i="3" s="1"/>
  <c r="J2136" i="3"/>
  <c r="N2136" i="3" s="1"/>
  <c r="R2136" i="3" s="1"/>
  <c r="J2152" i="3"/>
  <c r="N2152" i="3" s="1"/>
  <c r="R2152" i="3" s="1"/>
  <c r="J2168" i="3"/>
  <c r="N2168" i="3" s="1"/>
  <c r="R2168" i="3" s="1"/>
  <c r="J2184" i="3"/>
  <c r="N2184" i="3" s="1"/>
  <c r="R2184" i="3" s="1"/>
  <c r="J2199" i="3"/>
  <c r="N2199" i="3" s="1"/>
  <c r="R2199" i="3" s="1"/>
  <c r="J2210" i="3"/>
  <c r="N2210" i="3" s="1"/>
  <c r="R2210" i="3" s="1"/>
  <c r="J2224" i="3"/>
  <c r="N2224" i="3" s="1"/>
  <c r="R2224" i="3" s="1"/>
  <c r="J2235" i="3"/>
  <c r="N2235" i="3" s="1"/>
  <c r="R2235" i="3" s="1"/>
  <c r="J2249" i="3"/>
  <c r="N2249" i="3" s="1"/>
  <c r="R2249" i="3" s="1"/>
  <c r="J2263" i="3"/>
  <c r="N2263" i="3" s="1"/>
  <c r="R2263" i="3" s="1"/>
  <c r="J2274" i="3"/>
  <c r="N2274" i="3" s="1"/>
  <c r="R2274" i="3" s="1"/>
  <c r="J2288" i="3"/>
  <c r="N2288" i="3" s="1"/>
  <c r="R2288" i="3" s="1"/>
  <c r="J2299" i="3"/>
  <c r="N2299" i="3" s="1"/>
  <c r="R2299" i="3" s="1"/>
  <c r="J2313" i="3"/>
  <c r="N2313" i="3" s="1"/>
  <c r="R2313" i="3" s="1"/>
  <c r="J2327" i="3"/>
  <c r="N2327" i="3" s="1"/>
  <c r="R2327" i="3" s="1"/>
  <c r="J2338" i="3"/>
  <c r="N2338" i="3" s="1"/>
  <c r="R2338" i="3" s="1"/>
  <c r="J2352" i="3"/>
  <c r="N2352" i="3" s="1"/>
  <c r="R2352" i="3" s="1"/>
  <c r="J2363" i="3"/>
  <c r="N2363" i="3" s="1"/>
  <c r="R2363" i="3" s="1"/>
  <c r="J2377" i="3"/>
  <c r="N2377" i="3" s="1"/>
  <c r="R2377" i="3" s="1"/>
  <c r="J2388" i="3"/>
  <c r="N2388" i="3" s="1"/>
  <c r="R2388" i="3" s="1"/>
  <c r="J2396" i="3"/>
  <c r="N2396" i="3" s="1"/>
  <c r="R2396" i="3" s="1"/>
  <c r="J2404" i="3"/>
  <c r="N2404" i="3" s="1"/>
  <c r="R2404" i="3" s="1"/>
  <c r="J2412" i="3"/>
  <c r="N2412" i="3" s="1"/>
  <c r="R2412" i="3" s="1"/>
  <c r="J79" i="3"/>
  <c r="N79" i="3" s="1"/>
  <c r="R79" i="3" s="1"/>
  <c r="J207" i="3"/>
  <c r="N207" i="3" s="1"/>
  <c r="R207" i="3" s="1"/>
  <c r="J335" i="3"/>
  <c r="N335" i="3" s="1"/>
  <c r="R335" i="3" s="1"/>
  <c r="J463" i="3"/>
  <c r="N463" i="3" s="1"/>
  <c r="R463" i="3" s="1"/>
  <c r="J582" i="3"/>
  <c r="N582" i="3" s="1"/>
  <c r="R582" i="3" s="1"/>
  <c r="J684" i="3"/>
  <c r="N684" i="3" s="1"/>
  <c r="R684" i="3" s="1"/>
  <c r="J738" i="3"/>
  <c r="N738" i="3" s="1"/>
  <c r="R738" i="3" s="1"/>
  <c r="J791" i="3"/>
  <c r="N791" i="3" s="1"/>
  <c r="R791" i="3" s="1"/>
  <c r="J841" i="3"/>
  <c r="N841" i="3" s="1"/>
  <c r="R841" i="3" s="1"/>
  <c r="J894" i="3"/>
  <c r="N894" i="3" s="1"/>
  <c r="R894" i="3" s="1"/>
  <c r="J944" i="3"/>
  <c r="N944" i="3" s="1"/>
  <c r="R944" i="3" s="1"/>
  <c r="J994" i="3"/>
  <c r="N994" i="3" s="1"/>
  <c r="R994" i="3" s="1"/>
  <c r="J1041" i="3"/>
  <c r="N1041" i="3" s="1"/>
  <c r="R1041" i="3" s="1"/>
  <c r="J1085" i="3"/>
  <c r="N1085" i="3" s="1"/>
  <c r="R1085" i="3" s="1"/>
  <c r="J1123" i="3"/>
  <c r="N1123" i="3" s="1"/>
  <c r="R1123" i="3" s="1"/>
  <c r="J1155" i="3"/>
  <c r="N1155" i="3" s="1"/>
  <c r="R1155" i="3" s="1"/>
  <c r="J1187" i="3"/>
  <c r="N1187" i="3" s="1"/>
  <c r="R1187" i="3" s="1"/>
  <c r="J1219" i="3"/>
  <c r="N1219" i="3" s="1"/>
  <c r="R1219" i="3" s="1"/>
  <c r="J1251" i="3"/>
  <c r="N1251" i="3" s="1"/>
  <c r="R1251" i="3" s="1"/>
  <c r="J1283" i="3"/>
  <c r="N1283" i="3" s="1"/>
  <c r="R1283" i="3" s="1"/>
  <c r="J1315" i="3"/>
  <c r="N1315" i="3" s="1"/>
  <c r="R1315" i="3" s="1"/>
  <c r="J1346" i="3"/>
  <c r="N1346" i="3" s="1"/>
  <c r="R1346" i="3" s="1"/>
  <c r="J1371" i="3"/>
  <c r="N1371" i="3" s="1"/>
  <c r="R1371" i="3" s="1"/>
  <c r="J1396" i="3"/>
  <c r="N1396" i="3" s="1"/>
  <c r="R1396" i="3" s="1"/>
  <c r="J1417" i="3"/>
  <c r="N1417" i="3" s="1"/>
  <c r="R1417" i="3" s="1"/>
  <c r="J1433" i="3"/>
  <c r="N1433" i="3" s="1"/>
  <c r="R1433" i="3" s="1"/>
  <c r="J1449" i="3"/>
  <c r="N1449" i="3" s="1"/>
  <c r="R1449" i="3" s="1"/>
  <c r="J1465" i="3"/>
  <c r="N1465" i="3" s="1"/>
  <c r="R1465" i="3" s="1"/>
  <c r="J1481" i="3"/>
  <c r="N1481" i="3" s="1"/>
  <c r="R1481" i="3" s="1"/>
  <c r="J1497" i="3"/>
  <c r="N1497" i="3" s="1"/>
  <c r="R1497" i="3" s="1"/>
  <c r="J1513" i="3"/>
  <c r="N1513" i="3" s="1"/>
  <c r="R1513" i="3" s="1"/>
  <c r="J1529" i="3"/>
  <c r="N1529" i="3" s="1"/>
  <c r="R1529" i="3" s="1"/>
  <c r="J1545" i="3"/>
  <c r="N1545" i="3" s="1"/>
  <c r="R1545" i="3" s="1"/>
  <c r="J1561" i="3"/>
  <c r="N1561" i="3" s="1"/>
  <c r="R1561" i="3" s="1"/>
  <c r="J1577" i="3"/>
  <c r="N1577" i="3" s="1"/>
  <c r="R1577" i="3" s="1"/>
  <c r="J1593" i="3"/>
  <c r="N1593" i="3" s="1"/>
  <c r="R1593" i="3" s="1"/>
  <c r="J1609" i="3"/>
  <c r="N1609" i="3" s="1"/>
  <c r="R1609" i="3" s="1"/>
  <c r="J1625" i="3"/>
  <c r="N1625" i="3" s="1"/>
  <c r="R1625" i="3" s="1"/>
  <c r="J1641" i="3"/>
  <c r="N1641" i="3" s="1"/>
  <c r="R1641" i="3" s="1"/>
  <c r="J1657" i="3"/>
  <c r="N1657" i="3" s="1"/>
  <c r="R1657" i="3" s="1"/>
  <c r="J1673" i="3"/>
  <c r="N1673" i="3" s="1"/>
  <c r="R1673" i="3" s="1"/>
  <c r="J1689" i="3"/>
  <c r="N1689" i="3" s="1"/>
  <c r="R1689" i="3" s="1"/>
  <c r="J1705" i="3"/>
  <c r="N1705" i="3" s="1"/>
  <c r="R1705" i="3" s="1"/>
  <c r="J1721" i="3"/>
  <c r="N1721" i="3" s="1"/>
  <c r="R1721" i="3" s="1"/>
  <c r="J1737" i="3"/>
  <c r="N1737" i="3" s="1"/>
  <c r="R1737" i="3" s="1"/>
  <c r="J1753" i="3"/>
  <c r="N1753" i="3" s="1"/>
  <c r="R1753" i="3" s="1"/>
  <c r="J1769" i="3"/>
  <c r="N1769" i="3" s="1"/>
  <c r="R1769" i="3" s="1"/>
  <c r="J1785" i="3"/>
  <c r="N1785" i="3" s="1"/>
  <c r="R1785" i="3" s="1"/>
  <c r="J1801" i="3"/>
  <c r="N1801" i="3" s="1"/>
  <c r="R1801" i="3" s="1"/>
  <c r="J1817" i="3"/>
  <c r="N1817" i="3" s="1"/>
  <c r="R1817" i="3" s="1"/>
  <c r="J1833" i="3"/>
  <c r="N1833" i="3" s="1"/>
  <c r="R1833" i="3" s="1"/>
  <c r="J1849" i="3"/>
  <c r="N1849" i="3" s="1"/>
  <c r="R1849" i="3" s="1"/>
  <c r="J1865" i="3"/>
  <c r="N1865" i="3" s="1"/>
  <c r="R1865" i="3" s="1"/>
  <c r="J1881" i="3"/>
  <c r="N1881" i="3" s="1"/>
  <c r="R1881" i="3" s="1"/>
  <c r="J1897" i="3"/>
  <c r="N1897" i="3" s="1"/>
  <c r="R1897" i="3" s="1"/>
  <c r="J1913" i="3"/>
  <c r="N1913" i="3" s="1"/>
  <c r="R1913" i="3" s="1"/>
  <c r="J1929" i="3"/>
  <c r="N1929" i="3" s="1"/>
  <c r="R1929" i="3" s="1"/>
  <c r="J1945" i="3"/>
  <c r="N1945" i="3" s="1"/>
  <c r="R1945" i="3" s="1"/>
  <c r="J1961" i="3"/>
  <c r="N1961" i="3" s="1"/>
  <c r="R1961" i="3" s="1"/>
  <c r="J1977" i="3"/>
  <c r="N1977" i="3" s="1"/>
  <c r="R1977" i="3" s="1"/>
  <c r="J1993" i="3"/>
  <c r="N1993" i="3" s="1"/>
  <c r="R1993" i="3" s="1"/>
  <c r="J2009" i="3"/>
  <c r="N2009" i="3" s="1"/>
  <c r="R2009" i="3" s="1"/>
  <c r="J2025" i="3"/>
  <c r="N2025" i="3" s="1"/>
  <c r="R2025" i="3" s="1"/>
  <c r="J2041" i="3"/>
  <c r="N2041" i="3" s="1"/>
  <c r="R2041" i="3" s="1"/>
  <c r="J2057" i="3"/>
  <c r="N2057" i="3" s="1"/>
  <c r="R2057" i="3" s="1"/>
  <c r="J2073" i="3"/>
  <c r="N2073" i="3" s="1"/>
  <c r="R2073" i="3" s="1"/>
  <c r="J2089" i="3"/>
  <c r="N2089" i="3" s="1"/>
  <c r="R2089" i="3" s="1"/>
  <c r="J2105" i="3"/>
  <c r="N2105" i="3" s="1"/>
  <c r="R2105" i="3" s="1"/>
  <c r="J2121" i="3"/>
  <c r="N2121" i="3" s="1"/>
  <c r="R2121" i="3" s="1"/>
  <c r="J2137" i="3"/>
  <c r="N2137" i="3" s="1"/>
  <c r="R2137" i="3" s="1"/>
  <c r="J2153" i="3"/>
  <c r="N2153" i="3" s="1"/>
  <c r="R2153" i="3" s="1"/>
  <c r="J2169" i="3"/>
  <c r="N2169" i="3" s="1"/>
  <c r="R2169" i="3" s="1"/>
  <c r="J2185" i="3"/>
  <c r="N2185" i="3" s="1"/>
  <c r="R2185" i="3" s="1"/>
  <c r="J2200" i="3"/>
  <c r="N2200" i="3" s="1"/>
  <c r="R2200" i="3" s="1"/>
  <c r="J2211" i="3"/>
  <c r="N2211" i="3" s="1"/>
  <c r="R2211" i="3" s="1"/>
  <c r="J2225" i="3"/>
  <c r="N2225" i="3" s="1"/>
  <c r="R2225" i="3" s="1"/>
  <c r="J2239" i="3"/>
  <c r="N2239" i="3" s="1"/>
  <c r="R2239" i="3" s="1"/>
  <c r="J2250" i="3"/>
  <c r="N2250" i="3" s="1"/>
  <c r="R2250" i="3" s="1"/>
  <c r="J2264" i="3"/>
  <c r="N2264" i="3" s="1"/>
  <c r="R2264" i="3" s="1"/>
  <c r="J2275" i="3"/>
  <c r="N2275" i="3" s="1"/>
  <c r="R2275" i="3" s="1"/>
  <c r="J2289" i="3"/>
  <c r="N2289" i="3" s="1"/>
  <c r="R2289" i="3" s="1"/>
  <c r="J2303" i="3"/>
  <c r="N2303" i="3" s="1"/>
  <c r="R2303" i="3" s="1"/>
  <c r="J2314" i="3"/>
  <c r="N2314" i="3" s="1"/>
  <c r="R2314" i="3" s="1"/>
  <c r="J2328" i="3"/>
  <c r="N2328" i="3" s="1"/>
  <c r="R2328" i="3" s="1"/>
  <c r="J2339" i="3"/>
  <c r="N2339" i="3" s="1"/>
  <c r="R2339" i="3" s="1"/>
  <c r="J2353" i="3"/>
  <c r="N2353" i="3" s="1"/>
  <c r="R2353" i="3" s="1"/>
  <c r="J2367" i="3"/>
  <c r="N2367" i="3" s="1"/>
  <c r="R2367" i="3" s="1"/>
  <c r="J2378" i="3"/>
  <c r="N2378" i="3" s="1"/>
  <c r="R2378" i="3" s="1"/>
  <c r="J2389" i="3"/>
  <c r="N2389" i="3" s="1"/>
  <c r="R2389" i="3" s="1"/>
  <c r="J80" i="3"/>
  <c r="N80" i="3" s="1"/>
  <c r="R80" i="3" s="1"/>
  <c r="J208" i="3"/>
  <c r="N208" i="3" s="1"/>
  <c r="R208" i="3" s="1"/>
  <c r="J336" i="3"/>
  <c r="N336" i="3" s="1"/>
  <c r="R336" i="3" s="1"/>
  <c r="J464" i="3"/>
  <c r="N464" i="3" s="1"/>
  <c r="R464" i="3" s="1"/>
  <c r="J583" i="3"/>
  <c r="N583" i="3" s="1"/>
  <c r="R583" i="3" s="1"/>
  <c r="J686" i="3"/>
  <c r="N686" i="3" s="1"/>
  <c r="R686" i="3" s="1"/>
  <c r="J742" i="3"/>
  <c r="N742" i="3" s="1"/>
  <c r="R742" i="3" s="1"/>
  <c r="J792" i="3"/>
  <c r="N792" i="3" s="1"/>
  <c r="R792" i="3" s="1"/>
  <c r="J842" i="3"/>
  <c r="N842" i="3" s="1"/>
  <c r="R842" i="3" s="1"/>
  <c r="J895" i="3"/>
  <c r="N895" i="3" s="1"/>
  <c r="R895" i="3" s="1"/>
  <c r="J945" i="3"/>
  <c r="N945" i="3" s="1"/>
  <c r="R945" i="3" s="1"/>
  <c r="J998" i="3"/>
  <c r="N998" i="3" s="1"/>
  <c r="R998" i="3" s="1"/>
  <c r="J1042" i="3"/>
  <c r="N1042" i="3" s="1"/>
  <c r="R1042" i="3" s="1"/>
  <c r="J1086" i="3"/>
  <c r="N1086" i="3" s="1"/>
  <c r="R1086" i="3" s="1"/>
  <c r="J1124" i="3"/>
  <c r="N1124" i="3" s="1"/>
  <c r="R1124" i="3" s="1"/>
  <c r="J1156" i="3"/>
  <c r="N1156" i="3" s="1"/>
  <c r="R1156" i="3" s="1"/>
  <c r="J1188" i="3"/>
  <c r="N1188" i="3" s="1"/>
  <c r="R1188" i="3" s="1"/>
  <c r="J1220" i="3"/>
  <c r="N1220" i="3" s="1"/>
  <c r="R1220" i="3" s="1"/>
  <c r="J1252" i="3"/>
  <c r="N1252" i="3" s="1"/>
  <c r="R1252" i="3" s="1"/>
  <c r="J1284" i="3"/>
  <c r="N1284" i="3" s="1"/>
  <c r="R1284" i="3" s="1"/>
  <c r="J1316" i="3"/>
  <c r="N1316" i="3" s="1"/>
  <c r="R1316" i="3" s="1"/>
  <c r="J1347" i="3"/>
  <c r="N1347" i="3" s="1"/>
  <c r="R1347" i="3" s="1"/>
  <c r="J1372" i="3"/>
  <c r="N1372" i="3" s="1"/>
  <c r="R1372" i="3" s="1"/>
  <c r="J1397" i="3"/>
  <c r="N1397" i="3" s="1"/>
  <c r="R1397" i="3" s="1"/>
  <c r="J1418" i="3"/>
  <c r="N1418" i="3" s="1"/>
  <c r="R1418" i="3" s="1"/>
  <c r="J1434" i="3"/>
  <c r="N1434" i="3" s="1"/>
  <c r="R1434" i="3" s="1"/>
  <c r="J1450" i="3"/>
  <c r="N1450" i="3" s="1"/>
  <c r="R1450" i="3" s="1"/>
  <c r="J1466" i="3"/>
  <c r="N1466" i="3" s="1"/>
  <c r="R1466" i="3" s="1"/>
  <c r="J1482" i="3"/>
  <c r="N1482" i="3" s="1"/>
  <c r="R1482" i="3" s="1"/>
  <c r="J1498" i="3"/>
  <c r="N1498" i="3" s="1"/>
  <c r="R1498" i="3" s="1"/>
  <c r="J1514" i="3"/>
  <c r="N1514" i="3" s="1"/>
  <c r="R1514" i="3" s="1"/>
  <c r="J1530" i="3"/>
  <c r="N1530" i="3" s="1"/>
  <c r="R1530" i="3" s="1"/>
  <c r="J1546" i="3"/>
  <c r="N1546" i="3" s="1"/>
  <c r="R1546" i="3" s="1"/>
  <c r="J1562" i="3"/>
  <c r="N1562" i="3" s="1"/>
  <c r="R1562" i="3" s="1"/>
  <c r="J1578" i="3"/>
  <c r="N1578" i="3" s="1"/>
  <c r="R1578" i="3" s="1"/>
  <c r="J1594" i="3"/>
  <c r="N1594" i="3" s="1"/>
  <c r="R1594" i="3" s="1"/>
  <c r="J1610" i="3"/>
  <c r="N1610" i="3" s="1"/>
  <c r="R1610" i="3" s="1"/>
  <c r="J1626" i="3"/>
  <c r="N1626" i="3" s="1"/>
  <c r="R1626" i="3" s="1"/>
  <c r="J1642" i="3"/>
  <c r="N1642" i="3" s="1"/>
  <c r="R1642" i="3" s="1"/>
  <c r="J1658" i="3"/>
  <c r="N1658" i="3" s="1"/>
  <c r="R1658" i="3" s="1"/>
  <c r="J1674" i="3"/>
  <c r="N1674" i="3" s="1"/>
  <c r="R1674" i="3" s="1"/>
  <c r="J1690" i="3"/>
  <c r="N1690" i="3" s="1"/>
  <c r="R1690" i="3" s="1"/>
  <c r="J1706" i="3"/>
  <c r="N1706" i="3" s="1"/>
  <c r="R1706" i="3" s="1"/>
  <c r="J1722" i="3"/>
  <c r="N1722" i="3" s="1"/>
  <c r="R1722" i="3" s="1"/>
  <c r="J1738" i="3"/>
  <c r="N1738" i="3" s="1"/>
  <c r="R1738" i="3" s="1"/>
  <c r="J1754" i="3"/>
  <c r="N1754" i="3" s="1"/>
  <c r="R1754" i="3" s="1"/>
  <c r="J1770" i="3"/>
  <c r="N1770" i="3" s="1"/>
  <c r="R1770" i="3" s="1"/>
  <c r="J1786" i="3"/>
  <c r="N1786" i="3" s="1"/>
  <c r="R1786" i="3" s="1"/>
  <c r="J1802" i="3"/>
  <c r="N1802" i="3" s="1"/>
  <c r="R1802" i="3" s="1"/>
  <c r="J1818" i="3"/>
  <c r="N1818" i="3" s="1"/>
  <c r="R1818" i="3" s="1"/>
  <c r="J1834" i="3"/>
  <c r="N1834" i="3" s="1"/>
  <c r="R1834" i="3" s="1"/>
  <c r="J1850" i="3"/>
  <c r="N1850" i="3" s="1"/>
  <c r="R1850" i="3" s="1"/>
  <c r="J1866" i="3"/>
  <c r="N1866" i="3" s="1"/>
  <c r="R1866" i="3" s="1"/>
  <c r="J1882" i="3"/>
  <c r="N1882" i="3" s="1"/>
  <c r="R1882" i="3" s="1"/>
  <c r="J1898" i="3"/>
  <c r="N1898" i="3" s="1"/>
  <c r="R1898" i="3" s="1"/>
  <c r="J1914" i="3"/>
  <c r="N1914" i="3" s="1"/>
  <c r="R1914" i="3" s="1"/>
  <c r="J1930" i="3"/>
  <c r="N1930" i="3" s="1"/>
  <c r="R1930" i="3" s="1"/>
  <c r="J1946" i="3"/>
  <c r="N1946" i="3" s="1"/>
  <c r="R1946" i="3" s="1"/>
  <c r="J1962" i="3"/>
  <c r="N1962" i="3" s="1"/>
  <c r="R1962" i="3" s="1"/>
  <c r="J1978" i="3"/>
  <c r="N1978" i="3" s="1"/>
  <c r="R1978" i="3" s="1"/>
  <c r="J1994" i="3"/>
  <c r="N1994" i="3" s="1"/>
  <c r="R1994" i="3" s="1"/>
  <c r="J2010" i="3"/>
  <c r="N2010" i="3" s="1"/>
  <c r="R2010" i="3" s="1"/>
  <c r="J2026" i="3"/>
  <c r="N2026" i="3" s="1"/>
  <c r="R2026" i="3" s="1"/>
  <c r="J2042" i="3"/>
  <c r="N2042" i="3" s="1"/>
  <c r="R2042" i="3" s="1"/>
  <c r="J2058" i="3"/>
  <c r="N2058" i="3" s="1"/>
  <c r="R2058" i="3" s="1"/>
  <c r="J2074" i="3"/>
  <c r="N2074" i="3" s="1"/>
  <c r="R2074" i="3" s="1"/>
  <c r="J2090" i="3"/>
  <c r="N2090" i="3" s="1"/>
  <c r="R2090" i="3" s="1"/>
  <c r="J2106" i="3"/>
  <c r="N2106" i="3" s="1"/>
  <c r="R2106" i="3" s="1"/>
  <c r="J2122" i="3"/>
  <c r="N2122" i="3" s="1"/>
  <c r="R2122" i="3" s="1"/>
  <c r="J2138" i="3"/>
  <c r="N2138" i="3" s="1"/>
  <c r="R2138" i="3" s="1"/>
  <c r="J2154" i="3"/>
  <c r="N2154" i="3" s="1"/>
  <c r="R2154" i="3" s="1"/>
  <c r="J2170" i="3"/>
  <c r="N2170" i="3" s="1"/>
  <c r="R2170" i="3" s="1"/>
  <c r="J2186" i="3"/>
  <c r="N2186" i="3" s="1"/>
  <c r="R2186" i="3" s="1"/>
  <c r="J2201" i="3"/>
  <c r="N2201" i="3" s="1"/>
  <c r="R2201" i="3" s="1"/>
  <c r="J2215" i="3"/>
  <c r="N2215" i="3" s="1"/>
  <c r="R2215" i="3" s="1"/>
  <c r="J2226" i="3"/>
  <c r="N2226" i="3" s="1"/>
  <c r="R2226" i="3" s="1"/>
  <c r="J2240" i="3"/>
  <c r="N2240" i="3" s="1"/>
  <c r="R2240" i="3" s="1"/>
  <c r="J2251" i="3"/>
  <c r="N2251" i="3" s="1"/>
  <c r="R2251" i="3" s="1"/>
  <c r="J2265" i="3"/>
  <c r="N2265" i="3" s="1"/>
  <c r="R2265" i="3" s="1"/>
  <c r="J2279" i="3"/>
  <c r="N2279" i="3" s="1"/>
  <c r="R2279" i="3" s="1"/>
  <c r="J2290" i="3"/>
  <c r="N2290" i="3" s="1"/>
  <c r="R2290" i="3" s="1"/>
  <c r="J2304" i="3"/>
  <c r="N2304" i="3" s="1"/>
  <c r="R2304" i="3" s="1"/>
  <c r="J2315" i="3"/>
  <c r="N2315" i="3" s="1"/>
  <c r="R2315" i="3" s="1"/>
  <c r="J2329" i="3"/>
  <c r="N2329" i="3" s="1"/>
  <c r="R2329" i="3" s="1"/>
  <c r="J2343" i="3"/>
  <c r="N2343" i="3" s="1"/>
  <c r="R2343" i="3" s="1"/>
  <c r="J2354" i="3"/>
  <c r="N2354" i="3" s="1"/>
  <c r="R2354" i="3" s="1"/>
  <c r="J2368" i="3"/>
  <c r="N2368" i="3" s="1"/>
  <c r="R2368" i="3" s="1"/>
  <c r="J143" i="3"/>
  <c r="N143" i="3" s="1"/>
  <c r="R143" i="3" s="1"/>
  <c r="J271" i="3"/>
  <c r="N271" i="3" s="1"/>
  <c r="R271" i="3" s="1"/>
  <c r="J399" i="3"/>
  <c r="N399" i="3" s="1"/>
  <c r="R399" i="3" s="1"/>
  <c r="J527" i="3"/>
  <c r="N527" i="3" s="1"/>
  <c r="R527" i="3" s="1"/>
  <c r="J632" i="3"/>
  <c r="N632" i="3" s="1"/>
  <c r="R632" i="3" s="1"/>
  <c r="J713" i="3"/>
  <c r="N713" i="3" s="1"/>
  <c r="R713" i="3" s="1"/>
  <c r="J766" i="3"/>
  <c r="N766" i="3" s="1"/>
  <c r="R766" i="3" s="1"/>
  <c r="J816" i="3"/>
  <c r="N816" i="3" s="1"/>
  <c r="R816" i="3" s="1"/>
  <c r="J866" i="3"/>
  <c r="N866" i="3" s="1"/>
  <c r="R866" i="3" s="1"/>
  <c r="J919" i="3"/>
  <c r="N919" i="3" s="1"/>
  <c r="R919" i="3" s="1"/>
  <c r="J969" i="3"/>
  <c r="N969" i="3" s="1"/>
  <c r="R969" i="3" s="1"/>
  <c r="J1021" i="3"/>
  <c r="N1021" i="3" s="1"/>
  <c r="R1021" i="3" s="1"/>
  <c r="J1063" i="3"/>
  <c r="N1063" i="3" s="1"/>
  <c r="R1063" i="3" s="1"/>
  <c r="J1105" i="3"/>
  <c r="N1105" i="3" s="1"/>
  <c r="R1105" i="3" s="1"/>
  <c r="J1139" i="3"/>
  <c r="N1139" i="3" s="1"/>
  <c r="R1139" i="3" s="1"/>
  <c r="J1171" i="3"/>
  <c r="N1171" i="3" s="1"/>
  <c r="R1171" i="3" s="1"/>
  <c r="J1203" i="3"/>
  <c r="N1203" i="3" s="1"/>
  <c r="R1203" i="3" s="1"/>
  <c r="J1235" i="3"/>
  <c r="N1235" i="3" s="1"/>
  <c r="R1235" i="3" s="1"/>
  <c r="J1267" i="3"/>
  <c r="N1267" i="3" s="1"/>
  <c r="R1267" i="3" s="1"/>
  <c r="J1299" i="3"/>
  <c r="N1299" i="3" s="1"/>
  <c r="R1299" i="3" s="1"/>
  <c r="J1331" i="3"/>
  <c r="N1331" i="3" s="1"/>
  <c r="R1331" i="3" s="1"/>
  <c r="J1357" i="3"/>
  <c r="N1357" i="3" s="1"/>
  <c r="R1357" i="3" s="1"/>
  <c r="J1385" i="3"/>
  <c r="N1385" i="3" s="1"/>
  <c r="R1385" i="3" s="1"/>
  <c r="J1409" i="3"/>
  <c r="N1409" i="3" s="1"/>
  <c r="R1409" i="3" s="1"/>
  <c r="J1425" i="3"/>
  <c r="N1425" i="3" s="1"/>
  <c r="R1425" i="3" s="1"/>
  <c r="J1441" i="3"/>
  <c r="N1441" i="3" s="1"/>
  <c r="R1441" i="3" s="1"/>
  <c r="J1457" i="3"/>
  <c r="N1457" i="3" s="1"/>
  <c r="R1457" i="3" s="1"/>
  <c r="J1473" i="3"/>
  <c r="N1473" i="3" s="1"/>
  <c r="R1473" i="3" s="1"/>
  <c r="J1489" i="3"/>
  <c r="N1489" i="3" s="1"/>
  <c r="R1489" i="3" s="1"/>
  <c r="J1505" i="3"/>
  <c r="N1505" i="3" s="1"/>
  <c r="R1505" i="3" s="1"/>
  <c r="J1521" i="3"/>
  <c r="N1521" i="3" s="1"/>
  <c r="R1521" i="3" s="1"/>
  <c r="J1537" i="3"/>
  <c r="N1537" i="3" s="1"/>
  <c r="R1537" i="3" s="1"/>
  <c r="J1553" i="3"/>
  <c r="N1553" i="3" s="1"/>
  <c r="R1553" i="3" s="1"/>
  <c r="J1569" i="3"/>
  <c r="N1569" i="3" s="1"/>
  <c r="R1569" i="3" s="1"/>
  <c r="J1585" i="3"/>
  <c r="N1585" i="3" s="1"/>
  <c r="R1585" i="3" s="1"/>
  <c r="J1601" i="3"/>
  <c r="N1601" i="3" s="1"/>
  <c r="R1601" i="3" s="1"/>
  <c r="J1617" i="3"/>
  <c r="N1617" i="3" s="1"/>
  <c r="R1617" i="3" s="1"/>
  <c r="J1633" i="3"/>
  <c r="N1633" i="3" s="1"/>
  <c r="R1633" i="3" s="1"/>
  <c r="J1649" i="3"/>
  <c r="N1649" i="3" s="1"/>
  <c r="R1649" i="3" s="1"/>
  <c r="J1665" i="3"/>
  <c r="N1665" i="3" s="1"/>
  <c r="R1665" i="3" s="1"/>
  <c r="J1681" i="3"/>
  <c r="N1681" i="3" s="1"/>
  <c r="R1681" i="3" s="1"/>
  <c r="J1697" i="3"/>
  <c r="N1697" i="3" s="1"/>
  <c r="R1697" i="3" s="1"/>
  <c r="J1713" i="3"/>
  <c r="N1713" i="3" s="1"/>
  <c r="R1713" i="3" s="1"/>
  <c r="J1729" i="3"/>
  <c r="N1729" i="3" s="1"/>
  <c r="R1729" i="3" s="1"/>
  <c r="J1745" i="3"/>
  <c r="N1745" i="3" s="1"/>
  <c r="R1745" i="3" s="1"/>
  <c r="J1761" i="3"/>
  <c r="N1761" i="3" s="1"/>
  <c r="R1761" i="3" s="1"/>
  <c r="J1777" i="3"/>
  <c r="N1777" i="3" s="1"/>
  <c r="R1777" i="3" s="1"/>
  <c r="J1793" i="3"/>
  <c r="N1793" i="3" s="1"/>
  <c r="R1793" i="3" s="1"/>
  <c r="J1809" i="3"/>
  <c r="N1809" i="3" s="1"/>
  <c r="R1809" i="3" s="1"/>
  <c r="J1825" i="3"/>
  <c r="N1825" i="3" s="1"/>
  <c r="R1825" i="3" s="1"/>
  <c r="J1841" i="3"/>
  <c r="N1841" i="3" s="1"/>
  <c r="R1841" i="3" s="1"/>
  <c r="J1857" i="3"/>
  <c r="N1857" i="3" s="1"/>
  <c r="R1857" i="3" s="1"/>
  <c r="J1873" i="3"/>
  <c r="N1873" i="3" s="1"/>
  <c r="R1873" i="3" s="1"/>
  <c r="J1889" i="3"/>
  <c r="N1889" i="3" s="1"/>
  <c r="R1889" i="3" s="1"/>
  <c r="J1905" i="3"/>
  <c r="N1905" i="3" s="1"/>
  <c r="R1905" i="3" s="1"/>
  <c r="J1921" i="3"/>
  <c r="N1921" i="3" s="1"/>
  <c r="R1921" i="3" s="1"/>
  <c r="J1937" i="3"/>
  <c r="N1937" i="3" s="1"/>
  <c r="R1937" i="3" s="1"/>
  <c r="J1953" i="3"/>
  <c r="N1953" i="3" s="1"/>
  <c r="R1953" i="3" s="1"/>
  <c r="J1969" i="3"/>
  <c r="N1969" i="3" s="1"/>
  <c r="R1969" i="3" s="1"/>
  <c r="J1985" i="3"/>
  <c r="N1985" i="3" s="1"/>
  <c r="R1985" i="3" s="1"/>
  <c r="J2001" i="3"/>
  <c r="N2001" i="3" s="1"/>
  <c r="R2001" i="3" s="1"/>
  <c r="J2017" i="3"/>
  <c r="N2017" i="3" s="1"/>
  <c r="R2017" i="3" s="1"/>
  <c r="J2033" i="3"/>
  <c r="N2033" i="3" s="1"/>
  <c r="R2033" i="3" s="1"/>
  <c r="J2049" i="3"/>
  <c r="N2049" i="3" s="1"/>
  <c r="R2049" i="3" s="1"/>
  <c r="J2065" i="3"/>
  <c r="N2065" i="3" s="1"/>
  <c r="R2065" i="3" s="1"/>
  <c r="J2081" i="3"/>
  <c r="N2081" i="3" s="1"/>
  <c r="R2081" i="3" s="1"/>
  <c r="J2097" i="3"/>
  <c r="N2097" i="3" s="1"/>
  <c r="R2097" i="3" s="1"/>
  <c r="J2113" i="3"/>
  <c r="N2113" i="3" s="1"/>
  <c r="R2113" i="3" s="1"/>
  <c r="J2129" i="3"/>
  <c r="N2129" i="3" s="1"/>
  <c r="R2129" i="3" s="1"/>
  <c r="J2145" i="3"/>
  <c r="N2145" i="3" s="1"/>
  <c r="R2145" i="3" s="1"/>
  <c r="J2161" i="3"/>
  <c r="N2161" i="3" s="1"/>
  <c r="R2161" i="3" s="1"/>
  <c r="J2177" i="3"/>
  <c r="N2177" i="3" s="1"/>
  <c r="R2177" i="3" s="1"/>
  <c r="J2193" i="3"/>
  <c r="N2193" i="3" s="1"/>
  <c r="R2193" i="3" s="1"/>
  <c r="J2207" i="3"/>
  <c r="N2207" i="3" s="1"/>
  <c r="R2207" i="3" s="1"/>
  <c r="J2218" i="3"/>
  <c r="N2218" i="3" s="1"/>
  <c r="R2218" i="3" s="1"/>
  <c r="J2232" i="3"/>
  <c r="N2232" i="3" s="1"/>
  <c r="R2232" i="3" s="1"/>
  <c r="J2243" i="3"/>
  <c r="N2243" i="3" s="1"/>
  <c r="R2243" i="3" s="1"/>
  <c r="J2257" i="3"/>
  <c r="N2257" i="3" s="1"/>
  <c r="R2257" i="3" s="1"/>
  <c r="J2271" i="3"/>
  <c r="N2271" i="3" s="1"/>
  <c r="R2271" i="3" s="1"/>
  <c r="J2282" i="3"/>
  <c r="N2282" i="3" s="1"/>
  <c r="R2282" i="3" s="1"/>
  <c r="J2296" i="3"/>
  <c r="N2296" i="3" s="1"/>
  <c r="R2296" i="3" s="1"/>
  <c r="J2307" i="3"/>
  <c r="N2307" i="3" s="1"/>
  <c r="R2307" i="3" s="1"/>
  <c r="J2321" i="3"/>
  <c r="N2321" i="3" s="1"/>
  <c r="R2321" i="3" s="1"/>
  <c r="J2335" i="3"/>
  <c r="N2335" i="3" s="1"/>
  <c r="R2335" i="3" s="1"/>
  <c r="J2346" i="3"/>
  <c r="N2346" i="3" s="1"/>
  <c r="R2346" i="3" s="1"/>
  <c r="J81" i="3"/>
  <c r="N81" i="3" s="1"/>
  <c r="R81" i="3" s="1"/>
  <c r="J337" i="3"/>
  <c r="N337" i="3" s="1"/>
  <c r="R337" i="3" s="1"/>
  <c r="J584" i="3"/>
  <c r="N584" i="3" s="1"/>
  <c r="R584" i="3" s="1"/>
  <c r="J743" i="3"/>
  <c r="N743" i="3" s="1"/>
  <c r="R743" i="3" s="1"/>
  <c r="J846" i="3"/>
  <c r="N846" i="3" s="1"/>
  <c r="R846" i="3" s="1"/>
  <c r="J946" i="3"/>
  <c r="N946" i="3" s="1"/>
  <c r="R946" i="3" s="1"/>
  <c r="J1045" i="3"/>
  <c r="N1045" i="3" s="1"/>
  <c r="R1045" i="3" s="1"/>
  <c r="J1125" i="3"/>
  <c r="N1125" i="3" s="1"/>
  <c r="R1125" i="3" s="1"/>
  <c r="J1189" i="3"/>
  <c r="N1189" i="3" s="1"/>
  <c r="R1189" i="3" s="1"/>
  <c r="J1253" i="3"/>
  <c r="N1253" i="3" s="1"/>
  <c r="R1253" i="3" s="1"/>
  <c r="J1317" i="3"/>
  <c r="N1317" i="3" s="1"/>
  <c r="R1317" i="3" s="1"/>
  <c r="J1373" i="3"/>
  <c r="N1373" i="3" s="1"/>
  <c r="R1373" i="3" s="1"/>
  <c r="J1419" i="3"/>
  <c r="N1419" i="3" s="1"/>
  <c r="R1419" i="3" s="1"/>
  <c r="J1451" i="3"/>
  <c r="N1451" i="3" s="1"/>
  <c r="R1451" i="3" s="1"/>
  <c r="J1483" i="3"/>
  <c r="N1483" i="3" s="1"/>
  <c r="R1483" i="3" s="1"/>
  <c r="J1515" i="3"/>
  <c r="N1515" i="3" s="1"/>
  <c r="R1515" i="3" s="1"/>
  <c r="J1547" i="3"/>
  <c r="N1547" i="3" s="1"/>
  <c r="R1547" i="3" s="1"/>
  <c r="J1579" i="3"/>
  <c r="N1579" i="3" s="1"/>
  <c r="R1579" i="3" s="1"/>
  <c r="J1611" i="3"/>
  <c r="N1611" i="3" s="1"/>
  <c r="R1611" i="3" s="1"/>
  <c r="J1643" i="3"/>
  <c r="N1643" i="3" s="1"/>
  <c r="R1643" i="3" s="1"/>
  <c r="J1675" i="3"/>
  <c r="N1675" i="3" s="1"/>
  <c r="R1675" i="3" s="1"/>
  <c r="J1707" i="3"/>
  <c r="N1707" i="3" s="1"/>
  <c r="R1707" i="3" s="1"/>
  <c r="J1739" i="3"/>
  <c r="N1739" i="3" s="1"/>
  <c r="R1739" i="3" s="1"/>
  <c r="J1771" i="3"/>
  <c r="N1771" i="3" s="1"/>
  <c r="R1771" i="3" s="1"/>
  <c r="J1803" i="3"/>
  <c r="N1803" i="3" s="1"/>
  <c r="R1803" i="3" s="1"/>
  <c r="J1835" i="3"/>
  <c r="N1835" i="3" s="1"/>
  <c r="R1835" i="3" s="1"/>
  <c r="J1867" i="3"/>
  <c r="N1867" i="3" s="1"/>
  <c r="R1867" i="3" s="1"/>
  <c r="J1899" i="3"/>
  <c r="N1899" i="3" s="1"/>
  <c r="R1899" i="3" s="1"/>
  <c r="J1931" i="3"/>
  <c r="N1931" i="3" s="1"/>
  <c r="R1931" i="3" s="1"/>
  <c r="J1963" i="3"/>
  <c r="N1963" i="3" s="1"/>
  <c r="R1963" i="3" s="1"/>
  <c r="J1995" i="3"/>
  <c r="N1995" i="3" s="1"/>
  <c r="R1995" i="3" s="1"/>
  <c r="J2027" i="3"/>
  <c r="N2027" i="3" s="1"/>
  <c r="R2027" i="3" s="1"/>
  <c r="J2059" i="3"/>
  <c r="N2059" i="3" s="1"/>
  <c r="R2059" i="3" s="1"/>
  <c r="J2091" i="3"/>
  <c r="N2091" i="3" s="1"/>
  <c r="R2091" i="3" s="1"/>
  <c r="J2123" i="3"/>
  <c r="N2123" i="3" s="1"/>
  <c r="R2123" i="3" s="1"/>
  <c r="J2155" i="3"/>
  <c r="N2155" i="3" s="1"/>
  <c r="R2155" i="3" s="1"/>
  <c r="J2187" i="3"/>
  <c r="N2187" i="3" s="1"/>
  <c r="R2187" i="3" s="1"/>
  <c r="J2216" i="3"/>
  <c r="N2216" i="3" s="1"/>
  <c r="R2216" i="3" s="1"/>
  <c r="J2241" i="3"/>
  <c r="N2241" i="3" s="1"/>
  <c r="R2241" i="3" s="1"/>
  <c r="J2266" i="3"/>
  <c r="N2266" i="3" s="1"/>
  <c r="R2266" i="3" s="1"/>
  <c r="J2291" i="3"/>
  <c r="N2291" i="3" s="1"/>
  <c r="R2291" i="3" s="1"/>
  <c r="J2319" i="3"/>
  <c r="N2319" i="3" s="1"/>
  <c r="R2319" i="3" s="1"/>
  <c r="J2344" i="3"/>
  <c r="N2344" i="3" s="1"/>
  <c r="R2344" i="3" s="1"/>
  <c r="J2362" i="3"/>
  <c r="N2362" i="3" s="1"/>
  <c r="R2362" i="3" s="1"/>
  <c r="J2384" i="3"/>
  <c r="N2384" i="3" s="1"/>
  <c r="R2384" i="3" s="1"/>
  <c r="J2394" i="3"/>
  <c r="N2394" i="3" s="1"/>
  <c r="R2394" i="3" s="1"/>
  <c r="J2403" i="3"/>
  <c r="N2403" i="3" s="1"/>
  <c r="R2403" i="3" s="1"/>
  <c r="J2413" i="3"/>
  <c r="N2413" i="3" s="1"/>
  <c r="R2413" i="3" s="1"/>
  <c r="J2421" i="3"/>
  <c r="N2421" i="3" s="1"/>
  <c r="R2421" i="3" s="1"/>
  <c r="J2429" i="3"/>
  <c r="N2429" i="3" s="1"/>
  <c r="R2429" i="3" s="1"/>
  <c r="J2437" i="3"/>
  <c r="N2437" i="3" s="1"/>
  <c r="R2437" i="3" s="1"/>
  <c r="J2445" i="3"/>
  <c r="N2445" i="3" s="1"/>
  <c r="R2445" i="3" s="1"/>
  <c r="J2453" i="3"/>
  <c r="N2453" i="3" s="1"/>
  <c r="R2453" i="3" s="1"/>
  <c r="J2461" i="3"/>
  <c r="N2461" i="3" s="1"/>
  <c r="R2461" i="3" s="1"/>
  <c r="J2469" i="3"/>
  <c r="N2469" i="3" s="1"/>
  <c r="R2469" i="3" s="1"/>
  <c r="J2477" i="3"/>
  <c r="N2477" i="3" s="1"/>
  <c r="R2477" i="3" s="1"/>
  <c r="J2485" i="3"/>
  <c r="N2485" i="3" s="1"/>
  <c r="R2485" i="3" s="1"/>
  <c r="J2493" i="3"/>
  <c r="N2493" i="3" s="1"/>
  <c r="R2493" i="3" s="1"/>
  <c r="J2501" i="3"/>
  <c r="N2501" i="3" s="1"/>
  <c r="R2501" i="3" s="1"/>
  <c r="J2509" i="3"/>
  <c r="N2509" i="3" s="1"/>
  <c r="R2509" i="3" s="1"/>
  <c r="J2517" i="3"/>
  <c r="N2517" i="3" s="1"/>
  <c r="R2517" i="3" s="1"/>
  <c r="J2525" i="3"/>
  <c r="N2525" i="3" s="1"/>
  <c r="R2525" i="3" s="1"/>
  <c r="J2533" i="3"/>
  <c r="N2533" i="3" s="1"/>
  <c r="R2533" i="3" s="1"/>
  <c r="J2541" i="3"/>
  <c r="N2541" i="3" s="1"/>
  <c r="R2541" i="3" s="1"/>
  <c r="J2549" i="3"/>
  <c r="N2549" i="3" s="1"/>
  <c r="R2549" i="3" s="1"/>
  <c r="J2557" i="3"/>
  <c r="N2557" i="3" s="1"/>
  <c r="R2557" i="3" s="1"/>
  <c r="J2565" i="3"/>
  <c r="N2565" i="3" s="1"/>
  <c r="R2565" i="3" s="1"/>
  <c r="J2573" i="3"/>
  <c r="N2573" i="3" s="1"/>
  <c r="R2573" i="3" s="1"/>
  <c r="J2581" i="3"/>
  <c r="N2581" i="3" s="1"/>
  <c r="R2581" i="3" s="1"/>
  <c r="J2589" i="3"/>
  <c r="N2589" i="3" s="1"/>
  <c r="R2589" i="3" s="1"/>
  <c r="J2597" i="3"/>
  <c r="N2597" i="3" s="1"/>
  <c r="R2597" i="3" s="1"/>
  <c r="J2605" i="3"/>
  <c r="N2605" i="3" s="1"/>
  <c r="R2605" i="3" s="1"/>
  <c r="J2613" i="3"/>
  <c r="N2613" i="3" s="1"/>
  <c r="R2613" i="3" s="1"/>
  <c r="J2621" i="3"/>
  <c r="N2621" i="3" s="1"/>
  <c r="R2621" i="3" s="1"/>
  <c r="J2629" i="3"/>
  <c r="N2629" i="3" s="1"/>
  <c r="R2629" i="3" s="1"/>
  <c r="J2637" i="3"/>
  <c r="N2637" i="3" s="1"/>
  <c r="R2637" i="3" s="1"/>
  <c r="J2645" i="3"/>
  <c r="N2645" i="3" s="1"/>
  <c r="R2645" i="3" s="1"/>
  <c r="J2653" i="3"/>
  <c r="N2653" i="3" s="1"/>
  <c r="R2653" i="3" s="1"/>
  <c r="J2661" i="3"/>
  <c r="N2661" i="3" s="1"/>
  <c r="R2661" i="3" s="1"/>
  <c r="J2669" i="3"/>
  <c r="N2669" i="3" s="1"/>
  <c r="R2669" i="3" s="1"/>
  <c r="J2677" i="3"/>
  <c r="N2677" i="3" s="1"/>
  <c r="R2677" i="3" s="1"/>
  <c r="J2685" i="3"/>
  <c r="N2685" i="3" s="1"/>
  <c r="R2685" i="3" s="1"/>
  <c r="J2693" i="3"/>
  <c r="N2693" i="3" s="1"/>
  <c r="R2693" i="3" s="1"/>
  <c r="J2701" i="3"/>
  <c r="N2701" i="3" s="1"/>
  <c r="R2701" i="3" s="1"/>
  <c r="J2709" i="3"/>
  <c r="N2709" i="3" s="1"/>
  <c r="R2709" i="3" s="1"/>
  <c r="J2717" i="3"/>
  <c r="N2717" i="3" s="1"/>
  <c r="R2717" i="3" s="1"/>
  <c r="J2725" i="3"/>
  <c r="N2725" i="3" s="1"/>
  <c r="R2725" i="3" s="1"/>
  <c r="J2733" i="3"/>
  <c r="N2733" i="3" s="1"/>
  <c r="R2733" i="3" s="1"/>
  <c r="J2741" i="3"/>
  <c r="N2741" i="3" s="1"/>
  <c r="R2741" i="3" s="1"/>
  <c r="J2749" i="3"/>
  <c r="N2749" i="3" s="1"/>
  <c r="R2749" i="3" s="1"/>
  <c r="J2757" i="3"/>
  <c r="N2757" i="3" s="1"/>
  <c r="R2757" i="3" s="1"/>
  <c r="J2765" i="3"/>
  <c r="N2765" i="3" s="1"/>
  <c r="R2765" i="3" s="1"/>
  <c r="J2773" i="3"/>
  <c r="N2773" i="3" s="1"/>
  <c r="R2773" i="3" s="1"/>
  <c r="J2781" i="3"/>
  <c r="N2781" i="3" s="1"/>
  <c r="R2781" i="3" s="1"/>
  <c r="J2789" i="3"/>
  <c r="N2789" i="3" s="1"/>
  <c r="R2789" i="3" s="1"/>
  <c r="J2797" i="3"/>
  <c r="N2797" i="3" s="1"/>
  <c r="R2797" i="3" s="1"/>
  <c r="J2805" i="3"/>
  <c r="N2805" i="3" s="1"/>
  <c r="R2805" i="3" s="1"/>
  <c r="J2813" i="3"/>
  <c r="N2813" i="3" s="1"/>
  <c r="R2813" i="3" s="1"/>
  <c r="J2821" i="3"/>
  <c r="N2821" i="3" s="1"/>
  <c r="R2821" i="3" s="1"/>
  <c r="J2829" i="3"/>
  <c r="N2829" i="3" s="1"/>
  <c r="R2829" i="3" s="1"/>
  <c r="J2837" i="3"/>
  <c r="N2837" i="3" s="1"/>
  <c r="R2837" i="3" s="1"/>
  <c r="J2845" i="3"/>
  <c r="N2845" i="3" s="1"/>
  <c r="R2845" i="3" s="1"/>
  <c r="J2853" i="3"/>
  <c r="N2853" i="3" s="1"/>
  <c r="R2853" i="3" s="1"/>
  <c r="J2861" i="3"/>
  <c r="N2861" i="3" s="1"/>
  <c r="R2861" i="3" s="1"/>
  <c r="J2869" i="3"/>
  <c r="N2869" i="3" s="1"/>
  <c r="R2869" i="3" s="1"/>
  <c r="J2877" i="3"/>
  <c r="N2877" i="3" s="1"/>
  <c r="R2877" i="3" s="1"/>
  <c r="J2885" i="3"/>
  <c r="N2885" i="3" s="1"/>
  <c r="R2885" i="3" s="1"/>
  <c r="J2893" i="3"/>
  <c r="N2893" i="3" s="1"/>
  <c r="R2893" i="3" s="1"/>
  <c r="J2901" i="3"/>
  <c r="N2901" i="3" s="1"/>
  <c r="R2901" i="3" s="1"/>
  <c r="J2909" i="3"/>
  <c r="N2909" i="3" s="1"/>
  <c r="R2909" i="3" s="1"/>
  <c r="J2917" i="3"/>
  <c r="N2917" i="3" s="1"/>
  <c r="R2917" i="3" s="1"/>
  <c r="J2925" i="3"/>
  <c r="N2925" i="3" s="1"/>
  <c r="R2925" i="3" s="1"/>
  <c r="J2933" i="3"/>
  <c r="N2933" i="3" s="1"/>
  <c r="R2933" i="3" s="1"/>
  <c r="J2941" i="3"/>
  <c r="N2941" i="3" s="1"/>
  <c r="R2941" i="3" s="1"/>
  <c r="J2949" i="3"/>
  <c r="N2949" i="3" s="1"/>
  <c r="R2949" i="3" s="1"/>
  <c r="J2957" i="3"/>
  <c r="N2957" i="3" s="1"/>
  <c r="R2957" i="3" s="1"/>
  <c r="J2965" i="3"/>
  <c r="N2965" i="3" s="1"/>
  <c r="R2965" i="3" s="1"/>
  <c r="J2973" i="3"/>
  <c r="N2973" i="3" s="1"/>
  <c r="R2973" i="3" s="1"/>
  <c r="J2981" i="3"/>
  <c r="N2981" i="3" s="1"/>
  <c r="R2981" i="3" s="1"/>
  <c r="J2989" i="3"/>
  <c r="N2989" i="3" s="1"/>
  <c r="R2989" i="3" s="1"/>
  <c r="J2997" i="3"/>
  <c r="N2997" i="3" s="1"/>
  <c r="R2997" i="3" s="1"/>
  <c r="J3005" i="3"/>
  <c r="N3005" i="3" s="1"/>
  <c r="R3005" i="3" s="1"/>
  <c r="J3013" i="3"/>
  <c r="N3013" i="3" s="1"/>
  <c r="R3013" i="3" s="1"/>
  <c r="J3021" i="3"/>
  <c r="N3021" i="3" s="1"/>
  <c r="R3021" i="3" s="1"/>
  <c r="J3029" i="3"/>
  <c r="N3029" i="3" s="1"/>
  <c r="R3029" i="3" s="1"/>
  <c r="J3037" i="3"/>
  <c r="N3037" i="3" s="1"/>
  <c r="R3037" i="3" s="1"/>
  <c r="J3045" i="3"/>
  <c r="N3045" i="3" s="1"/>
  <c r="R3045" i="3" s="1"/>
  <c r="J3053" i="3"/>
  <c r="N3053" i="3" s="1"/>
  <c r="R3053" i="3" s="1"/>
  <c r="J3061" i="3"/>
  <c r="N3061" i="3" s="1"/>
  <c r="R3061" i="3" s="1"/>
  <c r="J3069" i="3"/>
  <c r="N3069" i="3" s="1"/>
  <c r="R3069" i="3" s="1"/>
  <c r="J3077" i="3"/>
  <c r="N3077" i="3" s="1"/>
  <c r="R3077" i="3" s="1"/>
  <c r="J3085" i="3"/>
  <c r="N3085" i="3" s="1"/>
  <c r="R3085" i="3" s="1"/>
  <c r="J3093" i="3"/>
  <c r="N3093" i="3" s="1"/>
  <c r="R3093" i="3" s="1"/>
  <c r="J3101" i="3"/>
  <c r="N3101" i="3" s="1"/>
  <c r="R3101" i="3" s="1"/>
  <c r="J3109" i="3"/>
  <c r="N3109" i="3" s="1"/>
  <c r="R3109" i="3" s="1"/>
  <c r="J3117" i="3"/>
  <c r="N3117" i="3" s="1"/>
  <c r="R3117" i="3" s="1"/>
  <c r="J3125" i="3"/>
  <c r="N3125" i="3" s="1"/>
  <c r="R3125" i="3" s="1"/>
  <c r="J3133" i="3"/>
  <c r="N3133" i="3" s="1"/>
  <c r="R3133" i="3" s="1"/>
  <c r="J3141" i="3"/>
  <c r="N3141" i="3" s="1"/>
  <c r="R3141" i="3" s="1"/>
  <c r="J3149" i="3"/>
  <c r="N3149" i="3" s="1"/>
  <c r="R3149" i="3" s="1"/>
  <c r="J3157" i="3"/>
  <c r="N3157" i="3" s="1"/>
  <c r="R3157" i="3" s="1"/>
  <c r="J3165" i="3"/>
  <c r="N3165" i="3" s="1"/>
  <c r="R3165" i="3" s="1"/>
  <c r="J3173" i="3"/>
  <c r="N3173" i="3" s="1"/>
  <c r="R3173" i="3" s="1"/>
  <c r="J3181" i="3"/>
  <c r="N3181" i="3" s="1"/>
  <c r="R3181" i="3" s="1"/>
  <c r="J3189" i="3"/>
  <c r="N3189" i="3" s="1"/>
  <c r="R3189" i="3" s="1"/>
  <c r="J3197" i="3"/>
  <c r="N3197" i="3" s="1"/>
  <c r="R3197" i="3" s="1"/>
  <c r="J3205" i="3"/>
  <c r="N3205" i="3" s="1"/>
  <c r="R3205" i="3" s="1"/>
  <c r="J3213" i="3"/>
  <c r="N3213" i="3" s="1"/>
  <c r="R3213" i="3" s="1"/>
  <c r="J3221" i="3"/>
  <c r="N3221" i="3" s="1"/>
  <c r="R3221" i="3" s="1"/>
  <c r="J3229" i="3"/>
  <c r="N3229" i="3" s="1"/>
  <c r="R3229" i="3" s="1"/>
  <c r="J3237" i="3"/>
  <c r="N3237" i="3" s="1"/>
  <c r="R3237" i="3" s="1"/>
  <c r="J3245" i="3"/>
  <c r="N3245" i="3" s="1"/>
  <c r="R3245" i="3" s="1"/>
  <c r="J3253" i="3"/>
  <c r="N3253" i="3" s="1"/>
  <c r="R3253" i="3" s="1"/>
  <c r="J3261" i="3"/>
  <c r="N3261" i="3" s="1"/>
  <c r="R3261" i="3" s="1"/>
  <c r="J3269" i="3"/>
  <c r="N3269" i="3" s="1"/>
  <c r="R3269" i="3" s="1"/>
  <c r="J3277" i="3"/>
  <c r="N3277" i="3" s="1"/>
  <c r="R3277" i="3" s="1"/>
  <c r="J3285" i="3"/>
  <c r="N3285" i="3" s="1"/>
  <c r="R3285" i="3" s="1"/>
  <c r="J3293" i="3"/>
  <c r="N3293" i="3" s="1"/>
  <c r="R3293" i="3" s="1"/>
  <c r="J3301" i="3"/>
  <c r="N3301" i="3" s="1"/>
  <c r="R3301" i="3" s="1"/>
  <c r="J3309" i="3"/>
  <c r="N3309" i="3" s="1"/>
  <c r="R3309" i="3" s="1"/>
  <c r="J3317" i="3"/>
  <c r="N3317" i="3" s="1"/>
  <c r="R3317" i="3" s="1"/>
  <c r="J3325" i="3"/>
  <c r="N3325" i="3" s="1"/>
  <c r="R3325" i="3" s="1"/>
  <c r="J3333" i="3"/>
  <c r="N3333" i="3" s="1"/>
  <c r="R3333" i="3" s="1"/>
  <c r="J3341" i="3"/>
  <c r="N3341" i="3" s="1"/>
  <c r="R3341" i="3" s="1"/>
  <c r="J3349" i="3"/>
  <c r="N3349" i="3" s="1"/>
  <c r="R3349" i="3" s="1"/>
  <c r="J3357" i="3"/>
  <c r="N3357" i="3" s="1"/>
  <c r="R3357" i="3" s="1"/>
  <c r="J3365" i="3"/>
  <c r="N3365" i="3" s="1"/>
  <c r="R3365" i="3" s="1"/>
  <c r="J3373" i="3"/>
  <c r="N3373" i="3" s="1"/>
  <c r="R3373" i="3" s="1"/>
  <c r="J3381" i="3"/>
  <c r="N3381" i="3" s="1"/>
  <c r="R3381" i="3" s="1"/>
  <c r="J3389" i="3"/>
  <c r="N3389" i="3" s="1"/>
  <c r="R3389" i="3" s="1"/>
  <c r="J3397" i="3"/>
  <c r="N3397" i="3" s="1"/>
  <c r="R3397" i="3" s="1"/>
  <c r="J142" i="3"/>
  <c r="N142" i="3" s="1"/>
  <c r="R142" i="3" s="1"/>
  <c r="J398" i="3"/>
  <c r="N398" i="3" s="1"/>
  <c r="R398" i="3" s="1"/>
  <c r="J631" i="3"/>
  <c r="N631" i="3" s="1"/>
  <c r="R631" i="3" s="1"/>
  <c r="J762" i="3"/>
  <c r="N762" i="3" s="1"/>
  <c r="R762" i="3" s="1"/>
  <c r="J865" i="3"/>
  <c r="N865" i="3" s="1"/>
  <c r="R865" i="3" s="1"/>
  <c r="J968" i="3"/>
  <c r="N968" i="3" s="1"/>
  <c r="R968" i="3" s="1"/>
  <c r="J1062" i="3"/>
  <c r="N1062" i="3" s="1"/>
  <c r="R1062" i="3" s="1"/>
  <c r="J1138" i="3"/>
  <c r="N1138" i="3" s="1"/>
  <c r="R1138" i="3" s="1"/>
  <c r="J1202" i="3"/>
  <c r="N1202" i="3" s="1"/>
  <c r="R1202" i="3" s="1"/>
  <c r="J1266" i="3"/>
  <c r="N1266" i="3" s="1"/>
  <c r="R1266" i="3" s="1"/>
  <c r="J1330" i="3"/>
  <c r="N1330" i="3" s="1"/>
  <c r="R1330" i="3" s="1"/>
  <c r="J1381" i="3"/>
  <c r="N1381" i="3" s="1"/>
  <c r="R1381" i="3" s="1"/>
  <c r="J1424" i="3"/>
  <c r="N1424" i="3" s="1"/>
  <c r="R1424" i="3" s="1"/>
  <c r="J1456" i="3"/>
  <c r="N1456" i="3" s="1"/>
  <c r="R1456" i="3" s="1"/>
  <c r="J1488" i="3"/>
  <c r="N1488" i="3" s="1"/>
  <c r="R1488" i="3" s="1"/>
  <c r="J1520" i="3"/>
  <c r="N1520" i="3" s="1"/>
  <c r="R1520" i="3" s="1"/>
  <c r="J1552" i="3"/>
  <c r="N1552" i="3" s="1"/>
  <c r="R1552" i="3" s="1"/>
  <c r="J1584" i="3"/>
  <c r="N1584" i="3" s="1"/>
  <c r="R1584" i="3" s="1"/>
  <c r="J1616" i="3"/>
  <c r="N1616" i="3" s="1"/>
  <c r="R1616" i="3" s="1"/>
  <c r="J1648" i="3"/>
  <c r="N1648" i="3" s="1"/>
  <c r="R1648" i="3" s="1"/>
  <c r="J1680" i="3"/>
  <c r="N1680" i="3" s="1"/>
  <c r="R1680" i="3" s="1"/>
  <c r="J1712" i="3"/>
  <c r="N1712" i="3" s="1"/>
  <c r="R1712" i="3" s="1"/>
  <c r="J1744" i="3"/>
  <c r="N1744" i="3" s="1"/>
  <c r="R1744" i="3" s="1"/>
  <c r="J1776" i="3"/>
  <c r="N1776" i="3" s="1"/>
  <c r="R1776" i="3" s="1"/>
  <c r="J1808" i="3"/>
  <c r="N1808" i="3" s="1"/>
  <c r="R1808" i="3" s="1"/>
  <c r="J1840" i="3"/>
  <c r="N1840" i="3" s="1"/>
  <c r="R1840" i="3" s="1"/>
  <c r="J1872" i="3"/>
  <c r="N1872" i="3" s="1"/>
  <c r="R1872" i="3" s="1"/>
  <c r="J1904" i="3"/>
  <c r="N1904" i="3" s="1"/>
  <c r="R1904" i="3" s="1"/>
  <c r="J1936" i="3"/>
  <c r="N1936" i="3" s="1"/>
  <c r="R1936" i="3" s="1"/>
  <c r="J1968" i="3"/>
  <c r="N1968" i="3" s="1"/>
  <c r="R1968" i="3" s="1"/>
  <c r="J2000" i="3"/>
  <c r="N2000" i="3" s="1"/>
  <c r="R2000" i="3" s="1"/>
  <c r="J2032" i="3"/>
  <c r="N2032" i="3" s="1"/>
  <c r="R2032" i="3" s="1"/>
  <c r="J2064" i="3"/>
  <c r="N2064" i="3" s="1"/>
  <c r="R2064" i="3" s="1"/>
  <c r="J2096" i="3"/>
  <c r="N2096" i="3" s="1"/>
  <c r="R2096" i="3" s="1"/>
  <c r="J2128" i="3"/>
  <c r="N2128" i="3" s="1"/>
  <c r="R2128" i="3" s="1"/>
  <c r="J2160" i="3"/>
  <c r="N2160" i="3" s="1"/>
  <c r="R2160" i="3" s="1"/>
  <c r="J2192" i="3"/>
  <c r="N2192" i="3" s="1"/>
  <c r="R2192" i="3" s="1"/>
  <c r="J2217" i="3"/>
  <c r="N2217" i="3" s="1"/>
  <c r="R2217" i="3" s="1"/>
  <c r="J2242" i="3"/>
  <c r="N2242" i="3" s="1"/>
  <c r="R2242" i="3" s="1"/>
  <c r="J2267" i="3"/>
  <c r="N2267" i="3" s="1"/>
  <c r="R2267" i="3" s="1"/>
  <c r="J2295" i="3"/>
  <c r="N2295" i="3" s="1"/>
  <c r="R2295" i="3" s="1"/>
  <c r="J2320" i="3"/>
  <c r="N2320" i="3" s="1"/>
  <c r="R2320" i="3" s="1"/>
  <c r="J2345" i="3"/>
  <c r="N2345" i="3" s="1"/>
  <c r="R2345" i="3" s="1"/>
  <c r="J2369" i="3"/>
  <c r="N2369" i="3" s="1"/>
  <c r="R2369" i="3" s="1"/>
  <c r="J2385" i="3"/>
  <c r="N2385" i="3" s="1"/>
  <c r="R2385" i="3" s="1"/>
  <c r="J2395" i="3"/>
  <c r="N2395" i="3" s="1"/>
  <c r="R2395" i="3" s="1"/>
  <c r="J2405" i="3"/>
  <c r="N2405" i="3" s="1"/>
  <c r="R2405" i="3" s="1"/>
  <c r="J2414" i="3"/>
  <c r="N2414" i="3" s="1"/>
  <c r="R2414" i="3" s="1"/>
  <c r="J2422" i="3"/>
  <c r="N2422" i="3" s="1"/>
  <c r="R2422" i="3" s="1"/>
  <c r="J2430" i="3"/>
  <c r="N2430" i="3" s="1"/>
  <c r="R2430" i="3" s="1"/>
  <c r="J2438" i="3"/>
  <c r="N2438" i="3" s="1"/>
  <c r="R2438" i="3" s="1"/>
  <c r="J2446" i="3"/>
  <c r="N2446" i="3" s="1"/>
  <c r="R2446" i="3" s="1"/>
  <c r="J2454" i="3"/>
  <c r="N2454" i="3" s="1"/>
  <c r="R2454" i="3" s="1"/>
  <c r="J2462" i="3"/>
  <c r="N2462" i="3" s="1"/>
  <c r="R2462" i="3" s="1"/>
  <c r="J2470" i="3"/>
  <c r="N2470" i="3" s="1"/>
  <c r="R2470" i="3" s="1"/>
  <c r="J2478" i="3"/>
  <c r="N2478" i="3" s="1"/>
  <c r="R2478" i="3" s="1"/>
  <c r="J2486" i="3"/>
  <c r="N2486" i="3" s="1"/>
  <c r="R2486" i="3" s="1"/>
  <c r="J2494" i="3"/>
  <c r="N2494" i="3" s="1"/>
  <c r="R2494" i="3" s="1"/>
  <c r="J2502" i="3"/>
  <c r="N2502" i="3" s="1"/>
  <c r="R2502" i="3" s="1"/>
  <c r="J2510" i="3"/>
  <c r="N2510" i="3" s="1"/>
  <c r="R2510" i="3" s="1"/>
  <c r="J2518" i="3"/>
  <c r="N2518" i="3" s="1"/>
  <c r="R2518" i="3" s="1"/>
  <c r="J2526" i="3"/>
  <c r="N2526" i="3" s="1"/>
  <c r="R2526" i="3" s="1"/>
  <c r="J2534" i="3"/>
  <c r="N2534" i="3" s="1"/>
  <c r="R2534" i="3" s="1"/>
  <c r="J2542" i="3"/>
  <c r="N2542" i="3" s="1"/>
  <c r="R2542" i="3" s="1"/>
  <c r="J2550" i="3"/>
  <c r="N2550" i="3" s="1"/>
  <c r="R2550" i="3" s="1"/>
  <c r="J2558" i="3"/>
  <c r="N2558" i="3" s="1"/>
  <c r="R2558" i="3" s="1"/>
  <c r="J2566" i="3"/>
  <c r="N2566" i="3" s="1"/>
  <c r="R2566" i="3" s="1"/>
  <c r="J2574" i="3"/>
  <c r="N2574" i="3" s="1"/>
  <c r="R2574" i="3" s="1"/>
  <c r="J2582" i="3"/>
  <c r="N2582" i="3" s="1"/>
  <c r="R2582" i="3" s="1"/>
  <c r="J2590" i="3"/>
  <c r="N2590" i="3" s="1"/>
  <c r="R2590" i="3" s="1"/>
  <c r="J2598" i="3"/>
  <c r="N2598" i="3" s="1"/>
  <c r="R2598" i="3" s="1"/>
  <c r="J2606" i="3"/>
  <c r="N2606" i="3" s="1"/>
  <c r="R2606" i="3" s="1"/>
  <c r="J2614" i="3"/>
  <c r="N2614" i="3" s="1"/>
  <c r="R2614" i="3" s="1"/>
  <c r="J2622" i="3"/>
  <c r="N2622" i="3" s="1"/>
  <c r="R2622" i="3" s="1"/>
  <c r="J2630" i="3"/>
  <c r="N2630" i="3" s="1"/>
  <c r="R2630" i="3" s="1"/>
  <c r="J2638" i="3"/>
  <c r="N2638" i="3" s="1"/>
  <c r="R2638" i="3" s="1"/>
  <c r="J2646" i="3"/>
  <c r="N2646" i="3" s="1"/>
  <c r="R2646" i="3" s="1"/>
  <c r="J2654" i="3"/>
  <c r="N2654" i="3" s="1"/>
  <c r="R2654" i="3" s="1"/>
  <c r="J2662" i="3"/>
  <c r="N2662" i="3" s="1"/>
  <c r="R2662" i="3" s="1"/>
  <c r="J2670" i="3"/>
  <c r="N2670" i="3" s="1"/>
  <c r="R2670" i="3" s="1"/>
  <c r="J2678" i="3"/>
  <c r="N2678" i="3" s="1"/>
  <c r="R2678" i="3" s="1"/>
  <c r="J2686" i="3"/>
  <c r="N2686" i="3" s="1"/>
  <c r="R2686" i="3" s="1"/>
  <c r="J2694" i="3"/>
  <c r="N2694" i="3" s="1"/>
  <c r="R2694" i="3" s="1"/>
  <c r="J2702" i="3"/>
  <c r="N2702" i="3" s="1"/>
  <c r="R2702" i="3" s="1"/>
  <c r="J2710" i="3"/>
  <c r="N2710" i="3" s="1"/>
  <c r="R2710" i="3" s="1"/>
  <c r="J2718" i="3"/>
  <c r="N2718" i="3" s="1"/>
  <c r="R2718" i="3" s="1"/>
  <c r="J2726" i="3"/>
  <c r="N2726" i="3" s="1"/>
  <c r="R2726" i="3" s="1"/>
  <c r="J2734" i="3"/>
  <c r="N2734" i="3" s="1"/>
  <c r="R2734" i="3" s="1"/>
  <c r="J2742" i="3"/>
  <c r="N2742" i="3" s="1"/>
  <c r="R2742" i="3" s="1"/>
  <c r="J2750" i="3"/>
  <c r="N2750" i="3" s="1"/>
  <c r="R2750" i="3" s="1"/>
  <c r="J2758" i="3"/>
  <c r="N2758" i="3" s="1"/>
  <c r="R2758" i="3" s="1"/>
  <c r="J2766" i="3"/>
  <c r="N2766" i="3" s="1"/>
  <c r="R2766" i="3" s="1"/>
  <c r="J2774" i="3"/>
  <c r="N2774" i="3" s="1"/>
  <c r="R2774" i="3" s="1"/>
  <c r="J2782" i="3"/>
  <c r="N2782" i="3" s="1"/>
  <c r="R2782" i="3" s="1"/>
  <c r="J2790" i="3"/>
  <c r="N2790" i="3" s="1"/>
  <c r="R2790" i="3" s="1"/>
  <c r="J2798" i="3"/>
  <c r="N2798" i="3" s="1"/>
  <c r="R2798" i="3" s="1"/>
  <c r="J2806" i="3"/>
  <c r="N2806" i="3" s="1"/>
  <c r="R2806" i="3" s="1"/>
  <c r="J2814" i="3"/>
  <c r="N2814" i="3" s="1"/>
  <c r="R2814" i="3" s="1"/>
  <c r="J2822" i="3"/>
  <c r="N2822" i="3" s="1"/>
  <c r="R2822" i="3" s="1"/>
  <c r="J2830" i="3"/>
  <c r="N2830" i="3" s="1"/>
  <c r="R2830" i="3" s="1"/>
  <c r="J2838" i="3"/>
  <c r="N2838" i="3" s="1"/>
  <c r="R2838" i="3" s="1"/>
  <c r="J2846" i="3"/>
  <c r="N2846" i="3" s="1"/>
  <c r="R2846" i="3" s="1"/>
  <c r="J2854" i="3"/>
  <c r="N2854" i="3" s="1"/>
  <c r="R2854" i="3" s="1"/>
  <c r="J2862" i="3"/>
  <c r="N2862" i="3" s="1"/>
  <c r="R2862" i="3" s="1"/>
  <c r="J2870" i="3"/>
  <c r="N2870" i="3" s="1"/>
  <c r="R2870" i="3" s="1"/>
  <c r="J2878" i="3"/>
  <c r="N2878" i="3" s="1"/>
  <c r="R2878" i="3" s="1"/>
  <c r="J2886" i="3"/>
  <c r="N2886" i="3" s="1"/>
  <c r="R2886" i="3" s="1"/>
  <c r="J2894" i="3"/>
  <c r="N2894" i="3" s="1"/>
  <c r="R2894" i="3" s="1"/>
  <c r="J2902" i="3"/>
  <c r="N2902" i="3" s="1"/>
  <c r="R2902" i="3" s="1"/>
  <c r="J2910" i="3"/>
  <c r="N2910" i="3" s="1"/>
  <c r="R2910" i="3" s="1"/>
  <c r="J2918" i="3"/>
  <c r="N2918" i="3" s="1"/>
  <c r="R2918" i="3" s="1"/>
  <c r="J2926" i="3"/>
  <c r="N2926" i="3" s="1"/>
  <c r="R2926" i="3" s="1"/>
  <c r="J2934" i="3"/>
  <c r="N2934" i="3" s="1"/>
  <c r="R2934" i="3" s="1"/>
  <c r="J2942" i="3"/>
  <c r="N2942" i="3" s="1"/>
  <c r="R2942" i="3" s="1"/>
  <c r="J2950" i="3"/>
  <c r="N2950" i="3" s="1"/>
  <c r="R2950" i="3" s="1"/>
  <c r="J2958" i="3"/>
  <c r="N2958" i="3" s="1"/>
  <c r="R2958" i="3" s="1"/>
  <c r="J2966" i="3"/>
  <c r="N2966" i="3" s="1"/>
  <c r="R2966" i="3" s="1"/>
  <c r="J2974" i="3"/>
  <c r="N2974" i="3" s="1"/>
  <c r="R2974" i="3" s="1"/>
  <c r="J2982" i="3"/>
  <c r="N2982" i="3" s="1"/>
  <c r="R2982" i="3" s="1"/>
  <c r="J2990" i="3"/>
  <c r="N2990" i="3" s="1"/>
  <c r="R2990" i="3" s="1"/>
  <c r="J2998" i="3"/>
  <c r="N2998" i="3" s="1"/>
  <c r="R2998" i="3" s="1"/>
  <c r="J3006" i="3"/>
  <c r="N3006" i="3" s="1"/>
  <c r="R3006" i="3" s="1"/>
  <c r="J3014" i="3"/>
  <c r="N3014" i="3" s="1"/>
  <c r="R3014" i="3" s="1"/>
  <c r="J3022" i="3"/>
  <c r="N3022" i="3" s="1"/>
  <c r="R3022" i="3" s="1"/>
  <c r="J3030" i="3"/>
  <c r="N3030" i="3" s="1"/>
  <c r="R3030" i="3" s="1"/>
  <c r="J3038" i="3"/>
  <c r="N3038" i="3" s="1"/>
  <c r="R3038" i="3" s="1"/>
  <c r="J3046" i="3"/>
  <c r="N3046" i="3" s="1"/>
  <c r="R3046" i="3" s="1"/>
  <c r="J3054" i="3"/>
  <c r="N3054" i="3" s="1"/>
  <c r="R3054" i="3" s="1"/>
  <c r="J3062" i="3"/>
  <c r="N3062" i="3" s="1"/>
  <c r="R3062" i="3" s="1"/>
  <c r="J3070" i="3"/>
  <c r="N3070" i="3" s="1"/>
  <c r="R3070" i="3" s="1"/>
  <c r="J3078" i="3"/>
  <c r="N3078" i="3" s="1"/>
  <c r="R3078" i="3" s="1"/>
  <c r="J3086" i="3"/>
  <c r="N3086" i="3" s="1"/>
  <c r="R3086" i="3" s="1"/>
  <c r="J3094" i="3"/>
  <c r="N3094" i="3" s="1"/>
  <c r="R3094" i="3" s="1"/>
  <c r="J3102" i="3"/>
  <c r="N3102" i="3" s="1"/>
  <c r="R3102" i="3" s="1"/>
  <c r="J3110" i="3"/>
  <c r="N3110" i="3" s="1"/>
  <c r="R3110" i="3" s="1"/>
  <c r="J3118" i="3"/>
  <c r="N3118" i="3" s="1"/>
  <c r="R3118" i="3" s="1"/>
  <c r="J3126" i="3"/>
  <c r="N3126" i="3" s="1"/>
  <c r="R3126" i="3" s="1"/>
  <c r="J3134" i="3"/>
  <c r="N3134" i="3" s="1"/>
  <c r="R3134" i="3" s="1"/>
  <c r="J3142" i="3"/>
  <c r="N3142" i="3" s="1"/>
  <c r="R3142" i="3" s="1"/>
  <c r="J3150" i="3"/>
  <c r="N3150" i="3" s="1"/>
  <c r="R3150" i="3" s="1"/>
  <c r="J3158" i="3"/>
  <c r="N3158" i="3" s="1"/>
  <c r="R3158" i="3" s="1"/>
  <c r="J3166" i="3"/>
  <c r="N3166" i="3" s="1"/>
  <c r="R3166" i="3" s="1"/>
  <c r="J3174" i="3"/>
  <c r="N3174" i="3" s="1"/>
  <c r="R3174" i="3" s="1"/>
  <c r="J3182" i="3"/>
  <c r="N3182" i="3" s="1"/>
  <c r="R3182" i="3" s="1"/>
  <c r="J3190" i="3"/>
  <c r="N3190" i="3" s="1"/>
  <c r="R3190" i="3" s="1"/>
  <c r="J3198" i="3"/>
  <c r="N3198" i="3" s="1"/>
  <c r="R3198" i="3" s="1"/>
  <c r="J3206" i="3"/>
  <c r="N3206" i="3" s="1"/>
  <c r="R3206" i="3" s="1"/>
  <c r="J3214" i="3"/>
  <c r="N3214" i="3" s="1"/>
  <c r="R3214" i="3" s="1"/>
  <c r="J3222" i="3"/>
  <c r="N3222" i="3" s="1"/>
  <c r="R3222" i="3" s="1"/>
  <c r="J3230" i="3"/>
  <c r="N3230" i="3" s="1"/>
  <c r="R3230" i="3" s="1"/>
  <c r="J3238" i="3"/>
  <c r="N3238" i="3" s="1"/>
  <c r="R3238" i="3" s="1"/>
  <c r="J3246" i="3"/>
  <c r="N3246" i="3" s="1"/>
  <c r="R3246" i="3" s="1"/>
  <c r="J3254" i="3"/>
  <c r="N3254" i="3" s="1"/>
  <c r="R3254" i="3" s="1"/>
  <c r="J3262" i="3"/>
  <c r="N3262" i="3" s="1"/>
  <c r="R3262" i="3" s="1"/>
  <c r="J3270" i="3"/>
  <c r="N3270" i="3" s="1"/>
  <c r="R3270" i="3" s="1"/>
  <c r="J3278" i="3"/>
  <c r="N3278" i="3" s="1"/>
  <c r="R3278" i="3" s="1"/>
  <c r="J3286" i="3"/>
  <c r="N3286" i="3" s="1"/>
  <c r="R3286" i="3" s="1"/>
  <c r="J3294" i="3"/>
  <c r="N3294" i="3" s="1"/>
  <c r="R3294" i="3" s="1"/>
  <c r="J3302" i="3"/>
  <c r="N3302" i="3" s="1"/>
  <c r="R3302" i="3" s="1"/>
  <c r="J3310" i="3"/>
  <c r="N3310" i="3" s="1"/>
  <c r="R3310" i="3" s="1"/>
  <c r="J3318" i="3"/>
  <c r="N3318" i="3" s="1"/>
  <c r="R3318" i="3" s="1"/>
  <c r="J3326" i="3"/>
  <c r="N3326" i="3" s="1"/>
  <c r="R3326" i="3" s="1"/>
  <c r="J3334" i="3"/>
  <c r="N3334" i="3" s="1"/>
  <c r="R3334" i="3" s="1"/>
  <c r="J3342" i="3"/>
  <c r="N3342" i="3" s="1"/>
  <c r="R3342" i="3" s="1"/>
  <c r="J3350" i="3"/>
  <c r="N3350" i="3" s="1"/>
  <c r="R3350" i="3" s="1"/>
  <c r="J3358" i="3"/>
  <c r="N3358" i="3" s="1"/>
  <c r="R3358" i="3" s="1"/>
  <c r="J3366" i="3"/>
  <c r="N3366" i="3" s="1"/>
  <c r="R3366" i="3" s="1"/>
  <c r="J3374" i="3"/>
  <c r="N3374" i="3" s="1"/>
  <c r="R3374" i="3" s="1"/>
  <c r="J3382" i="3"/>
  <c r="N3382" i="3" s="1"/>
  <c r="R3382" i="3" s="1"/>
  <c r="J3390" i="3"/>
  <c r="N3390" i="3" s="1"/>
  <c r="R3390" i="3" s="1"/>
  <c r="J144" i="3"/>
  <c r="N144" i="3" s="1"/>
  <c r="R144" i="3" s="1"/>
  <c r="J400" i="3"/>
  <c r="N400" i="3" s="1"/>
  <c r="R400" i="3" s="1"/>
  <c r="J633" i="3"/>
  <c r="N633" i="3" s="1"/>
  <c r="R633" i="3" s="1"/>
  <c r="J767" i="3"/>
  <c r="N767" i="3" s="1"/>
  <c r="R767" i="3" s="1"/>
  <c r="J870" i="3"/>
  <c r="N870" i="3" s="1"/>
  <c r="R870" i="3" s="1"/>
  <c r="J970" i="3"/>
  <c r="N970" i="3" s="1"/>
  <c r="R970" i="3" s="1"/>
  <c r="J1064" i="3"/>
  <c r="N1064" i="3" s="1"/>
  <c r="R1064" i="3" s="1"/>
  <c r="J1140" i="3"/>
  <c r="N1140" i="3" s="1"/>
  <c r="R1140" i="3" s="1"/>
  <c r="J1204" i="3"/>
  <c r="N1204" i="3" s="1"/>
  <c r="R1204" i="3" s="1"/>
  <c r="J1268" i="3"/>
  <c r="N1268" i="3" s="1"/>
  <c r="R1268" i="3" s="1"/>
  <c r="J1332" i="3"/>
  <c r="N1332" i="3" s="1"/>
  <c r="R1332" i="3" s="1"/>
  <c r="J1386" i="3"/>
  <c r="N1386" i="3" s="1"/>
  <c r="R1386" i="3" s="1"/>
  <c r="J1426" i="3"/>
  <c r="N1426" i="3" s="1"/>
  <c r="R1426" i="3" s="1"/>
  <c r="J1458" i="3"/>
  <c r="N1458" i="3" s="1"/>
  <c r="R1458" i="3" s="1"/>
  <c r="J1490" i="3"/>
  <c r="N1490" i="3" s="1"/>
  <c r="R1490" i="3" s="1"/>
  <c r="J1522" i="3"/>
  <c r="N1522" i="3" s="1"/>
  <c r="R1522" i="3" s="1"/>
  <c r="J1554" i="3"/>
  <c r="N1554" i="3" s="1"/>
  <c r="R1554" i="3" s="1"/>
  <c r="J1586" i="3"/>
  <c r="N1586" i="3" s="1"/>
  <c r="R1586" i="3" s="1"/>
  <c r="J1618" i="3"/>
  <c r="N1618" i="3" s="1"/>
  <c r="R1618" i="3" s="1"/>
  <c r="J1650" i="3"/>
  <c r="N1650" i="3" s="1"/>
  <c r="R1650" i="3" s="1"/>
  <c r="J1682" i="3"/>
  <c r="N1682" i="3" s="1"/>
  <c r="R1682" i="3" s="1"/>
  <c r="J1714" i="3"/>
  <c r="N1714" i="3" s="1"/>
  <c r="R1714" i="3" s="1"/>
  <c r="J1746" i="3"/>
  <c r="N1746" i="3" s="1"/>
  <c r="R1746" i="3" s="1"/>
  <c r="J1778" i="3"/>
  <c r="N1778" i="3" s="1"/>
  <c r="R1778" i="3" s="1"/>
  <c r="J1810" i="3"/>
  <c r="N1810" i="3" s="1"/>
  <c r="R1810" i="3" s="1"/>
  <c r="J1842" i="3"/>
  <c r="N1842" i="3" s="1"/>
  <c r="R1842" i="3" s="1"/>
  <c r="J1874" i="3"/>
  <c r="N1874" i="3" s="1"/>
  <c r="R1874" i="3" s="1"/>
  <c r="J1906" i="3"/>
  <c r="N1906" i="3" s="1"/>
  <c r="R1906" i="3" s="1"/>
  <c r="J1938" i="3"/>
  <c r="N1938" i="3" s="1"/>
  <c r="R1938" i="3" s="1"/>
  <c r="J1970" i="3"/>
  <c r="N1970" i="3" s="1"/>
  <c r="R1970" i="3" s="1"/>
  <c r="J2002" i="3"/>
  <c r="N2002" i="3" s="1"/>
  <c r="R2002" i="3" s="1"/>
  <c r="J2034" i="3"/>
  <c r="N2034" i="3" s="1"/>
  <c r="R2034" i="3" s="1"/>
  <c r="J2066" i="3"/>
  <c r="N2066" i="3" s="1"/>
  <c r="R2066" i="3" s="1"/>
  <c r="J2098" i="3"/>
  <c r="N2098" i="3" s="1"/>
  <c r="R2098" i="3" s="1"/>
  <c r="J2130" i="3"/>
  <c r="N2130" i="3" s="1"/>
  <c r="R2130" i="3" s="1"/>
  <c r="J2162" i="3"/>
  <c r="N2162" i="3" s="1"/>
  <c r="R2162" i="3" s="1"/>
  <c r="J2194" i="3"/>
  <c r="N2194" i="3" s="1"/>
  <c r="R2194" i="3" s="1"/>
  <c r="J2219" i="3"/>
  <c r="N2219" i="3" s="1"/>
  <c r="R2219" i="3" s="1"/>
  <c r="J2247" i="3"/>
  <c r="N2247" i="3" s="1"/>
  <c r="R2247" i="3" s="1"/>
  <c r="J2272" i="3"/>
  <c r="N2272" i="3" s="1"/>
  <c r="R2272" i="3" s="1"/>
  <c r="J2297" i="3"/>
  <c r="N2297" i="3" s="1"/>
  <c r="R2297" i="3" s="1"/>
  <c r="J2322" i="3"/>
  <c r="N2322" i="3" s="1"/>
  <c r="R2322" i="3" s="1"/>
  <c r="J2347" i="3"/>
  <c r="N2347" i="3" s="1"/>
  <c r="R2347" i="3" s="1"/>
  <c r="J2370" i="3"/>
  <c r="N2370" i="3" s="1"/>
  <c r="R2370" i="3" s="1"/>
  <c r="J2386" i="3"/>
  <c r="N2386" i="3" s="1"/>
  <c r="R2386" i="3" s="1"/>
  <c r="J2397" i="3"/>
  <c r="N2397" i="3" s="1"/>
  <c r="R2397" i="3" s="1"/>
  <c r="J2406" i="3"/>
  <c r="N2406" i="3" s="1"/>
  <c r="R2406" i="3" s="1"/>
  <c r="J2415" i="3"/>
  <c r="N2415" i="3" s="1"/>
  <c r="R2415" i="3" s="1"/>
  <c r="J2423" i="3"/>
  <c r="N2423" i="3" s="1"/>
  <c r="R2423" i="3" s="1"/>
  <c r="J2431" i="3"/>
  <c r="N2431" i="3" s="1"/>
  <c r="R2431" i="3" s="1"/>
  <c r="J2439" i="3"/>
  <c r="N2439" i="3" s="1"/>
  <c r="R2439" i="3" s="1"/>
  <c r="J2447" i="3"/>
  <c r="N2447" i="3" s="1"/>
  <c r="R2447" i="3" s="1"/>
  <c r="J2455" i="3"/>
  <c r="N2455" i="3" s="1"/>
  <c r="R2455" i="3" s="1"/>
  <c r="J2463" i="3"/>
  <c r="N2463" i="3" s="1"/>
  <c r="R2463" i="3" s="1"/>
  <c r="J2471" i="3"/>
  <c r="N2471" i="3" s="1"/>
  <c r="R2471" i="3" s="1"/>
  <c r="J2479" i="3"/>
  <c r="N2479" i="3" s="1"/>
  <c r="R2479" i="3" s="1"/>
  <c r="J2487" i="3"/>
  <c r="N2487" i="3" s="1"/>
  <c r="R2487" i="3" s="1"/>
  <c r="J2495" i="3"/>
  <c r="N2495" i="3" s="1"/>
  <c r="R2495" i="3" s="1"/>
  <c r="J2503" i="3"/>
  <c r="N2503" i="3" s="1"/>
  <c r="R2503" i="3" s="1"/>
  <c r="J2511" i="3"/>
  <c r="N2511" i="3" s="1"/>
  <c r="R2511" i="3" s="1"/>
  <c r="J2519" i="3"/>
  <c r="N2519" i="3" s="1"/>
  <c r="R2519" i="3" s="1"/>
  <c r="J2527" i="3"/>
  <c r="N2527" i="3" s="1"/>
  <c r="R2527" i="3" s="1"/>
  <c r="J2535" i="3"/>
  <c r="N2535" i="3" s="1"/>
  <c r="R2535" i="3" s="1"/>
  <c r="J2543" i="3"/>
  <c r="N2543" i="3" s="1"/>
  <c r="R2543" i="3" s="1"/>
  <c r="J2551" i="3"/>
  <c r="N2551" i="3" s="1"/>
  <c r="R2551" i="3" s="1"/>
  <c r="J2559" i="3"/>
  <c r="N2559" i="3" s="1"/>
  <c r="R2559" i="3" s="1"/>
  <c r="J2567" i="3"/>
  <c r="N2567" i="3" s="1"/>
  <c r="R2567" i="3" s="1"/>
  <c r="J2575" i="3"/>
  <c r="N2575" i="3" s="1"/>
  <c r="R2575" i="3" s="1"/>
  <c r="J2583" i="3"/>
  <c r="N2583" i="3" s="1"/>
  <c r="R2583" i="3" s="1"/>
  <c r="J2591" i="3"/>
  <c r="N2591" i="3" s="1"/>
  <c r="R2591" i="3" s="1"/>
  <c r="J2599" i="3"/>
  <c r="N2599" i="3" s="1"/>
  <c r="R2599" i="3" s="1"/>
  <c r="J2607" i="3"/>
  <c r="N2607" i="3" s="1"/>
  <c r="R2607" i="3" s="1"/>
  <c r="J2615" i="3"/>
  <c r="N2615" i="3" s="1"/>
  <c r="R2615" i="3" s="1"/>
  <c r="J2623" i="3"/>
  <c r="N2623" i="3" s="1"/>
  <c r="R2623" i="3" s="1"/>
  <c r="J2631" i="3"/>
  <c r="N2631" i="3" s="1"/>
  <c r="R2631" i="3" s="1"/>
  <c r="J2639" i="3"/>
  <c r="N2639" i="3" s="1"/>
  <c r="R2639" i="3" s="1"/>
  <c r="J2647" i="3"/>
  <c r="N2647" i="3" s="1"/>
  <c r="R2647" i="3" s="1"/>
  <c r="J2655" i="3"/>
  <c r="N2655" i="3" s="1"/>
  <c r="R2655" i="3" s="1"/>
  <c r="J2663" i="3"/>
  <c r="N2663" i="3" s="1"/>
  <c r="R2663" i="3" s="1"/>
  <c r="J2671" i="3"/>
  <c r="N2671" i="3" s="1"/>
  <c r="R2671" i="3" s="1"/>
  <c r="J2679" i="3"/>
  <c r="N2679" i="3" s="1"/>
  <c r="R2679" i="3" s="1"/>
  <c r="J2687" i="3"/>
  <c r="N2687" i="3" s="1"/>
  <c r="R2687" i="3" s="1"/>
  <c r="J2695" i="3"/>
  <c r="N2695" i="3" s="1"/>
  <c r="R2695" i="3" s="1"/>
  <c r="J2703" i="3"/>
  <c r="N2703" i="3" s="1"/>
  <c r="R2703" i="3" s="1"/>
  <c r="J2711" i="3"/>
  <c r="N2711" i="3" s="1"/>
  <c r="R2711" i="3" s="1"/>
  <c r="J2719" i="3"/>
  <c r="N2719" i="3" s="1"/>
  <c r="R2719" i="3" s="1"/>
  <c r="J2727" i="3"/>
  <c r="N2727" i="3" s="1"/>
  <c r="R2727" i="3" s="1"/>
  <c r="J2735" i="3"/>
  <c r="N2735" i="3" s="1"/>
  <c r="R2735" i="3" s="1"/>
  <c r="J2743" i="3"/>
  <c r="N2743" i="3" s="1"/>
  <c r="R2743" i="3" s="1"/>
  <c r="J2751" i="3"/>
  <c r="N2751" i="3" s="1"/>
  <c r="R2751" i="3" s="1"/>
  <c r="J2759" i="3"/>
  <c r="N2759" i="3" s="1"/>
  <c r="R2759" i="3" s="1"/>
  <c r="J2767" i="3"/>
  <c r="N2767" i="3" s="1"/>
  <c r="R2767" i="3" s="1"/>
  <c r="J2775" i="3"/>
  <c r="N2775" i="3" s="1"/>
  <c r="R2775" i="3" s="1"/>
  <c r="J2783" i="3"/>
  <c r="N2783" i="3" s="1"/>
  <c r="R2783" i="3" s="1"/>
  <c r="J2791" i="3"/>
  <c r="N2791" i="3" s="1"/>
  <c r="R2791" i="3" s="1"/>
  <c r="J2799" i="3"/>
  <c r="N2799" i="3" s="1"/>
  <c r="R2799" i="3" s="1"/>
  <c r="J2807" i="3"/>
  <c r="N2807" i="3" s="1"/>
  <c r="R2807" i="3" s="1"/>
  <c r="J2815" i="3"/>
  <c r="N2815" i="3" s="1"/>
  <c r="R2815" i="3" s="1"/>
  <c r="J2823" i="3"/>
  <c r="N2823" i="3" s="1"/>
  <c r="R2823" i="3" s="1"/>
  <c r="J2831" i="3"/>
  <c r="N2831" i="3" s="1"/>
  <c r="R2831" i="3" s="1"/>
  <c r="J2839" i="3"/>
  <c r="N2839" i="3" s="1"/>
  <c r="R2839" i="3" s="1"/>
  <c r="J2847" i="3"/>
  <c r="N2847" i="3" s="1"/>
  <c r="R2847" i="3" s="1"/>
  <c r="J2855" i="3"/>
  <c r="N2855" i="3" s="1"/>
  <c r="R2855" i="3" s="1"/>
  <c r="J2863" i="3"/>
  <c r="N2863" i="3" s="1"/>
  <c r="R2863" i="3" s="1"/>
  <c r="J2871" i="3"/>
  <c r="N2871" i="3" s="1"/>
  <c r="R2871" i="3" s="1"/>
  <c r="J2879" i="3"/>
  <c r="N2879" i="3" s="1"/>
  <c r="R2879" i="3" s="1"/>
  <c r="J2887" i="3"/>
  <c r="N2887" i="3" s="1"/>
  <c r="R2887" i="3" s="1"/>
  <c r="J2895" i="3"/>
  <c r="N2895" i="3" s="1"/>
  <c r="R2895" i="3" s="1"/>
  <c r="J2903" i="3"/>
  <c r="N2903" i="3" s="1"/>
  <c r="R2903" i="3" s="1"/>
  <c r="J2911" i="3"/>
  <c r="N2911" i="3" s="1"/>
  <c r="R2911" i="3" s="1"/>
  <c r="J2919" i="3"/>
  <c r="N2919" i="3" s="1"/>
  <c r="R2919" i="3" s="1"/>
  <c r="J2927" i="3"/>
  <c r="N2927" i="3" s="1"/>
  <c r="R2927" i="3" s="1"/>
  <c r="J2935" i="3"/>
  <c r="N2935" i="3" s="1"/>
  <c r="R2935" i="3" s="1"/>
  <c r="J2943" i="3"/>
  <c r="N2943" i="3" s="1"/>
  <c r="R2943" i="3" s="1"/>
  <c r="J2951" i="3"/>
  <c r="N2951" i="3" s="1"/>
  <c r="R2951" i="3" s="1"/>
  <c r="J2959" i="3"/>
  <c r="N2959" i="3" s="1"/>
  <c r="R2959" i="3" s="1"/>
  <c r="J2967" i="3"/>
  <c r="N2967" i="3" s="1"/>
  <c r="R2967" i="3" s="1"/>
  <c r="J2975" i="3"/>
  <c r="N2975" i="3" s="1"/>
  <c r="R2975" i="3" s="1"/>
  <c r="J2983" i="3"/>
  <c r="N2983" i="3" s="1"/>
  <c r="R2983" i="3" s="1"/>
  <c r="J2991" i="3"/>
  <c r="N2991" i="3" s="1"/>
  <c r="R2991" i="3" s="1"/>
  <c r="J2999" i="3"/>
  <c r="N2999" i="3" s="1"/>
  <c r="R2999" i="3" s="1"/>
  <c r="J3007" i="3"/>
  <c r="N3007" i="3" s="1"/>
  <c r="R3007" i="3" s="1"/>
  <c r="J3015" i="3"/>
  <c r="N3015" i="3" s="1"/>
  <c r="R3015" i="3" s="1"/>
  <c r="J3023" i="3"/>
  <c r="N3023" i="3" s="1"/>
  <c r="R3023" i="3" s="1"/>
  <c r="J3031" i="3"/>
  <c r="N3031" i="3" s="1"/>
  <c r="R3031" i="3" s="1"/>
  <c r="J3039" i="3"/>
  <c r="N3039" i="3" s="1"/>
  <c r="R3039" i="3" s="1"/>
  <c r="J3047" i="3"/>
  <c r="N3047" i="3" s="1"/>
  <c r="R3047" i="3" s="1"/>
  <c r="J3055" i="3"/>
  <c r="N3055" i="3" s="1"/>
  <c r="R3055" i="3" s="1"/>
  <c r="J3063" i="3"/>
  <c r="N3063" i="3" s="1"/>
  <c r="R3063" i="3" s="1"/>
  <c r="J3071" i="3"/>
  <c r="N3071" i="3" s="1"/>
  <c r="R3071" i="3" s="1"/>
  <c r="J3079" i="3"/>
  <c r="N3079" i="3" s="1"/>
  <c r="R3079" i="3" s="1"/>
  <c r="J3087" i="3"/>
  <c r="N3087" i="3" s="1"/>
  <c r="R3087" i="3" s="1"/>
  <c r="J3095" i="3"/>
  <c r="N3095" i="3" s="1"/>
  <c r="R3095" i="3" s="1"/>
  <c r="J3103" i="3"/>
  <c r="N3103" i="3" s="1"/>
  <c r="R3103" i="3" s="1"/>
  <c r="J3111" i="3"/>
  <c r="N3111" i="3" s="1"/>
  <c r="R3111" i="3" s="1"/>
  <c r="J3119" i="3"/>
  <c r="N3119" i="3" s="1"/>
  <c r="R3119" i="3" s="1"/>
  <c r="J3127" i="3"/>
  <c r="N3127" i="3" s="1"/>
  <c r="R3127" i="3" s="1"/>
  <c r="J3135" i="3"/>
  <c r="N3135" i="3" s="1"/>
  <c r="R3135" i="3" s="1"/>
  <c r="J3143" i="3"/>
  <c r="N3143" i="3" s="1"/>
  <c r="R3143" i="3" s="1"/>
  <c r="J3151" i="3"/>
  <c r="N3151" i="3" s="1"/>
  <c r="R3151" i="3" s="1"/>
  <c r="J3159" i="3"/>
  <c r="N3159" i="3" s="1"/>
  <c r="R3159" i="3" s="1"/>
  <c r="J3167" i="3"/>
  <c r="N3167" i="3" s="1"/>
  <c r="R3167" i="3" s="1"/>
  <c r="J3175" i="3"/>
  <c r="N3175" i="3" s="1"/>
  <c r="R3175" i="3" s="1"/>
  <c r="J3183" i="3"/>
  <c r="N3183" i="3" s="1"/>
  <c r="R3183" i="3" s="1"/>
  <c r="J3191" i="3"/>
  <c r="N3191" i="3" s="1"/>
  <c r="R3191" i="3" s="1"/>
  <c r="J3199" i="3"/>
  <c r="N3199" i="3" s="1"/>
  <c r="R3199" i="3" s="1"/>
  <c r="J3207" i="3"/>
  <c r="N3207" i="3" s="1"/>
  <c r="R3207" i="3" s="1"/>
  <c r="J3215" i="3"/>
  <c r="N3215" i="3" s="1"/>
  <c r="R3215" i="3" s="1"/>
  <c r="J3223" i="3"/>
  <c r="N3223" i="3" s="1"/>
  <c r="R3223" i="3" s="1"/>
  <c r="J3231" i="3"/>
  <c r="N3231" i="3" s="1"/>
  <c r="R3231" i="3" s="1"/>
  <c r="J3239" i="3"/>
  <c r="N3239" i="3" s="1"/>
  <c r="R3239" i="3" s="1"/>
  <c r="J3247" i="3"/>
  <c r="N3247" i="3" s="1"/>
  <c r="R3247" i="3" s="1"/>
  <c r="J3255" i="3"/>
  <c r="N3255" i="3" s="1"/>
  <c r="R3255" i="3" s="1"/>
  <c r="J3263" i="3"/>
  <c r="N3263" i="3" s="1"/>
  <c r="R3263" i="3" s="1"/>
  <c r="J3271" i="3"/>
  <c r="N3271" i="3" s="1"/>
  <c r="R3271" i="3" s="1"/>
  <c r="J3279" i="3"/>
  <c r="N3279" i="3" s="1"/>
  <c r="R3279" i="3" s="1"/>
  <c r="J3287" i="3"/>
  <c r="N3287" i="3" s="1"/>
  <c r="R3287" i="3" s="1"/>
  <c r="J3295" i="3"/>
  <c r="N3295" i="3" s="1"/>
  <c r="R3295" i="3" s="1"/>
  <c r="J3303" i="3"/>
  <c r="N3303" i="3" s="1"/>
  <c r="R3303" i="3" s="1"/>
  <c r="J3311" i="3"/>
  <c r="N3311" i="3" s="1"/>
  <c r="R3311" i="3" s="1"/>
  <c r="J3319" i="3"/>
  <c r="N3319" i="3" s="1"/>
  <c r="R3319" i="3" s="1"/>
  <c r="J3327" i="3"/>
  <c r="N3327" i="3" s="1"/>
  <c r="R3327" i="3" s="1"/>
  <c r="J3335" i="3"/>
  <c r="N3335" i="3" s="1"/>
  <c r="R3335" i="3" s="1"/>
  <c r="J3343" i="3"/>
  <c r="N3343" i="3" s="1"/>
  <c r="R3343" i="3" s="1"/>
  <c r="J3351" i="3"/>
  <c r="N3351" i="3" s="1"/>
  <c r="R3351" i="3" s="1"/>
  <c r="J3359" i="3"/>
  <c r="N3359" i="3" s="1"/>
  <c r="R3359" i="3" s="1"/>
  <c r="J3367" i="3"/>
  <c r="N3367" i="3" s="1"/>
  <c r="R3367" i="3" s="1"/>
  <c r="J3375" i="3"/>
  <c r="N3375" i="3" s="1"/>
  <c r="R3375" i="3" s="1"/>
  <c r="J3383" i="3"/>
  <c r="N3383" i="3" s="1"/>
  <c r="R3383" i="3" s="1"/>
  <c r="J3391" i="3"/>
  <c r="N3391" i="3" s="1"/>
  <c r="R3391" i="3" s="1"/>
  <c r="J270" i="3"/>
  <c r="N270" i="3" s="1"/>
  <c r="R270" i="3" s="1"/>
  <c r="J526" i="3"/>
  <c r="N526" i="3" s="1"/>
  <c r="R526" i="3" s="1"/>
  <c r="J712" i="3"/>
  <c r="N712" i="3" s="1"/>
  <c r="R712" i="3" s="1"/>
  <c r="J815" i="3"/>
  <c r="N815" i="3" s="1"/>
  <c r="R815" i="3" s="1"/>
  <c r="J918" i="3"/>
  <c r="N918" i="3" s="1"/>
  <c r="R918" i="3" s="1"/>
  <c r="J1018" i="3"/>
  <c r="N1018" i="3" s="1"/>
  <c r="R1018" i="3" s="1"/>
  <c r="J1104" i="3"/>
  <c r="N1104" i="3" s="1"/>
  <c r="R1104" i="3" s="1"/>
  <c r="J1170" i="3"/>
  <c r="N1170" i="3" s="1"/>
  <c r="R1170" i="3" s="1"/>
  <c r="J1234" i="3"/>
  <c r="N1234" i="3" s="1"/>
  <c r="R1234" i="3" s="1"/>
  <c r="J1298" i="3"/>
  <c r="N1298" i="3" s="1"/>
  <c r="R1298" i="3" s="1"/>
  <c r="J1356" i="3"/>
  <c r="N1356" i="3" s="1"/>
  <c r="R1356" i="3" s="1"/>
  <c r="J1408" i="3"/>
  <c r="N1408" i="3" s="1"/>
  <c r="R1408" i="3" s="1"/>
  <c r="J1440" i="3"/>
  <c r="N1440" i="3" s="1"/>
  <c r="R1440" i="3" s="1"/>
  <c r="J1472" i="3"/>
  <c r="N1472" i="3" s="1"/>
  <c r="R1472" i="3" s="1"/>
  <c r="J1504" i="3"/>
  <c r="N1504" i="3" s="1"/>
  <c r="R1504" i="3" s="1"/>
  <c r="J1536" i="3"/>
  <c r="N1536" i="3" s="1"/>
  <c r="R1536" i="3" s="1"/>
  <c r="J1568" i="3"/>
  <c r="N1568" i="3" s="1"/>
  <c r="R1568" i="3" s="1"/>
  <c r="J1600" i="3"/>
  <c r="N1600" i="3" s="1"/>
  <c r="R1600" i="3" s="1"/>
  <c r="J1632" i="3"/>
  <c r="N1632" i="3" s="1"/>
  <c r="R1632" i="3" s="1"/>
  <c r="J1664" i="3"/>
  <c r="N1664" i="3" s="1"/>
  <c r="R1664" i="3" s="1"/>
  <c r="J1696" i="3"/>
  <c r="N1696" i="3" s="1"/>
  <c r="R1696" i="3" s="1"/>
  <c r="J1728" i="3"/>
  <c r="N1728" i="3" s="1"/>
  <c r="R1728" i="3" s="1"/>
  <c r="J1760" i="3"/>
  <c r="N1760" i="3" s="1"/>
  <c r="R1760" i="3" s="1"/>
  <c r="J1792" i="3"/>
  <c r="N1792" i="3" s="1"/>
  <c r="R1792" i="3" s="1"/>
  <c r="J1824" i="3"/>
  <c r="N1824" i="3" s="1"/>
  <c r="R1824" i="3" s="1"/>
  <c r="J1856" i="3"/>
  <c r="N1856" i="3" s="1"/>
  <c r="R1856" i="3" s="1"/>
  <c r="J1888" i="3"/>
  <c r="N1888" i="3" s="1"/>
  <c r="R1888" i="3" s="1"/>
  <c r="J1920" i="3"/>
  <c r="N1920" i="3" s="1"/>
  <c r="R1920" i="3" s="1"/>
  <c r="J1952" i="3"/>
  <c r="N1952" i="3" s="1"/>
  <c r="R1952" i="3" s="1"/>
  <c r="J1984" i="3"/>
  <c r="N1984" i="3" s="1"/>
  <c r="R1984" i="3" s="1"/>
  <c r="J2016" i="3"/>
  <c r="N2016" i="3" s="1"/>
  <c r="R2016" i="3" s="1"/>
  <c r="J2048" i="3"/>
  <c r="N2048" i="3" s="1"/>
  <c r="R2048" i="3" s="1"/>
  <c r="J2080" i="3"/>
  <c r="N2080" i="3" s="1"/>
  <c r="R2080" i="3" s="1"/>
  <c r="J2112" i="3"/>
  <c r="N2112" i="3" s="1"/>
  <c r="R2112" i="3" s="1"/>
  <c r="J2144" i="3"/>
  <c r="N2144" i="3" s="1"/>
  <c r="R2144" i="3" s="1"/>
  <c r="J2176" i="3"/>
  <c r="N2176" i="3" s="1"/>
  <c r="R2176" i="3" s="1"/>
  <c r="J2203" i="3"/>
  <c r="N2203" i="3" s="1"/>
  <c r="R2203" i="3" s="1"/>
  <c r="J2231" i="3"/>
  <c r="N2231" i="3" s="1"/>
  <c r="R2231" i="3" s="1"/>
  <c r="J2256" i="3"/>
  <c r="N2256" i="3" s="1"/>
  <c r="R2256" i="3" s="1"/>
  <c r="J2281" i="3"/>
  <c r="N2281" i="3" s="1"/>
  <c r="R2281" i="3" s="1"/>
  <c r="J2306" i="3"/>
  <c r="N2306" i="3" s="1"/>
  <c r="R2306" i="3" s="1"/>
  <c r="J2331" i="3"/>
  <c r="N2331" i="3" s="1"/>
  <c r="R2331" i="3" s="1"/>
  <c r="J2359" i="3"/>
  <c r="N2359" i="3" s="1"/>
  <c r="R2359" i="3" s="1"/>
  <c r="J2376" i="3"/>
  <c r="N2376" i="3" s="1"/>
  <c r="R2376" i="3" s="1"/>
  <c r="J2391" i="3"/>
  <c r="N2391" i="3" s="1"/>
  <c r="R2391" i="3" s="1"/>
  <c r="J2400" i="3"/>
  <c r="N2400" i="3" s="1"/>
  <c r="R2400" i="3" s="1"/>
  <c r="J2409" i="3"/>
  <c r="N2409" i="3" s="1"/>
  <c r="R2409" i="3" s="1"/>
  <c r="J2418" i="3"/>
  <c r="N2418" i="3" s="1"/>
  <c r="R2418" i="3" s="1"/>
  <c r="J2426" i="3"/>
  <c r="N2426" i="3" s="1"/>
  <c r="R2426" i="3" s="1"/>
  <c r="J2434" i="3"/>
  <c r="N2434" i="3" s="1"/>
  <c r="R2434" i="3" s="1"/>
  <c r="J2442" i="3"/>
  <c r="N2442" i="3" s="1"/>
  <c r="R2442" i="3" s="1"/>
  <c r="J2450" i="3"/>
  <c r="N2450" i="3" s="1"/>
  <c r="R2450" i="3" s="1"/>
  <c r="J2458" i="3"/>
  <c r="N2458" i="3" s="1"/>
  <c r="R2458" i="3" s="1"/>
  <c r="J2466" i="3"/>
  <c r="N2466" i="3" s="1"/>
  <c r="R2466" i="3" s="1"/>
  <c r="J2474" i="3"/>
  <c r="N2474" i="3" s="1"/>
  <c r="R2474" i="3" s="1"/>
  <c r="J2482" i="3"/>
  <c r="N2482" i="3" s="1"/>
  <c r="R2482" i="3" s="1"/>
  <c r="J2490" i="3"/>
  <c r="N2490" i="3" s="1"/>
  <c r="R2490" i="3" s="1"/>
  <c r="J2498" i="3"/>
  <c r="N2498" i="3" s="1"/>
  <c r="R2498" i="3" s="1"/>
  <c r="J2506" i="3"/>
  <c r="N2506" i="3" s="1"/>
  <c r="R2506" i="3" s="1"/>
  <c r="J2514" i="3"/>
  <c r="N2514" i="3" s="1"/>
  <c r="R2514" i="3" s="1"/>
  <c r="J2522" i="3"/>
  <c r="N2522" i="3" s="1"/>
  <c r="R2522" i="3" s="1"/>
  <c r="J2530" i="3"/>
  <c r="N2530" i="3" s="1"/>
  <c r="R2530" i="3" s="1"/>
  <c r="J2538" i="3"/>
  <c r="N2538" i="3" s="1"/>
  <c r="R2538" i="3" s="1"/>
  <c r="J2546" i="3"/>
  <c r="N2546" i="3" s="1"/>
  <c r="R2546" i="3" s="1"/>
  <c r="J2554" i="3"/>
  <c r="N2554" i="3" s="1"/>
  <c r="R2554" i="3" s="1"/>
  <c r="J2562" i="3"/>
  <c r="N2562" i="3" s="1"/>
  <c r="R2562" i="3" s="1"/>
  <c r="J2570" i="3"/>
  <c r="N2570" i="3" s="1"/>
  <c r="R2570" i="3" s="1"/>
  <c r="J2578" i="3"/>
  <c r="N2578" i="3" s="1"/>
  <c r="R2578" i="3" s="1"/>
  <c r="J2586" i="3"/>
  <c r="N2586" i="3" s="1"/>
  <c r="R2586" i="3" s="1"/>
  <c r="J2594" i="3"/>
  <c r="N2594" i="3" s="1"/>
  <c r="R2594" i="3" s="1"/>
  <c r="J2602" i="3"/>
  <c r="N2602" i="3" s="1"/>
  <c r="R2602" i="3" s="1"/>
  <c r="J2610" i="3"/>
  <c r="N2610" i="3" s="1"/>
  <c r="R2610" i="3" s="1"/>
  <c r="J2618" i="3"/>
  <c r="N2618" i="3" s="1"/>
  <c r="R2618" i="3" s="1"/>
  <c r="J2626" i="3"/>
  <c r="N2626" i="3" s="1"/>
  <c r="R2626" i="3" s="1"/>
  <c r="J2634" i="3"/>
  <c r="N2634" i="3" s="1"/>
  <c r="R2634" i="3" s="1"/>
  <c r="J2642" i="3"/>
  <c r="N2642" i="3" s="1"/>
  <c r="R2642" i="3" s="1"/>
  <c r="J2650" i="3"/>
  <c r="N2650" i="3" s="1"/>
  <c r="R2650" i="3" s="1"/>
  <c r="J2658" i="3"/>
  <c r="N2658" i="3" s="1"/>
  <c r="R2658" i="3" s="1"/>
  <c r="J2666" i="3"/>
  <c r="N2666" i="3" s="1"/>
  <c r="R2666" i="3" s="1"/>
  <c r="J2674" i="3"/>
  <c r="N2674" i="3" s="1"/>
  <c r="R2674" i="3" s="1"/>
  <c r="J2682" i="3"/>
  <c r="N2682" i="3" s="1"/>
  <c r="R2682" i="3" s="1"/>
  <c r="J2690" i="3"/>
  <c r="N2690" i="3" s="1"/>
  <c r="R2690" i="3" s="1"/>
  <c r="J2698" i="3"/>
  <c r="N2698" i="3" s="1"/>
  <c r="R2698" i="3" s="1"/>
  <c r="J2706" i="3"/>
  <c r="N2706" i="3" s="1"/>
  <c r="R2706" i="3" s="1"/>
  <c r="J2714" i="3"/>
  <c r="N2714" i="3" s="1"/>
  <c r="R2714" i="3" s="1"/>
  <c r="J2722" i="3"/>
  <c r="N2722" i="3" s="1"/>
  <c r="R2722" i="3" s="1"/>
  <c r="J2730" i="3"/>
  <c r="N2730" i="3" s="1"/>
  <c r="R2730" i="3" s="1"/>
  <c r="J2738" i="3"/>
  <c r="N2738" i="3" s="1"/>
  <c r="R2738" i="3" s="1"/>
  <c r="J2746" i="3"/>
  <c r="N2746" i="3" s="1"/>
  <c r="R2746" i="3" s="1"/>
  <c r="J2754" i="3"/>
  <c r="N2754" i="3" s="1"/>
  <c r="R2754" i="3" s="1"/>
  <c r="J2762" i="3"/>
  <c r="N2762" i="3" s="1"/>
  <c r="R2762" i="3" s="1"/>
  <c r="J2770" i="3"/>
  <c r="N2770" i="3" s="1"/>
  <c r="R2770" i="3" s="1"/>
  <c r="J2778" i="3"/>
  <c r="N2778" i="3" s="1"/>
  <c r="R2778" i="3" s="1"/>
  <c r="J2786" i="3"/>
  <c r="N2786" i="3" s="1"/>
  <c r="R2786" i="3" s="1"/>
  <c r="J2794" i="3"/>
  <c r="N2794" i="3" s="1"/>
  <c r="R2794" i="3" s="1"/>
  <c r="J2802" i="3"/>
  <c r="N2802" i="3" s="1"/>
  <c r="R2802" i="3" s="1"/>
  <c r="J2810" i="3"/>
  <c r="N2810" i="3" s="1"/>
  <c r="R2810" i="3" s="1"/>
  <c r="J2818" i="3"/>
  <c r="N2818" i="3" s="1"/>
  <c r="R2818" i="3" s="1"/>
  <c r="J2826" i="3"/>
  <c r="N2826" i="3" s="1"/>
  <c r="R2826" i="3" s="1"/>
  <c r="J2834" i="3"/>
  <c r="N2834" i="3" s="1"/>
  <c r="R2834" i="3" s="1"/>
  <c r="J2842" i="3"/>
  <c r="N2842" i="3" s="1"/>
  <c r="R2842" i="3" s="1"/>
  <c r="J2850" i="3"/>
  <c r="N2850" i="3" s="1"/>
  <c r="R2850" i="3" s="1"/>
  <c r="J2858" i="3"/>
  <c r="N2858" i="3" s="1"/>
  <c r="R2858" i="3" s="1"/>
  <c r="J2866" i="3"/>
  <c r="N2866" i="3" s="1"/>
  <c r="R2866" i="3" s="1"/>
  <c r="J2874" i="3"/>
  <c r="N2874" i="3" s="1"/>
  <c r="R2874" i="3" s="1"/>
  <c r="J2882" i="3"/>
  <c r="N2882" i="3" s="1"/>
  <c r="R2882" i="3" s="1"/>
  <c r="J2890" i="3"/>
  <c r="N2890" i="3" s="1"/>
  <c r="R2890" i="3" s="1"/>
  <c r="J2898" i="3"/>
  <c r="N2898" i="3" s="1"/>
  <c r="R2898" i="3" s="1"/>
  <c r="J2906" i="3"/>
  <c r="N2906" i="3" s="1"/>
  <c r="R2906" i="3" s="1"/>
  <c r="J2914" i="3"/>
  <c r="N2914" i="3" s="1"/>
  <c r="R2914" i="3" s="1"/>
  <c r="J2922" i="3"/>
  <c r="N2922" i="3" s="1"/>
  <c r="R2922" i="3" s="1"/>
  <c r="J2930" i="3"/>
  <c r="N2930" i="3" s="1"/>
  <c r="R2930" i="3" s="1"/>
  <c r="J2938" i="3"/>
  <c r="N2938" i="3" s="1"/>
  <c r="R2938" i="3" s="1"/>
  <c r="J2946" i="3"/>
  <c r="N2946" i="3" s="1"/>
  <c r="R2946" i="3" s="1"/>
  <c r="J2954" i="3"/>
  <c r="N2954" i="3" s="1"/>
  <c r="R2954" i="3" s="1"/>
  <c r="J2962" i="3"/>
  <c r="N2962" i="3" s="1"/>
  <c r="R2962" i="3" s="1"/>
  <c r="J2970" i="3"/>
  <c r="N2970" i="3" s="1"/>
  <c r="R2970" i="3" s="1"/>
  <c r="J2978" i="3"/>
  <c r="N2978" i="3" s="1"/>
  <c r="R2978" i="3" s="1"/>
  <c r="J2986" i="3"/>
  <c r="N2986" i="3" s="1"/>
  <c r="R2986" i="3" s="1"/>
  <c r="J2994" i="3"/>
  <c r="N2994" i="3" s="1"/>
  <c r="R2994" i="3" s="1"/>
  <c r="J3002" i="3"/>
  <c r="N3002" i="3" s="1"/>
  <c r="R3002" i="3" s="1"/>
  <c r="J3010" i="3"/>
  <c r="N3010" i="3" s="1"/>
  <c r="R3010" i="3" s="1"/>
  <c r="J3018" i="3"/>
  <c r="N3018" i="3" s="1"/>
  <c r="R3018" i="3" s="1"/>
  <c r="J3026" i="3"/>
  <c r="N3026" i="3" s="1"/>
  <c r="R3026" i="3" s="1"/>
  <c r="J3034" i="3"/>
  <c r="N3034" i="3" s="1"/>
  <c r="R3034" i="3" s="1"/>
  <c r="J3042" i="3"/>
  <c r="N3042" i="3" s="1"/>
  <c r="R3042" i="3" s="1"/>
  <c r="J3050" i="3"/>
  <c r="N3050" i="3" s="1"/>
  <c r="R3050" i="3" s="1"/>
  <c r="J3058" i="3"/>
  <c r="N3058" i="3" s="1"/>
  <c r="R3058" i="3" s="1"/>
  <c r="J3066" i="3"/>
  <c r="N3066" i="3" s="1"/>
  <c r="R3066" i="3" s="1"/>
  <c r="J3074" i="3"/>
  <c r="N3074" i="3" s="1"/>
  <c r="R3074" i="3" s="1"/>
  <c r="J3082" i="3"/>
  <c r="N3082" i="3" s="1"/>
  <c r="R3082" i="3" s="1"/>
  <c r="J3090" i="3"/>
  <c r="N3090" i="3" s="1"/>
  <c r="R3090" i="3" s="1"/>
  <c r="J3098" i="3"/>
  <c r="N3098" i="3" s="1"/>
  <c r="R3098" i="3" s="1"/>
  <c r="J3106" i="3"/>
  <c r="N3106" i="3" s="1"/>
  <c r="R3106" i="3" s="1"/>
  <c r="J3114" i="3"/>
  <c r="N3114" i="3" s="1"/>
  <c r="R3114" i="3" s="1"/>
  <c r="J3122" i="3"/>
  <c r="N3122" i="3" s="1"/>
  <c r="R3122" i="3" s="1"/>
  <c r="J3130" i="3"/>
  <c r="N3130" i="3" s="1"/>
  <c r="R3130" i="3" s="1"/>
  <c r="J3138" i="3"/>
  <c r="N3138" i="3" s="1"/>
  <c r="R3138" i="3" s="1"/>
  <c r="J3146" i="3"/>
  <c r="N3146" i="3" s="1"/>
  <c r="R3146" i="3" s="1"/>
  <c r="J3154" i="3"/>
  <c r="N3154" i="3" s="1"/>
  <c r="R3154" i="3" s="1"/>
  <c r="J3162" i="3"/>
  <c r="N3162" i="3" s="1"/>
  <c r="R3162" i="3" s="1"/>
  <c r="J3170" i="3"/>
  <c r="N3170" i="3" s="1"/>
  <c r="R3170" i="3" s="1"/>
  <c r="J3178" i="3"/>
  <c r="N3178" i="3" s="1"/>
  <c r="R3178" i="3" s="1"/>
  <c r="J3186" i="3"/>
  <c r="N3186" i="3" s="1"/>
  <c r="R3186" i="3" s="1"/>
  <c r="J3194" i="3"/>
  <c r="N3194" i="3" s="1"/>
  <c r="R3194" i="3" s="1"/>
  <c r="J3202" i="3"/>
  <c r="N3202" i="3" s="1"/>
  <c r="R3202" i="3" s="1"/>
  <c r="J3210" i="3"/>
  <c r="N3210" i="3" s="1"/>
  <c r="R3210" i="3" s="1"/>
  <c r="J3218" i="3"/>
  <c r="N3218" i="3" s="1"/>
  <c r="R3218" i="3" s="1"/>
  <c r="J3226" i="3"/>
  <c r="N3226" i="3" s="1"/>
  <c r="R3226" i="3" s="1"/>
  <c r="J3234" i="3"/>
  <c r="N3234" i="3" s="1"/>
  <c r="R3234" i="3" s="1"/>
  <c r="J3242" i="3"/>
  <c r="N3242" i="3" s="1"/>
  <c r="R3242" i="3" s="1"/>
  <c r="J3250" i="3"/>
  <c r="N3250" i="3" s="1"/>
  <c r="R3250" i="3" s="1"/>
  <c r="J3258" i="3"/>
  <c r="N3258" i="3" s="1"/>
  <c r="R3258" i="3" s="1"/>
  <c r="J3266" i="3"/>
  <c r="N3266" i="3" s="1"/>
  <c r="R3266" i="3" s="1"/>
  <c r="J3274" i="3"/>
  <c r="N3274" i="3" s="1"/>
  <c r="R3274" i="3" s="1"/>
  <c r="J3282" i="3"/>
  <c r="N3282" i="3" s="1"/>
  <c r="R3282" i="3" s="1"/>
  <c r="J3290" i="3"/>
  <c r="N3290" i="3" s="1"/>
  <c r="R3290" i="3" s="1"/>
  <c r="J3298" i="3"/>
  <c r="N3298" i="3" s="1"/>
  <c r="R3298" i="3" s="1"/>
  <c r="J3306" i="3"/>
  <c r="N3306" i="3" s="1"/>
  <c r="R3306" i="3" s="1"/>
  <c r="J3314" i="3"/>
  <c r="N3314" i="3" s="1"/>
  <c r="R3314" i="3" s="1"/>
  <c r="J3322" i="3"/>
  <c r="N3322" i="3" s="1"/>
  <c r="R3322" i="3" s="1"/>
  <c r="J3330" i="3"/>
  <c r="N3330" i="3" s="1"/>
  <c r="R3330" i="3" s="1"/>
  <c r="J3338" i="3"/>
  <c r="N3338" i="3" s="1"/>
  <c r="R3338" i="3" s="1"/>
  <c r="J3346" i="3"/>
  <c r="N3346" i="3" s="1"/>
  <c r="R3346" i="3" s="1"/>
  <c r="J3354" i="3"/>
  <c r="N3354" i="3" s="1"/>
  <c r="R3354" i="3" s="1"/>
  <c r="J3362" i="3"/>
  <c r="N3362" i="3" s="1"/>
  <c r="R3362" i="3" s="1"/>
  <c r="J3370" i="3"/>
  <c r="N3370" i="3" s="1"/>
  <c r="R3370" i="3" s="1"/>
  <c r="J3378" i="3"/>
  <c r="N3378" i="3" s="1"/>
  <c r="R3378" i="3" s="1"/>
  <c r="J3386" i="3"/>
  <c r="N3386" i="3" s="1"/>
  <c r="R3386" i="3" s="1"/>
  <c r="J3394" i="3"/>
  <c r="N3394" i="3" s="1"/>
  <c r="R3394" i="3" s="1"/>
  <c r="J145" i="3"/>
  <c r="N145" i="3" s="1"/>
  <c r="R145" i="3" s="1"/>
  <c r="J636" i="3"/>
  <c r="N636" i="3" s="1"/>
  <c r="R636" i="3" s="1"/>
  <c r="J871" i="3"/>
  <c r="N871" i="3" s="1"/>
  <c r="R871" i="3" s="1"/>
  <c r="J1065" i="3"/>
  <c r="N1065" i="3" s="1"/>
  <c r="R1065" i="3" s="1"/>
  <c r="J1205" i="3"/>
  <c r="N1205" i="3" s="1"/>
  <c r="R1205" i="3" s="1"/>
  <c r="J1333" i="3"/>
  <c r="N1333" i="3" s="1"/>
  <c r="R1333" i="3" s="1"/>
  <c r="J1427" i="3"/>
  <c r="N1427" i="3" s="1"/>
  <c r="R1427" i="3" s="1"/>
  <c r="J1491" i="3"/>
  <c r="N1491" i="3" s="1"/>
  <c r="R1491" i="3" s="1"/>
  <c r="J1555" i="3"/>
  <c r="N1555" i="3" s="1"/>
  <c r="R1555" i="3" s="1"/>
  <c r="J1619" i="3"/>
  <c r="N1619" i="3" s="1"/>
  <c r="R1619" i="3" s="1"/>
  <c r="J1683" i="3"/>
  <c r="N1683" i="3" s="1"/>
  <c r="R1683" i="3" s="1"/>
  <c r="J1747" i="3"/>
  <c r="N1747" i="3" s="1"/>
  <c r="R1747" i="3" s="1"/>
  <c r="J1811" i="3"/>
  <c r="N1811" i="3" s="1"/>
  <c r="R1811" i="3" s="1"/>
  <c r="J1875" i="3"/>
  <c r="N1875" i="3" s="1"/>
  <c r="R1875" i="3" s="1"/>
  <c r="J1939" i="3"/>
  <c r="N1939" i="3" s="1"/>
  <c r="R1939" i="3" s="1"/>
  <c r="J2003" i="3"/>
  <c r="N2003" i="3" s="1"/>
  <c r="R2003" i="3" s="1"/>
  <c r="J2067" i="3"/>
  <c r="N2067" i="3" s="1"/>
  <c r="R2067" i="3" s="1"/>
  <c r="J2131" i="3"/>
  <c r="N2131" i="3" s="1"/>
  <c r="R2131" i="3" s="1"/>
  <c r="J2195" i="3"/>
  <c r="N2195" i="3" s="1"/>
  <c r="R2195" i="3" s="1"/>
  <c r="J2248" i="3"/>
  <c r="N2248" i="3" s="1"/>
  <c r="R2248" i="3" s="1"/>
  <c r="J2298" i="3"/>
  <c r="N2298" i="3" s="1"/>
  <c r="R2298" i="3" s="1"/>
  <c r="J2351" i="3"/>
  <c r="N2351" i="3" s="1"/>
  <c r="R2351" i="3" s="1"/>
  <c r="J2387" i="3"/>
  <c r="N2387" i="3" s="1"/>
  <c r="R2387" i="3" s="1"/>
  <c r="J2407" i="3"/>
  <c r="N2407" i="3" s="1"/>
  <c r="R2407" i="3" s="1"/>
  <c r="J2424" i="3"/>
  <c r="N2424" i="3" s="1"/>
  <c r="R2424" i="3" s="1"/>
  <c r="J2440" i="3"/>
  <c r="N2440" i="3" s="1"/>
  <c r="R2440" i="3" s="1"/>
  <c r="J2456" i="3"/>
  <c r="N2456" i="3" s="1"/>
  <c r="R2456" i="3" s="1"/>
  <c r="J2472" i="3"/>
  <c r="N2472" i="3" s="1"/>
  <c r="R2472" i="3" s="1"/>
  <c r="J2488" i="3"/>
  <c r="N2488" i="3" s="1"/>
  <c r="R2488" i="3" s="1"/>
  <c r="J2504" i="3"/>
  <c r="N2504" i="3" s="1"/>
  <c r="R2504" i="3" s="1"/>
  <c r="J2520" i="3"/>
  <c r="N2520" i="3" s="1"/>
  <c r="R2520" i="3" s="1"/>
  <c r="J2536" i="3"/>
  <c r="N2536" i="3" s="1"/>
  <c r="R2536" i="3" s="1"/>
  <c r="J2552" i="3"/>
  <c r="N2552" i="3" s="1"/>
  <c r="R2552" i="3" s="1"/>
  <c r="J2568" i="3"/>
  <c r="N2568" i="3" s="1"/>
  <c r="R2568" i="3" s="1"/>
  <c r="J2584" i="3"/>
  <c r="N2584" i="3" s="1"/>
  <c r="R2584" i="3" s="1"/>
  <c r="J2600" i="3"/>
  <c r="N2600" i="3" s="1"/>
  <c r="R2600" i="3" s="1"/>
  <c r="J2616" i="3"/>
  <c r="N2616" i="3" s="1"/>
  <c r="R2616" i="3" s="1"/>
  <c r="J2632" i="3"/>
  <c r="N2632" i="3" s="1"/>
  <c r="R2632" i="3" s="1"/>
  <c r="J2648" i="3"/>
  <c r="N2648" i="3" s="1"/>
  <c r="R2648" i="3" s="1"/>
  <c r="J2664" i="3"/>
  <c r="N2664" i="3" s="1"/>
  <c r="R2664" i="3" s="1"/>
  <c r="J2680" i="3"/>
  <c r="N2680" i="3" s="1"/>
  <c r="R2680" i="3" s="1"/>
  <c r="J2696" i="3"/>
  <c r="N2696" i="3" s="1"/>
  <c r="R2696" i="3" s="1"/>
  <c r="J2712" i="3"/>
  <c r="N2712" i="3" s="1"/>
  <c r="R2712" i="3" s="1"/>
  <c r="J2728" i="3"/>
  <c r="N2728" i="3" s="1"/>
  <c r="R2728" i="3" s="1"/>
  <c r="J2744" i="3"/>
  <c r="N2744" i="3" s="1"/>
  <c r="R2744" i="3" s="1"/>
  <c r="J2760" i="3"/>
  <c r="N2760" i="3" s="1"/>
  <c r="R2760" i="3" s="1"/>
  <c r="J2776" i="3"/>
  <c r="N2776" i="3" s="1"/>
  <c r="R2776" i="3" s="1"/>
  <c r="J2792" i="3"/>
  <c r="N2792" i="3" s="1"/>
  <c r="R2792" i="3" s="1"/>
  <c r="J2808" i="3"/>
  <c r="N2808" i="3" s="1"/>
  <c r="R2808" i="3" s="1"/>
  <c r="J2824" i="3"/>
  <c r="N2824" i="3" s="1"/>
  <c r="R2824" i="3" s="1"/>
  <c r="J2840" i="3"/>
  <c r="N2840" i="3" s="1"/>
  <c r="R2840" i="3" s="1"/>
  <c r="J2856" i="3"/>
  <c r="N2856" i="3" s="1"/>
  <c r="R2856" i="3" s="1"/>
  <c r="J2872" i="3"/>
  <c r="N2872" i="3" s="1"/>
  <c r="R2872" i="3" s="1"/>
  <c r="J2888" i="3"/>
  <c r="N2888" i="3" s="1"/>
  <c r="R2888" i="3" s="1"/>
  <c r="J2904" i="3"/>
  <c r="N2904" i="3" s="1"/>
  <c r="R2904" i="3" s="1"/>
  <c r="J2920" i="3"/>
  <c r="N2920" i="3" s="1"/>
  <c r="R2920" i="3" s="1"/>
  <c r="J2936" i="3"/>
  <c r="N2936" i="3" s="1"/>
  <c r="R2936" i="3" s="1"/>
  <c r="J2952" i="3"/>
  <c r="N2952" i="3" s="1"/>
  <c r="R2952" i="3" s="1"/>
  <c r="J2968" i="3"/>
  <c r="N2968" i="3" s="1"/>
  <c r="R2968" i="3" s="1"/>
  <c r="J2984" i="3"/>
  <c r="N2984" i="3" s="1"/>
  <c r="R2984" i="3" s="1"/>
  <c r="J3000" i="3"/>
  <c r="N3000" i="3" s="1"/>
  <c r="R3000" i="3" s="1"/>
  <c r="J3016" i="3"/>
  <c r="N3016" i="3" s="1"/>
  <c r="R3016" i="3" s="1"/>
  <c r="J3032" i="3"/>
  <c r="N3032" i="3" s="1"/>
  <c r="R3032" i="3" s="1"/>
  <c r="J3048" i="3"/>
  <c r="N3048" i="3" s="1"/>
  <c r="R3048" i="3" s="1"/>
  <c r="J3064" i="3"/>
  <c r="N3064" i="3" s="1"/>
  <c r="R3064" i="3" s="1"/>
  <c r="J3080" i="3"/>
  <c r="N3080" i="3" s="1"/>
  <c r="R3080" i="3" s="1"/>
  <c r="J3096" i="3"/>
  <c r="N3096" i="3" s="1"/>
  <c r="R3096" i="3" s="1"/>
  <c r="J3112" i="3"/>
  <c r="N3112" i="3" s="1"/>
  <c r="R3112" i="3" s="1"/>
  <c r="J3128" i="3"/>
  <c r="N3128" i="3" s="1"/>
  <c r="R3128" i="3" s="1"/>
  <c r="J3144" i="3"/>
  <c r="N3144" i="3" s="1"/>
  <c r="R3144" i="3" s="1"/>
  <c r="J3160" i="3"/>
  <c r="N3160" i="3" s="1"/>
  <c r="R3160" i="3" s="1"/>
  <c r="J3176" i="3"/>
  <c r="N3176" i="3" s="1"/>
  <c r="R3176" i="3" s="1"/>
  <c r="J3192" i="3"/>
  <c r="N3192" i="3" s="1"/>
  <c r="R3192" i="3" s="1"/>
  <c r="J3208" i="3"/>
  <c r="N3208" i="3" s="1"/>
  <c r="R3208" i="3" s="1"/>
  <c r="J3224" i="3"/>
  <c r="N3224" i="3" s="1"/>
  <c r="R3224" i="3" s="1"/>
  <c r="J3240" i="3"/>
  <c r="N3240" i="3" s="1"/>
  <c r="R3240" i="3" s="1"/>
  <c r="J3256" i="3"/>
  <c r="N3256" i="3" s="1"/>
  <c r="R3256" i="3" s="1"/>
  <c r="J3272" i="3"/>
  <c r="N3272" i="3" s="1"/>
  <c r="R3272" i="3" s="1"/>
  <c r="J3288" i="3"/>
  <c r="N3288" i="3" s="1"/>
  <c r="R3288" i="3" s="1"/>
  <c r="J3304" i="3"/>
  <c r="N3304" i="3" s="1"/>
  <c r="R3304" i="3" s="1"/>
  <c r="J3320" i="3"/>
  <c r="N3320" i="3" s="1"/>
  <c r="R3320" i="3" s="1"/>
  <c r="J3336" i="3"/>
  <c r="N3336" i="3" s="1"/>
  <c r="R3336" i="3" s="1"/>
  <c r="J3352" i="3"/>
  <c r="N3352" i="3" s="1"/>
  <c r="R3352" i="3" s="1"/>
  <c r="J3368" i="3"/>
  <c r="N3368" i="3" s="1"/>
  <c r="R3368" i="3" s="1"/>
  <c r="J3384" i="3"/>
  <c r="N3384" i="3" s="1"/>
  <c r="R3384" i="3" s="1"/>
  <c r="J3398" i="3"/>
  <c r="N3398" i="3" s="1"/>
  <c r="R3398" i="3" s="1"/>
  <c r="J3406" i="3"/>
  <c r="N3406" i="3" s="1"/>
  <c r="R3406" i="3" s="1"/>
  <c r="J3414" i="3"/>
  <c r="N3414" i="3" s="1"/>
  <c r="R3414" i="3" s="1"/>
  <c r="J3422" i="3"/>
  <c r="N3422" i="3" s="1"/>
  <c r="R3422" i="3" s="1"/>
  <c r="J3430" i="3"/>
  <c r="N3430" i="3" s="1"/>
  <c r="R3430" i="3" s="1"/>
  <c r="J3438" i="3"/>
  <c r="N3438" i="3" s="1"/>
  <c r="R3438" i="3" s="1"/>
  <c r="J3446" i="3"/>
  <c r="N3446" i="3" s="1"/>
  <c r="R3446" i="3" s="1"/>
  <c r="J3454" i="3"/>
  <c r="N3454" i="3" s="1"/>
  <c r="R3454" i="3" s="1"/>
  <c r="J3462" i="3"/>
  <c r="N3462" i="3" s="1"/>
  <c r="R3462" i="3" s="1"/>
  <c r="J3470" i="3"/>
  <c r="N3470" i="3" s="1"/>
  <c r="R3470" i="3" s="1"/>
  <c r="J3478" i="3"/>
  <c r="N3478" i="3" s="1"/>
  <c r="R3478" i="3" s="1"/>
  <c r="J3486" i="3"/>
  <c r="N3486" i="3" s="1"/>
  <c r="R3486" i="3" s="1"/>
  <c r="J3494" i="3"/>
  <c r="N3494" i="3" s="1"/>
  <c r="R3494" i="3" s="1"/>
  <c r="J3502" i="3"/>
  <c r="N3502" i="3" s="1"/>
  <c r="R3502" i="3" s="1"/>
  <c r="J3510" i="3"/>
  <c r="N3510" i="3" s="1"/>
  <c r="R3510" i="3" s="1"/>
  <c r="J3518" i="3"/>
  <c r="N3518" i="3" s="1"/>
  <c r="R3518" i="3" s="1"/>
  <c r="J3526" i="3"/>
  <c r="N3526" i="3" s="1"/>
  <c r="R3526" i="3" s="1"/>
  <c r="J3534" i="3"/>
  <c r="N3534" i="3" s="1"/>
  <c r="R3534" i="3" s="1"/>
  <c r="J3542" i="3"/>
  <c r="N3542" i="3" s="1"/>
  <c r="R3542" i="3" s="1"/>
  <c r="J3550" i="3"/>
  <c r="N3550" i="3" s="1"/>
  <c r="R3550" i="3" s="1"/>
  <c r="J3558" i="3"/>
  <c r="N3558" i="3" s="1"/>
  <c r="R3558" i="3" s="1"/>
  <c r="J3566" i="3"/>
  <c r="N3566" i="3" s="1"/>
  <c r="R3566" i="3" s="1"/>
  <c r="J3574" i="3"/>
  <c r="N3574" i="3" s="1"/>
  <c r="R3574" i="3" s="1"/>
  <c r="J3582" i="3"/>
  <c r="N3582" i="3" s="1"/>
  <c r="R3582" i="3" s="1"/>
  <c r="J3590" i="3"/>
  <c r="N3590" i="3" s="1"/>
  <c r="R3590" i="3" s="1"/>
  <c r="J3598" i="3"/>
  <c r="N3598" i="3" s="1"/>
  <c r="R3598" i="3" s="1"/>
  <c r="J3606" i="3"/>
  <c r="N3606" i="3" s="1"/>
  <c r="R3606" i="3" s="1"/>
  <c r="J3614" i="3"/>
  <c r="N3614" i="3" s="1"/>
  <c r="R3614" i="3" s="1"/>
  <c r="J3622" i="3"/>
  <c r="N3622" i="3" s="1"/>
  <c r="R3622" i="3" s="1"/>
  <c r="J3630" i="3"/>
  <c r="N3630" i="3" s="1"/>
  <c r="R3630" i="3" s="1"/>
  <c r="J3638" i="3"/>
  <c r="N3638" i="3" s="1"/>
  <c r="R3638" i="3" s="1"/>
  <c r="J3646" i="3"/>
  <c r="N3646" i="3" s="1"/>
  <c r="R3646" i="3" s="1"/>
  <c r="J3654" i="3"/>
  <c r="N3654" i="3" s="1"/>
  <c r="R3654" i="3" s="1"/>
  <c r="J3662" i="3"/>
  <c r="N3662" i="3" s="1"/>
  <c r="R3662" i="3" s="1"/>
  <c r="J3670" i="3"/>
  <c r="N3670" i="3" s="1"/>
  <c r="R3670" i="3" s="1"/>
  <c r="J3678" i="3"/>
  <c r="N3678" i="3" s="1"/>
  <c r="R3678" i="3" s="1"/>
  <c r="J3686" i="3"/>
  <c r="N3686" i="3" s="1"/>
  <c r="R3686" i="3" s="1"/>
  <c r="J3694" i="3"/>
  <c r="N3694" i="3" s="1"/>
  <c r="R3694" i="3" s="1"/>
  <c r="J3702" i="3"/>
  <c r="N3702" i="3" s="1"/>
  <c r="R3702" i="3" s="1"/>
  <c r="J3710" i="3"/>
  <c r="N3710" i="3" s="1"/>
  <c r="R3710" i="3" s="1"/>
  <c r="J3718" i="3"/>
  <c r="N3718" i="3" s="1"/>
  <c r="R3718" i="3" s="1"/>
  <c r="J3726" i="3"/>
  <c r="N3726" i="3" s="1"/>
  <c r="J3734" i="3"/>
  <c r="N3734" i="3" s="1"/>
  <c r="J3742" i="3"/>
  <c r="N3742" i="3" s="1"/>
  <c r="J3750" i="3"/>
  <c r="N3750" i="3" s="1"/>
  <c r="J3758" i="3"/>
  <c r="N3758" i="3" s="1"/>
  <c r="J3766" i="3"/>
  <c r="N3766" i="3" s="1"/>
  <c r="J3774" i="3"/>
  <c r="N3774" i="3" s="1"/>
  <c r="J3782" i="3"/>
  <c r="N3782" i="3" s="1"/>
  <c r="J3790" i="3"/>
  <c r="N3790" i="3" s="1"/>
  <c r="J3798" i="3"/>
  <c r="N3798" i="3" s="1"/>
  <c r="J3806" i="3"/>
  <c r="N3806" i="3" s="1"/>
  <c r="J3814" i="3"/>
  <c r="N3814" i="3" s="1"/>
  <c r="J3822" i="3"/>
  <c r="N3822" i="3" s="1"/>
  <c r="J3830" i="3"/>
  <c r="N3830" i="3" s="1"/>
  <c r="J3838" i="3"/>
  <c r="N3838" i="3" s="1"/>
  <c r="J3846" i="3"/>
  <c r="N3846" i="3" s="1"/>
  <c r="J3854" i="3"/>
  <c r="N3854" i="3" s="1"/>
  <c r="J3862" i="3"/>
  <c r="N3862" i="3" s="1"/>
  <c r="J3870" i="3"/>
  <c r="N3870" i="3" s="1"/>
  <c r="J3878" i="3"/>
  <c r="N3878" i="3" s="1"/>
  <c r="J3886" i="3"/>
  <c r="N3886" i="3" s="1"/>
  <c r="J3894" i="3"/>
  <c r="N3894" i="3" s="1"/>
  <c r="J3902" i="3"/>
  <c r="N3902" i="3" s="1"/>
  <c r="J3910" i="3"/>
  <c r="N3910" i="3" s="1"/>
  <c r="J3918" i="3"/>
  <c r="N3918" i="3" s="1"/>
  <c r="J3926" i="3"/>
  <c r="N3926" i="3" s="1"/>
  <c r="J3934" i="3"/>
  <c r="N3934" i="3" s="1"/>
  <c r="J3942" i="3"/>
  <c r="N3942" i="3" s="1"/>
  <c r="J3950" i="3"/>
  <c r="N3950" i="3" s="1"/>
  <c r="J3958" i="3"/>
  <c r="N3958" i="3" s="1"/>
  <c r="J3966" i="3"/>
  <c r="N3966" i="3" s="1"/>
  <c r="J3974" i="3"/>
  <c r="N3974" i="3" s="1"/>
  <c r="J3982" i="3"/>
  <c r="N3982" i="3" s="1"/>
  <c r="J3990" i="3"/>
  <c r="N3990" i="3" s="1"/>
  <c r="J3998" i="3"/>
  <c r="N3998" i="3" s="1"/>
  <c r="J4006" i="3"/>
  <c r="N4006" i="3" s="1"/>
  <c r="J4014" i="3"/>
  <c r="N4014" i="3" s="1"/>
  <c r="J4022" i="3"/>
  <c r="N4022" i="3" s="1"/>
  <c r="J4030" i="3"/>
  <c r="N4030" i="3" s="1"/>
  <c r="J4038" i="3"/>
  <c r="N4038" i="3" s="1"/>
  <c r="J4046" i="3"/>
  <c r="N4046" i="3" s="1"/>
  <c r="J4054" i="3"/>
  <c r="N4054" i="3" s="1"/>
  <c r="J4062" i="3"/>
  <c r="N4062" i="3" s="1"/>
  <c r="J4070" i="3"/>
  <c r="N4070" i="3" s="1"/>
  <c r="J4078" i="3"/>
  <c r="N4078" i="3" s="1"/>
  <c r="J209" i="3"/>
  <c r="N209" i="3" s="1"/>
  <c r="R209" i="3" s="1"/>
  <c r="J687" i="3"/>
  <c r="N687" i="3" s="1"/>
  <c r="R687" i="3" s="1"/>
  <c r="J896" i="3"/>
  <c r="N896" i="3" s="1"/>
  <c r="R896" i="3" s="1"/>
  <c r="J1087" i="3"/>
  <c r="N1087" i="3" s="1"/>
  <c r="R1087" i="3" s="1"/>
  <c r="J1221" i="3"/>
  <c r="N1221" i="3" s="1"/>
  <c r="R1221" i="3" s="1"/>
  <c r="J1348" i="3"/>
  <c r="N1348" i="3" s="1"/>
  <c r="R1348" i="3" s="1"/>
  <c r="J1435" i="3"/>
  <c r="N1435" i="3" s="1"/>
  <c r="R1435" i="3" s="1"/>
  <c r="J1499" i="3"/>
  <c r="N1499" i="3" s="1"/>
  <c r="R1499" i="3" s="1"/>
  <c r="J1563" i="3"/>
  <c r="N1563" i="3" s="1"/>
  <c r="R1563" i="3" s="1"/>
  <c r="J1627" i="3"/>
  <c r="N1627" i="3" s="1"/>
  <c r="R1627" i="3" s="1"/>
  <c r="J1691" i="3"/>
  <c r="N1691" i="3" s="1"/>
  <c r="R1691" i="3" s="1"/>
  <c r="J1755" i="3"/>
  <c r="N1755" i="3" s="1"/>
  <c r="R1755" i="3" s="1"/>
  <c r="J1819" i="3"/>
  <c r="N1819" i="3" s="1"/>
  <c r="R1819" i="3" s="1"/>
  <c r="J1883" i="3"/>
  <c r="N1883" i="3" s="1"/>
  <c r="R1883" i="3" s="1"/>
  <c r="J1947" i="3"/>
  <c r="N1947" i="3" s="1"/>
  <c r="R1947" i="3" s="1"/>
  <c r="J2011" i="3"/>
  <c r="N2011" i="3" s="1"/>
  <c r="R2011" i="3" s="1"/>
  <c r="J2075" i="3"/>
  <c r="N2075" i="3" s="1"/>
  <c r="R2075" i="3" s="1"/>
  <c r="J2139" i="3"/>
  <c r="N2139" i="3" s="1"/>
  <c r="R2139" i="3" s="1"/>
  <c r="J2202" i="3"/>
  <c r="N2202" i="3" s="1"/>
  <c r="R2202" i="3" s="1"/>
  <c r="J2255" i="3"/>
  <c r="N2255" i="3" s="1"/>
  <c r="R2255" i="3" s="1"/>
  <c r="J2305" i="3"/>
  <c r="N2305" i="3" s="1"/>
  <c r="R2305" i="3" s="1"/>
  <c r="J2355" i="3"/>
  <c r="N2355" i="3" s="1"/>
  <c r="R2355" i="3" s="1"/>
  <c r="J2390" i="3"/>
  <c r="N2390" i="3" s="1"/>
  <c r="R2390" i="3" s="1"/>
  <c r="J2408" i="3"/>
  <c r="N2408" i="3" s="1"/>
  <c r="R2408" i="3" s="1"/>
  <c r="J2425" i="3"/>
  <c r="N2425" i="3" s="1"/>
  <c r="R2425" i="3" s="1"/>
  <c r="J2441" i="3"/>
  <c r="N2441" i="3" s="1"/>
  <c r="R2441" i="3" s="1"/>
  <c r="J2457" i="3"/>
  <c r="N2457" i="3" s="1"/>
  <c r="R2457" i="3" s="1"/>
  <c r="J2473" i="3"/>
  <c r="N2473" i="3" s="1"/>
  <c r="R2473" i="3" s="1"/>
  <c r="J2489" i="3"/>
  <c r="N2489" i="3" s="1"/>
  <c r="R2489" i="3" s="1"/>
  <c r="J2505" i="3"/>
  <c r="N2505" i="3" s="1"/>
  <c r="R2505" i="3" s="1"/>
  <c r="J2521" i="3"/>
  <c r="N2521" i="3" s="1"/>
  <c r="R2521" i="3" s="1"/>
  <c r="J2537" i="3"/>
  <c r="N2537" i="3" s="1"/>
  <c r="R2537" i="3" s="1"/>
  <c r="J2553" i="3"/>
  <c r="N2553" i="3" s="1"/>
  <c r="R2553" i="3" s="1"/>
  <c r="J2569" i="3"/>
  <c r="N2569" i="3" s="1"/>
  <c r="R2569" i="3" s="1"/>
  <c r="J2585" i="3"/>
  <c r="N2585" i="3" s="1"/>
  <c r="R2585" i="3" s="1"/>
  <c r="J2601" i="3"/>
  <c r="N2601" i="3" s="1"/>
  <c r="R2601" i="3" s="1"/>
  <c r="J2617" i="3"/>
  <c r="N2617" i="3" s="1"/>
  <c r="R2617" i="3" s="1"/>
  <c r="J2633" i="3"/>
  <c r="N2633" i="3" s="1"/>
  <c r="R2633" i="3" s="1"/>
  <c r="J2649" i="3"/>
  <c r="N2649" i="3" s="1"/>
  <c r="R2649" i="3" s="1"/>
  <c r="J2665" i="3"/>
  <c r="N2665" i="3" s="1"/>
  <c r="R2665" i="3" s="1"/>
  <c r="J2681" i="3"/>
  <c r="N2681" i="3" s="1"/>
  <c r="R2681" i="3" s="1"/>
  <c r="J2697" i="3"/>
  <c r="N2697" i="3" s="1"/>
  <c r="R2697" i="3" s="1"/>
  <c r="J2713" i="3"/>
  <c r="N2713" i="3" s="1"/>
  <c r="R2713" i="3" s="1"/>
  <c r="J2729" i="3"/>
  <c r="N2729" i="3" s="1"/>
  <c r="R2729" i="3" s="1"/>
  <c r="J2745" i="3"/>
  <c r="N2745" i="3" s="1"/>
  <c r="R2745" i="3" s="1"/>
  <c r="J2761" i="3"/>
  <c r="N2761" i="3" s="1"/>
  <c r="R2761" i="3" s="1"/>
  <c r="J2777" i="3"/>
  <c r="N2777" i="3" s="1"/>
  <c r="R2777" i="3" s="1"/>
  <c r="J2793" i="3"/>
  <c r="N2793" i="3" s="1"/>
  <c r="R2793" i="3" s="1"/>
  <c r="J2809" i="3"/>
  <c r="N2809" i="3" s="1"/>
  <c r="R2809" i="3" s="1"/>
  <c r="J2825" i="3"/>
  <c r="N2825" i="3" s="1"/>
  <c r="R2825" i="3" s="1"/>
  <c r="J2841" i="3"/>
  <c r="N2841" i="3" s="1"/>
  <c r="R2841" i="3" s="1"/>
  <c r="J2857" i="3"/>
  <c r="N2857" i="3" s="1"/>
  <c r="R2857" i="3" s="1"/>
  <c r="J2873" i="3"/>
  <c r="N2873" i="3" s="1"/>
  <c r="R2873" i="3" s="1"/>
  <c r="J2889" i="3"/>
  <c r="N2889" i="3" s="1"/>
  <c r="R2889" i="3" s="1"/>
  <c r="J2905" i="3"/>
  <c r="N2905" i="3" s="1"/>
  <c r="R2905" i="3" s="1"/>
  <c r="J2921" i="3"/>
  <c r="N2921" i="3" s="1"/>
  <c r="R2921" i="3" s="1"/>
  <c r="J2937" i="3"/>
  <c r="N2937" i="3" s="1"/>
  <c r="R2937" i="3" s="1"/>
  <c r="J2953" i="3"/>
  <c r="N2953" i="3" s="1"/>
  <c r="R2953" i="3" s="1"/>
  <c r="J2969" i="3"/>
  <c r="N2969" i="3" s="1"/>
  <c r="R2969" i="3" s="1"/>
  <c r="J2985" i="3"/>
  <c r="N2985" i="3" s="1"/>
  <c r="R2985" i="3" s="1"/>
  <c r="J3001" i="3"/>
  <c r="N3001" i="3" s="1"/>
  <c r="R3001" i="3" s="1"/>
  <c r="J3017" i="3"/>
  <c r="N3017" i="3" s="1"/>
  <c r="R3017" i="3" s="1"/>
  <c r="J3033" i="3"/>
  <c r="N3033" i="3" s="1"/>
  <c r="R3033" i="3" s="1"/>
  <c r="J3049" i="3"/>
  <c r="N3049" i="3" s="1"/>
  <c r="R3049" i="3" s="1"/>
  <c r="J3065" i="3"/>
  <c r="N3065" i="3" s="1"/>
  <c r="R3065" i="3" s="1"/>
  <c r="J3081" i="3"/>
  <c r="N3081" i="3" s="1"/>
  <c r="R3081" i="3" s="1"/>
  <c r="J3097" i="3"/>
  <c r="N3097" i="3" s="1"/>
  <c r="R3097" i="3" s="1"/>
  <c r="J3113" i="3"/>
  <c r="N3113" i="3" s="1"/>
  <c r="R3113" i="3" s="1"/>
  <c r="J3129" i="3"/>
  <c r="N3129" i="3" s="1"/>
  <c r="R3129" i="3" s="1"/>
  <c r="J3145" i="3"/>
  <c r="N3145" i="3" s="1"/>
  <c r="R3145" i="3" s="1"/>
  <c r="J3161" i="3"/>
  <c r="N3161" i="3" s="1"/>
  <c r="R3161" i="3" s="1"/>
  <c r="J3177" i="3"/>
  <c r="N3177" i="3" s="1"/>
  <c r="R3177" i="3" s="1"/>
  <c r="J3193" i="3"/>
  <c r="N3193" i="3" s="1"/>
  <c r="R3193" i="3" s="1"/>
  <c r="J3209" i="3"/>
  <c r="N3209" i="3" s="1"/>
  <c r="R3209" i="3" s="1"/>
  <c r="J3225" i="3"/>
  <c r="N3225" i="3" s="1"/>
  <c r="R3225" i="3" s="1"/>
  <c r="J3241" i="3"/>
  <c r="N3241" i="3" s="1"/>
  <c r="R3241" i="3" s="1"/>
  <c r="J3257" i="3"/>
  <c r="N3257" i="3" s="1"/>
  <c r="R3257" i="3" s="1"/>
  <c r="J3273" i="3"/>
  <c r="N3273" i="3" s="1"/>
  <c r="R3273" i="3" s="1"/>
  <c r="J3289" i="3"/>
  <c r="N3289" i="3" s="1"/>
  <c r="R3289" i="3" s="1"/>
  <c r="J3305" i="3"/>
  <c r="N3305" i="3" s="1"/>
  <c r="R3305" i="3" s="1"/>
  <c r="J3321" i="3"/>
  <c r="N3321" i="3" s="1"/>
  <c r="R3321" i="3" s="1"/>
  <c r="J3337" i="3"/>
  <c r="N3337" i="3" s="1"/>
  <c r="R3337" i="3" s="1"/>
  <c r="J3353" i="3"/>
  <c r="N3353" i="3" s="1"/>
  <c r="R3353" i="3" s="1"/>
  <c r="J3369" i="3"/>
  <c r="N3369" i="3" s="1"/>
  <c r="R3369" i="3" s="1"/>
  <c r="J3385" i="3"/>
  <c r="N3385" i="3" s="1"/>
  <c r="R3385" i="3" s="1"/>
  <c r="J3399" i="3"/>
  <c r="N3399" i="3" s="1"/>
  <c r="R3399" i="3" s="1"/>
  <c r="J3407" i="3"/>
  <c r="N3407" i="3" s="1"/>
  <c r="R3407" i="3" s="1"/>
  <c r="J3415" i="3"/>
  <c r="N3415" i="3" s="1"/>
  <c r="R3415" i="3" s="1"/>
  <c r="J3423" i="3"/>
  <c r="N3423" i="3" s="1"/>
  <c r="R3423" i="3" s="1"/>
  <c r="J3431" i="3"/>
  <c r="N3431" i="3" s="1"/>
  <c r="R3431" i="3" s="1"/>
  <c r="J3439" i="3"/>
  <c r="N3439" i="3" s="1"/>
  <c r="R3439" i="3" s="1"/>
  <c r="J3447" i="3"/>
  <c r="N3447" i="3" s="1"/>
  <c r="R3447" i="3" s="1"/>
  <c r="J3455" i="3"/>
  <c r="N3455" i="3" s="1"/>
  <c r="R3455" i="3" s="1"/>
  <c r="J3463" i="3"/>
  <c r="N3463" i="3" s="1"/>
  <c r="R3463" i="3" s="1"/>
  <c r="J3471" i="3"/>
  <c r="N3471" i="3" s="1"/>
  <c r="R3471" i="3" s="1"/>
  <c r="J3479" i="3"/>
  <c r="N3479" i="3" s="1"/>
  <c r="R3479" i="3" s="1"/>
  <c r="J3487" i="3"/>
  <c r="N3487" i="3" s="1"/>
  <c r="R3487" i="3" s="1"/>
  <c r="J3495" i="3"/>
  <c r="N3495" i="3" s="1"/>
  <c r="R3495" i="3" s="1"/>
  <c r="J3503" i="3"/>
  <c r="N3503" i="3" s="1"/>
  <c r="R3503" i="3" s="1"/>
  <c r="J3511" i="3"/>
  <c r="N3511" i="3" s="1"/>
  <c r="R3511" i="3" s="1"/>
  <c r="J3519" i="3"/>
  <c r="N3519" i="3" s="1"/>
  <c r="R3519" i="3" s="1"/>
  <c r="J3527" i="3"/>
  <c r="N3527" i="3" s="1"/>
  <c r="R3527" i="3" s="1"/>
  <c r="J3535" i="3"/>
  <c r="N3535" i="3" s="1"/>
  <c r="R3535" i="3" s="1"/>
  <c r="J3543" i="3"/>
  <c r="N3543" i="3" s="1"/>
  <c r="R3543" i="3" s="1"/>
  <c r="J3551" i="3"/>
  <c r="N3551" i="3" s="1"/>
  <c r="R3551" i="3" s="1"/>
  <c r="J3559" i="3"/>
  <c r="N3559" i="3" s="1"/>
  <c r="R3559" i="3" s="1"/>
  <c r="J3567" i="3"/>
  <c r="N3567" i="3" s="1"/>
  <c r="R3567" i="3" s="1"/>
  <c r="J3575" i="3"/>
  <c r="N3575" i="3" s="1"/>
  <c r="R3575" i="3" s="1"/>
  <c r="J3583" i="3"/>
  <c r="N3583" i="3" s="1"/>
  <c r="R3583" i="3" s="1"/>
  <c r="J3591" i="3"/>
  <c r="N3591" i="3" s="1"/>
  <c r="R3591" i="3" s="1"/>
  <c r="J3599" i="3"/>
  <c r="N3599" i="3" s="1"/>
  <c r="R3599" i="3" s="1"/>
  <c r="J3607" i="3"/>
  <c r="N3607" i="3" s="1"/>
  <c r="R3607" i="3" s="1"/>
  <c r="J3615" i="3"/>
  <c r="N3615" i="3" s="1"/>
  <c r="R3615" i="3" s="1"/>
  <c r="J3623" i="3"/>
  <c r="N3623" i="3" s="1"/>
  <c r="R3623" i="3" s="1"/>
  <c r="J3631" i="3"/>
  <c r="N3631" i="3" s="1"/>
  <c r="R3631" i="3" s="1"/>
  <c r="J3639" i="3"/>
  <c r="N3639" i="3" s="1"/>
  <c r="R3639" i="3" s="1"/>
  <c r="J3647" i="3"/>
  <c r="N3647" i="3" s="1"/>
  <c r="R3647" i="3" s="1"/>
  <c r="J3655" i="3"/>
  <c r="N3655" i="3" s="1"/>
  <c r="R3655" i="3" s="1"/>
  <c r="J3663" i="3"/>
  <c r="N3663" i="3" s="1"/>
  <c r="R3663" i="3" s="1"/>
  <c r="J3671" i="3"/>
  <c r="N3671" i="3" s="1"/>
  <c r="R3671" i="3" s="1"/>
  <c r="J3679" i="3"/>
  <c r="N3679" i="3" s="1"/>
  <c r="R3679" i="3" s="1"/>
  <c r="J3687" i="3"/>
  <c r="N3687" i="3" s="1"/>
  <c r="R3687" i="3" s="1"/>
  <c r="J3695" i="3"/>
  <c r="N3695" i="3" s="1"/>
  <c r="R3695" i="3" s="1"/>
  <c r="J3703" i="3"/>
  <c r="N3703" i="3" s="1"/>
  <c r="R3703" i="3" s="1"/>
  <c r="J3711" i="3"/>
  <c r="N3711" i="3" s="1"/>
  <c r="R3711" i="3" s="1"/>
  <c r="J3719" i="3"/>
  <c r="N3719" i="3" s="1"/>
  <c r="R3719" i="3" s="1"/>
  <c r="J3727" i="3"/>
  <c r="N3727" i="3" s="1"/>
  <c r="J3735" i="3"/>
  <c r="N3735" i="3" s="1"/>
  <c r="J3743" i="3"/>
  <c r="N3743" i="3" s="1"/>
  <c r="J3751" i="3"/>
  <c r="N3751" i="3" s="1"/>
  <c r="J3759" i="3"/>
  <c r="N3759" i="3" s="1"/>
  <c r="J3767" i="3"/>
  <c r="N3767" i="3" s="1"/>
  <c r="J3775" i="3"/>
  <c r="N3775" i="3" s="1"/>
  <c r="J3783" i="3"/>
  <c r="N3783" i="3" s="1"/>
  <c r="J3791" i="3"/>
  <c r="N3791" i="3" s="1"/>
  <c r="J3799" i="3"/>
  <c r="N3799" i="3" s="1"/>
  <c r="J3807" i="3"/>
  <c r="N3807" i="3" s="1"/>
  <c r="J3815" i="3"/>
  <c r="N3815" i="3" s="1"/>
  <c r="J3823" i="3"/>
  <c r="N3823" i="3" s="1"/>
  <c r="J3831" i="3"/>
  <c r="N3831" i="3" s="1"/>
  <c r="J3839" i="3"/>
  <c r="N3839" i="3" s="1"/>
  <c r="J3847" i="3"/>
  <c r="N3847" i="3" s="1"/>
  <c r="J3855" i="3"/>
  <c r="N3855" i="3" s="1"/>
  <c r="J3863" i="3"/>
  <c r="N3863" i="3" s="1"/>
  <c r="J3871" i="3"/>
  <c r="N3871" i="3" s="1"/>
  <c r="J3879" i="3"/>
  <c r="N3879" i="3" s="1"/>
  <c r="J3887" i="3"/>
  <c r="N3887" i="3" s="1"/>
  <c r="J3895" i="3"/>
  <c r="N3895" i="3" s="1"/>
  <c r="J3903" i="3"/>
  <c r="N3903" i="3" s="1"/>
  <c r="J3911" i="3"/>
  <c r="N3911" i="3" s="1"/>
  <c r="J3919" i="3"/>
  <c r="N3919" i="3" s="1"/>
  <c r="J3927" i="3"/>
  <c r="N3927" i="3" s="1"/>
  <c r="J3935" i="3"/>
  <c r="N3935" i="3" s="1"/>
  <c r="J3943" i="3"/>
  <c r="N3943" i="3" s="1"/>
  <c r="J3951" i="3"/>
  <c r="N3951" i="3" s="1"/>
  <c r="J3959" i="3"/>
  <c r="N3959" i="3" s="1"/>
  <c r="J3967" i="3"/>
  <c r="N3967" i="3" s="1"/>
  <c r="J3975" i="3"/>
  <c r="N3975" i="3" s="1"/>
  <c r="J3983" i="3"/>
  <c r="N3983" i="3" s="1"/>
  <c r="J3991" i="3"/>
  <c r="N3991" i="3" s="1"/>
  <c r="J3999" i="3"/>
  <c r="N3999" i="3" s="1"/>
  <c r="J4007" i="3"/>
  <c r="N4007" i="3" s="1"/>
  <c r="J4015" i="3"/>
  <c r="N4015" i="3" s="1"/>
  <c r="J4023" i="3"/>
  <c r="N4023" i="3" s="1"/>
  <c r="J4031" i="3"/>
  <c r="N4031" i="3" s="1"/>
  <c r="J4039" i="3"/>
  <c r="N4039" i="3" s="1"/>
  <c r="J4047" i="3"/>
  <c r="N4047" i="3" s="1"/>
  <c r="J4055" i="3"/>
  <c r="N4055" i="3" s="1"/>
  <c r="J4063" i="3"/>
  <c r="N4063" i="3" s="1"/>
  <c r="J4071" i="3"/>
  <c r="N4071" i="3" s="1"/>
  <c r="J4079" i="3"/>
  <c r="N4079" i="3" s="1"/>
  <c r="J272" i="3"/>
  <c r="N272" i="3" s="1"/>
  <c r="R272" i="3" s="1"/>
  <c r="J714" i="3"/>
  <c r="N714" i="3" s="1"/>
  <c r="R714" i="3" s="1"/>
  <c r="J920" i="3"/>
  <c r="N920" i="3" s="1"/>
  <c r="R920" i="3" s="1"/>
  <c r="J1106" i="3"/>
  <c r="N1106" i="3" s="1"/>
  <c r="R1106" i="3" s="1"/>
  <c r="J1236" i="3"/>
  <c r="N1236" i="3" s="1"/>
  <c r="R1236" i="3" s="1"/>
  <c r="J1361" i="3"/>
  <c r="N1361" i="3" s="1"/>
  <c r="R1361" i="3" s="1"/>
  <c r="J1442" i="3"/>
  <c r="N1442" i="3" s="1"/>
  <c r="R1442" i="3" s="1"/>
  <c r="J1506" i="3"/>
  <c r="N1506" i="3" s="1"/>
  <c r="R1506" i="3" s="1"/>
  <c r="J1570" i="3"/>
  <c r="N1570" i="3" s="1"/>
  <c r="R1570" i="3" s="1"/>
  <c r="J1634" i="3"/>
  <c r="N1634" i="3" s="1"/>
  <c r="R1634" i="3" s="1"/>
  <c r="J1698" i="3"/>
  <c r="N1698" i="3" s="1"/>
  <c r="R1698" i="3" s="1"/>
  <c r="J1762" i="3"/>
  <c r="N1762" i="3" s="1"/>
  <c r="R1762" i="3" s="1"/>
  <c r="J1826" i="3"/>
  <c r="N1826" i="3" s="1"/>
  <c r="R1826" i="3" s="1"/>
  <c r="J1890" i="3"/>
  <c r="N1890" i="3" s="1"/>
  <c r="R1890" i="3" s="1"/>
  <c r="J1954" i="3"/>
  <c r="N1954" i="3" s="1"/>
  <c r="R1954" i="3" s="1"/>
  <c r="J2018" i="3"/>
  <c r="N2018" i="3" s="1"/>
  <c r="R2018" i="3" s="1"/>
  <c r="J2082" i="3"/>
  <c r="N2082" i="3" s="1"/>
  <c r="R2082" i="3" s="1"/>
  <c r="J2146" i="3"/>
  <c r="N2146" i="3" s="1"/>
  <c r="R2146" i="3" s="1"/>
  <c r="J2208" i="3"/>
  <c r="N2208" i="3" s="1"/>
  <c r="R2208" i="3" s="1"/>
  <c r="J2258" i="3"/>
  <c r="N2258" i="3" s="1"/>
  <c r="R2258" i="3" s="1"/>
  <c r="J2311" i="3"/>
  <c r="N2311" i="3" s="1"/>
  <c r="R2311" i="3" s="1"/>
  <c r="J2360" i="3"/>
  <c r="N2360" i="3" s="1"/>
  <c r="R2360" i="3" s="1"/>
  <c r="J2392" i="3"/>
  <c r="N2392" i="3" s="1"/>
  <c r="R2392" i="3" s="1"/>
  <c r="J2410" i="3"/>
  <c r="N2410" i="3" s="1"/>
  <c r="R2410" i="3" s="1"/>
  <c r="J2427" i="3"/>
  <c r="N2427" i="3" s="1"/>
  <c r="R2427" i="3" s="1"/>
  <c r="J2443" i="3"/>
  <c r="N2443" i="3" s="1"/>
  <c r="R2443" i="3" s="1"/>
  <c r="J2459" i="3"/>
  <c r="N2459" i="3" s="1"/>
  <c r="R2459" i="3" s="1"/>
  <c r="J2475" i="3"/>
  <c r="N2475" i="3" s="1"/>
  <c r="R2475" i="3" s="1"/>
  <c r="J2491" i="3"/>
  <c r="N2491" i="3" s="1"/>
  <c r="R2491" i="3" s="1"/>
  <c r="J2507" i="3"/>
  <c r="N2507" i="3" s="1"/>
  <c r="R2507" i="3" s="1"/>
  <c r="J2523" i="3"/>
  <c r="N2523" i="3" s="1"/>
  <c r="R2523" i="3" s="1"/>
  <c r="J2539" i="3"/>
  <c r="N2539" i="3" s="1"/>
  <c r="R2539" i="3" s="1"/>
  <c r="J2555" i="3"/>
  <c r="N2555" i="3" s="1"/>
  <c r="R2555" i="3" s="1"/>
  <c r="J2571" i="3"/>
  <c r="N2571" i="3" s="1"/>
  <c r="R2571" i="3" s="1"/>
  <c r="J2587" i="3"/>
  <c r="N2587" i="3" s="1"/>
  <c r="R2587" i="3" s="1"/>
  <c r="J2603" i="3"/>
  <c r="N2603" i="3" s="1"/>
  <c r="R2603" i="3" s="1"/>
  <c r="J2619" i="3"/>
  <c r="N2619" i="3" s="1"/>
  <c r="R2619" i="3" s="1"/>
  <c r="J2635" i="3"/>
  <c r="N2635" i="3" s="1"/>
  <c r="R2635" i="3" s="1"/>
  <c r="J2651" i="3"/>
  <c r="N2651" i="3" s="1"/>
  <c r="R2651" i="3" s="1"/>
  <c r="J2667" i="3"/>
  <c r="N2667" i="3" s="1"/>
  <c r="R2667" i="3" s="1"/>
  <c r="J2683" i="3"/>
  <c r="N2683" i="3" s="1"/>
  <c r="R2683" i="3" s="1"/>
  <c r="J2699" i="3"/>
  <c r="N2699" i="3" s="1"/>
  <c r="R2699" i="3" s="1"/>
  <c r="J2715" i="3"/>
  <c r="N2715" i="3" s="1"/>
  <c r="R2715" i="3" s="1"/>
  <c r="J2731" i="3"/>
  <c r="N2731" i="3" s="1"/>
  <c r="R2731" i="3" s="1"/>
  <c r="J2747" i="3"/>
  <c r="N2747" i="3" s="1"/>
  <c r="R2747" i="3" s="1"/>
  <c r="J2763" i="3"/>
  <c r="N2763" i="3" s="1"/>
  <c r="R2763" i="3" s="1"/>
  <c r="J2779" i="3"/>
  <c r="N2779" i="3" s="1"/>
  <c r="R2779" i="3" s="1"/>
  <c r="J2795" i="3"/>
  <c r="N2795" i="3" s="1"/>
  <c r="R2795" i="3" s="1"/>
  <c r="J2811" i="3"/>
  <c r="N2811" i="3" s="1"/>
  <c r="R2811" i="3" s="1"/>
  <c r="J2827" i="3"/>
  <c r="N2827" i="3" s="1"/>
  <c r="R2827" i="3" s="1"/>
  <c r="J2843" i="3"/>
  <c r="N2843" i="3" s="1"/>
  <c r="R2843" i="3" s="1"/>
  <c r="J2859" i="3"/>
  <c r="N2859" i="3" s="1"/>
  <c r="R2859" i="3" s="1"/>
  <c r="J2875" i="3"/>
  <c r="N2875" i="3" s="1"/>
  <c r="R2875" i="3" s="1"/>
  <c r="J2891" i="3"/>
  <c r="N2891" i="3" s="1"/>
  <c r="R2891" i="3" s="1"/>
  <c r="J2907" i="3"/>
  <c r="N2907" i="3" s="1"/>
  <c r="R2907" i="3" s="1"/>
  <c r="J2923" i="3"/>
  <c r="N2923" i="3" s="1"/>
  <c r="R2923" i="3" s="1"/>
  <c r="J2939" i="3"/>
  <c r="N2939" i="3" s="1"/>
  <c r="R2939" i="3" s="1"/>
  <c r="J2955" i="3"/>
  <c r="N2955" i="3" s="1"/>
  <c r="R2955" i="3" s="1"/>
  <c r="J2971" i="3"/>
  <c r="N2971" i="3" s="1"/>
  <c r="R2971" i="3" s="1"/>
  <c r="J2987" i="3"/>
  <c r="N2987" i="3" s="1"/>
  <c r="R2987" i="3" s="1"/>
  <c r="J3003" i="3"/>
  <c r="N3003" i="3" s="1"/>
  <c r="R3003" i="3" s="1"/>
  <c r="J3019" i="3"/>
  <c r="N3019" i="3" s="1"/>
  <c r="R3019" i="3" s="1"/>
  <c r="J3035" i="3"/>
  <c r="N3035" i="3" s="1"/>
  <c r="R3035" i="3" s="1"/>
  <c r="J3051" i="3"/>
  <c r="N3051" i="3" s="1"/>
  <c r="R3051" i="3" s="1"/>
  <c r="J3067" i="3"/>
  <c r="N3067" i="3" s="1"/>
  <c r="R3067" i="3" s="1"/>
  <c r="J3083" i="3"/>
  <c r="N3083" i="3" s="1"/>
  <c r="R3083" i="3" s="1"/>
  <c r="J3099" i="3"/>
  <c r="N3099" i="3" s="1"/>
  <c r="R3099" i="3" s="1"/>
  <c r="J3115" i="3"/>
  <c r="N3115" i="3" s="1"/>
  <c r="R3115" i="3" s="1"/>
  <c r="J3131" i="3"/>
  <c r="N3131" i="3" s="1"/>
  <c r="R3131" i="3" s="1"/>
  <c r="J3147" i="3"/>
  <c r="N3147" i="3" s="1"/>
  <c r="R3147" i="3" s="1"/>
  <c r="J3163" i="3"/>
  <c r="N3163" i="3" s="1"/>
  <c r="R3163" i="3" s="1"/>
  <c r="J3179" i="3"/>
  <c r="N3179" i="3" s="1"/>
  <c r="R3179" i="3" s="1"/>
  <c r="J3195" i="3"/>
  <c r="N3195" i="3" s="1"/>
  <c r="R3195" i="3" s="1"/>
  <c r="J3211" i="3"/>
  <c r="N3211" i="3" s="1"/>
  <c r="R3211" i="3" s="1"/>
  <c r="J3227" i="3"/>
  <c r="N3227" i="3" s="1"/>
  <c r="R3227" i="3" s="1"/>
  <c r="J3243" i="3"/>
  <c r="N3243" i="3" s="1"/>
  <c r="R3243" i="3" s="1"/>
  <c r="J3259" i="3"/>
  <c r="N3259" i="3" s="1"/>
  <c r="R3259" i="3" s="1"/>
  <c r="J3275" i="3"/>
  <c r="N3275" i="3" s="1"/>
  <c r="R3275" i="3" s="1"/>
  <c r="J3291" i="3"/>
  <c r="N3291" i="3" s="1"/>
  <c r="R3291" i="3" s="1"/>
  <c r="J3307" i="3"/>
  <c r="N3307" i="3" s="1"/>
  <c r="R3307" i="3" s="1"/>
  <c r="J3323" i="3"/>
  <c r="N3323" i="3" s="1"/>
  <c r="R3323" i="3" s="1"/>
  <c r="J3339" i="3"/>
  <c r="N3339" i="3" s="1"/>
  <c r="R3339" i="3" s="1"/>
  <c r="J3355" i="3"/>
  <c r="N3355" i="3" s="1"/>
  <c r="R3355" i="3" s="1"/>
  <c r="J3371" i="3"/>
  <c r="N3371" i="3" s="1"/>
  <c r="R3371" i="3" s="1"/>
  <c r="J3387" i="3"/>
  <c r="N3387" i="3" s="1"/>
  <c r="R3387" i="3" s="1"/>
  <c r="J3400" i="3"/>
  <c r="N3400" i="3" s="1"/>
  <c r="R3400" i="3" s="1"/>
  <c r="J3408" i="3"/>
  <c r="N3408" i="3" s="1"/>
  <c r="R3408" i="3" s="1"/>
  <c r="J3416" i="3"/>
  <c r="N3416" i="3" s="1"/>
  <c r="R3416" i="3" s="1"/>
  <c r="J3424" i="3"/>
  <c r="N3424" i="3" s="1"/>
  <c r="R3424" i="3" s="1"/>
  <c r="J3432" i="3"/>
  <c r="N3432" i="3" s="1"/>
  <c r="R3432" i="3" s="1"/>
  <c r="J3440" i="3"/>
  <c r="N3440" i="3" s="1"/>
  <c r="R3440" i="3" s="1"/>
  <c r="J3448" i="3"/>
  <c r="N3448" i="3" s="1"/>
  <c r="R3448" i="3" s="1"/>
  <c r="J3456" i="3"/>
  <c r="N3456" i="3" s="1"/>
  <c r="R3456" i="3" s="1"/>
  <c r="J3464" i="3"/>
  <c r="N3464" i="3" s="1"/>
  <c r="R3464" i="3" s="1"/>
  <c r="J3472" i="3"/>
  <c r="N3472" i="3" s="1"/>
  <c r="R3472" i="3" s="1"/>
  <c r="J3480" i="3"/>
  <c r="N3480" i="3" s="1"/>
  <c r="R3480" i="3" s="1"/>
  <c r="J3488" i="3"/>
  <c r="N3488" i="3" s="1"/>
  <c r="R3488" i="3" s="1"/>
  <c r="J3496" i="3"/>
  <c r="N3496" i="3" s="1"/>
  <c r="R3496" i="3" s="1"/>
  <c r="J3504" i="3"/>
  <c r="N3504" i="3" s="1"/>
  <c r="R3504" i="3" s="1"/>
  <c r="J3512" i="3"/>
  <c r="N3512" i="3" s="1"/>
  <c r="R3512" i="3" s="1"/>
  <c r="J3520" i="3"/>
  <c r="N3520" i="3" s="1"/>
  <c r="R3520" i="3" s="1"/>
  <c r="J3528" i="3"/>
  <c r="N3528" i="3" s="1"/>
  <c r="R3528" i="3" s="1"/>
  <c r="J3536" i="3"/>
  <c r="N3536" i="3" s="1"/>
  <c r="R3536" i="3" s="1"/>
  <c r="J3544" i="3"/>
  <c r="N3544" i="3" s="1"/>
  <c r="R3544" i="3" s="1"/>
  <c r="J3552" i="3"/>
  <c r="N3552" i="3" s="1"/>
  <c r="R3552" i="3" s="1"/>
  <c r="J3560" i="3"/>
  <c r="N3560" i="3" s="1"/>
  <c r="R3560" i="3" s="1"/>
  <c r="J3568" i="3"/>
  <c r="N3568" i="3" s="1"/>
  <c r="R3568" i="3" s="1"/>
  <c r="J3576" i="3"/>
  <c r="N3576" i="3" s="1"/>
  <c r="R3576" i="3" s="1"/>
  <c r="J3584" i="3"/>
  <c r="N3584" i="3" s="1"/>
  <c r="R3584" i="3" s="1"/>
  <c r="J3592" i="3"/>
  <c r="N3592" i="3" s="1"/>
  <c r="R3592" i="3" s="1"/>
  <c r="J3600" i="3"/>
  <c r="N3600" i="3" s="1"/>
  <c r="R3600" i="3" s="1"/>
  <c r="J3608" i="3"/>
  <c r="N3608" i="3" s="1"/>
  <c r="R3608" i="3" s="1"/>
  <c r="J3616" i="3"/>
  <c r="N3616" i="3" s="1"/>
  <c r="R3616" i="3" s="1"/>
  <c r="J3624" i="3"/>
  <c r="N3624" i="3" s="1"/>
  <c r="R3624" i="3" s="1"/>
  <c r="J3632" i="3"/>
  <c r="N3632" i="3" s="1"/>
  <c r="R3632" i="3" s="1"/>
  <c r="J3640" i="3"/>
  <c r="N3640" i="3" s="1"/>
  <c r="R3640" i="3" s="1"/>
  <c r="J3648" i="3"/>
  <c r="N3648" i="3" s="1"/>
  <c r="R3648" i="3" s="1"/>
  <c r="J3656" i="3"/>
  <c r="N3656" i="3" s="1"/>
  <c r="R3656" i="3" s="1"/>
  <c r="J3664" i="3"/>
  <c r="N3664" i="3" s="1"/>
  <c r="R3664" i="3" s="1"/>
  <c r="J3672" i="3"/>
  <c r="N3672" i="3" s="1"/>
  <c r="R3672" i="3" s="1"/>
  <c r="J3680" i="3"/>
  <c r="N3680" i="3" s="1"/>
  <c r="R3680" i="3" s="1"/>
  <c r="J3688" i="3"/>
  <c r="N3688" i="3" s="1"/>
  <c r="R3688" i="3" s="1"/>
  <c r="J3696" i="3"/>
  <c r="N3696" i="3" s="1"/>
  <c r="R3696" i="3" s="1"/>
  <c r="J3704" i="3"/>
  <c r="N3704" i="3" s="1"/>
  <c r="R3704" i="3" s="1"/>
  <c r="J3712" i="3"/>
  <c r="N3712" i="3" s="1"/>
  <c r="R3712" i="3" s="1"/>
  <c r="J3720" i="3"/>
  <c r="N3720" i="3" s="1"/>
  <c r="R3720" i="3" s="1"/>
  <c r="J3728" i="3"/>
  <c r="N3728" i="3" s="1"/>
  <c r="J3736" i="3"/>
  <c r="N3736" i="3" s="1"/>
  <c r="J3744" i="3"/>
  <c r="N3744" i="3" s="1"/>
  <c r="J3752" i="3"/>
  <c r="N3752" i="3" s="1"/>
  <c r="J3760" i="3"/>
  <c r="N3760" i="3" s="1"/>
  <c r="J3768" i="3"/>
  <c r="N3768" i="3" s="1"/>
  <c r="J3776" i="3"/>
  <c r="N3776" i="3" s="1"/>
  <c r="J3784" i="3"/>
  <c r="N3784" i="3" s="1"/>
  <c r="J3792" i="3"/>
  <c r="N3792" i="3" s="1"/>
  <c r="J3800" i="3"/>
  <c r="N3800" i="3" s="1"/>
  <c r="J3808" i="3"/>
  <c r="N3808" i="3" s="1"/>
  <c r="J3816" i="3"/>
  <c r="N3816" i="3" s="1"/>
  <c r="J3824" i="3"/>
  <c r="N3824" i="3" s="1"/>
  <c r="J3832" i="3"/>
  <c r="N3832" i="3" s="1"/>
  <c r="J3840" i="3"/>
  <c r="N3840" i="3" s="1"/>
  <c r="J3848" i="3"/>
  <c r="N3848" i="3" s="1"/>
  <c r="J3856" i="3"/>
  <c r="N3856" i="3" s="1"/>
  <c r="J3864" i="3"/>
  <c r="N3864" i="3" s="1"/>
  <c r="J3872" i="3"/>
  <c r="N3872" i="3" s="1"/>
  <c r="J3880" i="3"/>
  <c r="N3880" i="3" s="1"/>
  <c r="J3888" i="3"/>
  <c r="N3888" i="3" s="1"/>
  <c r="J3896" i="3"/>
  <c r="N3896" i="3" s="1"/>
  <c r="J3904" i="3"/>
  <c r="N3904" i="3" s="1"/>
  <c r="J3912" i="3"/>
  <c r="N3912" i="3" s="1"/>
  <c r="J3920" i="3"/>
  <c r="N3920" i="3" s="1"/>
  <c r="J3928" i="3"/>
  <c r="N3928" i="3" s="1"/>
  <c r="J3936" i="3"/>
  <c r="N3936" i="3" s="1"/>
  <c r="J3944" i="3"/>
  <c r="N3944" i="3" s="1"/>
  <c r="J3952" i="3"/>
  <c r="N3952" i="3" s="1"/>
  <c r="J3960" i="3"/>
  <c r="N3960" i="3" s="1"/>
  <c r="J3968" i="3"/>
  <c r="N3968" i="3" s="1"/>
  <c r="J3976" i="3"/>
  <c r="N3976" i="3" s="1"/>
  <c r="J3984" i="3"/>
  <c r="N3984" i="3" s="1"/>
  <c r="J3992" i="3"/>
  <c r="N3992" i="3" s="1"/>
  <c r="J4000" i="3"/>
  <c r="N4000" i="3" s="1"/>
  <c r="J4008" i="3"/>
  <c r="N4008" i="3" s="1"/>
  <c r="J4016" i="3"/>
  <c r="N4016" i="3" s="1"/>
  <c r="J4024" i="3"/>
  <c r="N4024" i="3" s="1"/>
  <c r="J4032" i="3"/>
  <c r="N4032" i="3" s="1"/>
  <c r="J4040" i="3"/>
  <c r="N4040" i="3" s="1"/>
  <c r="J4048" i="3"/>
  <c r="N4048" i="3" s="1"/>
  <c r="J4056" i="3"/>
  <c r="N4056" i="3" s="1"/>
  <c r="J4064" i="3"/>
  <c r="N4064" i="3" s="1"/>
  <c r="J4072" i="3"/>
  <c r="N4072" i="3" s="1"/>
  <c r="J465" i="3"/>
  <c r="N465" i="3" s="1"/>
  <c r="R465" i="3" s="1"/>
  <c r="J793" i="3"/>
  <c r="N793" i="3" s="1"/>
  <c r="R793" i="3" s="1"/>
  <c r="J999" i="3"/>
  <c r="N999" i="3" s="1"/>
  <c r="R999" i="3" s="1"/>
  <c r="J1157" i="3"/>
  <c r="N1157" i="3" s="1"/>
  <c r="R1157" i="3" s="1"/>
  <c r="J1285" i="3"/>
  <c r="N1285" i="3" s="1"/>
  <c r="R1285" i="3" s="1"/>
  <c r="J1401" i="3"/>
  <c r="N1401" i="3" s="1"/>
  <c r="R1401" i="3" s="1"/>
  <c r="J1467" i="3"/>
  <c r="N1467" i="3" s="1"/>
  <c r="R1467" i="3" s="1"/>
  <c r="J1531" i="3"/>
  <c r="N1531" i="3" s="1"/>
  <c r="R1531" i="3" s="1"/>
  <c r="J1595" i="3"/>
  <c r="N1595" i="3" s="1"/>
  <c r="R1595" i="3" s="1"/>
  <c r="J1659" i="3"/>
  <c r="N1659" i="3" s="1"/>
  <c r="R1659" i="3" s="1"/>
  <c r="J1723" i="3"/>
  <c r="N1723" i="3" s="1"/>
  <c r="R1723" i="3" s="1"/>
  <c r="J1787" i="3"/>
  <c r="N1787" i="3" s="1"/>
  <c r="R1787" i="3" s="1"/>
  <c r="J1851" i="3"/>
  <c r="N1851" i="3" s="1"/>
  <c r="R1851" i="3" s="1"/>
  <c r="J1915" i="3"/>
  <c r="N1915" i="3" s="1"/>
  <c r="R1915" i="3" s="1"/>
  <c r="J1979" i="3"/>
  <c r="N1979" i="3" s="1"/>
  <c r="R1979" i="3" s="1"/>
  <c r="J2043" i="3"/>
  <c r="N2043" i="3" s="1"/>
  <c r="R2043" i="3" s="1"/>
  <c r="J2107" i="3"/>
  <c r="N2107" i="3" s="1"/>
  <c r="R2107" i="3" s="1"/>
  <c r="J2171" i="3"/>
  <c r="N2171" i="3" s="1"/>
  <c r="R2171" i="3" s="1"/>
  <c r="J2227" i="3"/>
  <c r="N2227" i="3" s="1"/>
  <c r="R2227" i="3" s="1"/>
  <c r="J2280" i="3"/>
  <c r="N2280" i="3" s="1"/>
  <c r="R2280" i="3" s="1"/>
  <c r="J2330" i="3"/>
  <c r="N2330" i="3" s="1"/>
  <c r="R2330" i="3" s="1"/>
  <c r="J2375" i="3"/>
  <c r="N2375" i="3" s="1"/>
  <c r="R2375" i="3" s="1"/>
  <c r="J2399" i="3"/>
  <c r="N2399" i="3" s="1"/>
  <c r="R2399" i="3" s="1"/>
  <c r="J2417" i="3"/>
  <c r="N2417" i="3" s="1"/>
  <c r="R2417" i="3" s="1"/>
  <c r="J2433" i="3"/>
  <c r="N2433" i="3" s="1"/>
  <c r="R2433" i="3" s="1"/>
  <c r="J2449" i="3"/>
  <c r="N2449" i="3" s="1"/>
  <c r="R2449" i="3" s="1"/>
  <c r="J2465" i="3"/>
  <c r="N2465" i="3" s="1"/>
  <c r="R2465" i="3" s="1"/>
  <c r="J2481" i="3"/>
  <c r="N2481" i="3" s="1"/>
  <c r="R2481" i="3" s="1"/>
  <c r="J2497" i="3"/>
  <c r="N2497" i="3" s="1"/>
  <c r="R2497" i="3" s="1"/>
  <c r="J2513" i="3"/>
  <c r="N2513" i="3" s="1"/>
  <c r="R2513" i="3" s="1"/>
  <c r="J2529" i="3"/>
  <c r="N2529" i="3" s="1"/>
  <c r="R2529" i="3" s="1"/>
  <c r="J2545" i="3"/>
  <c r="N2545" i="3" s="1"/>
  <c r="R2545" i="3" s="1"/>
  <c r="J2561" i="3"/>
  <c r="N2561" i="3" s="1"/>
  <c r="R2561" i="3" s="1"/>
  <c r="J2577" i="3"/>
  <c r="N2577" i="3" s="1"/>
  <c r="R2577" i="3" s="1"/>
  <c r="J2593" i="3"/>
  <c r="N2593" i="3" s="1"/>
  <c r="R2593" i="3" s="1"/>
  <c r="J2609" i="3"/>
  <c r="N2609" i="3" s="1"/>
  <c r="R2609" i="3" s="1"/>
  <c r="J2625" i="3"/>
  <c r="N2625" i="3" s="1"/>
  <c r="R2625" i="3" s="1"/>
  <c r="J2641" i="3"/>
  <c r="N2641" i="3" s="1"/>
  <c r="R2641" i="3" s="1"/>
  <c r="J2657" i="3"/>
  <c r="N2657" i="3" s="1"/>
  <c r="R2657" i="3" s="1"/>
  <c r="J2673" i="3"/>
  <c r="N2673" i="3" s="1"/>
  <c r="R2673" i="3" s="1"/>
  <c r="J2689" i="3"/>
  <c r="N2689" i="3" s="1"/>
  <c r="R2689" i="3" s="1"/>
  <c r="J2705" i="3"/>
  <c r="N2705" i="3" s="1"/>
  <c r="R2705" i="3" s="1"/>
  <c r="J2721" i="3"/>
  <c r="N2721" i="3" s="1"/>
  <c r="R2721" i="3" s="1"/>
  <c r="J2737" i="3"/>
  <c r="N2737" i="3" s="1"/>
  <c r="R2737" i="3" s="1"/>
  <c r="J2753" i="3"/>
  <c r="N2753" i="3" s="1"/>
  <c r="R2753" i="3" s="1"/>
  <c r="J2769" i="3"/>
  <c r="N2769" i="3" s="1"/>
  <c r="R2769" i="3" s="1"/>
  <c r="J2785" i="3"/>
  <c r="N2785" i="3" s="1"/>
  <c r="R2785" i="3" s="1"/>
  <c r="J2801" i="3"/>
  <c r="N2801" i="3" s="1"/>
  <c r="R2801" i="3" s="1"/>
  <c r="J2817" i="3"/>
  <c r="N2817" i="3" s="1"/>
  <c r="R2817" i="3" s="1"/>
  <c r="J2833" i="3"/>
  <c r="N2833" i="3" s="1"/>
  <c r="R2833" i="3" s="1"/>
  <c r="J2849" i="3"/>
  <c r="N2849" i="3" s="1"/>
  <c r="R2849" i="3" s="1"/>
  <c r="J2865" i="3"/>
  <c r="N2865" i="3" s="1"/>
  <c r="R2865" i="3" s="1"/>
  <c r="J2881" i="3"/>
  <c r="N2881" i="3" s="1"/>
  <c r="R2881" i="3" s="1"/>
  <c r="J2897" i="3"/>
  <c r="N2897" i="3" s="1"/>
  <c r="R2897" i="3" s="1"/>
  <c r="J2913" i="3"/>
  <c r="N2913" i="3" s="1"/>
  <c r="R2913" i="3" s="1"/>
  <c r="J2929" i="3"/>
  <c r="N2929" i="3" s="1"/>
  <c r="R2929" i="3" s="1"/>
  <c r="J2945" i="3"/>
  <c r="N2945" i="3" s="1"/>
  <c r="R2945" i="3" s="1"/>
  <c r="J2961" i="3"/>
  <c r="N2961" i="3" s="1"/>
  <c r="R2961" i="3" s="1"/>
  <c r="J2977" i="3"/>
  <c r="N2977" i="3" s="1"/>
  <c r="R2977" i="3" s="1"/>
  <c r="J2993" i="3"/>
  <c r="N2993" i="3" s="1"/>
  <c r="R2993" i="3" s="1"/>
  <c r="J3009" i="3"/>
  <c r="N3009" i="3" s="1"/>
  <c r="R3009" i="3" s="1"/>
  <c r="J3025" i="3"/>
  <c r="N3025" i="3" s="1"/>
  <c r="R3025" i="3" s="1"/>
  <c r="J3041" i="3"/>
  <c r="N3041" i="3" s="1"/>
  <c r="R3041" i="3" s="1"/>
  <c r="J3057" i="3"/>
  <c r="N3057" i="3" s="1"/>
  <c r="R3057" i="3" s="1"/>
  <c r="J3073" i="3"/>
  <c r="N3073" i="3" s="1"/>
  <c r="R3073" i="3" s="1"/>
  <c r="J3089" i="3"/>
  <c r="N3089" i="3" s="1"/>
  <c r="R3089" i="3" s="1"/>
  <c r="J3105" i="3"/>
  <c r="N3105" i="3" s="1"/>
  <c r="R3105" i="3" s="1"/>
  <c r="J3121" i="3"/>
  <c r="N3121" i="3" s="1"/>
  <c r="R3121" i="3" s="1"/>
  <c r="J3137" i="3"/>
  <c r="N3137" i="3" s="1"/>
  <c r="R3137" i="3" s="1"/>
  <c r="J3153" i="3"/>
  <c r="N3153" i="3" s="1"/>
  <c r="R3153" i="3" s="1"/>
  <c r="J3169" i="3"/>
  <c r="N3169" i="3" s="1"/>
  <c r="R3169" i="3" s="1"/>
  <c r="J3185" i="3"/>
  <c r="N3185" i="3" s="1"/>
  <c r="R3185" i="3" s="1"/>
  <c r="J3201" i="3"/>
  <c r="N3201" i="3" s="1"/>
  <c r="R3201" i="3" s="1"/>
  <c r="J3217" i="3"/>
  <c r="N3217" i="3" s="1"/>
  <c r="R3217" i="3" s="1"/>
  <c r="J3233" i="3"/>
  <c r="N3233" i="3" s="1"/>
  <c r="R3233" i="3" s="1"/>
  <c r="J3249" i="3"/>
  <c r="N3249" i="3" s="1"/>
  <c r="R3249" i="3" s="1"/>
  <c r="J3265" i="3"/>
  <c r="N3265" i="3" s="1"/>
  <c r="R3265" i="3" s="1"/>
  <c r="J3281" i="3"/>
  <c r="N3281" i="3" s="1"/>
  <c r="R3281" i="3" s="1"/>
  <c r="J3297" i="3"/>
  <c r="N3297" i="3" s="1"/>
  <c r="R3297" i="3" s="1"/>
  <c r="J3313" i="3"/>
  <c r="N3313" i="3" s="1"/>
  <c r="R3313" i="3" s="1"/>
  <c r="J3329" i="3"/>
  <c r="N3329" i="3" s="1"/>
  <c r="R3329" i="3" s="1"/>
  <c r="J3345" i="3"/>
  <c r="N3345" i="3" s="1"/>
  <c r="R3345" i="3" s="1"/>
  <c r="J3361" i="3"/>
  <c r="N3361" i="3" s="1"/>
  <c r="R3361" i="3" s="1"/>
  <c r="J3377" i="3"/>
  <c r="N3377" i="3" s="1"/>
  <c r="R3377" i="3" s="1"/>
  <c r="J3393" i="3"/>
  <c r="N3393" i="3" s="1"/>
  <c r="R3393" i="3" s="1"/>
  <c r="J3403" i="3"/>
  <c r="N3403" i="3" s="1"/>
  <c r="R3403" i="3" s="1"/>
  <c r="J3411" i="3"/>
  <c r="N3411" i="3" s="1"/>
  <c r="R3411" i="3" s="1"/>
  <c r="J3419" i="3"/>
  <c r="N3419" i="3" s="1"/>
  <c r="R3419" i="3" s="1"/>
  <c r="J3427" i="3"/>
  <c r="N3427" i="3" s="1"/>
  <c r="R3427" i="3" s="1"/>
  <c r="J3435" i="3"/>
  <c r="N3435" i="3" s="1"/>
  <c r="R3435" i="3" s="1"/>
  <c r="J3443" i="3"/>
  <c r="N3443" i="3" s="1"/>
  <c r="R3443" i="3" s="1"/>
  <c r="J3451" i="3"/>
  <c r="N3451" i="3" s="1"/>
  <c r="R3451" i="3" s="1"/>
  <c r="J3459" i="3"/>
  <c r="N3459" i="3" s="1"/>
  <c r="R3459" i="3" s="1"/>
  <c r="J3467" i="3"/>
  <c r="N3467" i="3" s="1"/>
  <c r="R3467" i="3" s="1"/>
  <c r="J3475" i="3"/>
  <c r="N3475" i="3" s="1"/>
  <c r="R3475" i="3" s="1"/>
  <c r="J3483" i="3"/>
  <c r="N3483" i="3" s="1"/>
  <c r="R3483" i="3" s="1"/>
  <c r="J3491" i="3"/>
  <c r="N3491" i="3" s="1"/>
  <c r="R3491" i="3" s="1"/>
  <c r="J3499" i="3"/>
  <c r="N3499" i="3" s="1"/>
  <c r="R3499" i="3" s="1"/>
  <c r="J3507" i="3"/>
  <c r="N3507" i="3" s="1"/>
  <c r="R3507" i="3" s="1"/>
  <c r="J3515" i="3"/>
  <c r="N3515" i="3" s="1"/>
  <c r="R3515" i="3" s="1"/>
  <c r="J3523" i="3"/>
  <c r="N3523" i="3" s="1"/>
  <c r="R3523" i="3" s="1"/>
  <c r="J3531" i="3"/>
  <c r="N3531" i="3" s="1"/>
  <c r="R3531" i="3" s="1"/>
  <c r="J3539" i="3"/>
  <c r="N3539" i="3" s="1"/>
  <c r="R3539" i="3" s="1"/>
  <c r="J3547" i="3"/>
  <c r="N3547" i="3" s="1"/>
  <c r="R3547" i="3" s="1"/>
  <c r="J3555" i="3"/>
  <c r="N3555" i="3" s="1"/>
  <c r="R3555" i="3" s="1"/>
  <c r="J3563" i="3"/>
  <c r="N3563" i="3" s="1"/>
  <c r="R3563" i="3" s="1"/>
  <c r="J3571" i="3"/>
  <c r="N3571" i="3" s="1"/>
  <c r="R3571" i="3" s="1"/>
  <c r="J3579" i="3"/>
  <c r="N3579" i="3" s="1"/>
  <c r="R3579" i="3" s="1"/>
  <c r="J3587" i="3"/>
  <c r="N3587" i="3" s="1"/>
  <c r="R3587" i="3" s="1"/>
  <c r="J3595" i="3"/>
  <c r="N3595" i="3" s="1"/>
  <c r="R3595" i="3" s="1"/>
  <c r="J3603" i="3"/>
  <c r="N3603" i="3" s="1"/>
  <c r="R3603" i="3" s="1"/>
  <c r="J3611" i="3"/>
  <c r="N3611" i="3" s="1"/>
  <c r="R3611" i="3" s="1"/>
  <c r="J3619" i="3"/>
  <c r="N3619" i="3" s="1"/>
  <c r="R3619" i="3" s="1"/>
  <c r="J3627" i="3"/>
  <c r="N3627" i="3" s="1"/>
  <c r="R3627" i="3" s="1"/>
  <c r="J3635" i="3"/>
  <c r="N3635" i="3" s="1"/>
  <c r="R3635" i="3" s="1"/>
  <c r="J3643" i="3"/>
  <c r="N3643" i="3" s="1"/>
  <c r="R3643" i="3" s="1"/>
  <c r="J3651" i="3"/>
  <c r="N3651" i="3" s="1"/>
  <c r="R3651" i="3" s="1"/>
  <c r="J3659" i="3"/>
  <c r="N3659" i="3" s="1"/>
  <c r="R3659" i="3" s="1"/>
  <c r="J3667" i="3"/>
  <c r="N3667" i="3" s="1"/>
  <c r="R3667" i="3" s="1"/>
  <c r="J3675" i="3"/>
  <c r="N3675" i="3" s="1"/>
  <c r="R3675" i="3" s="1"/>
  <c r="J3683" i="3"/>
  <c r="N3683" i="3" s="1"/>
  <c r="R3683" i="3" s="1"/>
  <c r="J3691" i="3"/>
  <c r="N3691" i="3" s="1"/>
  <c r="R3691" i="3" s="1"/>
  <c r="J3699" i="3"/>
  <c r="N3699" i="3" s="1"/>
  <c r="R3699" i="3" s="1"/>
  <c r="J3707" i="3"/>
  <c r="N3707" i="3" s="1"/>
  <c r="R3707" i="3" s="1"/>
  <c r="J3715" i="3"/>
  <c r="N3715" i="3" s="1"/>
  <c r="R3715" i="3" s="1"/>
  <c r="J3723" i="3"/>
  <c r="N3723" i="3" s="1"/>
  <c r="J3731" i="3"/>
  <c r="N3731" i="3" s="1"/>
  <c r="J3739" i="3"/>
  <c r="N3739" i="3" s="1"/>
  <c r="J3747" i="3"/>
  <c r="N3747" i="3" s="1"/>
  <c r="J3755" i="3"/>
  <c r="N3755" i="3" s="1"/>
  <c r="J3763" i="3"/>
  <c r="N3763" i="3" s="1"/>
  <c r="J3771" i="3"/>
  <c r="N3771" i="3" s="1"/>
  <c r="J3779" i="3"/>
  <c r="N3779" i="3" s="1"/>
  <c r="J3787" i="3"/>
  <c r="N3787" i="3" s="1"/>
  <c r="J3795" i="3"/>
  <c r="N3795" i="3" s="1"/>
  <c r="J3803" i="3"/>
  <c r="N3803" i="3" s="1"/>
  <c r="J3811" i="3"/>
  <c r="N3811" i="3" s="1"/>
  <c r="J3819" i="3"/>
  <c r="N3819" i="3" s="1"/>
  <c r="J3827" i="3"/>
  <c r="N3827" i="3" s="1"/>
  <c r="J3835" i="3"/>
  <c r="N3835" i="3" s="1"/>
  <c r="J3843" i="3"/>
  <c r="N3843" i="3" s="1"/>
  <c r="J3851" i="3"/>
  <c r="N3851" i="3" s="1"/>
  <c r="J3859" i="3"/>
  <c r="N3859" i="3" s="1"/>
  <c r="J3867" i="3"/>
  <c r="N3867" i="3" s="1"/>
  <c r="J3875" i="3"/>
  <c r="N3875" i="3" s="1"/>
  <c r="J3883" i="3"/>
  <c r="N3883" i="3" s="1"/>
  <c r="J3891" i="3"/>
  <c r="N3891" i="3" s="1"/>
  <c r="J3899" i="3"/>
  <c r="N3899" i="3" s="1"/>
  <c r="J3907" i="3"/>
  <c r="N3907" i="3" s="1"/>
  <c r="J3915" i="3"/>
  <c r="N3915" i="3" s="1"/>
  <c r="J3923" i="3"/>
  <c r="N3923" i="3" s="1"/>
  <c r="J3931" i="3"/>
  <c r="N3931" i="3" s="1"/>
  <c r="J3939" i="3"/>
  <c r="N3939" i="3" s="1"/>
  <c r="J3947" i="3"/>
  <c r="N3947" i="3" s="1"/>
  <c r="J3955" i="3"/>
  <c r="N3955" i="3" s="1"/>
  <c r="J3963" i="3"/>
  <c r="N3963" i="3" s="1"/>
  <c r="J3971" i="3"/>
  <c r="N3971" i="3" s="1"/>
  <c r="J3979" i="3"/>
  <c r="N3979" i="3" s="1"/>
  <c r="J3987" i="3"/>
  <c r="N3987" i="3" s="1"/>
  <c r="J3995" i="3"/>
  <c r="N3995" i="3" s="1"/>
  <c r="J4003" i="3"/>
  <c r="N4003" i="3" s="1"/>
  <c r="J4011" i="3"/>
  <c r="N4011" i="3" s="1"/>
  <c r="J4019" i="3"/>
  <c r="N4019" i="3" s="1"/>
  <c r="J4027" i="3"/>
  <c r="N4027" i="3" s="1"/>
  <c r="J4035" i="3"/>
  <c r="N4035" i="3" s="1"/>
  <c r="J4043" i="3"/>
  <c r="N4043" i="3" s="1"/>
  <c r="J4051" i="3"/>
  <c r="N4051" i="3" s="1"/>
  <c r="J4059" i="3"/>
  <c r="N4059" i="3" s="1"/>
  <c r="J4067" i="3"/>
  <c r="N4067" i="3" s="1"/>
  <c r="J4075" i="3"/>
  <c r="N4075" i="3" s="1"/>
  <c r="J273" i="3"/>
  <c r="N273" i="3" s="1"/>
  <c r="R273" i="3" s="1"/>
  <c r="J921" i="3"/>
  <c r="N921" i="3" s="1"/>
  <c r="R921" i="3" s="1"/>
  <c r="J1237" i="3"/>
  <c r="N1237" i="3" s="1"/>
  <c r="R1237" i="3" s="1"/>
  <c r="J1443" i="3"/>
  <c r="N1443" i="3" s="1"/>
  <c r="R1443" i="3" s="1"/>
  <c r="J1571" i="3"/>
  <c r="N1571" i="3" s="1"/>
  <c r="R1571" i="3" s="1"/>
  <c r="J1699" i="3"/>
  <c r="N1699" i="3" s="1"/>
  <c r="R1699" i="3" s="1"/>
  <c r="J1827" i="3"/>
  <c r="N1827" i="3" s="1"/>
  <c r="R1827" i="3" s="1"/>
  <c r="J1955" i="3"/>
  <c r="N1955" i="3" s="1"/>
  <c r="R1955" i="3" s="1"/>
  <c r="J2083" i="3"/>
  <c r="N2083" i="3" s="1"/>
  <c r="R2083" i="3" s="1"/>
  <c r="J2209" i="3"/>
  <c r="N2209" i="3" s="1"/>
  <c r="R2209" i="3" s="1"/>
  <c r="J2312" i="3"/>
  <c r="N2312" i="3" s="1"/>
  <c r="R2312" i="3" s="1"/>
  <c r="J2393" i="3"/>
  <c r="N2393" i="3" s="1"/>
  <c r="R2393" i="3" s="1"/>
  <c r="J2428" i="3"/>
  <c r="N2428" i="3" s="1"/>
  <c r="R2428" i="3" s="1"/>
  <c r="J2460" i="3"/>
  <c r="N2460" i="3" s="1"/>
  <c r="R2460" i="3" s="1"/>
  <c r="J2492" i="3"/>
  <c r="N2492" i="3" s="1"/>
  <c r="R2492" i="3" s="1"/>
  <c r="J2524" i="3"/>
  <c r="N2524" i="3" s="1"/>
  <c r="R2524" i="3" s="1"/>
  <c r="J2556" i="3"/>
  <c r="N2556" i="3" s="1"/>
  <c r="R2556" i="3" s="1"/>
  <c r="J2588" i="3"/>
  <c r="N2588" i="3" s="1"/>
  <c r="R2588" i="3" s="1"/>
  <c r="J2620" i="3"/>
  <c r="N2620" i="3" s="1"/>
  <c r="R2620" i="3" s="1"/>
  <c r="J2652" i="3"/>
  <c r="N2652" i="3" s="1"/>
  <c r="R2652" i="3" s="1"/>
  <c r="J2684" i="3"/>
  <c r="N2684" i="3" s="1"/>
  <c r="R2684" i="3" s="1"/>
  <c r="J2716" i="3"/>
  <c r="N2716" i="3" s="1"/>
  <c r="R2716" i="3" s="1"/>
  <c r="J2748" i="3"/>
  <c r="N2748" i="3" s="1"/>
  <c r="R2748" i="3" s="1"/>
  <c r="J2780" i="3"/>
  <c r="N2780" i="3" s="1"/>
  <c r="R2780" i="3" s="1"/>
  <c r="J2812" i="3"/>
  <c r="N2812" i="3" s="1"/>
  <c r="R2812" i="3" s="1"/>
  <c r="J2844" i="3"/>
  <c r="N2844" i="3" s="1"/>
  <c r="R2844" i="3" s="1"/>
  <c r="J2876" i="3"/>
  <c r="N2876" i="3" s="1"/>
  <c r="R2876" i="3" s="1"/>
  <c r="J2908" i="3"/>
  <c r="N2908" i="3" s="1"/>
  <c r="R2908" i="3" s="1"/>
  <c r="J2940" i="3"/>
  <c r="N2940" i="3" s="1"/>
  <c r="R2940" i="3" s="1"/>
  <c r="J2972" i="3"/>
  <c r="N2972" i="3" s="1"/>
  <c r="R2972" i="3" s="1"/>
  <c r="J3004" i="3"/>
  <c r="N3004" i="3" s="1"/>
  <c r="R3004" i="3" s="1"/>
  <c r="J3036" i="3"/>
  <c r="N3036" i="3" s="1"/>
  <c r="R3036" i="3" s="1"/>
  <c r="J3068" i="3"/>
  <c r="N3068" i="3" s="1"/>
  <c r="R3068" i="3" s="1"/>
  <c r="J3100" i="3"/>
  <c r="N3100" i="3" s="1"/>
  <c r="R3100" i="3" s="1"/>
  <c r="J3132" i="3"/>
  <c r="N3132" i="3" s="1"/>
  <c r="R3132" i="3" s="1"/>
  <c r="J3164" i="3"/>
  <c r="N3164" i="3" s="1"/>
  <c r="R3164" i="3" s="1"/>
  <c r="J3196" i="3"/>
  <c r="N3196" i="3" s="1"/>
  <c r="R3196" i="3" s="1"/>
  <c r="J3228" i="3"/>
  <c r="N3228" i="3" s="1"/>
  <c r="R3228" i="3" s="1"/>
  <c r="J3260" i="3"/>
  <c r="N3260" i="3" s="1"/>
  <c r="R3260" i="3" s="1"/>
  <c r="J3292" i="3"/>
  <c r="N3292" i="3" s="1"/>
  <c r="R3292" i="3" s="1"/>
  <c r="J3324" i="3"/>
  <c r="N3324" i="3" s="1"/>
  <c r="R3324" i="3" s="1"/>
  <c r="J3356" i="3"/>
  <c r="N3356" i="3" s="1"/>
  <c r="R3356" i="3" s="1"/>
  <c r="J3388" i="3"/>
  <c r="N3388" i="3" s="1"/>
  <c r="R3388" i="3" s="1"/>
  <c r="J3409" i="3"/>
  <c r="N3409" i="3" s="1"/>
  <c r="R3409" i="3" s="1"/>
  <c r="J3425" i="3"/>
  <c r="N3425" i="3" s="1"/>
  <c r="R3425" i="3" s="1"/>
  <c r="J3441" i="3"/>
  <c r="N3441" i="3" s="1"/>
  <c r="R3441" i="3" s="1"/>
  <c r="J3457" i="3"/>
  <c r="N3457" i="3" s="1"/>
  <c r="R3457" i="3" s="1"/>
  <c r="J3473" i="3"/>
  <c r="N3473" i="3" s="1"/>
  <c r="R3473" i="3" s="1"/>
  <c r="J3489" i="3"/>
  <c r="N3489" i="3" s="1"/>
  <c r="R3489" i="3" s="1"/>
  <c r="J3505" i="3"/>
  <c r="N3505" i="3" s="1"/>
  <c r="R3505" i="3" s="1"/>
  <c r="J3521" i="3"/>
  <c r="N3521" i="3" s="1"/>
  <c r="R3521" i="3" s="1"/>
  <c r="J3537" i="3"/>
  <c r="N3537" i="3" s="1"/>
  <c r="R3537" i="3" s="1"/>
  <c r="J3553" i="3"/>
  <c r="N3553" i="3" s="1"/>
  <c r="R3553" i="3" s="1"/>
  <c r="J3569" i="3"/>
  <c r="N3569" i="3" s="1"/>
  <c r="R3569" i="3" s="1"/>
  <c r="J3585" i="3"/>
  <c r="N3585" i="3" s="1"/>
  <c r="R3585" i="3" s="1"/>
  <c r="J3601" i="3"/>
  <c r="N3601" i="3" s="1"/>
  <c r="R3601" i="3" s="1"/>
  <c r="J3617" i="3"/>
  <c r="N3617" i="3" s="1"/>
  <c r="R3617" i="3" s="1"/>
  <c r="J3633" i="3"/>
  <c r="N3633" i="3" s="1"/>
  <c r="R3633" i="3" s="1"/>
  <c r="J3649" i="3"/>
  <c r="N3649" i="3" s="1"/>
  <c r="R3649" i="3" s="1"/>
  <c r="J3665" i="3"/>
  <c r="N3665" i="3" s="1"/>
  <c r="R3665" i="3" s="1"/>
  <c r="J3681" i="3"/>
  <c r="N3681" i="3" s="1"/>
  <c r="R3681" i="3" s="1"/>
  <c r="J3697" i="3"/>
  <c r="N3697" i="3" s="1"/>
  <c r="R3697" i="3" s="1"/>
  <c r="J3713" i="3"/>
  <c r="N3713" i="3" s="1"/>
  <c r="R3713" i="3" s="1"/>
  <c r="J3729" i="3"/>
  <c r="N3729" i="3" s="1"/>
  <c r="J3745" i="3"/>
  <c r="N3745" i="3" s="1"/>
  <c r="J3761" i="3"/>
  <c r="N3761" i="3" s="1"/>
  <c r="J3777" i="3"/>
  <c r="N3777" i="3" s="1"/>
  <c r="J3793" i="3"/>
  <c r="N3793" i="3" s="1"/>
  <c r="J3809" i="3"/>
  <c r="N3809" i="3" s="1"/>
  <c r="J3825" i="3"/>
  <c r="N3825" i="3" s="1"/>
  <c r="J3841" i="3"/>
  <c r="N3841" i="3" s="1"/>
  <c r="J3857" i="3"/>
  <c r="N3857" i="3" s="1"/>
  <c r="J3873" i="3"/>
  <c r="N3873" i="3" s="1"/>
  <c r="J3889" i="3"/>
  <c r="N3889" i="3" s="1"/>
  <c r="J3905" i="3"/>
  <c r="N3905" i="3" s="1"/>
  <c r="J3921" i="3"/>
  <c r="N3921" i="3" s="1"/>
  <c r="J3937" i="3"/>
  <c r="N3937" i="3" s="1"/>
  <c r="J3953" i="3"/>
  <c r="N3953" i="3" s="1"/>
  <c r="J3969" i="3"/>
  <c r="N3969" i="3" s="1"/>
  <c r="J3985" i="3"/>
  <c r="N3985" i="3" s="1"/>
  <c r="J4001" i="3"/>
  <c r="N4001" i="3" s="1"/>
  <c r="J4017" i="3"/>
  <c r="N4017" i="3" s="1"/>
  <c r="J4033" i="3"/>
  <c r="N4033" i="3" s="1"/>
  <c r="J4049" i="3"/>
  <c r="N4049" i="3" s="1"/>
  <c r="J4065" i="3"/>
  <c r="N4065" i="3" s="1"/>
  <c r="J4080" i="3"/>
  <c r="N4080" i="3" s="1"/>
  <c r="J4088" i="3"/>
  <c r="N4088" i="3" s="1"/>
  <c r="J4096" i="3"/>
  <c r="N4096" i="3" s="1"/>
  <c r="J4104" i="3"/>
  <c r="N4104" i="3" s="1"/>
  <c r="J4112" i="3"/>
  <c r="N4112" i="3" s="1"/>
  <c r="J4120" i="3"/>
  <c r="N4120" i="3" s="1"/>
  <c r="J4128" i="3"/>
  <c r="N4128" i="3" s="1"/>
  <c r="J4136" i="3"/>
  <c r="N4136" i="3" s="1"/>
  <c r="J4144" i="3"/>
  <c r="N4144" i="3" s="1"/>
  <c r="J4152" i="3"/>
  <c r="N4152" i="3" s="1"/>
  <c r="J4160" i="3"/>
  <c r="N4160" i="3" s="1"/>
  <c r="J4168" i="3"/>
  <c r="N4168" i="3" s="1"/>
  <c r="J4176" i="3"/>
  <c r="N4176" i="3" s="1"/>
  <c r="J4184" i="3"/>
  <c r="N4184" i="3" s="1"/>
  <c r="J4192" i="3"/>
  <c r="N4192" i="3" s="1"/>
  <c r="J4200" i="3"/>
  <c r="N4200" i="3" s="1"/>
  <c r="J4208" i="3"/>
  <c r="N4208" i="3" s="1"/>
  <c r="J4216" i="3"/>
  <c r="N4216" i="3" s="1"/>
  <c r="J4224" i="3"/>
  <c r="N4224" i="3" s="1"/>
  <c r="J4232" i="3"/>
  <c r="N4232" i="3" s="1"/>
  <c r="J4240" i="3"/>
  <c r="N4240" i="3" s="1"/>
  <c r="J4248" i="3"/>
  <c r="N4248" i="3" s="1"/>
  <c r="J4256" i="3"/>
  <c r="N4256" i="3" s="1"/>
  <c r="J4264" i="3"/>
  <c r="N4264" i="3" s="1"/>
  <c r="J4272" i="3"/>
  <c r="N4272" i="3" s="1"/>
  <c r="J4280" i="3"/>
  <c r="N4280" i="3" s="1"/>
  <c r="J4288" i="3"/>
  <c r="N4288" i="3" s="1"/>
  <c r="J4296" i="3"/>
  <c r="N4296" i="3" s="1"/>
  <c r="J4304" i="3"/>
  <c r="N4304" i="3" s="1"/>
  <c r="J4312" i="3"/>
  <c r="N4312" i="3" s="1"/>
  <c r="J4320" i="3"/>
  <c r="N4320" i="3" s="1"/>
  <c r="J4328" i="3"/>
  <c r="N4328" i="3" s="1"/>
  <c r="J4336" i="3"/>
  <c r="N4336" i="3" s="1"/>
  <c r="J4344" i="3"/>
  <c r="N4344" i="3" s="1"/>
  <c r="J4352" i="3"/>
  <c r="N4352" i="3" s="1"/>
  <c r="J4360" i="3"/>
  <c r="N4360" i="3" s="1"/>
  <c r="J4368" i="3"/>
  <c r="N4368" i="3" s="1"/>
  <c r="J4376" i="3"/>
  <c r="N4376" i="3" s="1"/>
  <c r="J4384" i="3"/>
  <c r="N4384" i="3" s="1"/>
  <c r="J4392" i="3"/>
  <c r="N4392" i="3" s="1"/>
  <c r="J4400" i="3"/>
  <c r="N4400" i="3" s="1"/>
  <c r="J4408" i="3"/>
  <c r="N4408" i="3" s="1"/>
  <c r="J4416" i="3"/>
  <c r="N4416" i="3" s="1"/>
  <c r="J4424" i="3"/>
  <c r="N4424" i="3" s="1"/>
  <c r="J4432" i="3"/>
  <c r="N4432" i="3" s="1"/>
  <c r="J4440" i="3"/>
  <c r="N4440" i="3" s="1"/>
  <c r="J4448" i="3"/>
  <c r="N4448" i="3" s="1"/>
  <c r="J4456" i="3"/>
  <c r="N4456" i="3" s="1"/>
  <c r="J4464" i="3"/>
  <c r="N4464" i="3" s="1"/>
  <c r="J4472" i="3"/>
  <c r="N4472" i="3" s="1"/>
  <c r="J4480" i="3"/>
  <c r="N4480" i="3" s="1"/>
  <c r="J4488" i="3"/>
  <c r="N4488" i="3" s="1"/>
  <c r="J4496" i="3"/>
  <c r="N4496" i="3" s="1"/>
  <c r="J4504" i="3"/>
  <c r="N4504" i="3" s="1"/>
  <c r="J4512" i="3"/>
  <c r="N4512" i="3" s="1"/>
  <c r="J4520" i="3"/>
  <c r="N4520" i="3" s="1"/>
  <c r="J4528" i="3"/>
  <c r="N4528" i="3" s="1"/>
  <c r="J4536" i="3"/>
  <c r="N4536" i="3" s="1"/>
  <c r="J4544" i="3"/>
  <c r="N4544" i="3" s="1"/>
  <c r="J4552" i="3"/>
  <c r="N4552" i="3" s="1"/>
  <c r="J4560" i="3"/>
  <c r="N4560" i="3" s="1"/>
  <c r="J4568" i="3"/>
  <c r="N4568" i="3" s="1"/>
  <c r="J4576" i="3"/>
  <c r="N4576" i="3" s="1"/>
  <c r="J4584" i="3"/>
  <c r="N4584" i="3" s="1"/>
  <c r="J4592" i="3"/>
  <c r="N4592" i="3" s="1"/>
  <c r="J4600" i="3"/>
  <c r="N4600" i="3" s="1"/>
  <c r="J4608" i="3"/>
  <c r="N4608" i="3" s="1"/>
  <c r="J4616" i="3"/>
  <c r="N4616" i="3" s="1"/>
  <c r="J4624" i="3"/>
  <c r="N4624" i="3" s="1"/>
  <c r="J4632" i="3"/>
  <c r="N4632" i="3" s="1"/>
  <c r="J4640" i="3"/>
  <c r="N4640" i="3" s="1"/>
  <c r="J4648" i="3"/>
  <c r="N4648" i="3" s="1"/>
  <c r="J4656" i="3"/>
  <c r="N4656" i="3" s="1"/>
  <c r="J4664" i="3"/>
  <c r="N4664" i="3" s="1"/>
  <c r="J4672" i="3"/>
  <c r="N4672" i="3" s="1"/>
  <c r="J4680" i="3"/>
  <c r="N4680" i="3" s="1"/>
  <c r="J4688" i="3"/>
  <c r="N4688" i="3" s="1"/>
  <c r="J4696" i="3"/>
  <c r="N4696" i="3" s="1"/>
  <c r="J4704" i="3"/>
  <c r="N4704" i="3" s="1"/>
  <c r="J4712" i="3"/>
  <c r="N4712" i="3" s="1"/>
  <c r="J4720" i="3"/>
  <c r="N4720" i="3" s="1"/>
  <c r="J4728" i="3"/>
  <c r="N4728" i="3" s="1"/>
  <c r="J4736" i="3"/>
  <c r="N4736" i="3" s="1"/>
  <c r="J4744" i="3"/>
  <c r="N4744" i="3" s="1"/>
  <c r="J4752" i="3"/>
  <c r="N4752" i="3" s="1"/>
  <c r="J4760" i="3"/>
  <c r="N4760" i="3" s="1"/>
  <c r="J4768" i="3"/>
  <c r="N4768" i="3" s="1"/>
  <c r="J4776" i="3"/>
  <c r="N4776" i="3" s="1"/>
  <c r="J4784" i="3"/>
  <c r="N4784" i="3" s="1"/>
  <c r="J401" i="3"/>
  <c r="N401" i="3" s="1"/>
  <c r="R401" i="3" s="1"/>
  <c r="J974" i="3"/>
  <c r="N974" i="3" s="1"/>
  <c r="R974" i="3" s="1"/>
  <c r="J1269" i="3"/>
  <c r="N1269" i="3" s="1"/>
  <c r="R1269" i="3" s="1"/>
  <c r="J1459" i="3"/>
  <c r="N1459" i="3" s="1"/>
  <c r="R1459" i="3" s="1"/>
  <c r="J1587" i="3"/>
  <c r="N1587" i="3" s="1"/>
  <c r="R1587" i="3" s="1"/>
  <c r="J1715" i="3"/>
  <c r="N1715" i="3" s="1"/>
  <c r="R1715" i="3" s="1"/>
  <c r="J1843" i="3"/>
  <c r="N1843" i="3" s="1"/>
  <c r="R1843" i="3" s="1"/>
  <c r="J1971" i="3"/>
  <c r="N1971" i="3" s="1"/>
  <c r="R1971" i="3" s="1"/>
  <c r="J2099" i="3"/>
  <c r="N2099" i="3" s="1"/>
  <c r="R2099" i="3" s="1"/>
  <c r="J2223" i="3"/>
  <c r="N2223" i="3" s="1"/>
  <c r="R2223" i="3" s="1"/>
  <c r="J2323" i="3"/>
  <c r="N2323" i="3" s="1"/>
  <c r="R2323" i="3" s="1"/>
  <c r="J2398" i="3"/>
  <c r="N2398" i="3" s="1"/>
  <c r="R2398" i="3" s="1"/>
  <c r="J2432" i="3"/>
  <c r="N2432" i="3" s="1"/>
  <c r="R2432" i="3" s="1"/>
  <c r="J2464" i="3"/>
  <c r="N2464" i="3" s="1"/>
  <c r="R2464" i="3" s="1"/>
  <c r="J2496" i="3"/>
  <c r="N2496" i="3" s="1"/>
  <c r="R2496" i="3" s="1"/>
  <c r="J2528" i="3"/>
  <c r="N2528" i="3" s="1"/>
  <c r="R2528" i="3" s="1"/>
  <c r="J2560" i="3"/>
  <c r="N2560" i="3" s="1"/>
  <c r="R2560" i="3" s="1"/>
  <c r="J2592" i="3"/>
  <c r="N2592" i="3" s="1"/>
  <c r="R2592" i="3" s="1"/>
  <c r="J2624" i="3"/>
  <c r="N2624" i="3" s="1"/>
  <c r="R2624" i="3" s="1"/>
  <c r="J2656" i="3"/>
  <c r="N2656" i="3" s="1"/>
  <c r="R2656" i="3" s="1"/>
  <c r="J2688" i="3"/>
  <c r="N2688" i="3" s="1"/>
  <c r="R2688" i="3" s="1"/>
  <c r="J2720" i="3"/>
  <c r="N2720" i="3" s="1"/>
  <c r="R2720" i="3" s="1"/>
  <c r="J2752" i="3"/>
  <c r="N2752" i="3" s="1"/>
  <c r="R2752" i="3" s="1"/>
  <c r="J2784" i="3"/>
  <c r="N2784" i="3" s="1"/>
  <c r="R2784" i="3" s="1"/>
  <c r="J2816" i="3"/>
  <c r="N2816" i="3" s="1"/>
  <c r="R2816" i="3" s="1"/>
  <c r="J2848" i="3"/>
  <c r="N2848" i="3" s="1"/>
  <c r="R2848" i="3" s="1"/>
  <c r="J2880" i="3"/>
  <c r="N2880" i="3" s="1"/>
  <c r="R2880" i="3" s="1"/>
  <c r="J2912" i="3"/>
  <c r="N2912" i="3" s="1"/>
  <c r="R2912" i="3" s="1"/>
  <c r="J2944" i="3"/>
  <c r="N2944" i="3" s="1"/>
  <c r="R2944" i="3" s="1"/>
  <c r="J2976" i="3"/>
  <c r="N2976" i="3" s="1"/>
  <c r="R2976" i="3" s="1"/>
  <c r="J3008" i="3"/>
  <c r="N3008" i="3" s="1"/>
  <c r="R3008" i="3" s="1"/>
  <c r="J3040" i="3"/>
  <c r="N3040" i="3" s="1"/>
  <c r="R3040" i="3" s="1"/>
  <c r="J3072" i="3"/>
  <c r="N3072" i="3" s="1"/>
  <c r="R3072" i="3" s="1"/>
  <c r="J3104" i="3"/>
  <c r="N3104" i="3" s="1"/>
  <c r="R3104" i="3" s="1"/>
  <c r="J3136" i="3"/>
  <c r="N3136" i="3" s="1"/>
  <c r="R3136" i="3" s="1"/>
  <c r="J3168" i="3"/>
  <c r="N3168" i="3" s="1"/>
  <c r="R3168" i="3" s="1"/>
  <c r="J3200" i="3"/>
  <c r="N3200" i="3" s="1"/>
  <c r="R3200" i="3" s="1"/>
  <c r="J3232" i="3"/>
  <c r="N3232" i="3" s="1"/>
  <c r="R3232" i="3" s="1"/>
  <c r="J3264" i="3"/>
  <c r="N3264" i="3" s="1"/>
  <c r="R3264" i="3" s="1"/>
  <c r="J3296" i="3"/>
  <c r="N3296" i="3" s="1"/>
  <c r="R3296" i="3" s="1"/>
  <c r="J3328" i="3"/>
  <c r="N3328" i="3" s="1"/>
  <c r="R3328" i="3" s="1"/>
  <c r="J3360" i="3"/>
  <c r="N3360" i="3" s="1"/>
  <c r="R3360" i="3" s="1"/>
  <c r="J3392" i="3"/>
  <c r="N3392" i="3" s="1"/>
  <c r="R3392" i="3" s="1"/>
  <c r="J3410" i="3"/>
  <c r="N3410" i="3" s="1"/>
  <c r="R3410" i="3" s="1"/>
  <c r="J3426" i="3"/>
  <c r="N3426" i="3" s="1"/>
  <c r="R3426" i="3" s="1"/>
  <c r="J3442" i="3"/>
  <c r="N3442" i="3" s="1"/>
  <c r="R3442" i="3" s="1"/>
  <c r="J3458" i="3"/>
  <c r="N3458" i="3" s="1"/>
  <c r="R3458" i="3" s="1"/>
  <c r="J3474" i="3"/>
  <c r="N3474" i="3" s="1"/>
  <c r="R3474" i="3" s="1"/>
  <c r="J3490" i="3"/>
  <c r="N3490" i="3" s="1"/>
  <c r="R3490" i="3" s="1"/>
  <c r="J3506" i="3"/>
  <c r="N3506" i="3" s="1"/>
  <c r="R3506" i="3" s="1"/>
  <c r="J3522" i="3"/>
  <c r="N3522" i="3" s="1"/>
  <c r="R3522" i="3" s="1"/>
  <c r="J3538" i="3"/>
  <c r="N3538" i="3" s="1"/>
  <c r="R3538" i="3" s="1"/>
  <c r="J3554" i="3"/>
  <c r="N3554" i="3" s="1"/>
  <c r="R3554" i="3" s="1"/>
  <c r="J3570" i="3"/>
  <c r="N3570" i="3" s="1"/>
  <c r="R3570" i="3" s="1"/>
  <c r="J3586" i="3"/>
  <c r="N3586" i="3" s="1"/>
  <c r="R3586" i="3" s="1"/>
  <c r="J3602" i="3"/>
  <c r="N3602" i="3" s="1"/>
  <c r="R3602" i="3" s="1"/>
  <c r="J3618" i="3"/>
  <c r="N3618" i="3" s="1"/>
  <c r="R3618" i="3" s="1"/>
  <c r="J3634" i="3"/>
  <c r="N3634" i="3" s="1"/>
  <c r="R3634" i="3" s="1"/>
  <c r="J3650" i="3"/>
  <c r="N3650" i="3" s="1"/>
  <c r="R3650" i="3" s="1"/>
  <c r="J3666" i="3"/>
  <c r="N3666" i="3" s="1"/>
  <c r="R3666" i="3" s="1"/>
  <c r="J3682" i="3"/>
  <c r="N3682" i="3" s="1"/>
  <c r="R3682" i="3" s="1"/>
  <c r="J3698" i="3"/>
  <c r="N3698" i="3" s="1"/>
  <c r="R3698" i="3" s="1"/>
  <c r="J3714" i="3"/>
  <c r="N3714" i="3" s="1"/>
  <c r="R3714" i="3" s="1"/>
  <c r="J3730" i="3"/>
  <c r="N3730" i="3" s="1"/>
  <c r="J3746" i="3"/>
  <c r="N3746" i="3" s="1"/>
  <c r="J3762" i="3"/>
  <c r="N3762" i="3" s="1"/>
  <c r="J3778" i="3"/>
  <c r="N3778" i="3" s="1"/>
  <c r="J3794" i="3"/>
  <c r="N3794" i="3" s="1"/>
  <c r="J3810" i="3"/>
  <c r="N3810" i="3" s="1"/>
  <c r="J3826" i="3"/>
  <c r="N3826" i="3" s="1"/>
  <c r="J3842" i="3"/>
  <c r="N3842" i="3" s="1"/>
  <c r="J3858" i="3"/>
  <c r="N3858" i="3" s="1"/>
  <c r="J3874" i="3"/>
  <c r="N3874" i="3" s="1"/>
  <c r="J3890" i="3"/>
  <c r="N3890" i="3" s="1"/>
  <c r="J3906" i="3"/>
  <c r="N3906" i="3" s="1"/>
  <c r="J3922" i="3"/>
  <c r="N3922" i="3" s="1"/>
  <c r="J3938" i="3"/>
  <c r="N3938" i="3" s="1"/>
  <c r="J3954" i="3"/>
  <c r="N3954" i="3" s="1"/>
  <c r="J3970" i="3"/>
  <c r="N3970" i="3" s="1"/>
  <c r="J3986" i="3"/>
  <c r="N3986" i="3" s="1"/>
  <c r="J4002" i="3"/>
  <c r="N4002" i="3" s="1"/>
  <c r="J4018" i="3"/>
  <c r="N4018" i="3" s="1"/>
  <c r="J4034" i="3"/>
  <c r="N4034" i="3" s="1"/>
  <c r="J4050" i="3"/>
  <c r="N4050" i="3" s="1"/>
  <c r="J4066" i="3"/>
  <c r="N4066" i="3" s="1"/>
  <c r="J4081" i="3"/>
  <c r="N4081" i="3" s="1"/>
  <c r="J4089" i="3"/>
  <c r="N4089" i="3" s="1"/>
  <c r="J4097" i="3"/>
  <c r="N4097" i="3" s="1"/>
  <c r="J4105" i="3"/>
  <c r="N4105" i="3" s="1"/>
  <c r="J4113" i="3"/>
  <c r="N4113" i="3" s="1"/>
  <c r="J4121" i="3"/>
  <c r="N4121" i="3" s="1"/>
  <c r="J4129" i="3"/>
  <c r="N4129" i="3" s="1"/>
  <c r="J4137" i="3"/>
  <c r="N4137" i="3" s="1"/>
  <c r="J4145" i="3"/>
  <c r="N4145" i="3" s="1"/>
  <c r="J4153" i="3"/>
  <c r="N4153" i="3" s="1"/>
  <c r="J4161" i="3"/>
  <c r="N4161" i="3" s="1"/>
  <c r="J4169" i="3"/>
  <c r="N4169" i="3" s="1"/>
  <c r="J4177" i="3"/>
  <c r="N4177" i="3" s="1"/>
  <c r="J4185" i="3"/>
  <c r="N4185" i="3" s="1"/>
  <c r="J4193" i="3"/>
  <c r="N4193" i="3" s="1"/>
  <c r="J4201" i="3"/>
  <c r="N4201" i="3" s="1"/>
  <c r="J4209" i="3"/>
  <c r="N4209" i="3" s="1"/>
  <c r="J4217" i="3"/>
  <c r="N4217" i="3" s="1"/>
  <c r="J4225" i="3"/>
  <c r="N4225" i="3" s="1"/>
  <c r="J4233" i="3"/>
  <c r="N4233" i="3" s="1"/>
  <c r="J4241" i="3"/>
  <c r="N4241" i="3" s="1"/>
  <c r="J4249" i="3"/>
  <c r="N4249" i="3" s="1"/>
  <c r="J4257" i="3"/>
  <c r="N4257" i="3" s="1"/>
  <c r="J4265" i="3"/>
  <c r="N4265" i="3" s="1"/>
  <c r="J4273" i="3"/>
  <c r="N4273" i="3" s="1"/>
  <c r="J4281" i="3"/>
  <c r="N4281" i="3" s="1"/>
  <c r="J4289" i="3"/>
  <c r="N4289" i="3" s="1"/>
  <c r="J4297" i="3"/>
  <c r="N4297" i="3" s="1"/>
  <c r="J4305" i="3"/>
  <c r="N4305" i="3" s="1"/>
  <c r="J4313" i="3"/>
  <c r="N4313" i="3" s="1"/>
  <c r="J4321" i="3"/>
  <c r="N4321" i="3" s="1"/>
  <c r="J4329" i="3"/>
  <c r="N4329" i="3" s="1"/>
  <c r="J4337" i="3"/>
  <c r="N4337" i="3" s="1"/>
  <c r="J4345" i="3"/>
  <c r="N4345" i="3" s="1"/>
  <c r="J4353" i="3"/>
  <c r="N4353" i="3" s="1"/>
  <c r="J4361" i="3"/>
  <c r="N4361" i="3" s="1"/>
  <c r="J4369" i="3"/>
  <c r="N4369" i="3" s="1"/>
  <c r="J4377" i="3"/>
  <c r="N4377" i="3" s="1"/>
  <c r="J4385" i="3"/>
  <c r="N4385" i="3" s="1"/>
  <c r="J4393" i="3"/>
  <c r="N4393" i="3" s="1"/>
  <c r="J4401" i="3"/>
  <c r="N4401" i="3" s="1"/>
  <c r="J4409" i="3"/>
  <c r="N4409" i="3" s="1"/>
  <c r="J4417" i="3"/>
  <c r="N4417" i="3" s="1"/>
  <c r="J4425" i="3"/>
  <c r="N4425" i="3" s="1"/>
  <c r="J4433" i="3"/>
  <c r="N4433" i="3" s="1"/>
  <c r="J4441" i="3"/>
  <c r="N4441" i="3" s="1"/>
  <c r="J4449" i="3"/>
  <c r="N4449" i="3" s="1"/>
  <c r="J4457" i="3"/>
  <c r="N4457" i="3" s="1"/>
  <c r="J4465" i="3"/>
  <c r="N4465" i="3" s="1"/>
  <c r="J4473" i="3"/>
  <c r="N4473" i="3" s="1"/>
  <c r="J4481" i="3"/>
  <c r="N4481" i="3" s="1"/>
  <c r="J4489" i="3"/>
  <c r="N4489" i="3" s="1"/>
  <c r="J4497" i="3"/>
  <c r="N4497" i="3" s="1"/>
  <c r="J4505" i="3"/>
  <c r="N4505" i="3" s="1"/>
  <c r="J4513" i="3"/>
  <c r="N4513" i="3" s="1"/>
  <c r="J4521" i="3"/>
  <c r="N4521" i="3" s="1"/>
  <c r="J4529" i="3"/>
  <c r="N4529" i="3" s="1"/>
  <c r="J4537" i="3"/>
  <c r="N4537" i="3" s="1"/>
  <c r="J4545" i="3"/>
  <c r="N4545" i="3" s="1"/>
  <c r="J4553" i="3"/>
  <c r="N4553" i="3" s="1"/>
  <c r="J4561" i="3"/>
  <c r="N4561" i="3" s="1"/>
  <c r="J4569" i="3"/>
  <c r="N4569" i="3" s="1"/>
  <c r="J4577" i="3"/>
  <c r="N4577" i="3" s="1"/>
  <c r="J4585" i="3"/>
  <c r="N4585" i="3" s="1"/>
  <c r="J4593" i="3"/>
  <c r="N4593" i="3" s="1"/>
  <c r="J4601" i="3"/>
  <c r="N4601" i="3" s="1"/>
  <c r="J4609" i="3"/>
  <c r="N4609" i="3" s="1"/>
  <c r="J4617" i="3"/>
  <c r="N4617" i="3" s="1"/>
  <c r="J4625" i="3"/>
  <c r="N4625" i="3" s="1"/>
  <c r="J4633" i="3"/>
  <c r="N4633" i="3" s="1"/>
  <c r="J4641" i="3"/>
  <c r="N4641" i="3" s="1"/>
  <c r="J4649" i="3"/>
  <c r="N4649" i="3" s="1"/>
  <c r="J4657" i="3"/>
  <c r="N4657" i="3" s="1"/>
  <c r="J4665" i="3"/>
  <c r="N4665" i="3" s="1"/>
  <c r="J4673" i="3"/>
  <c r="N4673" i="3" s="1"/>
  <c r="J4681" i="3"/>
  <c r="N4681" i="3" s="1"/>
  <c r="J4689" i="3"/>
  <c r="N4689" i="3" s="1"/>
  <c r="J4697" i="3"/>
  <c r="N4697" i="3" s="1"/>
  <c r="J4705" i="3"/>
  <c r="N4705" i="3" s="1"/>
  <c r="J4713" i="3"/>
  <c r="N4713" i="3" s="1"/>
  <c r="J4721" i="3"/>
  <c r="N4721" i="3" s="1"/>
  <c r="J4729" i="3"/>
  <c r="N4729" i="3" s="1"/>
  <c r="J4737" i="3"/>
  <c r="N4737" i="3" s="1"/>
  <c r="J4745" i="3"/>
  <c r="N4745" i="3" s="1"/>
  <c r="J4753" i="3"/>
  <c r="N4753" i="3" s="1"/>
  <c r="J4761" i="3"/>
  <c r="N4761" i="3" s="1"/>
  <c r="J4769" i="3"/>
  <c r="N4769" i="3" s="1"/>
  <c r="J528" i="3"/>
  <c r="N528" i="3" s="1"/>
  <c r="R528" i="3" s="1"/>
  <c r="J1022" i="3"/>
  <c r="N1022" i="3" s="1"/>
  <c r="R1022" i="3" s="1"/>
  <c r="J1300" i="3"/>
  <c r="N1300" i="3" s="1"/>
  <c r="R1300" i="3" s="1"/>
  <c r="J1474" i="3"/>
  <c r="N1474" i="3" s="1"/>
  <c r="R1474" i="3" s="1"/>
  <c r="J1602" i="3"/>
  <c r="N1602" i="3" s="1"/>
  <c r="R1602" i="3" s="1"/>
  <c r="J1730" i="3"/>
  <c r="N1730" i="3" s="1"/>
  <c r="R1730" i="3" s="1"/>
  <c r="J1858" i="3"/>
  <c r="N1858" i="3" s="1"/>
  <c r="R1858" i="3" s="1"/>
  <c r="J1986" i="3"/>
  <c r="N1986" i="3" s="1"/>
  <c r="R1986" i="3" s="1"/>
  <c r="J2114" i="3"/>
  <c r="N2114" i="3" s="1"/>
  <c r="R2114" i="3" s="1"/>
  <c r="J2233" i="3"/>
  <c r="N2233" i="3" s="1"/>
  <c r="R2233" i="3" s="1"/>
  <c r="J2336" i="3"/>
  <c r="N2336" i="3" s="1"/>
  <c r="R2336" i="3" s="1"/>
  <c r="J2401" i="3"/>
  <c r="N2401" i="3" s="1"/>
  <c r="R2401" i="3" s="1"/>
  <c r="J2435" i="3"/>
  <c r="N2435" i="3" s="1"/>
  <c r="R2435" i="3" s="1"/>
  <c r="J2467" i="3"/>
  <c r="N2467" i="3" s="1"/>
  <c r="R2467" i="3" s="1"/>
  <c r="J2499" i="3"/>
  <c r="N2499" i="3" s="1"/>
  <c r="R2499" i="3" s="1"/>
  <c r="J2531" i="3"/>
  <c r="N2531" i="3" s="1"/>
  <c r="R2531" i="3" s="1"/>
  <c r="J2563" i="3"/>
  <c r="N2563" i="3" s="1"/>
  <c r="R2563" i="3" s="1"/>
  <c r="J2595" i="3"/>
  <c r="N2595" i="3" s="1"/>
  <c r="R2595" i="3" s="1"/>
  <c r="J2627" i="3"/>
  <c r="N2627" i="3" s="1"/>
  <c r="R2627" i="3" s="1"/>
  <c r="J2659" i="3"/>
  <c r="N2659" i="3" s="1"/>
  <c r="R2659" i="3" s="1"/>
  <c r="J2691" i="3"/>
  <c r="N2691" i="3" s="1"/>
  <c r="R2691" i="3" s="1"/>
  <c r="J2723" i="3"/>
  <c r="N2723" i="3" s="1"/>
  <c r="R2723" i="3" s="1"/>
  <c r="J2755" i="3"/>
  <c r="N2755" i="3" s="1"/>
  <c r="R2755" i="3" s="1"/>
  <c r="J2787" i="3"/>
  <c r="N2787" i="3" s="1"/>
  <c r="R2787" i="3" s="1"/>
  <c r="J2819" i="3"/>
  <c r="N2819" i="3" s="1"/>
  <c r="R2819" i="3" s="1"/>
  <c r="J2851" i="3"/>
  <c r="N2851" i="3" s="1"/>
  <c r="R2851" i="3" s="1"/>
  <c r="J2883" i="3"/>
  <c r="N2883" i="3" s="1"/>
  <c r="R2883" i="3" s="1"/>
  <c r="J2915" i="3"/>
  <c r="N2915" i="3" s="1"/>
  <c r="R2915" i="3" s="1"/>
  <c r="J2947" i="3"/>
  <c r="N2947" i="3" s="1"/>
  <c r="R2947" i="3" s="1"/>
  <c r="J2979" i="3"/>
  <c r="N2979" i="3" s="1"/>
  <c r="R2979" i="3" s="1"/>
  <c r="J3011" i="3"/>
  <c r="N3011" i="3" s="1"/>
  <c r="R3011" i="3" s="1"/>
  <c r="J3043" i="3"/>
  <c r="N3043" i="3" s="1"/>
  <c r="R3043" i="3" s="1"/>
  <c r="J3075" i="3"/>
  <c r="N3075" i="3" s="1"/>
  <c r="R3075" i="3" s="1"/>
  <c r="J3107" i="3"/>
  <c r="N3107" i="3" s="1"/>
  <c r="R3107" i="3" s="1"/>
  <c r="J3139" i="3"/>
  <c r="N3139" i="3" s="1"/>
  <c r="R3139" i="3" s="1"/>
  <c r="J3171" i="3"/>
  <c r="N3171" i="3" s="1"/>
  <c r="R3171" i="3" s="1"/>
  <c r="J3203" i="3"/>
  <c r="N3203" i="3" s="1"/>
  <c r="R3203" i="3" s="1"/>
  <c r="J3235" i="3"/>
  <c r="N3235" i="3" s="1"/>
  <c r="R3235" i="3" s="1"/>
  <c r="J3267" i="3"/>
  <c r="N3267" i="3" s="1"/>
  <c r="R3267" i="3" s="1"/>
  <c r="J3299" i="3"/>
  <c r="N3299" i="3" s="1"/>
  <c r="R3299" i="3" s="1"/>
  <c r="J3331" i="3"/>
  <c r="N3331" i="3" s="1"/>
  <c r="R3331" i="3" s="1"/>
  <c r="J3363" i="3"/>
  <c r="N3363" i="3" s="1"/>
  <c r="R3363" i="3" s="1"/>
  <c r="J3395" i="3"/>
  <c r="N3395" i="3" s="1"/>
  <c r="R3395" i="3" s="1"/>
  <c r="J3412" i="3"/>
  <c r="N3412" i="3" s="1"/>
  <c r="R3412" i="3" s="1"/>
  <c r="J3428" i="3"/>
  <c r="N3428" i="3" s="1"/>
  <c r="R3428" i="3" s="1"/>
  <c r="J3444" i="3"/>
  <c r="N3444" i="3" s="1"/>
  <c r="R3444" i="3" s="1"/>
  <c r="J3460" i="3"/>
  <c r="N3460" i="3" s="1"/>
  <c r="R3460" i="3" s="1"/>
  <c r="J3476" i="3"/>
  <c r="N3476" i="3" s="1"/>
  <c r="R3476" i="3" s="1"/>
  <c r="J3492" i="3"/>
  <c r="N3492" i="3" s="1"/>
  <c r="R3492" i="3" s="1"/>
  <c r="J3508" i="3"/>
  <c r="N3508" i="3" s="1"/>
  <c r="R3508" i="3" s="1"/>
  <c r="J3524" i="3"/>
  <c r="N3524" i="3" s="1"/>
  <c r="R3524" i="3" s="1"/>
  <c r="J3540" i="3"/>
  <c r="N3540" i="3" s="1"/>
  <c r="R3540" i="3" s="1"/>
  <c r="J3556" i="3"/>
  <c r="N3556" i="3" s="1"/>
  <c r="R3556" i="3" s="1"/>
  <c r="J3572" i="3"/>
  <c r="N3572" i="3" s="1"/>
  <c r="R3572" i="3" s="1"/>
  <c r="J3588" i="3"/>
  <c r="N3588" i="3" s="1"/>
  <c r="R3588" i="3" s="1"/>
  <c r="J3604" i="3"/>
  <c r="N3604" i="3" s="1"/>
  <c r="R3604" i="3" s="1"/>
  <c r="J3620" i="3"/>
  <c r="N3620" i="3" s="1"/>
  <c r="R3620" i="3" s="1"/>
  <c r="J3636" i="3"/>
  <c r="N3636" i="3" s="1"/>
  <c r="R3636" i="3" s="1"/>
  <c r="J3652" i="3"/>
  <c r="N3652" i="3" s="1"/>
  <c r="R3652" i="3" s="1"/>
  <c r="J3668" i="3"/>
  <c r="N3668" i="3" s="1"/>
  <c r="R3668" i="3" s="1"/>
  <c r="J3684" i="3"/>
  <c r="N3684" i="3" s="1"/>
  <c r="R3684" i="3" s="1"/>
  <c r="J3700" i="3"/>
  <c r="N3700" i="3" s="1"/>
  <c r="R3700" i="3" s="1"/>
  <c r="J3716" i="3"/>
  <c r="N3716" i="3" s="1"/>
  <c r="R3716" i="3" s="1"/>
  <c r="J3732" i="3"/>
  <c r="N3732" i="3" s="1"/>
  <c r="J3748" i="3"/>
  <c r="N3748" i="3" s="1"/>
  <c r="J3764" i="3"/>
  <c r="N3764" i="3" s="1"/>
  <c r="J3780" i="3"/>
  <c r="N3780" i="3" s="1"/>
  <c r="J3796" i="3"/>
  <c r="N3796" i="3" s="1"/>
  <c r="J3812" i="3"/>
  <c r="N3812" i="3" s="1"/>
  <c r="J3828" i="3"/>
  <c r="N3828" i="3" s="1"/>
  <c r="J3844" i="3"/>
  <c r="N3844" i="3" s="1"/>
  <c r="J3860" i="3"/>
  <c r="N3860" i="3" s="1"/>
  <c r="J3876" i="3"/>
  <c r="N3876" i="3" s="1"/>
  <c r="J3892" i="3"/>
  <c r="N3892" i="3" s="1"/>
  <c r="J3908" i="3"/>
  <c r="N3908" i="3" s="1"/>
  <c r="J3924" i="3"/>
  <c r="N3924" i="3" s="1"/>
  <c r="J3940" i="3"/>
  <c r="N3940" i="3" s="1"/>
  <c r="J3956" i="3"/>
  <c r="N3956" i="3" s="1"/>
  <c r="J3972" i="3"/>
  <c r="N3972" i="3" s="1"/>
  <c r="J3988" i="3"/>
  <c r="N3988" i="3" s="1"/>
  <c r="J4004" i="3"/>
  <c r="N4004" i="3" s="1"/>
  <c r="J4020" i="3"/>
  <c r="N4020" i="3" s="1"/>
  <c r="J4036" i="3"/>
  <c r="N4036" i="3" s="1"/>
  <c r="J4052" i="3"/>
  <c r="N4052" i="3" s="1"/>
  <c r="J4068" i="3"/>
  <c r="N4068" i="3" s="1"/>
  <c r="J4082" i="3"/>
  <c r="N4082" i="3" s="1"/>
  <c r="J4090" i="3"/>
  <c r="N4090" i="3" s="1"/>
  <c r="J4098" i="3"/>
  <c r="N4098" i="3" s="1"/>
  <c r="J4106" i="3"/>
  <c r="N4106" i="3" s="1"/>
  <c r="J4114" i="3"/>
  <c r="N4114" i="3" s="1"/>
  <c r="J4122" i="3"/>
  <c r="N4122" i="3" s="1"/>
  <c r="J4130" i="3"/>
  <c r="N4130" i="3" s="1"/>
  <c r="J4138" i="3"/>
  <c r="N4138" i="3" s="1"/>
  <c r="J4146" i="3"/>
  <c r="N4146" i="3" s="1"/>
  <c r="J4154" i="3"/>
  <c r="N4154" i="3" s="1"/>
  <c r="J4162" i="3"/>
  <c r="N4162" i="3" s="1"/>
  <c r="J4170" i="3"/>
  <c r="N4170" i="3" s="1"/>
  <c r="J4178" i="3"/>
  <c r="N4178" i="3" s="1"/>
  <c r="J4186" i="3"/>
  <c r="N4186" i="3" s="1"/>
  <c r="J4194" i="3"/>
  <c r="N4194" i="3" s="1"/>
  <c r="J4202" i="3"/>
  <c r="N4202" i="3" s="1"/>
  <c r="J4210" i="3"/>
  <c r="N4210" i="3" s="1"/>
  <c r="J4218" i="3"/>
  <c r="N4218" i="3" s="1"/>
  <c r="J4226" i="3"/>
  <c r="N4226" i="3" s="1"/>
  <c r="J4234" i="3"/>
  <c r="N4234" i="3" s="1"/>
  <c r="J4242" i="3"/>
  <c r="N4242" i="3" s="1"/>
  <c r="J4250" i="3"/>
  <c r="N4250" i="3" s="1"/>
  <c r="J4258" i="3"/>
  <c r="N4258" i="3" s="1"/>
  <c r="J4266" i="3"/>
  <c r="N4266" i="3" s="1"/>
  <c r="J4274" i="3"/>
  <c r="N4274" i="3" s="1"/>
  <c r="J4282" i="3"/>
  <c r="N4282" i="3" s="1"/>
  <c r="J4290" i="3"/>
  <c r="N4290" i="3" s="1"/>
  <c r="J4298" i="3"/>
  <c r="N4298" i="3" s="1"/>
  <c r="J4306" i="3"/>
  <c r="N4306" i="3" s="1"/>
  <c r="J4314" i="3"/>
  <c r="N4314" i="3" s="1"/>
  <c r="J4322" i="3"/>
  <c r="N4322" i="3" s="1"/>
  <c r="J4330" i="3"/>
  <c r="N4330" i="3" s="1"/>
  <c r="J4338" i="3"/>
  <c r="N4338" i="3" s="1"/>
  <c r="J4346" i="3"/>
  <c r="N4346" i="3" s="1"/>
  <c r="J4354" i="3"/>
  <c r="N4354" i="3" s="1"/>
  <c r="J4362" i="3"/>
  <c r="N4362" i="3" s="1"/>
  <c r="J4370" i="3"/>
  <c r="N4370" i="3" s="1"/>
  <c r="J4378" i="3"/>
  <c r="N4378" i="3" s="1"/>
  <c r="J4386" i="3"/>
  <c r="N4386" i="3" s="1"/>
  <c r="J4394" i="3"/>
  <c r="N4394" i="3" s="1"/>
  <c r="J4402" i="3"/>
  <c r="N4402" i="3" s="1"/>
  <c r="J4410" i="3"/>
  <c r="N4410" i="3" s="1"/>
  <c r="J4418" i="3"/>
  <c r="N4418" i="3" s="1"/>
  <c r="J4426" i="3"/>
  <c r="N4426" i="3" s="1"/>
  <c r="J4434" i="3"/>
  <c r="N4434" i="3" s="1"/>
  <c r="J4442" i="3"/>
  <c r="N4442" i="3" s="1"/>
  <c r="J4450" i="3"/>
  <c r="N4450" i="3" s="1"/>
  <c r="J4458" i="3"/>
  <c r="N4458" i="3" s="1"/>
  <c r="J4466" i="3"/>
  <c r="N4466" i="3" s="1"/>
  <c r="J4474" i="3"/>
  <c r="N4474" i="3" s="1"/>
  <c r="J4482" i="3"/>
  <c r="N4482" i="3" s="1"/>
  <c r="J4490" i="3"/>
  <c r="N4490" i="3" s="1"/>
  <c r="J4498" i="3"/>
  <c r="N4498" i="3" s="1"/>
  <c r="J4506" i="3"/>
  <c r="N4506" i="3" s="1"/>
  <c r="J4514" i="3"/>
  <c r="N4514" i="3" s="1"/>
  <c r="J4522" i="3"/>
  <c r="N4522" i="3" s="1"/>
  <c r="J4530" i="3"/>
  <c r="N4530" i="3" s="1"/>
  <c r="J4538" i="3"/>
  <c r="N4538" i="3" s="1"/>
  <c r="J4546" i="3"/>
  <c r="N4546" i="3" s="1"/>
  <c r="J4554" i="3"/>
  <c r="N4554" i="3" s="1"/>
  <c r="J4562" i="3"/>
  <c r="N4562" i="3" s="1"/>
  <c r="J4570" i="3"/>
  <c r="N4570" i="3" s="1"/>
  <c r="J4578" i="3"/>
  <c r="N4578" i="3" s="1"/>
  <c r="J4586" i="3"/>
  <c r="N4586" i="3" s="1"/>
  <c r="J4594" i="3"/>
  <c r="N4594" i="3" s="1"/>
  <c r="J4602" i="3"/>
  <c r="N4602" i="3" s="1"/>
  <c r="J4610" i="3"/>
  <c r="N4610" i="3" s="1"/>
  <c r="J4618" i="3"/>
  <c r="N4618" i="3" s="1"/>
  <c r="J4626" i="3"/>
  <c r="N4626" i="3" s="1"/>
  <c r="J4634" i="3"/>
  <c r="N4634" i="3" s="1"/>
  <c r="J4642" i="3"/>
  <c r="N4642" i="3" s="1"/>
  <c r="J4650" i="3"/>
  <c r="N4650" i="3" s="1"/>
  <c r="J4658" i="3"/>
  <c r="N4658" i="3" s="1"/>
  <c r="J4666" i="3"/>
  <c r="N4666" i="3" s="1"/>
  <c r="J4674" i="3"/>
  <c r="N4674" i="3" s="1"/>
  <c r="J4682" i="3"/>
  <c r="N4682" i="3" s="1"/>
  <c r="J4690" i="3"/>
  <c r="N4690" i="3" s="1"/>
  <c r="J4698" i="3"/>
  <c r="N4698" i="3" s="1"/>
  <c r="J4706" i="3"/>
  <c r="N4706" i="3" s="1"/>
  <c r="J4714" i="3"/>
  <c r="N4714" i="3" s="1"/>
  <c r="J4722" i="3"/>
  <c r="N4722" i="3" s="1"/>
  <c r="J4730" i="3"/>
  <c r="N4730" i="3" s="1"/>
  <c r="J4738" i="3"/>
  <c r="N4738" i="3" s="1"/>
  <c r="J4746" i="3"/>
  <c r="N4746" i="3" s="1"/>
  <c r="J4754" i="3"/>
  <c r="N4754" i="3" s="1"/>
  <c r="J768" i="3"/>
  <c r="N768" i="3" s="1"/>
  <c r="R768" i="3" s="1"/>
  <c r="J1141" i="3"/>
  <c r="N1141" i="3" s="1"/>
  <c r="R1141" i="3" s="1"/>
  <c r="J1387" i="3"/>
  <c r="N1387" i="3" s="1"/>
  <c r="R1387" i="3" s="1"/>
  <c r="J1523" i="3"/>
  <c r="N1523" i="3" s="1"/>
  <c r="R1523" i="3" s="1"/>
  <c r="J1651" i="3"/>
  <c r="N1651" i="3" s="1"/>
  <c r="R1651" i="3" s="1"/>
  <c r="J1779" i="3"/>
  <c r="N1779" i="3" s="1"/>
  <c r="R1779" i="3" s="1"/>
  <c r="J1907" i="3"/>
  <c r="N1907" i="3" s="1"/>
  <c r="R1907" i="3" s="1"/>
  <c r="J2035" i="3"/>
  <c r="N2035" i="3" s="1"/>
  <c r="R2035" i="3" s="1"/>
  <c r="J2163" i="3"/>
  <c r="N2163" i="3" s="1"/>
  <c r="R2163" i="3" s="1"/>
  <c r="J2273" i="3"/>
  <c r="N2273" i="3" s="1"/>
  <c r="R2273" i="3" s="1"/>
  <c r="J2371" i="3"/>
  <c r="N2371" i="3" s="1"/>
  <c r="R2371" i="3" s="1"/>
  <c r="J2416" i="3"/>
  <c r="N2416" i="3" s="1"/>
  <c r="R2416" i="3" s="1"/>
  <c r="J2448" i="3"/>
  <c r="N2448" i="3" s="1"/>
  <c r="R2448" i="3" s="1"/>
  <c r="J2480" i="3"/>
  <c r="N2480" i="3" s="1"/>
  <c r="R2480" i="3" s="1"/>
  <c r="J2512" i="3"/>
  <c r="N2512" i="3" s="1"/>
  <c r="R2512" i="3" s="1"/>
  <c r="J2544" i="3"/>
  <c r="N2544" i="3" s="1"/>
  <c r="R2544" i="3" s="1"/>
  <c r="J2576" i="3"/>
  <c r="N2576" i="3" s="1"/>
  <c r="R2576" i="3" s="1"/>
  <c r="J2608" i="3"/>
  <c r="N2608" i="3" s="1"/>
  <c r="R2608" i="3" s="1"/>
  <c r="J2640" i="3"/>
  <c r="N2640" i="3" s="1"/>
  <c r="R2640" i="3" s="1"/>
  <c r="J2672" i="3"/>
  <c r="N2672" i="3" s="1"/>
  <c r="R2672" i="3" s="1"/>
  <c r="J2704" i="3"/>
  <c r="N2704" i="3" s="1"/>
  <c r="R2704" i="3" s="1"/>
  <c r="J2736" i="3"/>
  <c r="N2736" i="3" s="1"/>
  <c r="R2736" i="3" s="1"/>
  <c r="J2768" i="3"/>
  <c r="N2768" i="3" s="1"/>
  <c r="R2768" i="3" s="1"/>
  <c r="J2800" i="3"/>
  <c r="N2800" i="3" s="1"/>
  <c r="R2800" i="3" s="1"/>
  <c r="J2832" i="3"/>
  <c r="N2832" i="3" s="1"/>
  <c r="R2832" i="3" s="1"/>
  <c r="J2864" i="3"/>
  <c r="N2864" i="3" s="1"/>
  <c r="R2864" i="3" s="1"/>
  <c r="J2896" i="3"/>
  <c r="N2896" i="3" s="1"/>
  <c r="R2896" i="3" s="1"/>
  <c r="J2928" i="3"/>
  <c r="N2928" i="3" s="1"/>
  <c r="R2928" i="3" s="1"/>
  <c r="J2960" i="3"/>
  <c r="N2960" i="3" s="1"/>
  <c r="R2960" i="3" s="1"/>
  <c r="J2992" i="3"/>
  <c r="N2992" i="3" s="1"/>
  <c r="R2992" i="3" s="1"/>
  <c r="J3024" i="3"/>
  <c r="N3024" i="3" s="1"/>
  <c r="R3024" i="3" s="1"/>
  <c r="J3056" i="3"/>
  <c r="N3056" i="3" s="1"/>
  <c r="R3056" i="3" s="1"/>
  <c r="J3088" i="3"/>
  <c r="N3088" i="3" s="1"/>
  <c r="R3088" i="3" s="1"/>
  <c r="J3120" i="3"/>
  <c r="N3120" i="3" s="1"/>
  <c r="R3120" i="3" s="1"/>
  <c r="J3152" i="3"/>
  <c r="N3152" i="3" s="1"/>
  <c r="R3152" i="3" s="1"/>
  <c r="J3184" i="3"/>
  <c r="N3184" i="3" s="1"/>
  <c r="R3184" i="3" s="1"/>
  <c r="J3216" i="3"/>
  <c r="N3216" i="3" s="1"/>
  <c r="R3216" i="3" s="1"/>
  <c r="J3248" i="3"/>
  <c r="N3248" i="3" s="1"/>
  <c r="R3248" i="3" s="1"/>
  <c r="J3280" i="3"/>
  <c r="N3280" i="3" s="1"/>
  <c r="R3280" i="3" s="1"/>
  <c r="J3312" i="3"/>
  <c r="N3312" i="3" s="1"/>
  <c r="R3312" i="3" s="1"/>
  <c r="J3344" i="3"/>
  <c r="N3344" i="3" s="1"/>
  <c r="R3344" i="3" s="1"/>
  <c r="J3376" i="3"/>
  <c r="N3376" i="3" s="1"/>
  <c r="R3376" i="3" s="1"/>
  <c r="J3402" i="3"/>
  <c r="N3402" i="3" s="1"/>
  <c r="R3402" i="3" s="1"/>
  <c r="J3418" i="3"/>
  <c r="N3418" i="3" s="1"/>
  <c r="R3418" i="3" s="1"/>
  <c r="J3434" i="3"/>
  <c r="N3434" i="3" s="1"/>
  <c r="R3434" i="3" s="1"/>
  <c r="J3450" i="3"/>
  <c r="N3450" i="3" s="1"/>
  <c r="R3450" i="3" s="1"/>
  <c r="J3466" i="3"/>
  <c r="N3466" i="3" s="1"/>
  <c r="R3466" i="3" s="1"/>
  <c r="J3482" i="3"/>
  <c r="N3482" i="3" s="1"/>
  <c r="R3482" i="3" s="1"/>
  <c r="J3498" i="3"/>
  <c r="N3498" i="3" s="1"/>
  <c r="R3498" i="3" s="1"/>
  <c r="J3514" i="3"/>
  <c r="N3514" i="3" s="1"/>
  <c r="R3514" i="3" s="1"/>
  <c r="J3530" i="3"/>
  <c r="N3530" i="3" s="1"/>
  <c r="R3530" i="3" s="1"/>
  <c r="J3546" i="3"/>
  <c r="N3546" i="3" s="1"/>
  <c r="R3546" i="3" s="1"/>
  <c r="J3562" i="3"/>
  <c r="N3562" i="3" s="1"/>
  <c r="R3562" i="3" s="1"/>
  <c r="J3578" i="3"/>
  <c r="N3578" i="3" s="1"/>
  <c r="R3578" i="3" s="1"/>
  <c r="J3594" i="3"/>
  <c r="N3594" i="3" s="1"/>
  <c r="R3594" i="3" s="1"/>
  <c r="J3610" i="3"/>
  <c r="N3610" i="3" s="1"/>
  <c r="R3610" i="3" s="1"/>
  <c r="J3626" i="3"/>
  <c r="N3626" i="3" s="1"/>
  <c r="R3626" i="3" s="1"/>
  <c r="J3642" i="3"/>
  <c r="N3642" i="3" s="1"/>
  <c r="R3642" i="3" s="1"/>
  <c r="J3658" i="3"/>
  <c r="N3658" i="3" s="1"/>
  <c r="R3658" i="3" s="1"/>
  <c r="J3674" i="3"/>
  <c r="N3674" i="3" s="1"/>
  <c r="R3674" i="3" s="1"/>
  <c r="J3690" i="3"/>
  <c r="N3690" i="3" s="1"/>
  <c r="R3690" i="3" s="1"/>
  <c r="J3706" i="3"/>
  <c r="N3706" i="3" s="1"/>
  <c r="R3706" i="3" s="1"/>
  <c r="J3722" i="3"/>
  <c r="N3722" i="3" s="1"/>
  <c r="J3738" i="3"/>
  <c r="N3738" i="3" s="1"/>
  <c r="J3754" i="3"/>
  <c r="N3754" i="3" s="1"/>
  <c r="J3770" i="3"/>
  <c r="N3770" i="3" s="1"/>
  <c r="J3786" i="3"/>
  <c r="N3786" i="3" s="1"/>
  <c r="J3802" i="3"/>
  <c r="N3802" i="3" s="1"/>
  <c r="J3818" i="3"/>
  <c r="N3818" i="3" s="1"/>
  <c r="J3834" i="3"/>
  <c r="N3834" i="3" s="1"/>
  <c r="J3850" i="3"/>
  <c r="N3850" i="3" s="1"/>
  <c r="J3866" i="3"/>
  <c r="N3866" i="3" s="1"/>
  <c r="J3882" i="3"/>
  <c r="N3882" i="3" s="1"/>
  <c r="J3898" i="3"/>
  <c r="N3898" i="3" s="1"/>
  <c r="J3914" i="3"/>
  <c r="N3914" i="3" s="1"/>
  <c r="J3930" i="3"/>
  <c r="N3930" i="3" s="1"/>
  <c r="J3946" i="3"/>
  <c r="N3946" i="3" s="1"/>
  <c r="J3962" i="3"/>
  <c r="N3962" i="3" s="1"/>
  <c r="J3978" i="3"/>
  <c r="N3978" i="3" s="1"/>
  <c r="J3994" i="3"/>
  <c r="N3994" i="3" s="1"/>
  <c r="J4010" i="3"/>
  <c r="N4010" i="3" s="1"/>
  <c r="J4026" i="3"/>
  <c r="N4026" i="3" s="1"/>
  <c r="J4042" i="3"/>
  <c r="N4042" i="3" s="1"/>
  <c r="J4058" i="3"/>
  <c r="N4058" i="3" s="1"/>
  <c r="J4074" i="3"/>
  <c r="N4074" i="3" s="1"/>
  <c r="J4085" i="3"/>
  <c r="N4085" i="3" s="1"/>
  <c r="J4093" i="3"/>
  <c r="N4093" i="3" s="1"/>
  <c r="J4101" i="3"/>
  <c r="N4101" i="3" s="1"/>
  <c r="J4109" i="3"/>
  <c r="N4109" i="3" s="1"/>
  <c r="J4117" i="3"/>
  <c r="N4117" i="3" s="1"/>
  <c r="J4125" i="3"/>
  <c r="N4125" i="3" s="1"/>
  <c r="J4133" i="3"/>
  <c r="N4133" i="3" s="1"/>
  <c r="J4141" i="3"/>
  <c r="N4141" i="3" s="1"/>
  <c r="J4149" i="3"/>
  <c r="N4149" i="3" s="1"/>
  <c r="J4157" i="3"/>
  <c r="N4157" i="3" s="1"/>
  <c r="J4165" i="3"/>
  <c r="N4165" i="3" s="1"/>
  <c r="J4173" i="3"/>
  <c r="N4173" i="3" s="1"/>
  <c r="J4181" i="3"/>
  <c r="N4181" i="3" s="1"/>
  <c r="J4189" i="3"/>
  <c r="N4189" i="3" s="1"/>
  <c r="J4197" i="3"/>
  <c r="N4197" i="3" s="1"/>
  <c r="J4205" i="3"/>
  <c r="N4205" i="3" s="1"/>
  <c r="J4213" i="3"/>
  <c r="N4213" i="3" s="1"/>
  <c r="J4221" i="3"/>
  <c r="N4221" i="3" s="1"/>
  <c r="J4229" i="3"/>
  <c r="N4229" i="3" s="1"/>
  <c r="J4237" i="3"/>
  <c r="N4237" i="3" s="1"/>
  <c r="J4245" i="3"/>
  <c r="N4245" i="3" s="1"/>
  <c r="J4253" i="3"/>
  <c r="N4253" i="3" s="1"/>
  <c r="J4261" i="3"/>
  <c r="N4261" i="3" s="1"/>
  <c r="J4269" i="3"/>
  <c r="N4269" i="3" s="1"/>
  <c r="J4277" i="3"/>
  <c r="N4277" i="3" s="1"/>
  <c r="J4285" i="3"/>
  <c r="N4285" i="3" s="1"/>
  <c r="J4293" i="3"/>
  <c r="N4293" i="3" s="1"/>
  <c r="J4301" i="3"/>
  <c r="N4301" i="3" s="1"/>
  <c r="J4309" i="3"/>
  <c r="N4309" i="3" s="1"/>
  <c r="J4317" i="3"/>
  <c r="N4317" i="3" s="1"/>
  <c r="J4325" i="3"/>
  <c r="N4325" i="3" s="1"/>
  <c r="J4333" i="3"/>
  <c r="N4333" i="3" s="1"/>
  <c r="J4341" i="3"/>
  <c r="N4341" i="3" s="1"/>
  <c r="J4349" i="3"/>
  <c r="N4349" i="3" s="1"/>
  <c r="J4357" i="3"/>
  <c r="N4357" i="3" s="1"/>
  <c r="J4365" i="3"/>
  <c r="N4365" i="3" s="1"/>
  <c r="J4373" i="3"/>
  <c r="N4373" i="3" s="1"/>
  <c r="J4381" i="3"/>
  <c r="N4381" i="3" s="1"/>
  <c r="J4389" i="3"/>
  <c r="N4389" i="3" s="1"/>
  <c r="J4397" i="3"/>
  <c r="N4397" i="3" s="1"/>
  <c r="J4405" i="3"/>
  <c r="N4405" i="3" s="1"/>
  <c r="J4413" i="3"/>
  <c r="N4413" i="3" s="1"/>
  <c r="J4421" i="3"/>
  <c r="N4421" i="3" s="1"/>
  <c r="J4429" i="3"/>
  <c r="N4429" i="3" s="1"/>
  <c r="J4437" i="3"/>
  <c r="N4437" i="3" s="1"/>
  <c r="J4445" i="3"/>
  <c r="N4445" i="3" s="1"/>
  <c r="J4453" i="3"/>
  <c r="N4453" i="3" s="1"/>
  <c r="J4461" i="3"/>
  <c r="N4461" i="3" s="1"/>
  <c r="J4469" i="3"/>
  <c r="N4469" i="3" s="1"/>
  <c r="J4477" i="3"/>
  <c r="N4477" i="3" s="1"/>
  <c r="J4485" i="3"/>
  <c r="N4485" i="3" s="1"/>
  <c r="J4493" i="3"/>
  <c r="N4493" i="3" s="1"/>
  <c r="J4501" i="3"/>
  <c r="N4501" i="3" s="1"/>
  <c r="J4509" i="3"/>
  <c r="N4509" i="3" s="1"/>
  <c r="J4517" i="3"/>
  <c r="N4517" i="3" s="1"/>
  <c r="J4525" i="3"/>
  <c r="N4525" i="3" s="1"/>
  <c r="J4533" i="3"/>
  <c r="N4533" i="3" s="1"/>
  <c r="J4541" i="3"/>
  <c r="N4541" i="3" s="1"/>
  <c r="J4549" i="3"/>
  <c r="N4549" i="3" s="1"/>
  <c r="J4557" i="3"/>
  <c r="N4557" i="3" s="1"/>
  <c r="J4565" i="3"/>
  <c r="N4565" i="3" s="1"/>
  <c r="J4573" i="3"/>
  <c r="N4573" i="3" s="1"/>
  <c r="J4581" i="3"/>
  <c r="N4581" i="3" s="1"/>
  <c r="J4589" i="3"/>
  <c r="N4589" i="3" s="1"/>
  <c r="J4597" i="3"/>
  <c r="N4597" i="3" s="1"/>
  <c r="J4605" i="3"/>
  <c r="N4605" i="3" s="1"/>
  <c r="J4613" i="3"/>
  <c r="N4613" i="3" s="1"/>
  <c r="J4621" i="3"/>
  <c r="N4621" i="3" s="1"/>
  <c r="J4629" i="3"/>
  <c r="N4629" i="3" s="1"/>
  <c r="J4637" i="3"/>
  <c r="N4637" i="3" s="1"/>
  <c r="J4645" i="3"/>
  <c r="N4645" i="3" s="1"/>
  <c r="J4653" i="3"/>
  <c r="N4653" i="3" s="1"/>
  <c r="J4661" i="3"/>
  <c r="N4661" i="3" s="1"/>
  <c r="J4669" i="3"/>
  <c r="N4669" i="3" s="1"/>
  <c r="J4677" i="3"/>
  <c r="N4677" i="3" s="1"/>
  <c r="J4685" i="3"/>
  <c r="N4685" i="3" s="1"/>
  <c r="J4693" i="3"/>
  <c r="N4693" i="3" s="1"/>
  <c r="J4701" i="3"/>
  <c r="N4701" i="3" s="1"/>
  <c r="J4709" i="3"/>
  <c r="N4709" i="3" s="1"/>
  <c r="J4717" i="3"/>
  <c r="N4717" i="3" s="1"/>
  <c r="J4725" i="3"/>
  <c r="N4725" i="3" s="1"/>
  <c r="J4733" i="3"/>
  <c r="N4733" i="3" s="1"/>
  <c r="J4741" i="3"/>
  <c r="N4741" i="3" s="1"/>
  <c r="J4749" i="3"/>
  <c r="N4749" i="3" s="1"/>
  <c r="J4757" i="3"/>
  <c r="N4757" i="3" s="1"/>
  <c r="J4765" i="3"/>
  <c r="N4765" i="3" s="1"/>
  <c r="J4773" i="3"/>
  <c r="N4773" i="3" s="1"/>
  <c r="J4781" i="3"/>
  <c r="N4781" i="3" s="1"/>
  <c r="J529" i="3"/>
  <c r="N529" i="3" s="1"/>
  <c r="R529" i="3" s="1"/>
  <c r="J1301" i="3"/>
  <c r="N1301" i="3" s="1"/>
  <c r="R1301" i="3" s="1"/>
  <c r="J1603" i="3"/>
  <c r="N1603" i="3" s="1"/>
  <c r="R1603" i="3" s="1"/>
  <c r="J1859" i="3"/>
  <c r="N1859" i="3" s="1"/>
  <c r="R1859" i="3" s="1"/>
  <c r="J2115" i="3"/>
  <c r="N2115" i="3" s="1"/>
  <c r="R2115" i="3" s="1"/>
  <c r="J2337" i="3"/>
  <c r="N2337" i="3" s="1"/>
  <c r="R2337" i="3" s="1"/>
  <c r="J2436" i="3"/>
  <c r="N2436" i="3" s="1"/>
  <c r="R2436" i="3" s="1"/>
  <c r="J2500" i="3"/>
  <c r="N2500" i="3" s="1"/>
  <c r="R2500" i="3" s="1"/>
  <c r="J2564" i="3"/>
  <c r="N2564" i="3" s="1"/>
  <c r="R2564" i="3" s="1"/>
  <c r="J2628" i="3"/>
  <c r="N2628" i="3" s="1"/>
  <c r="R2628" i="3" s="1"/>
  <c r="J2692" i="3"/>
  <c r="N2692" i="3" s="1"/>
  <c r="R2692" i="3" s="1"/>
  <c r="J2756" i="3"/>
  <c r="N2756" i="3" s="1"/>
  <c r="R2756" i="3" s="1"/>
  <c r="J2820" i="3"/>
  <c r="N2820" i="3" s="1"/>
  <c r="R2820" i="3" s="1"/>
  <c r="J2884" i="3"/>
  <c r="N2884" i="3" s="1"/>
  <c r="R2884" i="3" s="1"/>
  <c r="J2948" i="3"/>
  <c r="N2948" i="3" s="1"/>
  <c r="R2948" i="3" s="1"/>
  <c r="J3012" i="3"/>
  <c r="N3012" i="3" s="1"/>
  <c r="R3012" i="3" s="1"/>
  <c r="J3076" i="3"/>
  <c r="N3076" i="3" s="1"/>
  <c r="R3076" i="3" s="1"/>
  <c r="J3140" i="3"/>
  <c r="N3140" i="3" s="1"/>
  <c r="R3140" i="3" s="1"/>
  <c r="J3204" i="3"/>
  <c r="N3204" i="3" s="1"/>
  <c r="R3204" i="3" s="1"/>
  <c r="J3268" i="3"/>
  <c r="N3268" i="3" s="1"/>
  <c r="R3268" i="3" s="1"/>
  <c r="J3332" i="3"/>
  <c r="N3332" i="3" s="1"/>
  <c r="R3332" i="3" s="1"/>
  <c r="J3396" i="3"/>
  <c r="N3396" i="3" s="1"/>
  <c r="R3396" i="3" s="1"/>
  <c r="J3429" i="3"/>
  <c r="N3429" i="3" s="1"/>
  <c r="R3429" i="3" s="1"/>
  <c r="J3461" i="3"/>
  <c r="N3461" i="3" s="1"/>
  <c r="R3461" i="3" s="1"/>
  <c r="J3493" i="3"/>
  <c r="N3493" i="3" s="1"/>
  <c r="R3493" i="3" s="1"/>
  <c r="J3525" i="3"/>
  <c r="N3525" i="3" s="1"/>
  <c r="R3525" i="3" s="1"/>
  <c r="J3557" i="3"/>
  <c r="N3557" i="3" s="1"/>
  <c r="R3557" i="3" s="1"/>
  <c r="J3589" i="3"/>
  <c r="N3589" i="3" s="1"/>
  <c r="R3589" i="3" s="1"/>
  <c r="J3621" i="3"/>
  <c r="N3621" i="3" s="1"/>
  <c r="R3621" i="3" s="1"/>
  <c r="J3653" i="3"/>
  <c r="N3653" i="3" s="1"/>
  <c r="R3653" i="3" s="1"/>
  <c r="J3685" i="3"/>
  <c r="N3685" i="3" s="1"/>
  <c r="R3685" i="3" s="1"/>
  <c r="J3717" i="3"/>
  <c r="N3717" i="3" s="1"/>
  <c r="R3717" i="3" s="1"/>
  <c r="J3749" i="3"/>
  <c r="N3749" i="3" s="1"/>
  <c r="J3781" i="3"/>
  <c r="N3781" i="3" s="1"/>
  <c r="J3813" i="3"/>
  <c r="N3813" i="3" s="1"/>
  <c r="J3845" i="3"/>
  <c r="N3845" i="3" s="1"/>
  <c r="J3877" i="3"/>
  <c r="N3877" i="3" s="1"/>
  <c r="J3909" i="3"/>
  <c r="N3909" i="3" s="1"/>
  <c r="J3941" i="3"/>
  <c r="N3941" i="3" s="1"/>
  <c r="J3973" i="3"/>
  <c r="N3973" i="3" s="1"/>
  <c r="J4005" i="3"/>
  <c r="N4005" i="3" s="1"/>
  <c r="J4037" i="3"/>
  <c r="N4037" i="3" s="1"/>
  <c r="J4069" i="3"/>
  <c r="N4069" i="3" s="1"/>
  <c r="J4091" i="3"/>
  <c r="N4091" i="3" s="1"/>
  <c r="J4107" i="3"/>
  <c r="N4107" i="3" s="1"/>
  <c r="J4123" i="3"/>
  <c r="N4123" i="3" s="1"/>
  <c r="J4139" i="3"/>
  <c r="N4139" i="3" s="1"/>
  <c r="J4155" i="3"/>
  <c r="N4155" i="3" s="1"/>
  <c r="J4171" i="3"/>
  <c r="N4171" i="3" s="1"/>
  <c r="J4187" i="3"/>
  <c r="N4187" i="3" s="1"/>
  <c r="J4203" i="3"/>
  <c r="N4203" i="3" s="1"/>
  <c r="J4219" i="3"/>
  <c r="N4219" i="3" s="1"/>
  <c r="J4235" i="3"/>
  <c r="N4235" i="3" s="1"/>
  <c r="J4251" i="3"/>
  <c r="N4251" i="3" s="1"/>
  <c r="J4267" i="3"/>
  <c r="N4267" i="3" s="1"/>
  <c r="J4283" i="3"/>
  <c r="N4283" i="3" s="1"/>
  <c r="J4299" i="3"/>
  <c r="N4299" i="3" s="1"/>
  <c r="J4315" i="3"/>
  <c r="N4315" i="3" s="1"/>
  <c r="J4331" i="3"/>
  <c r="N4331" i="3" s="1"/>
  <c r="J4347" i="3"/>
  <c r="N4347" i="3" s="1"/>
  <c r="J4363" i="3"/>
  <c r="N4363" i="3" s="1"/>
  <c r="J4379" i="3"/>
  <c r="N4379" i="3" s="1"/>
  <c r="J4395" i="3"/>
  <c r="N4395" i="3" s="1"/>
  <c r="J4411" i="3"/>
  <c r="N4411" i="3" s="1"/>
  <c r="J4427" i="3"/>
  <c r="N4427" i="3" s="1"/>
  <c r="J4443" i="3"/>
  <c r="N4443" i="3" s="1"/>
  <c r="J4459" i="3"/>
  <c r="N4459" i="3" s="1"/>
  <c r="J4475" i="3"/>
  <c r="N4475" i="3" s="1"/>
  <c r="J4491" i="3"/>
  <c r="N4491" i="3" s="1"/>
  <c r="J4507" i="3"/>
  <c r="N4507" i="3" s="1"/>
  <c r="J4523" i="3"/>
  <c r="N4523" i="3" s="1"/>
  <c r="J4539" i="3"/>
  <c r="N4539" i="3" s="1"/>
  <c r="J4555" i="3"/>
  <c r="N4555" i="3" s="1"/>
  <c r="J4571" i="3"/>
  <c r="N4571" i="3" s="1"/>
  <c r="J4587" i="3"/>
  <c r="N4587" i="3" s="1"/>
  <c r="J4603" i="3"/>
  <c r="N4603" i="3" s="1"/>
  <c r="J4619" i="3"/>
  <c r="N4619" i="3" s="1"/>
  <c r="J4635" i="3"/>
  <c r="N4635" i="3" s="1"/>
  <c r="J4651" i="3"/>
  <c r="N4651" i="3" s="1"/>
  <c r="J4667" i="3"/>
  <c r="N4667" i="3" s="1"/>
  <c r="J4683" i="3"/>
  <c r="N4683" i="3" s="1"/>
  <c r="J4699" i="3"/>
  <c r="N4699" i="3" s="1"/>
  <c r="J4715" i="3"/>
  <c r="N4715" i="3" s="1"/>
  <c r="J4731" i="3"/>
  <c r="N4731" i="3" s="1"/>
  <c r="J4747" i="3"/>
  <c r="N4747" i="3" s="1"/>
  <c r="J4762" i="3"/>
  <c r="N4762" i="3" s="1"/>
  <c r="J4774" i="3"/>
  <c r="N4774" i="3" s="1"/>
  <c r="J4785" i="3"/>
  <c r="N4785" i="3" s="1"/>
  <c r="J4793" i="3"/>
  <c r="N4793" i="3" s="1"/>
  <c r="J4801" i="3"/>
  <c r="N4801" i="3" s="1"/>
  <c r="J4809" i="3"/>
  <c r="N4809" i="3" s="1"/>
  <c r="J4817" i="3"/>
  <c r="N4817" i="3" s="1"/>
  <c r="J4825" i="3"/>
  <c r="N4825" i="3" s="1"/>
  <c r="J4833" i="3"/>
  <c r="N4833" i="3" s="1"/>
  <c r="J4841" i="3"/>
  <c r="N4841" i="3" s="1"/>
  <c r="J4849" i="3"/>
  <c r="N4849" i="3" s="1"/>
  <c r="J4857" i="3"/>
  <c r="N4857" i="3" s="1"/>
  <c r="J4865" i="3"/>
  <c r="N4865" i="3" s="1"/>
  <c r="J4873" i="3"/>
  <c r="N4873" i="3" s="1"/>
  <c r="J4881" i="3"/>
  <c r="N4881" i="3" s="1"/>
  <c r="J4889" i="3"/>
  <c r="N4889" i="3" s="1"/>
  <c r="J4897" i="3"/>
  <c r="N4897" i="3" s="1"/>
  <c r="J4905" i="3"/>
  <c r="N4905" i="3" s="1"/>
  <c r="J4913" i="3"/>
  <c r="N4913" i="3" s="1"/>
  <c r="J4921" i="3"/>
  <c r="N4921" i="3" s="1"/>
  <c r="J4929" i="3"/>
  <c r="N4929" i="3" s="1"/>
  <c r="J4937" i="3"/>
  <c r="N4937" i="3" s="1"/>
  <c r="J4945" i="3"/>
  <c r="N4945" i="3" s="1"/>
  <c r="J4953" i="3"/>
  <c r="N4953" i="3" s="1"/>
  <c r="J4961" i="3"/>
  <c r="N4961" i="3" s="1"/>
  <c r="J4969" i="3"/>
  <c r="N4969" i="3" s="1"/>
  <c r="J4977" i="3"/>
  <c r="N4977" i="3" s="1"/>
  <c r="J4985" i="3"/>
  <c r="N4985" i="3" s="1"/>
  <c r="J4993" i="3"/>
  <c r="N4993" i="3" s="1"/>
  <c r="J5001" i="3"/>
  <c r="N5001" i="3" s="1"/>
  <c r="J5009" i="3"/>
  <c r="N5009" i="3" s="1"/>
  <c r="J5017" i="3"/>
  <c r="N5017" i="3" s="1"/>
  <c r="J5025" i="3"/>
  <c r="N5025" i="3" s="1"/>
  <c r="J5033" i="3"/>
  <c r="N5033" i="3" s="1"/>
  <c r="J5041" i="3"/>
  <c r="N5041" i="3" s="1"/>
  <c r="J5049" i="3"/>
  <c r="N5049" i="3" s="1"/>
  <c r="J5057" i="3"/>
  <c r="N5057" i="3" s="1"/>
  <c r="J5065" i="3"/>
  <c r="N5065" i="3" s="1"/>
  <c r="J5073" i="3"/>
  <c r="N5073" i="3" s="1"/>
  <c r="J5081" i="3"/>
  <c r="N5081" i="3" s="1"/>
  <c r="J5089" i="3"/>
  <c r="N5089" i="3" s="1"/>
  <c r="J5097" i="3"/>
  <c r="N5097" i="3" s="1"/>
  <c r="J5105" i="3"/>
  <c r="N5105" i="3" s="1"/>
  <c r="J5113" i="3"/>
  <c r="N5113" i="3" s="1"/>
  <c r="J5121" i="3"/>
  <c r="N5121" i="3" s="1"/>
  <c r="J5129" i="3"/>
  <c r="N5129" i="3" s="1"/>
  <c r="J5137" i="3"/>
  <c r="N5137" i="3" s="1"/>
  <c r="J5145" i="3"/>
  <c r="N5145" i="3" s="1"/>
  <c r="J5153" i="3"/>
  <c r="N5153" i="3" s="1"/>
  <c r="J5161" i="3"/>
  <c r="N5161" i="3" s="1"/>
  <c r="J5169" i="3"/>
  <c r="N5169" i="3" s="1"/>
  <c r="J5177" i="3"/>
  <c r="N5177" i="3" s="1"/>
  <c r="J5185" i="3"/>
  <c r="N5185" i="3" s="1"/>
  <c r="J5193" i="3"/>
  <c r="N5193" i="3" s="1"/>
  <c r="J5201" i="3"/>
  <c r="N5201" i="3" s="1"/>
  <c r="J5209" i="3"/>
  <c r="N5209" i="3" s="1"/>
  <c r="J5217" i="3"/>
  <c r="N5217" i="3" s="1"/>
  <c r="J5225" i="3"/>
  <c r="N5225" i="3" s="1"/>
  <c r="J5233" i="3"/>
  <c r="N5233" i="3" s="1"/>
  <c r="J5241" i="3"/>
  <c r="N5241" i="3" s="1"/>
  <c r="J5249" i="3"/>
  <c r="N5249" i="3" s="1"/>
  <c r="J5257" i="3"/>
  <c r="N5257" i="3" s="1"/>
  <c r="J5265" i="3"/>
  <c r="N5265" i="3" s="1"/>
  <c r="J5273" i="3"/>
  <c r="N5273" i="3" s="1"/>
  <c r="J5281" i="3"/>
  <c r="N5281" i="3" s="1"/>
  <c r="J5289" i="3"/>
  <c r="N5289" i="3" s="1"/>
  <c r="J5297" i="3"/>
  <c r="N5297" i="3" s="1"/>
  <c r="J5305" i="3"/>
  <c r="N5305" i="3" s="1"/>
  <c r="J5313" i="3"/>
  <c r="N5313" i="3" s="1"/>
  <c r="J5321" i="3"/>
  <c r="N5321" i="3" s="1"/>
  <c r="J5329" i="3"/>
  <c r="N5329" i="3" s="1"/>
  <c r="J5337" i="3"/>
  <c r="N5337" i="3" s="1"/>
  <c r="J5345" i="3"/>
  <c r="N5345" i="3" s="1"/>
  <c r="J5353" i="3"/>
  <c r="N5353" i="3" s="1"/>
  <c r="J5361" i="3"/>
  <c r="N5361" i="3" s="1"/>
  <c r="J5369" i="3"/>
  <c r="N5369" i="3" s="1"/>
  <c r="J5377" i="3"/>
  <c r="N5377" i="3" s="1"/>
  <c r="J5385" i="3"/>
  <c r="N5385" i="3" s="1"/>
  <c r="J5393" i="3"/>
  <c r="N5393" i="3" s="1"/>
  <c r="J5401" i="3"/>
  <c r="N5401" i="3" s="1"/>
  <c r="J5409" i="3"/>
  <c r="N5409" i="3" s="1"/>
  <c r="J5417" i="3"/>
  <c r="N5417" i="3" s="1"/>
  <c r="J5425" i="3"/>
  <c r="N5425" i="3" s="1"/>
  <c r="J5433" i="3"/>
  <c r="N5433" i="3" s="1"/>
  <c r="J5441" i="3"/>
  <c r="N5441" i="3" s="1"/>
  <c r="J5449" i="3"/>
  <c r="N5449" i="3" s="1"/>
  <c r="J5457" i="3"/>
  <c r="N5457" i="3" s="1"/>
  <c r="J5465" i="3"/>
  <c r="N5465" i="3" s="1"/>
  <c r="J5473" i="3"/>
  <c r="N5473" i="3" s="1"/>
  <c r="J5481" i="3"/>
  <c r="N5481" i="3" s="1"/>
  <c r="J5489" i="3"/>
  <c r="N5489" i="3" s="1"/>
  <c r="J5497" i="3"/>
  <c r="N5497" i="3" s="1"/>
  <c r="J5505" i="3"/>
  <c r="N5505" i="3" s="1"/>
  <c r="J5513" i="3"/>
  <c r="N5513" i="3" s="1"/>
  <c r="J5521" i="3"/>
  <c r="N5521" i="3" s="1"/>
  <c r="J5529" i="3"/>
  <c r="N5529" i="3" s="1"/>
  <c r="J5537" i="3"/>
  <c r="N5537" i="3" s="1"/>
  <c r="J5545" i="3"/>
  <c r="N5545" i="3" s="1"/>
  <c r="J5553" i="3"/>
  <c r="N5553" i="3" s="1"/>
  <c r="J5561" i="3"/>
  <c r="N5561" i="3" s="1"/>
  <c r="J5569" i="3"/>
  <c r="N5569" i="3" s="1"/>
  <c r="J5577" i="3"/>
  <c r="N5577" i="3" s="1"/>
  <c r="J5585" i="3"/>
  <c r="N5585" i="3" s="1"/>
  <c r="J5593" i="3"/>
  <c r="N5593" i="3" s="1"/>
  <c r="J5601" i="3"/>
  <c r="N5601" i="3" s="1"/>
  <c r="J5609" i="3"/>
  <c r="N5609" i="3" s="1"/>
  <c r="J5617" i="3"/>
  <c r="N5617" i="3" s="1"/>
  <c r="J5625" i="3"/>
  <c r="N5625" i="3" s="1"/>
  <c r="J5633" i="3"/>
  <c r="N5633" i="3" s="1"/>
  <c r="J5641" i="3"/>
  <c r="N5641" i="3" s="1"/>
  <c r="J5649" i="3"/>
  <c r="N5649" i="3" s="1"/>
  <c r="J5657" i="3"/>
  <c r="N5657" i="3" s="1"/>
  <c r="J5665" i="3"/>
  <c r="N5665" i="3" s="1"/>
  <c r="J5673" i="3"/>
  <c r="N5673" i="3" s="1"/>
  <c r="J5681" i="3"/>
  <c r="N5681" i="3" s="1"/>
  <c r="J5689" i="3"/>
  <c r="N5689" i="3" s="1"/>
  <c r="J5697" i="3"/>
  <c r="N5697" i="3" s="1"/>
  <c r="J5705" i="3"/>
  <c r="N5705" i="3" s="1"/>
  <c r="J5713" i="3"/>
  <c r="N5713" i="3" s="1"/>
  <c r="J5721" i="3"/>
  <c r="N5721" i="3" s="1"/>
  <c r="J5729" i="3"/>
  <c r="N5729" i="3" s="1"/>
  <c r="J5737" i="3"/>
  <c r="N5737" i="3" s="1"/>
  <c r="J5745" i="3"/>
  <c r="N5745" i="3" s="1"/>
  <c r="J5753" i="3"/>
  <c r="N5753" i="3" s="1"/>
  <c r="J5761" i="3"/>
  <c r="N5761" i="3" s="1"/>
  <c r="J5769" i="3"/>
  <c r="N5769" i="3" s="1"/>
  <c r="J5777" i="3"/>
  <c r="N5777" i="3" s="1"/>
  <c r="J5785" i="3"/>
  <c r="N5785" i="3" s="1"/>
  <c r="J5793" i="3"/>
  <c r="N5793" i="3" s="1"/>
  <c r="J5801" i="3"/>
  <c r="N5801" i="3" s="1"/>
  <c r="J5809" i="3"/>
  <c r="N5809" i="3" s="1"/>
  <c r="J5817" i="3"/>
  <c r="N5817" i="3" s="1"/>
  <c r="J5825" i="3"/>
  <c r="N5825" i="3" s="1"/>
  <c r="J5833" i="3"/>
  <c r="N5833" i="3" s="1"/>
  <c r="J5841" i="3"/>
  <c r="N5841" i="3" s="1"/>
  <c r="J5849" i="3"/>
  <c r="N5849" i="3" s="1"/>
  <c r="J5857" i="3"/>
  <c r="N5857" i="3" s="1"/>
  <c r="J5865" i="3"/>
  <c r="N5865" i="3" s="1"/>
  <c r="J5873" i="3"/>
  <c r="N5873" i="3" s="1"/>
  <c r="J5881" i="3"/>
  <c r="N5881" i="3" s="1"/>
  <c r="J5889" i="3"/>
  <c r="N5889" i="3" s="1"/>
  <c r="J5897" i="3"/>
  <c r="N5897" i="3" s="1"/>
  <c r="J5905" i="3"/>
  <c r="N5905" i="3" s="1"/>
  <c r="J5913" i="3"/>
  <c r="N5913" i="3" s="1"/>
  <c r="J5921" i="3"/>
  <c r="N5921" i="3" s="1"/>
  <c r="J5929" i="3"/>
  <c r="N5929" i="3" s="1"/>
  <c r="J5937" i="3"/>
  <c r="N5937" i="3" s="1"/>
  <c r="J5945" i="3"/>
  <c r="N5945" i="3" s="1"/>
  <c r="J5953" i="3"/>
  <c r="N5953" i="3" s="1"/>
  <c r="J5961" i="3"/>
  <c r="N5961" i="3" s="1"/>
  <c r="J5969" i="3"/>
  <c r="N5969" i="3" s="1"/>
  <c r="J5977" i="3"/>
  <c r="N5977" i="3" s="1"/>
  <c r="J5985" i="3"/>
  <c r="N5985" i="3" s="1"/>
  <c r="J5993" i="3"/>
  <c r="N5993" i="3" s="1"/>
  <c r="J6001" i="3"/>
  <c r="N6001" i="3" s="1"/>
  <c r="J718" i="3"/>
  <c r="N718" i="3" s="1"/>
  <c r="R718" i="3" s="1"/>
  <c r="J1362" i="3"/>
  <c r="N1362" i="3" s="1"/>
  <c r="R1362" i="3" s="1"/>
  <c r="J1635" i="3"/>
  <c r="N1635" i="3" s="1"/>
  <c r="R1635" i="3" s="1"/>
  <c r="J1891" i="3"/>
  <c r="N1891" i="3" s="1"/>
  <c r="R1891" i="3" s="1"/>
  <c r="J2147" i="3"/>
  <c r="N2147" i="3" s="1"/>
  <c r="R2147" i="3" s="1"/>
  <c r="J2361" i="3"/>
  <c r="N2361" i="3" s="1"/>
  <c r="R2361" i="3" s="1"/>
  <c r="J2444" i="3"/>
  <c r="N2444" i="3" s="1"/>
  <c r="R2444" i="3" s="1"/>
  <c r="J2508" i="3"/>
  <c r="N2508" i="3" s="1"/>
  <c r="R2508" i="3" s="1"/>
  <c r="J2572" i="3"/>
  <c r="N2572" i="3" s="1"/>
  <c r="R2572" i="3" s="1"/>
  <c r="J2636" i="3"/>
  <c r="N2636" i="3" s="1"/>
  <c r="R2636" i="3" s="1"/>
  <c r="J2700" i="3"/>
  <c r="N2700" i="3" s="1"/>
  <c r="R2700" i="3" s="1"/>
  <c r="J2764" i="3"/>
  <c r="N2764" i="3" s="1"/>
  <c r="R2764" i="3" s="1"/>
  <c r="J2828" i="3"/>
  <c r="N2828" i="3" s="1"/>
  <c r="R2828" i="3" s="1"/>
  <c r="J2892" i="3"/>
  <c r="N2892" i="3" s="1"/>
  <c r="R2892" i="3" s="1"/>
  <c r="J2956" i="3"/>
  <c r="N2956" i="3" s="1"/>
  <c r="R2956" i="3" s="1"/>
  <c r="J3020" i="3"/>
  <c r="N3020" i="3" s="1"/>
  <c r="R3020" i="3" s="1"/>
  <c r="J3084" i="3"/>
  <c r="N3084" i="3" s="1"/>
  <c r="R3084" i="3" s="1"/>
  <c r="J3148" i="3"/>
  <c r="N3148" i="3" s="1"/>
  <c r="R3148" i="3" s="1"/>
  <c r="J3212" i="3"/>
  <c r="N3212" i="3" s="1"/>
  <c r="R3212" i="3" s="1"/>
  <c r="J3276" i="3"/>
  <c r="N3276" i="3" s="1"/>
  <c r="R3276" i="3" s="1"/>
  <c r="J3340" i="3"/>
  <c r="N3340" i="3" s="1"/>
  <c r="R3340" i="3" s="1"/>
  <c r="J3401" i="3"/>
  <c r="N3401" i="3" s="1"/>
  <c r="R3401" i="3" s="1"/>
  <c r="J3433" i="3"/>
  <c r="N3433" i="3" s="1"/>
  <c r="R3433" i="3" s="1"/>
  <c r="J3465" i="3"/>
  <c r="N3465" i="3" s="1"/>
  <c r="R3465" i="3" s="1"/>
  <c r="J3497" i="3"/>
  <c r="N3497" i="3" s="1"/>
  <c r="R3497" i="3" s="1"/>
  <c r="J3529" i="3"/>
  <c r="N3529" i="3" s="1"/>
  <c r="R3529" i="3" s="1"/>
  <c r="J3561" i="3"/>
  <c r="N3561" i="3" s="1"/>
  <c r="R3561" i="3" s="1"/>
  <c r="J3593" i="3"/>
  <c r="N3593" i="3" s="1"/>
  <c r="R3593" i="3" s="1"/>
  <c r="J3625" i="3"/>
  <c r="N3625" i="3" s="1"/>
  <c r="R3625" i="3" s="1"/>
  <c r="J3657" i="3"/>
  <c r="N3657" i="3" s="1"/>
  <c r="R3657" i="3" s="1"/>
  <c r="J3689" i="3"/>
  <c r="N3689" i="3" s="1"/>
  <c r="R3689" i="3" s="1"/>
  <c r="J3721" i="3"/>
  <c r="N3721" i="3" s="1"/>
  <c r="J3753" i="3"/>
  <c r="N3753" i="3" s="1"/>
  <c r="J3785" i="3"/>
  <c r="N3785" i="3" s="1"/>
  <c r="J3817" i="3"/>
  <c r="N3817" i="3" s="1"/>
  <c r="J3849" i="3"/>
  <c r="N3849" i="3" s="1"/>
  <c r="J3881" i="3"/>
  <c r="N3881" i="3" s="1"/>
  <c r="J3913" i="3"/>
  <c r="N3913" i="3" s="1"/>
  <c r="J3945" i="3"/>
  <c r="N3945" i="3" s="1"/>
  <c r="J3977" i="3"/>
  <c r="N3977" i="3" s="1"/>
  <c r="J4009" i="3"/>
  <c r="N4009" i="3" s="1"/>
  <c r="J4041" i="3"/>
  <c r="N4041" i="3" s="1"/>
  <c r="J4073" i="3"/>
  <c r="N4073" i="3" s="1"/>
  <c r="J4092" i="3"/>
  <c r="N4092" i="3" s="1"/>
  <c r="J4108" i="3"/>
  <c r="N4108" i="3" s="1"/>
  <c r="J4124" i="3"/>
  <c r="N4124" i="3" s="1"/>
  <c r="J4140" i="3"/>
  <c r="N4140" i="3" s="1"/>
  <c r="J4156" i="3"/>
  <c r="N4156" i="3" s="1"/>
  <c r="J4172" i="3"/>
  <c r="N4172" i="3" s="1"/>
  <c r="J4188" i="3"/>
  <c r="N4188" i="3" s="1"/>
  <c r="J4204" i="3"/>
  <c r="N4204" i="3" s="1"/>
  <c r="J4220" i="3"/>
  <c r="N4220" i="3" s="1"/>
  <c r="J4236" i="3"/>
  <c r="N4236" i="3" s="1"/>
  <c r="J4252" i="3"/>
  <c r="N4252" i="3" s="1"/>
  <c r="J4268" i="3"/>
  <c r="N4268" i="3" s="1"/>
  <c r="J4284" i="3"/>
  <c r="N4284" i="3" s="1"/>
  <c r="J4300" i="3"/>
  <c r="N4300" i="3" s="1"/>
  <c r="J4316" i="3"/>
  <c r="N4316" i="3" s="1"/>
  <c r="J4332" i="3"/>
  <c r="N4332" i="3" s="1"/>
  <c r="J4348" i="3"/>
  <c r="N4348" i="3" s="1"/>
  <c r="J4364" i="3"/>
  <c r="N4364" i="3" s="1"/>
  <c r="J4380" i="3"/>
  <c r="N4380" i="3" s="1"/>
  <c r="J4396" i="3"/>
  <c r="N4396" i="3" s="1"/>
  <c r="J4412" i="3"/>
  <c r="N4412" i="3" s="1"/>
  <c r="J4428" i="3"/>
  <c r="N4428" i="3" s="1"/>
  <c r="J4444" i="3"/>
  <c r="N4444" i="3" s="1"/>
  <c r="J4460" i="3"/>
  <c r="N4460" i="3" s="1"/>
  <c r="J4476" i="3"/>
  <c r="N4476" i="3" s="1"/>
  <c r="J4492" i="3"/>
  <c r="N4492" i="3" s="1"/>
  <c r="J4508" i="3"/>
  <c r="N4508" i="3" s="1"/>
  <c r="J4524" i="3"/>
  <c r="N4524" i="3" s="1"/>
  <c r="J4540" i="3"/>
  <c r="N4540" i="3" s="1"/>
  <c r="J4556" i="3"/>
  <c r="N4556" i="3" s="1"/>
  <c r="J4572" i="3"/>
  <c r="N4572" i="3" s="1"/>
  <c r="J4588" i="3"/>
  <c r="N4588" i="3" s="1"/>
  <c r="J4604" i="3"/>
  <c r="N4604" i="3" s="1"/>
  <c r="J4620" i="3"/>
  <c r="N4620" i="3" s="1"/>
  <c r="J4636" i="3"/>
  <c r="N4636" i="3" s="1"/>
  <c r="J4652" i="3"/>
  <c r="N4652" i="3" s="1"/>
  <c r="J4668" i="3"/>
  <c r="N4668" i="3" s="1"/>
  <c r="J4684" i="3"/>
  <c r="N4684" i="3" s="1"/>
  <c r="J4700" i="3"/>
  <c r="N4700" i="3" s="1"/>
  <c r="J4716" i="3"/>
  <c r="N4716" i="3" s="1"/>
  <c r="J4732" i="3"/>
  <c r="N4732" i="3" s="1"/>
  <c r="J4748" i="3"/>
  <c r="N4748" i="3" s="1"/>
  <c r="J4763" i="3"/>
  <c r="N4763" i="3" s="1"/>
  <c r="J4775" i="3"/>
  <c r="N4775" i="3" s="1"/>
  <c r="J4786" i="3"/>
  <c r="N4786" i="3" s="1"/>
  <c r="J4794" i="3"/>
  <c r="N4794" i="3" s="1"/>
  <c r="J4802" i="3"/>
  <c r="N4802" i="3" s="1"/>
  <c r="J4810" i="3"/>
  <c r="N4810" i="3" s="1"/>
  <c r="J4818" i="3"/>
  <c r="N4818" i="3" s="1"/>
  <c r="J4826" i="3"/>
  <c r="N4826" i="3" s="1"/>
  <c r="J4834" i="3"/>
  <c r="N4834" i="3" s="1"/>
  <c r="J4842" i="3"/>
  <c r="N4842" i="3" s="1"/>
  <c r="J4850" i="3"/>
  <c r="N4850" i="3" s="1"/>
  <c r="J4858" i="3"/>
  <c r="N4858" i="3" s="1"/>
  <c r="J4866" i="3"/>
  <c r="N4866" i="3" s="1"/>
  <c r="J4874" i="3"/>
  <c r="N4874" i="3" s="1"/>
  <c r="J4882" i="3"/>
  <c r="N4882" i="3" s="1"/>
  <c r="J4890" i="3"/>
  <c r="N4890" i="3" s="1"/>
  <c r="J4898" i="3"/>
  <c r="N4898" i="3" s="1"/>
  <c r="J4906" i="3"/>
  <c r="N4906" i="3" s="1"/>
  <c r="J4914" i="3"/>
  <c r="N4914" i="3" s="1"/>
  <c r="J4922" i="3"/>
  <c r="N4922" i="3" s="1"/>
  <c r="J4930" i="3"/>
  <c r="N4930" i="3" s="1"/>
  <c r="J4938" i="3"/>
  <c r="N4938" i="3" s="1"/>
  <c r="J4946" i="3"/>
  <c r="N4946" i="3" s="1"/>
  <c r="J4954" i="3"/>
  <c r="N4954" i="3" s="1"/>
  <c r="J4962" i="3"/>
  <c r="N4962" i="3" s="1"/>
  <c r="J4970" i="3"/>
  <c r="N4970" i="3" s="1"/>
  <c r="J4978" i="3"/>
  <c r="N4978" i="3" s="1"/>
  <c r="J4986" i="3"/>
  <c r="N4986" i="3" s="1"/>
  <c r="J4994" i="3"/>
  <c r="N4994" i="3" s="1"/>
  <c r="J5002" i="3"/>
  <c r="N5002" i="3" s="1"/>
  <c r="J5010" i="3"/>
  <c r="N5010" i="3" s="1"/>
  <c r="J5018" i="3"/>
  <c r="N5018" i="3" s="1"/>
  <c r="J5026" i="3"/>
  <c r="N5026" i="3" s="1"/>
  <c r="J5034" i="3"/>
  <c r="N5034" i="3" s="1"/>
  <c r="J5042" i="3"/>
  <c r="N5042" i="3" s="1"/>
  <c r="J5050" i="3"/>
  <c r="N5050" i="3" s="1"/>
  <c r="J5058" i="3"/>
  <c r="N5058" i="3" s="1"/>
  <c r="J5066" i="3"/>
  <c r="N5066" i="3" s="1"/>
  <c r="J5074" i="3"/>
  <c r="N5074" i="3" s="1"/>
  <c r="J5082" i="3"/>
  <c r="N5082" i="3" s="1"/>
  <c r="J5090" i="3"/>
  <c r="N5090" i="3" s="1"/>
  <c r="J5098" i="3"/>
  <c r="N5098" i="3" s="1"/>
  <c r="J5106" i="3"/>
  <c r="N5106" i="3" s="1"/>
  <c r="J5114" i="3"/>
  <c r="N5114" i="3" s="1"/>
  <c r="J5122" i="3"/>
  <c r="N5122" i="3" s="1"/>
  <c r="J5130" i="3"/>
  <c r="N5130" i="3" s="1"/>
  <c r="J5138" i="3"/>
  <c r="N5138" i="3" s="1"/>
  <c r="J5146" i="3"/>
  <c r="N5146" i="3" s="1"/>
  <c r="J5154" i="3"/>
  <c r="N5154" i="3" s="1"/>
  <c r="J5162" i="3"/>
  <c r="N5162" i="3" s="1"/>
  <c r="J5170" i="3"/>
  <c r="N5170" i="3" s="1"/>
  <c r="J5178" i="3"/>
  <c r="N5178" i="3" s="1"/>
  <c r="J5186" i="3"/>
  <c r="N5186" i="3" s="1"/>
  <c r="J5194" i="3"/>
  <c r="N5194" i="3" s="1"/>
  <c r="J5202" i="3"/>
  <c r="N5202" i="3" s="1"/>
  <c r="J5210" i="3"/>
  <c r="N5210" i="3" s="1"/>
  <c r="J5218" i="3"/>
  <c r="N5218" i="3" s="1"/>
  <c r="J5226" i="3"/>
  <c r="N5226" i="3" s="1"/>
  <c r="J5234" i="3"/>
  <c r="N5234" i="3" s="1"/>
  <c r="J5242" i="3"/>
  <c r="N5242" i="3" s="1"/>
  <c r="J5250" i="3"/>
  <c r="N5250" i="3" s="1"/>
  <c r="J5258" i="3"/>
  <c r="N5258" i="3" s="1"/>
  <c r="J5266" i="3"/>
  <c r="N5266" i="3" s="1"/>
  <c r="J5274" i="3"/>
  <c r="N5274" i="3" s="1"/>
  <c r="J5282" i="3"/>
  <c r="N5282" i="3" s="1"/>
  <c r="J5290" i="3"/>
  <c r="N5290" i="3" s="1"/>
  <c r="J5298" i="3"/>
  <c r="N5298" i="3" s="1"/>
  <c r="J5306" i="3"/>
  <c r="N5306" i="3" s="1"/>
  <c r="J5314" i="3"/>
  <c r="N5314" i="3" s="1"/>
  <c r="J5322" i="3"/>
  <c r="N5322" i="3" s="1"/>
  <c r="J5330" i="3"/>
  <c r="N5330" i="3" s="1"/>
  <c r="J5338" i="3"/>
  <c r="N5338" i="3" s="1"/>
  <c r="J5346" i="3"/>
  <c r="N5346" i="3" s="1"/>
  <c r="J5354" i="3"/>
  <c r="N5354" i="3" s="1"/>
  <c r="J5362" i="3"/>
  <c r="N5362" i="3" s="1"/>
  <c r="J5370" i="3"/>
  <c r="N5370" i="3" s="1"/>
  <c r="J5378" i="3"/>
  <c r="N5378" i="3" s="1"/>
  <c r="J5386" i="3"/>
  <c r="N5386" i="3" s="1"/>
  <c r="J5394" i="3"/>
  <c r="N5394" i="3" s="1"/>
  <c r="J5402" i="3"/>
  <c r="N5402" i="3" s="1"/>
  <c r="J5410" i="3"/>
  <c r="N5410" i="3" s="1"/>
  <c r="J5418" i="3"/>
  <c r="N5418" i="3" s="1"/>
  <c r="J5426" i="3"/>
  <c r="N5426" i="3" s="1"/>
  <c r="J5434" i="3"/>
  <c r="N5434" i="3" s="1"/>
  <c r="J5442" i="3"/>
  <c r="N5442" i="3" s="1"/>
  <c r="J5450" i="3"/>
  <c r="N5450" i="3" s="1"/>
  <c r="J5458" i="3"/>
  <c r="N5458" i="3" s="1"/>
  <c r="J5466" i="3"/>
  <c r="N5466" i="3" s="1"/>
  <c r="J5474" i="3"/>
  <c r="N5474" i="3" s="1"/>
  <c r="J5482" i="3"/>
  <c r="N5482" i="3" s="1"/>
  <c r="J5490" i="3"/>
  <c r="N5490" i="3" s="1"/>
  <c r="J5498" i="3"/>
  <c r="N5498" i="3" s="1"/>
  <c r="J5506" i="3"/>
  <c r="N5506" i="3" s="1"/>
  <c r="J5514" i="3"/>
  <c r="N5514" i="3" s="1"/>
  <c r="J5522" i="3"/>
  <c r="N5522" i="3" s="1"/>
  <c r="J5530" i="3"/>
  <c r="N5530" i="3" s="1"/>
  <c r="J5538" i="3"/>
  <c r="N5538" i="3" s="1"/>
  <c r="J5546" i="3"/>
  <c r="N5546" i="3" s="1"/>
  <c r="J5554" i="3"/>
  <c r="N5554" i="3" s="1"/>
  <c r="J5562" i="3"/>
  <c r="N5562" i="3" s="1"/>
  <c r="J5570" i="3"/>
  <c r="N5570" i="3" s="1"/>
  <c r="J5578" i="3"/>
  <c r="N5578" i="3" s="1"/>
  <c r="J5586" i="3"/>
  <c r="N5586" i="3" s="1"/>
  <c r="J5594" i="3"/>
  <c r="N5594" i="3" s="1"/>
  <c r="J5602" i="3"/>
  <c r="N5602" i="3" s="1"/>
  <c r="J5610" i="3"/>
  <c r="N5610" i="3" s="1"/>
  <c r="J5618" i="3"/>
  <c r="N5618" i="3" s="1"/>
  <c r="J5626" i="3"/>
  <c r="N5626" i="3" s="1"/>
  <c r="J5634" i="3"/>
  <c r="N5634" i="3" s="1"/>
  <c r="J5642" i="3"/>
  <c r="N5642" i="3" s="1"/>
  <c r="J5650" i="3"/>
  <c r="N5650" i="3" s="1"/>
  <c r="J5658" i="3"/>
  <c r="N5658" i="3" s="1"/>
  <c r="J5666" i="3"/>
  <c r="N5666" i="3" s="1"/>
  <c r="J5674" i="3"/>
  <c r="N5674" i="3" s="1"/>
  <c r="J5682" i="3"/>
  <c r="N5682" i="3" s="1"/>
  <c r="J5690" i="3"/>
  <c r="N5690" i="3" s="1"/>
  <c r="J5698" i="3"/>
  <c r="N5698" i="3" s="1"/>
  <c r="J5706" i="3"/>
  <c r="N5706" i="3" s="1"/>
  <c r="J5714" i="3"/>
  <c r="N5714" i="3" s="1"/>
  <c r="J5722" i="3"/>
  <c r="N5722" i="3" s="1"/>
  <c r="J5730" i="3"/>
  <c r="N5730" i="3" s="1"/>
  <c r="J5738" i="3"/>
  <c r="N5738" i="3" s="1"/>
  <c r="J5746" i="3"/>
  <c r="N5746" i="3" s="1"/>
  <c r="J5754" i="3"/>
  <c r="N5754" i="3" s="1"/>
  <c r="J5762" i="3"/>
  <c r="N5762" i="3" s="1"/>
  <c r="J5770" i="3"/>
  <c r="N5770" i="3" s="1"/>
  <c r="J5778" i="3"/>
  <c r="N5778" i="3" s="1"/>
  <c r="J5786" i="3"/>
  <c r="N5786" i="3" s="1"/>
  <c r="J5794" i="3"/>
  <c r="N5794" i="3" s="1"/>
  <c r="J5802" i="3"/>
  <c r="N5802" i="3" s="1"/>
  <c r="J5810" i="3"/>
  <c r="N5810" i="3" s="1"/>
  <c r="J5818" i="3"/>
  <c r="N5818" i="3" s="1"/>
  <c r="J5826" i="3"/>
  <c r="N5826" i="3" s="1"/>
  <c r="J5834" i="3"/>
  <c r="N5834" i="3" s="1"/>
  <c r="J5842" i="3"/>
  <c r="N5842" i="3" s="1"/>
  <c r="J5850" i="3"/>
  <c r="N5850" i="3" s="1"/>
  <c r="J5858" i="3"/>
  <c r="N5858" i="3" s="1"/>
  <c r="J5866" i="3"/>
  <c r="N5866" i="3" s="1"/>
  <c r="J5874" i="3"/>
  <c r="N5874" i="3" s="1"/>
  <c r="J5882" i="3"/>
  <c r="N5882" i="3" s="1"/>
  <c r="J5890" i="3"/>
  <c r="N5890" i="3" s="1"/>
  <c r="J5898" i="3"/>
  <c r="N5898" i="3" s="1"/>
  <c r="J5906" i="3"/>
  <c r="N5906" i="3" s="1"/>
  <c r="J5914" i="3"/>
  <c r="N5914" i="3" s="1"/>
  <c r="J5922" i="3"/>
  <c r="N5922" i="3" s="1"/>
  <c r="J5930" i="3"/>
  <c r="N5930" i="3" s="1"/>
  <c r="J5938" i="3"/>
  <c r="N5938" i="3" s="1"/>
  <c r="J5946" i="3"/>
  <c r="N5946" i="3" s="1"/>
  <c r="J5954" i="3"/>
  <c r="N5954" i="3" s="1"/>
  <c r="J5962" i="3"/>
  <c r="N5962" i="3" s="1"/>
  <c r="J5970" i="3"/>
  <c r="N5970" i="3" s="1"/>
  <c r="J5978" i="3"/>
  <c r="N5978" i="3" s="1"/>
  <c r="J5986" i="3"/>
  <c r="N5986" i="3" s="1"/>
  <c r="J5994" i="3"/>
  <c r="N5994" i="3" s="1"/>
  <c r="J6002" i="3"/>
  <c r="N6002" i="3" s="1"/>
  <c r="J817" i="3"/>
  <c r="N817" i="3" s="1"/>
  <c r="R817" i="3" s="1"/>
  <c r="J1410" i="3"/>
  <c r="N1410" i="3" s="1"/>
  <c r="R1410" i="3" s="1"/>
  <c r="J1666" i="3"/>
  <c r="N1666" i="3" s="1"/>
  <c r="R1666" i="3" s="1"/>
  <c r="J1922" i="3"/>
  <c r="N1922" i="3" s="1"/>
  <c r="R1922" i="3" s="1"/>
  <c r="J2178" i="3"/>
  <c r="N2178" i="3" s="1"/>
  <c r="R2178" i="3" s="1"/>
  <c r="J2379" i="3"/>
  <c r="N2379" i="3" s="1"/>
  <c r="R2379" i="3" s="1"/>
  <c r="J2451" i="3"/>
  <c r="N2451" i="3" s="1"/>
  <c r="R2451" i="3" s="1"/>
  <c r="J2515" i="3"/>
  <c r="N2515" i="3" s="1"/>
  <c r="R2515" i="3" s="1"/>
  <c r="J2579" i="3"/>
  <c r="N2579" i="3" s="1"/>
  <c r="R2579" i="3" s="1"/>
  <c r="J2643" i="3"/>
  <c r="N2643" i="3" s="1"/>
  <c r="R2643" i="3" s="1"/>
  <c r="J2707" i="3"/>
  <c r="N2707" i="3" s="1"/>
  <c r="R2707" i="3" s="1"/>
  <c r="J2771" i="3"/>
  <c r="N2771" i="3" s="1"/>
  <c r="R2771" i="3" s="1"/>
  <c r="J2835" i="3"/>
  <c r="N2835" i="3" s="1"/>
  <c r="R2835" i="3" s="1"/>
  <c r="J2899" i="3"/>
  <c r="N2899" i="3" s="1"/>
  <c r="R2899" i="3" s="1"/>
  <c r="J2963" i="3"/>
  <c r="N2963" i="3" s="1"/>
  <c r="R2963" i="3" s="1"/>
  <c r="J3027" i="3"/>
  <c r="N3027" i="3" s="1"/>
  <c r="R3027" i="3" s="1"/>
  <c r="J3091" i="3"/>
  <c r="N3091" i="3" s="1"/>
  <c r="R3091" i="3" s="1"/>
  <c r="J3155" i="3"/>
  <c r="N3155" i="3" s="1"/>
  <c r="R3155" i="3" s="1"/>
  <c r="J3219" i="3"/>
  <c r="N3219" i="3" s="1"/>
  <c r="R3219" i="3" s="1"/>
  <c r="J3283" i="3"/>
  <c r="N3283" i="3" s="1"/>
  <c r="R3283" i="3" s="1"/>
  <c r="J3347" i="3"/>
  <c r="N3347" i="3" s="1"/>
  <c r="R3347" i="3" s="1"/>
  <c r="J3404" i="3"/>
  <c r="N3404" i="3" s="1"/>
  <c r="R3404" i="3" s="1"/>
  <c r="J3436" i="3"/>
  <c r="N3436" i="3" s="1"/>
  <c r="R3436" i="3" s="1"/>
  <c r="J3468" i="3"/>
  <c r="N3468" i="3" s="1"/>
  <c r="R3468" i="3" s="1"/>
  <c r="J3500" i="3"/>
  <c r="N3500" i="3" s="1"/>
  <c r="R3500" i="3" s="1"/>
  <c r="J3532" i="3"/>
  <c r="N3532" i="3" s="1"/>
  <c r="R3532" i="3" s="1"/>
  <c r="J3564" i="3"/>
  <c r="N3564" i="3" s="1"/>
  <c r="R3564" i="3" s="1"/>
  <c r="J3596" i="3"/>
  <c r="N3596" i="3" s="1"/>
  <c r="R3596" i="3" s="1"/>
  <c r="J3628" i="3"/>
  <c r="N3628" i="3" s="1"/>
  <c r="R3628" i="3" s="1"/>
  <c r="J3660" i="3"/>
  <c r="N3660" i="3" s="1"/>
  <c r="R3660" i="3" s="1"/>
  <c r="J3692" i="3"/>
  <c r="N3692" i="3" s="1"/>
  <c r="R3692" i="3" s="1"/>
  <c r="J3724" i="3"/>
  <c r="N3724" i="3" s="1"/>
  <c r="J3756" i="3"/>
  <c r="N3756" i="3" s="1"/>
  <c r="J3788" i="3"/>
  <c r="N3788" i="3" s="1"/>
  <c r="J3820" i="3"/>
  <c r="N3820" i="3" s="1"/>
  <c r="J3852" i="3"/>
  <c r="N3852" i="3" s="1"/>
  <c r="J3884" i="3"/>
  <c r="N3884" i="3" s="1"/>
  <c r="J3916" i="3"/>
  <c r="N3916" i="3" s="1"/>
  <c r="J3948" i="3"/>
  <c r="N3948" i="3" s="1"/>
  <c r="J3980" i="3"/>
  <c r="N3980" i="3" s="1"/>
  <c r="J4012" i="3"/>
  <c r="N4012" i="3" s="1"/>
  <c r="J4044" i="3"/>
  <c r="N4044" i="3" s="1"/>
  <c r="J4076" i="3"/>
  <c r="N4076" i="3" s="1"/>
  <c r="J4094" i="3"/>
  <c r="N4094" i="3" s="1"/>
  <c r="J4110" i="3"/>
  <c r="N4110" i="3" s="1"/>
  <c r="J4126" i="3"/>
  <c r="N4126" i="3" s="1"/>
  <c r="J4142" i="3"/>
  <c r="N4142" i="3" s="1"/>
  <c r="J4158" i="3"/>
  <c r="N4158" i="3" s="1"/>
  <c r="J4174" i="3"/>
  <c r="N4174" i="3" s="1"/>
  <c r="J4190" i="3"/>
  <c r="N4190" i="3" s="1"/>
  <c r="J4206" i="3"/>
  <c r="N4206" i="3" s="1"/>
  <c r="J4222" i="3"/>
  <c r="N4222" i="3" s="1"/>
  <c r="J4238" i="3"/>
  <c r="N4238" i="3" s="1"/>
  <c r="J4254" i="3"/>
  <c r="N4254" i="3" s="1"/>
  <c r="J4270" i="3"/>
  <c r="N4270" i="3" s="1"/>
  <c r="J4286" i="3"/>
  <c r="N4286" i="3" s="1"/>
  <c r="J4302" i="3"/>
  <c r="N4302" i="3" s="1"/>
  <c r="J4318" i="3"/>
  <c r="N4318" i="3" s="1"/>
  <c r="J4334" i="3"/>
  <c r="N4334" i="3" s="1"/>
  <c r="J4350" i="3"/>
  <c r="N4350" i="3" s="1"/>
  <c r="J4366" i="3"/>
  <c r="N4366" i="3" s="1"/>
  <c r="J4382" i="3"/>
  <c r="N4382" i="3" s="1"/>
  <c r="J4398" i="3"/>
  <c r="N4398" i="3" s="1"/>
  <c r="J4414" i="3"/>
  <c r="N4414" i="3" s="1"/>
  <c r="J4430" i="3"/>
  <c r="N4430" i="3" s="1"/>
  <c r="J4446" i="3"/>
  <c r="N4446" i="3" s="1"/>
  <c r="J4462" i="3"/>
  <c r="N4462" i="3" s="1"/>
  <c r="J4478" i="3"/>
  <c r="N4478" i="3" s="1"/>
  <c r="J4494" i="3"/>
  <c r="N4494" i="3" s="1"/>
  <c r="J4510" i="3"/>
  <c r="N4510" i="3" s="1"/>
  <c r="J4526" i="3"/>
  <c r="N4526" i="3" s="1"/>
  <c r="J4542" i="3"/>
  <c r="N4542" i="3" s="1"/>
  <c r="J4558" i="3"/>
  <c r="N4558" i="3" s="1"/>
  <c r="J4574" i="3"/>
  <c r="N4574" i="3" s="1"/>
  <c r="J4590" i="3"/>
  <c r="N4590" i="3" s="1"/>
  <c r="J4606" i="3"/>
  <c r="N4606" i="3" s="1"/>
  <c r="J4622" i="3"/>
  <c r="N4622" i="3" s="1"/>
  <c r="J4638" i="3"/>
  <c r="N4638" i="3" s="1"/>
  <c r="J4654" i="3"/>
  <c r="N4654" i="3" s="1"/>
  <c r="J4670" i="3"/>
  <c r="N4670" i="3" s="1"/>
  <c r="J4686" i="3"/>
  <c r="N4686" i="3" s="1"/>
  <c r="J4702" i="3"/>
  <c r="N4702" i="3" s="1"/>
  <c r="J4718" i="3"/>
  <c r="N4718" i="3" s="1"/>
  <c r="J4734" i="3"/>
  <c r="N4734" i="3" s="1"/>
  <c r="J4750" i="3"/>
  <c r="N4750" i="3" s="1"/>
  <c r="J4764" i="3"/>
  <c r="N4764" i="3" s="1"/>
  <c r="J4777" i="3"/>
  <c r="N4777" i="3" s="1"/>
  <c r="J4787" i="3"/>
  <c r="N4787" i="3" s="1"/>
  <c r="J4795" i="3"/>
  <c r="N4795" i="3" s="1"/>
  <c r="J4803" i="3"/>
  <c r="N4803" i="3" s="1"/>
  <c r="J4811" i="3"/>
  <c r="N4811" i="3" s="1"/>
  <c r="J4819" i="3"/>
  <c r="N4819" i="3" s="1"/>
  <c r="J4827" i="3"/>
  <c r="N4827" i="3" s="1"/>
  <c r="J4835" i="3"/>
  <c r="N4835" i="3" s="1"/>
  <c r="J4843" i="3"/>
  <c r="N4843" i="3" s="1"/>
  <c r="J4851" i="3"/>
  <c r="N4851" i="3" s="1"/>
  <c r="J4859" i="3"/>
  <c r="N4859" i="3" s="1"/>
  <c r="J4867" i="3"/>
  <c r="N4867" i="3" s="1"/>
  <c r="J4875" i="3"/>
  <c r="N4875" i="3" s="1"/>
  <c r="J4883" i="3"/>
  <c r="N4883" i="3" s="1"/>
  <c r="J4891" i="3"/>
  <c r="N4891" i="3" s="1"/>
  <c r="J4899" i="3"/>
  <c r="N4899" i="3" s="1"/>
  <c r="J4907" i="3"/>
  <c r="N4907" i="3" s="1"/>
  <c r="J4915" i="3"/>
  <c r="N4915" i="3" s="1"/>
  <c r="J4923" i="3"/>
  <c r="N4923" i="3" s="1"/>
  <c r="J4931" i="3"/>
  <c r="N4931" i="3" s="1"/>
  <c r="J4939" i="3"/>
  <c r="N4939" i="3" s="1"/>
  <c r="J4947" i="3"/>
  <c r="N4947" i="3" s="1"/>
  <c r="J4955" i="3"/>
  <c r="N4955" i="3" s="1"/>
  <c r="J4963" i="3"/>
  <c r="N4963" i="3" s="1"/>
  <c r="J4971" i="3"/>
  <c r="N4971" i="3" s="1"/>
  <c r="J4979" i="3"/>
  <c r="N4979" i="3" s="1"/>
  <c r="J4987" i="3"/>
  <c r="N4987" i="3" s="1"/>
  <c r="J4995" i="3"/>
  <c r="N4995" i="3" s="1"/>
  <c r="J5003" i="3"/>
  <c r="N5003" i="3" s="1"/>
  <c r="J5011" i="3"/>
  <c r="N5011" i="3" s="1"/>
  <c r="J5019" i="3"/>
  <c r="N5019" i="3" s="1"/>
  <c r="J5027" i="3"/>
  <c r="N5027" i="3" s="1"/>
  <c r="J5035" i="3"/>
  <c r="N5035" i="3" s="1"/>
  <c r="J5043" i="3"/>
  <c r="N5043" i="3" s="1"/>
  <c r="J5051" i="3"/>
  <c r="N5051" i="3" s="1"/>
  <c r="J5059" i="3"/>
  <c r="N5059" i="3" s="1"/>
  <c r="J5067" i="3"/>
  <c r="N5067" i="3" s="1"/>
  <c r="J5075" i="3"/>
  <c r="N5075" i="3" s="1"/>
  <c r="J5083" i="3"/>
  <c r="N5083" i="3" s="1"/>
  <c r="J5091" i="3"/>
  <c r="N5091" i="3" s="1"/>
  <c r="J5099" i="3"/>
  <c r="N5099" i="3" s="1"/>
  <c r="J5107" i="3"/>
  <c r="N5107" i="3" s="1"/>
  <c r="J5115" i="3"/>
  <c r="N5115" i="3" s="1"/>
  <c r="J5123" i="3"/>
  <c r="N5123" i="3" s="1"/>
  <c r="J5131" i="3"/>
  <c r="N5131" i="3" s="1"/>
  <c r="J5139" i="3"/>
  <c r="N5139" i="3" s="1"/>
  <c r="J5147" i="3"/>
  <c r="N5147" i="3" s="1"/>
  <c r="J5155" i="3"/>
  <c r="N5155" i="3" s="1"/>
  <c r="J5163" i="3"/>
  <c r="N5163" i="3" s="1"/>
  <c r="J5171" i="3"/>
  <c r="N5171" i="3" s="1"/>
  <c r="J5179" i="3"/>
  <c r="N5179" i="3" s="1"/>
  <c r="J5187" i="3"/>
  <c r="N5187" i="3" s="1"/>
  <c r="J5195" i="3"/>
  <c r="N5195" i="3" s="1"/>
  <c r="J5203" i="3"/>
  <c r="N5203" i="3" s="1"/>
  <c r="J5211" i="3"/>
  <c r="N5211" i="3" s="1"/>
  <c r="J5219" i="3"/>
  <c r="N5219" i="3" s="1"/>
  <c r="J5227" i="3"/>
  <c r="N5227" i="3" s="1"/>
  <c r="J5235" i="3"/>
  <c r="N5235" i="3" s="1"/>
  <c r="J5243" i="3"/>
  <c r="N5243" i="3" s="1"/>
  <c r="J5251" i="3"/>
  <c r="N5251" i="3" s="1"/>
  <c r="J5259" i="3"/>
  <c r="N5259" i="3" s="1"/>
  <c r="J5267" i="3"/>
  <c r="N5267" i="3" s="1"/>
  <c r="J5275" i="3"/>
  <c r="N5275" i="3" s="1"/>
  <c r="J5283" i="3"/>
  <c r="N5283" i="3" s="1"/>
  <c r="J5291" i="3"/>
  <c r="N5291" i="3" s="1"/>
  <c r="J5299" i="3"/>
  <c r="N5299" i="3" s="1"/>
  <c r="J5307" i="3"/>
  <c r="N5307" i="3" s="1"/>
  <c r="J5315" i="3"/>
  <c r="N5315" i="3" s="1"/>
  <c r="J5323" i="3"/>
  <c r="N5323" i="3" s="1"/>
  <c r="J5331" i="3"/>
  <c r="N5331" i="3" s="1"/>
  <c r="J5339" i="3"/>
  <c r="N5339" i="3" s="1"/>
  <c r="J5347" i="3"/>
  <c r="N5347" i="3" s="1"/>
  <c r="J5355" i="3"/>
  <c r="N5355" i="3" s="1"/>
  <c r="J5363" i="3"/>
  <c r="N5363" i="3" s="1"/>
  <c r="J5371" i="3"/>
  <c r="N5371" i="3" s="1"/>
  <c r="J5379" i="3"/>
  <c r="N5379" i="3" s="1"/>
  <c r="J5387" i="3"/>
  <c r="N5387" i="3" s="1"/>
  <c r="J5395" i="3"/>
  <c r="N5395" i="3" s="1"/>
  <c r="J5403" i="3"/>
  <c r="N5403" i="3" s="1"/>
  <c r="J5411" i="3"/>
  <c r="N5411" i="3" s="1"/>
  <c r="J5419" i="3"/>
  <c r="N5419" i="3" s="1"/>
  <c r="J5427" i="3"/>
  <c r="N5427" i="3" s="1"/>
  <c r="J5435" i="3"/>
  <c r="N5435" i="3" s="1"/>
  <c r="J5443" i="3"/>
  <c r="N5443" i="3" s="1"/>
  <c r="J5451" i="3"/>
  <c r="N5451" i="3" s="1"/>
  <c r="J5459" i="3"/>
  <c r="N5459" i="3" s="1"/>
  <c r="J5467" i="3"/>
  <c r="N5467" i="3" s="1"/>
  <c r="J5475" i="3"/>
  <c r="N5475" i="3" s="1"/>
  <c r="J5483" i="3"/>
  <c r="N5483" i="3" s="1"/>
  <c r="J5491" i="3"/>
  <c r="N5491" i="3" s="1"/>
  <c r="J5499" i="3"/>
  <c r="N5499" i="3" s="1"/>
  <c r="J5507" i="3"/>
  <c r="N5507" i="3" s="1"/>
  <c r="J5515" i="3"/>
  <c r="N5515" i="3" s="1"/>
  <c r="J5523" i="3"/>
  <c r="N5523" i="3" s="1"/>
  <c r="J5531" i="3"/>
  <c r="N5531" i="3" s="1"/>
  <c r="J5539" i="3"/>
  <c r="N5539" i="3" s="1"/>
  <c r="J5547" i="3"/>
  <c r="N5547" i="3" s="1"/>
  <c r="J5555" i="3"/>
  <c r="N5555" i="3" s="1"/>
  <c r="J5563" i="3"/>
  <c r="N5563" i="3" s="1"/>
  <c r="J5571" i="3"/>
  <c r="N5571" i="3" s="1"/>
  <c r="J5579" i="3"/>
  <c r="N5579" i="3" s="1"/>
  <c r="J5587" i="3"/>
  <c r="N5587" i="3" s="1"/>
  <c r="J5595" i="3"/>
  <c r="N5595" i="3" s="1"/>
  <c r="J5603" i="3"/>
  <c r="N5603" i="3" s="1"/>
  <c r="J5611" i="3"/>
  <c r="N5611" i="3" s="1"/>
  <c r="J5619" i="3"/>
  <c r="N5619" i="3" s="1"/>
  <c r="J5627" i="3"/>
  <c r="N5627" i="3" s="1"/>
  <c r="J5635" i="3"/>
  <c r="N5635" i="3" s="1"/>
  <c r="J5643" i="3"/>
  <c r="N5643" i="3" s="1"/>
  <c r="J5651" i="3"/>
  <c r="N5651" i="3" s="1"/>
  <c r="J5659" i="3"/>
  <c r="N5659" i="3" s="1"/>
  <c r="J5667" i="3"/>
  <c r="N5667" i="3" s="1"/>
  <c r="J5675" i="3"/>
  <c r="N5675" i="3" s="1"/>
  <c r="J5683" i="3"/>
  <c r="N5683" i="3" s="1"/>
  <c r="J5691" i="3"/>
  <c r="N5691" i="3" s="1"/>
  <c r="J5699" i="3"/>
  <c r="N5699" i="3" s="1"/>
  <c r="J5707" i="3"/>
  <c r="N5707" i="3" s="1"/>
  <c r="J5715" i="3"/>
  <c r="N5715" i="3" s="1"/>
  <c r="J5723" i="3"/>
  <c r="N5723" i="3" s="1"/>
  <c r="J5731" i="3"/>
  <c r="N5731" i="3" s="1"/>
  <c r="J5739" i="3"/>
  <c r="N5739" i="3" s="1"/>
  <c r="J5747" i="3"/>
  <c r="N5747" i="3" s="1"/>
  <c r="J5755" i="3"/>
  <c r="N5755" i="3" s="1"/>
  <c r="J5763" i="3"/>
  <c r="N5763" i="3" s="1"/>
  <c r="J5771" i="3"/>
  <c r="N5771" i="3" s="1"/>
  <c r="J5779" i="3"/>
  <c r="N5779" i="3" s="1"/>
  <c r="J5787" i="3"/>
  <c r="N5787" i="3" s="1"/>
  <c r="J5795" i="3"/>
  <c r="N5795" i="3" s="1"/>
  <c r="J5803" i="3"/>
  <c r="N5803" i="3" s="1"/>
  <c r="J5811" i="3"/>
  <c r="N5811" i="3" s="1"/>
  <c r="J5819" i="3"/>
  <c r="N5819" i="3" s="1"/>
  <c r="J5827" i="3"/>
  <c r="N5827" i="3" s="1"/>
  <c r="J5835" i="3"/>
  <c r="N5835" i="3" s="1"/>
  <c r="J5843" i="3"/>
  <c r="N5843" i="3" s="1"/>
  <c r="J5851" i="3"/>
  <c r="N5851" i="3" s="1"/>
  <c r="J5859" i="3"/>
  <c r="N5859" i="3" s="1"/>
  <c r="J5867" i="3"/>
  <c r="N5867" i="3" s="1"/>
  <c r="J5875" i="3"/>
  <c r="N5875" i="3" s="1"/>
  <c r="J5883" i="3"/>
  <c r="N5883" i="3" s="1"/>
  <c r="J5891" i="3"/>
  <c r="N5891" i="3" s="1"/>
  <c r="J5899" i="3"/>
  <c r="N5899" i="3" s="1"/>
  <c r="J5907" i="3"/>
  <c r="N5907" i="3" s="1"/>
  <c r="J5915" i="3"/>
  <c r="N5915" i="3" s="1"/>
  <c r="J5923" i="3"/>
  <c r="N5923" i="3" s="1"/>
  <c r="J5931" i="3"/>
  <c r="N5931" i="3" s="1"/>
  <c r="J5939" i="3"/>
  <c r="N5939" i="3" s="1"/>
  <c r="J5947" i="3"/>
  <c r="N5947" i="3" s="1"/>
  <c r="J5955" i="3"/>
  <c r="N5955" i="3" s="1"/>
  <c r="J5963" i="3"/>
  <c r="N5963" i="3" s="1"/>
  <c r="J5971" i="3"/>
  <c r="N5971" i="3" s="1"/>
  <c r="J5979" i="3"/>
  <c r="N5979" i="3" s="1"/>
  <c r="J5987" i="3"/>
  <c r="N5987" i="3" s="1"/>
  <c r="J5995" i="3"/>
  <c r="N5995" i="3" s="1"/>
  <c r="J6003" i="3"/>
  <c r="N6003" i="3" s="1"/>
  <c r="J1109" i="3"/>
  <c r="N1109" i="3" s="1"/>
  <c r="R1109" i="3" s="1"/>
  <c r="J1507" i="3"/>
  <c r="N1507" i="3" s="1"/>
  <c r="R1507" i="3" s="1"/>
  <c r="J1763" i="3"/>
  <c r="N1763" i="3" s="1"/>
  <c r="R1763" i="3" s="1"/>
  <c r="J2019" i="3"/>
  <c r="N2019" i="3" s="1"/>
  <c r="R2019" i="3" s="1"/>
  <c r="J2259" i="3"/>
  <c r="N2259" i="3" s="1"/>
  <c r="R2259" i="3" s="1"/>
  <c r="J2411" i="3"/>
  <c r="N2411" i="3" s="1"/>
  <c r="R2411" i="3" s="1"/>
  <c r="J2476" i="3"/>
  <c r="N2476" i="3" s="1"/>
  <c r="R2476" i="3" s="1"/>
  <c r="J2540" i="3"/>
  <c r="N2540" i="3" s="1"/>
  <c r="R2540" i="3" s="1"/>
  <c r="J2604" i="3"/>
  <c r="N2604" i="3" s="1"/>
  <c r="R2604" i="3" s="1"/>
  <c r="J2668" i="3"/>
  <c r="N2668" i="3" s="1"/>
  <c r="R2668" i="3" s="1"/>
  <c r="J2732" i="3"/>
  <c r="N2732" i="3" s="1"/>
  <c r="R2732" i="3" s="1"/>
  <c r="J2796" i="3"/>
  <c r="N2796" i="3" s="1"/>
  <c r="R2796" i="3" s="1"/>
  <c r="J2860" i="3"/>
  <c r="N2860" i="3" s="1"/>
  <c r="R2860" i="3" s="1"/>
  <c r="J2924" i="3"/>
  <c r="N2924" i="3" s="1"/>
  <c r="R2924" i="3" s="1"/>
  <c r="J2988" i="3"/>
  <c r="N2988" i="3" s="1"/>
  <c r="R2988" i="3" s="1"/>
  <c r="J3052" i="3"/>
  <c r="N3052" i="3" s="1"/>
  <c r="R3052" i="3" s="1"/>
  <c r="J3116" i="3"/>
  <c r="N3116" i="3" s="1"/>
  <c r="R3116" i="3" s="1"/>
  <c r="J3180" i="3"/>
  <c r="N3180" i="3" s="1"/>
  <c r="R3180" i="3" s="1"/>
  <c r="J3244" i="3"/>
  <c r="N3244" i="3" s="1"/>
  <c r="R3244" i="3" s="1"/>
  <c r="J3308" i="3"/>
  <c r="N3308" i="3" s="1"/>
  <c r="R3308" i="3" s="1"/>
  <c r="J3372" i="3"/>
  <c r="N3372" i="3" s="1"/>
  <c r="R3372" i="3" s="1"/>
  <c r="J3417" i="3"/>
  <c r="N3417" i="3" s="1"/>
  <c r="R3417" i="3" s="1"/>
  <c r="J3449" i="3"/>
  <c r="N3449" i="3" s="1"/>
  <c r="R3449" i="3" s="1"/>
  <c r="J3481" i="3"/>
  <c r="N3481" i="3" s="1"/>
  <c r="R3481" i="3" s="1"/>
  <c r="J3513" i="3"/>
  <c r="N3513" i="3" s="1"/>
  <c r="R3513" i="3" s="1"/>
  <c r="J3545" i="3"/>
  <c r="N3545" i="3" s="1"/>
  <c r="R3545" i="3" s="1"/>
  <c r="J3577" i="3"/>
  <c r="N3577" i="3" s="1"/>
  <c r="R3577" i="3" s="1"/>
  <c r="J3609" i="3"/>
  <c r="N3609" i="3" s="1"/>
  <c r="R3609" i="3" s="1"/>
  <c r="J3641" i="3"/>
  <c r="N3641" i="3" s="1"/>
  <c r="R3641" i="3" s="1"/>
  <c r="J3673" i="3"/>
  <c r="N3673" i="3" s="1"/>
  <c r="R3673" i="3" s="1"/>
  <c r="J3705" i="3"/>
  <c r="N3705" i="3" s="1"/>
  <c r="R3705" i="3" s="1"/>
  <c r="J3737" i="3"/>
  <c r="N3737" i="3" s="1"/>
  <c r="J3769" i="3"/>
  <c r="N3769" i="3" s="1"/>
  <c r="J3801" i="3"/>
  <c r="N3801" i="3" s="1"/>
  <c r="J3833" i="3"/>
  <c r="N3833" i="3" s="1"/>
  <c r="J3865" i="3"/>
  <c r="N3865" i="3" s="1"/>
  <c r="J3897" i="3"/>
  <c r="N3897" i="3" s="1"/>
  <c r="J3929" i="3"/>
  <c r="N3929" i="3" s="1"/>
  <c r="J3961" i="3"/>
  <c r="N3961" i="3" s="1"/>
  <c r="J3993" i="3"/>
  <c r="N3993" i="3" s="1"/>
  <c r="J4025" i="3"/>
  <c r="N4025" i="3" s="1"/>
  <c r="J4057" i="3"/>
  <c r="N4057" i="3" s="1"/>
  <c r="J4084" i="3"/>
  <c r="N4084" i="3" s="1"/>
  <c r="J4100" i="3"/>
  <c r="N4100" i="3" s="1"/>
  <c r="J4116" i="3"/>
  <c r="N4116" i="3" s="1"/>
  <c r="J4132" i="3"/>
  <c r="N4132" i="3" s="1"/>
  <c r="J4148" i="3"/>
  <c r="N4148" i="3" s="1"/>
  <c r="J4164" i="3"/>
  <c r="N4164" i="3" s="1"/>
  <c r="J4180" i="3"/>
  <c r="N4180" i="3" s="1"/>
  <c r="J4196" i="3"/>
  <c r="N4196" i="3" s="1"/>
  <c r="J4212" i="3"/>
  <c r="N4212" i="3" s="1"/>
  <c r="J4228" i="3"/>
  <c r="N4228" i="3" s="1"/>
  <c r="J4244" i="3"/>
  <c r="N4244" i="3" s="1"/>
  <c r="J4260" i="3"/>
  <c r="N4260" i="3" s="1"/>
  <c r="J4276" i="3"/>
  <c r="N4276" i="3" s="1"/>
  <c r="J4292" i="3"/>
  <c r="N4292" i="3" s="1"/>
  <c r="J4308" i="3"/>
  <c r="N4308" i="3" s="1"/>
  <c r="J4324" i="3"/>
  <c r="N4324" i="3" s="1"/>
  <c r="J4340" i="3"/>
  <c r="N4340" i="3" s="1"/>
  <c r="J4356" i="3"/>
  <c r="N4356" i="3" s="1"/>
  <c r="J4372" i="3"/>
  <c r="N4372" i="3" s="1"/>
  <c r="J4388" i="3"/>
  <c r="N4388" i="3" s="1"/>
  <c r="J4404" i="3"/>
  <c r="N4404" i="3" s="1"/>
  <c r="J4420" i="3"/>
  <c r="N4420" i="3" s="1"/>
  <c r="J4436" i="3"/>
  <c r="N4436" i="3" s="1"/>
  <c r="J4452" i="3"/>
  <c r="N4452" i="3" s="1"/>
  <c r="J4468" i="3"/>
  <c r="N4468" i="3" s="1"/>
  <c r="J4484" i="3"/>
  <c r="N4484" i="3" s="1"/>
  <c r="J4500" i="3"/>
  <c r="N4500" i="3" s="1"/>
  <c r="J4516" i="3"/>
  <c r="N4516" i="3" s="1"/>
  <c r="J4532" i="3"/>
  <c r="N4532" i="3" s="1"/>
  <c r="J4548" i="3"/>
  <c r="N4548" i="3" s="1"/>
  <c r="J4564" i="3"/>
  <c r="N4564" i="3" s="1"/>
  <c r="J4580" i="3"/>
  <c r="N4580" i="3" s="1"/>
  <c r="J4596" i="3"/>
  <c r="N4596" i="3" s="1"/>
  <c r="J4612" i="3"/>
  <c r="N4612" i="3" s="1"/>
  <c r="J4628" i="3"/>
  <c r="N4628" i="3" s="1"/>
  <c r="J4644" i="3"/>
  <c r="N4644" i="3" s="1"/>
  <c r="J4660" i="3"/>
  <c r="N4660" i="3" s="1"/>
  <c r="J4676" i="3"/>
  <c r="N4676" i="3" s="1"/>
  <c r="J4692" i="3"/>
  <c r="N4692" i="3" s="1"/>
  <c r="J4708" i="3"/>
  <c r="N4708" i="3" s="1"/>
  <c r="J4724" i="3"/>
  <c r="N4724" i="3" s="1"/>
  <c r="J4740" i="3"/>
  <c r="N4740" i="3" s="1"/>
  <c r="J4756" i="3"/>
  <c r="N4756" i="3" s="1"/>
  <c r="J4770" i="3"/>
  <c r="N4770" i="3" s="1"/>
  <c r="J4780" i="3"/>
  <c r="N4780" i="3" s="1"/>
  <c r="J4790" i="3"/>
  <c r="N4790" i="3" s="1"/>
  <c r="J4798" i="3"/>
  <c r="N4798" i="3" s="1"/>
  <c r="J4806" i="3"/>
  <c r="N4806" i="3" s="1"/>
  <c r="J4814" i="3"/>
  <c r="N4814" i="3" s="1"/>
  <c r="J4822" i="3"/>
  <c r="N4822" i="3" s="1"/>
  <c r="J4830" i="3"/>
  <c r="N4830" i="3" s="1"/>
  <c r="J4838" i="3"/>
  <c r="N4838" i="3" s="1"/>
  <c r="J4846" i="3"/>
  <c r="N4846" i="3" s="1"/>
  <c r="J4854" i="3"/>
  <c r="N4854" i="3" s="1"/>
  <c r="J4862" i="3"/>
  <c r="N4862" i="3" s="1"/>
  <c r="J4870" i="3"/>
  <c r="N4870" i="3" s="1"/>
  <c r="J4878" i="3"/>
  <c r="N4878" i="3" s="1"/>
  <c r="J4886" i="3"/>
  <c r="N4886" i="3" s="1"/>
  <c r="J4894" i="3"/>
  <c r="N4894" i="3" s="1"/>
  <c r="J4902" i="3"/>
  <c r="N4902" i="3" s="1"/>
  <c r="J4910" i="3"/>
  <c r="N4910" i="3" s="1"/>
  <c r="J4918" i="3"/>
  <c r="N4918" i="3" s="1"/>
  <c r="J4926" i="3"/>
  <c r="N4926" i="3" s="1"/>
  <c r="J4934" i="3"/>
  <c r="N4934" i="3" s="1"/>
  <c r="J4942" i="3"/>
  <c r="N4942" i="3" s="1"/>
  <c r="J4950" i="3"/>
  <c r="N4950" i="3" s="1"/>
  <c r="J4958" i="3"/>
  <c r="N4958" i="3" s="1"/>
  <c r="J4966" i="3"/>
  <c r="N4966" i="3" s="1"/>
  <c r="J4974" i="3"/>
  <c r="N4974" i="3" s="1"/>
  <c r="J4982" i="3"/>
  <c r="N4982" i="3" s="1"/>
  <c r="J4990" i="3"/>
  <c r="N4990" i="3" s="1"/>
  <c r="J4998" i="3"/>
  <c r="N4998" i="3" s="1"/>
  <c r="J5006" i="3"/>
  <c r="N5006" i="3" s="1"/>
  <c r="J5014" i="3"/>
  <c r="N5014" i="3" s="1"/>
  <c r="J5022" i="3"/>
  <c r="N5022" i="3" s="1"/>
  <c r="J5030" i="3"/>
  <c r="N5030" i="3" s="1"/>
  <c r="J5038" i="3"/>
  <c r="N5038" i="3" s="1"/>
  <c r="J5046" i="3"/>
  <c r="N5046" i="3" s="1"/>
  <c r="J5054" i="3"/>
  <c r="N5054" i="3" s="1"/>
  <c r="J5062" i="3"/>
  <c r="N5062" i="3" s="1"/>
  <c r="J5070" i="3"/>
  <c r="N5070" i="3" s="1"/>
  <c r="J5078" i="3"/>
  <c r="N5078" i="3" s="1"/>
  <c r="J5086" i="3"/>
  <c r="N5086" i="3" s="1"/>
  <c r="J5094" i="3"/>
  <c r="N5094" i="3" s="1"/>
  <c r="J5102" i="3"/>
  <c r="N5102" i="3" s="1"/>
  <c r="J5110" i="3"/>
  <c r="N5110" i="3" s="1"/>
  <c r="J5118" i="3"/>
  <c r="N5118" i="3" s="1"/>
  <c r="J5126" i="3"/>
  <c r="N5126" i="3" s="1"/>
  <c r="J5134" i="3"/>
  <c r="N5134" i="3" s="1"/>
  <c r="J5142" i="3"/>
  <c r="N5142" i="3" s="1"/>
  <c r="J5150" i="3"/>
  <c r="N5150" i="3" s="1"/>
  <c r="J5158" i="3"/>
  <c r="N5158" i="3" s="1"/>
  <c r="J5166" i="3"/>
  <c r="N5166" i="3" s="1"/>
  <c r="J5174" i="3"/>
  <c r="N5174" i="3" s="1"/>
  <c r="J5182" i="3"/>
  <c r="N5182" i="3" s="1"/>
  <c r="J5190" i="3"/>
  <c r="N5190" i="3" s="1"/>
  <c r="J5198" i="3"/>
  <c r="N5198" i="3" s="1"/>
  <c r="J5206" i="3"/>
  <c r="N5206" i="3" s="1"/>
  <c r="J5214" i="3"/>
  <c r="N5214" i="3" s="1"/>
  <c r="J5222" i="3"/>
  <c r="N5222" i="3" s="1"/>
  <c r="J5230" i="3"/>
  <c r="N5230" i="3" s="1"/>
  <c r="J5238" i="3"/>
  <c r="N5238" i="3" s="1"/>
  <c r="J5246" i="3"/>
  <c r="N5246" i="3" s="1"/>
  <c r="J5254" i="3"/>
  <c r="N5254" i="3" s="1"/>
  <c r="J5262" i="3"/>
  <c r="N5262" i="3" s="1"/>
  <c r="J5270" i="3"/>
  <c r="N5270" i="3" s="1"/>
  <c r="J5278" i="3"/>
  <c r="N5278" i="3" s="1"/>
  <c r="J5286" i="3"/>
  <c r="N5286" i="3" s="1"/>
  <c r="J5294" i="3"/>
  <c r="N5294" i="3" s="1"/>
  <c r="J5302" i="3"/>
  <c r="N5302" i="3" s="1"/>
  <c r="J5310" i="3"/>
  <c r="N5310" i="3" s="1"/>
  <c r="J5318" i="3"/>
  <c r="N5318" i="3" s="1"/>
  <c r="J5326" i="3"/>
  <c r="N5326" i="3" s="1"/>
  <c r="J5334" i="3"/>
  <c r="N5334" i="3" s="1"/>
  <c r="J5342" i="3"/>
  <c r="N5342" i="3" s="1"/>
  <c r="J5350" i="3"/>
  <c r="N5350" i="3" s="1"/>
  <c r="J5358" i="3"/>
  <c r="N5358" i="3" s="1"/>
  <c r="J5366" i="3"/>
  <c r="N5366" i="3" s="1"/>
  <c r="J5374" i="3"/>
  <c r="N5374" i="3" s="1"/>
  <c r="J5382" i="3"/>
  <c r="N5382" i="3" s="1"/>
  <c r="J5390" i="3"/>
  <c r="N5390" i="3" s="1"/>
  <c r="J5398" i="3"/>
  <c r="N5398" i="3" s="1"/>
  <c r="J5406" i="3"/>
  <c r="N5406" i="3" s="1"/>
  <c r="J5414" i="3"/>
  <c r="N5414" i="3" s="1"/>
  <c r="J5422" i="3"/>
  <c r="N5422" i="3" s="1"/>
  <c r="J5430" i="3"/>
  <c r="N5430" i="3" s="1"/>
  <c r="J5438" i="3"/>
  <c r="N5438" i="3" s="1"/>
  <c r="J5446" i="3"/>
  <c r="N5446" i="3" s="1"/>
  <c r="J5454" i="3"/>
  <c r="N5454" i="3" s="1"/>
  <c r="J5462" i="3"/>
  <c r="N5462" i="3" s="1"/>
  <c r="J5470" i="3"/>
  <c r="N5470" i="3" s="1"/>
  <c r="J5478" i="3"/>
  <c r="N5478" i="3" s="1"/>
  <c r="J5486" i="3"/>
  <c r="N5486" i="3" s="1"/>
  <c r="J5494" i="3"/>
  <c r="N5494" i="3" s="1"/>
  <c r="J5502" i="3"/>
  <c r="N5502" i="3" s="1"/>
  <c r="J5510" i="3"/>
  <c r="N5510" i="3" s="1"/>
  <c r="J5518" i="3"/>
  <c r="N5518" i="3" s="1"/>
  <c r="J5526" i="3"/>
  <c r="N5526" i="3" s="1"/>
  <c r="J5534" i="3"/>
  <c r="N5534" i="3" s="1"/>
  <c r="J5542" i="3"/>
  <c r="N5542" i="3" s="1"/>
  <c r="J5550" i="3"/>
  <c r="N5550" i="3" s="1"/>
  <c r="J5558" i="3"/>
  <c r="N5558" i="3" s="1"/>
  <c r="J5566" i="3"/>
  <c r="N5566" i="3" s="1"/>
  <c r="J5574" i="3"/>
  <c r="N5574" i="3" s="1"/>
  <c r="J5582" i="3"/>
  <c r="N5582" i="3" s="1"/>
  <c r="J5590" i="3"/>
  <c r="N5590" i="3" s="1"/>
  <c r="J5598" i="3"/>
  <c r="N5598" i="3" s="1"/>
  <c r="J5606" i="3"/>
  <c r="N5606" i="3" s="1"/>
  <c r="J5614" i="3"/>
  <c r="N5614" i="3" s="1"/>
  <c r="J5622" i="3"/>
  <c r="N5622" i="3" s="1"/>
  <c r="J5630" i="3"/>
  <c r="N5630" i="3" s="1"/>
  <c r="J5638" i="3"/>
  <c r="N5638" i="3" s="1"/>
  <c r="J5646" i="3"/>
  <c r="N5646" i="3" s="1"/>
  <c r="J5654" i="3"/>
  <c r="N5654" i="3" s="1"/>
  <c r="J5662" i="3"/>
  <c r="N5662" i="3" s="1"/>
  <c r="J5670" i="3"/>
  <c r="N5670" i="3" s="1"/>
  <c r="J5678" i="3"/>
  <c r="N5678" i="3" s="1"/>
  <c r="J5686" i="3"/>
  <c r="N5686" i="3" s="1"/>
  <c r="J5694" i="3"/>
  <c r="N5694" i="3" s="1"/>
  <c r="J5702" i="3"/>
  <c r="N5702" i="3" s="1"/>
  <c r="J5710" i="3"/>
  <c r="N5710" i="3" s="1"/>
  <c r="J5718" i="3"/>
  <c r="N5718" i="3" s="1"/>
  <c r="J5726" i="3"/>
  <c r="N5726" i="3" s="1"/>
  <c r="J5734" i="3"/>
  <c r="N5734" i="3" s="1"/>
  <c r="J5742" i="3"/>
  <c r="N5742" i="3" s="1"/>
  <c r="J5750" i="3"/>
  <c r="N5750" i="3" s="1"/>
  <c r="J5758" i="3"/>
  <c r="N5758" i="3" s="1"/>
  <c r="J5766" i="3"/>
  <c r="N5766" i="3" s="1"/>
  <c r="J5774" i="3"/>
  <c r="N5774" i="3" s="1"/>
  <c r="J5782" i="3"/>
  <c r="N5782" i="3" s="1"/>
  <c r="J5790" i="3"/>
  <c r="N5790" i="3" s="1"/>
  <c r="J5798" i="3"/>
  <c r="N5798" i="3" s="1"/>
  <c r="J5806" i="3"/>
  <c r="N5806" i="3" s="1"/>
  <c r="J5814" i="3"/>
  <c r="N5814" i="3" s="1"/>
  <c r="J5822" i="3"/>
  <c r="N5822" i="3" s="1"/>
  <c r="J5830" i="3"/>
  <c r="N5830" i="3" s="1"/>
  <c r="J5838" i="3"/>
  <c r="N5838" i="3" s="1"/>
  <c r="J5846" i="3"/>
  <c r="N5846" i="3" s="1"/>
  <c r="J5854" i="3"/>
  <c r="N5854" i="3" s="1"/>
  <c r="J5862" i="3"/>
  <c r="N5862" i="3" s="1"/>
  <c r="J5870" i="3"/>
  <c r="N5870" i="3" s="1"/>
  <c r="J5878" i="3"/>
  <c r="N5878" i="3" s="1"/>
  <c r="J5886" i="3"/>
  <c r="N5886" i="3" s="1"/>
  <c r="J5894" i="3"/>
  <c r="N5894" i="3" s="1"/>
  <c r="J5902" i="3"/>
  <c r="N5902" i="3" s="1"/>
  <c r="J5910" i="3"/>
  <c r="N5910" i="3" s="1"/>
  <c r="J5918" i="3"/>
  <c r="N5918" i="3" s="1"/>
  <c r="J5926" i="3"/>
  <c r="N5926" i="3" s="1"/>
  <c r="J5934" i="3"/>
  <c r="N5934" i="3" s="1"/>
  <c r="J5942" i="3"/>
  <c r="N5942" i="3" s="1"/>
  <c r="J5950" i="3"/>
  <c r="N5950" i="3" s="1"/>
  <c r="J5958" i="3"/>
  <c r="N5958" i="3" s="1"/>
  <c r="J5966" i="3"/>
  <c r="N5966" i="3" s="1"/>
  <c r="J5974" i="3"/>
  <c r="N5974" i="3" s="1"/>
  <c r="J5982" i="3"/>
  <c r="N5982" i="3" s="1"/>
  <c r="J5990" i="3"/>
  <c r="N5990" i="3" s="1"/>
  <c r="J5998" i="3"/>
  <c r="N5998" i="3" s="1"/>
  <c r="J818" i="3"/>
  <c r="N818" i="3" s="1"/>
  <c r="R818" i="3" s="1"/>
  <c r="J1667" i="3"/>
  <c r="N1667" i="3" s="1"/>
  <c r="R1667" i="3" s="1"/>
  <c r="J2179" i="3"/>
  <c r="N2179" i="3" s="1"/>
  <c r="R2179" i="3" s="1"/>
  <c r="J2452" i="3"/>
  <c r="N2452" i="3" s="1"/>
  <c r="R2452" i="3" s="1"/>
  <c r="J2580" i="3"/>
  <c r="N2580" i="3" s="1"/>
  <c r="R2580" i="3" s="1"/>
  <c r="J2708" i="3"/>
  <c r="N2708" i="3" s="1"/>
  <c r="R2708" i="3" s="1"/>
  <c r="J2836" i="3"/>
  <c r="N2836" i="3" s="1"/>
  <c r="R2836" i="3" s="1"/>
  <c r="J2964" i="3"/>
  <c r="N2964" i="3" s="1"/>
  <c r="R2964" i="3" s="1"/>
  <c r="J3092" i="3"/>
  <c r="N3092" i="3" s="1"/>
  <c r="R3092" i="3" s="1"/>
  <c r="J3220" i="3"/>
  <c r="N3220" i="3" s="1"/>
  <c r="R3220" i="3" s="1"/>
  <c r="J3348" i="3"/>
  <c r="N3348" i="3" s="1"/>
  <c r="R3348" i="3" s="1"/>
  <c r="J3437" i="3"/>
  <c r="N3437" i="3" s="1"/>
  <c r="R3437" i="3" s="1"/>
  <c r="J3501" i="3"/>
  <c r="N3501" i="3" s="1"/>
  <c r="R3501" i="3" s="1"/>
  <c r="J3565" i="3"/>
  <c r="N3565" i="3" s="1"/>
  <c r="R3565" i="3" s="1"/>
  <c r="J3629" i="3"/>
  <c r="N3629" i="3" s="1"/>
  <c r="R3629" i="3" s="1"/>
  <c r="J3693" i="3"/>
  <c r="N3693" i="3" s="1"/>
  <c r="R3693" i="3" s="1"/>
  <c r="J3757" i="3"/>
  <c r="N3757" i="3" s="1"/>
  <c r="J3821" i="3"/>
  <c r="N3821" i="3" s="1"/>
  <c r="J3885" i="3"/>
  <c r="N3885" i="3" s="1"/>
  <c r="J3949" i="3"/>
  <c r="N3949" i="3" s="1"/>
  <c r="J4013" i="3"/>
  <c r="N4013" i="3" s="1"/>
  <c r="J4077" i="3"/>
  <c r="N4077" i="3" s="1"/>
  <c r="J4111" i="3"/>
  <c r="N4111" i="3" s="1"/>
  <c r="J4143" i="3"/>
  <c r="N4143" i="3" s="1"/>
  <c r="J4175" i="3"/>
  <c r="N4175" i="3" s="1"/>
  <c r="J4207" i="3"/>
  <c r="N4207" i="3" s="1"/>
  <c r="J4239" i="3"/>
  <c r="N4239" i="3" s="1"/>
  <c r="J4271" i="3"/>
  <c r="N4271" i="3" s="1"/>
  <c r="J4303" i="3"/>
  <c r="N4303" i="3" s="1"/>
  <c r="J4335" i="3"/>
  <c r="N4335" i="3" s="1"/>
  <c r="J4367" i="3"/>
  <c r="N4367" i="3" s="1"/>
  <c r="J4399" i="3"/>
  <c r="N4399" i="3" s="1"/>
  <c r="J4431" i="3"/>
  <c r="N4431" i="3" s="1"/>
  <c r="J4463" i="3"/>
  <c r="N4463" i="3" s="1"/>
  <c r="J4495" i="3"/>
  <c r="N4495" i="3" s="1"/>
  <c r="J4527" i="3"/>
  <c r="N4527" i="3" s="1"/>
  <c r="J4559" i="3"/>
  <c r="N4559" i="3" s="1"/>
  <c r="J4591" i="3"/>
  <c r="N4591" i="3" s="1"/>
  <c r="J4623" i="3"/>
  <c r="N4623" i="3" s="1"/>
  <c r="J4655" i="3"/>
  <c r="N4655" i="3" s="1"/>
  <c r="J4687" i="3"/>
  <c r="N4687" i="3" s="1"/>
  <c r="J4719" i="3"/>
  <c r="N4719" i="3" s="1"/>
  <c r="J4751" i="3"/>
  <c r="N4751" i="3" s="1"/>
  <c r="J4778" i="3"/>
  <c r="N4778" i="3" s="1"/>
  <c r="J4796" i="3"/>
  <c r="N4796" i="3" s="1"/>
  <c r="J4812" i="3"/>
  <c r="N4812" i="3" s="1"/>
  <c r="J4828" i="3"/>
  <c r="N4828" i="3" s="1"/>
  <c r="J4844" i="3"/>
  <c r="N4844" i="3" s="1"/>
  <c r="J4860" i="3"/>
  <c r="N4860" i="3" s="1"/>
  <c r="J4876" i="3"/>
  <c r="N4876" i="3" s="1"/>
  <c r="J4892" i="3"/>
  <c r="N4892" i="3" s="1"/>
  <c r="J4908" i="3"/>
  <c r="N4908" i="3" s="1"/>
  <c r="J4924" i="3"/>
  <c r="N4924" i="3" s="1"/>
  <c r="J4940" i="3"/>
  <c r="N4940" i="3" s="1"/>
  <c r="J4956" i="3"/>
  <c r="N4956" i="3" s="1"/>
  <c r="J4972" i="3"/>
  <c r="N4972" i="3" s="1"/>
  <c r="J4988" i="3"/>
  <c r="N4988" i="3" s="1"/>
  <c r="J5004" i="3"/>
  <c r="N5004" i="3" s="1"/>
  <c r="J5020" i="3"/>
  <c r="N5020" i="3" s="1"/>
  <c r="J5036" i="3"/>
  <c r="N5036" i="3" s="1"/>
  <c r="J5052" i="3"/>
  <c r="N5052" i="3" s="1"/>
  <c r="J5068" i="3"/>
  <c r="N5068" i="3" s="1"/>
  <c r="J5084" i="3"/>
  <c r="N5084" i="3" s="1"/>
  <c r="J5100" i="3"/>
  <c r="N5100" i="3" s="1"/>
  <c r="J5116" i="3"/>
  <c r="N5116" i="3" s="1"/>
  <c r="J5132" i="3"/>
  <c r="N5132" i="3" s="1"/>
  <c r="J5148" i="3"/>
  <c r="N5148" i="3" s="1"/>
  <c r="J5164" i="3"/>
  <c r="N5164" i="3" s="1"/>
  <c r="J5180" i="3"/>
  <c r="N5180" i="3" s="1"/>
  <c r="J5196" i="3"/>
  <c r="N5196" i="3" s="1"/>
  <c r="J5212" i="3"/>
  <c r="N5212" i="3" s="1"/>
  <c r="J5228" i="3"/>
  <c r="N5228" i="3" s="1"/>
  <c r="J5244" i="3"/>
  <c r="N5244" i="3" s="1"/>
  <c r="J5260" i="3"/>
  <c r="N5260" i="3" s="1"/>
  <c r="J5276" i="3"/>
  <c r="N5276" i="3" s="1"/>
  <c r="J5292" i="3"/>
  <c r="N5292" i="3" s="1"/>
  <c r="J5308" i="3"/>
  <c r="N5308" i="3" s="1"/>
  <c r="J5324" i="3"/>
  <c r="N5324" i="3" s="1"/>
  <c r="J5340" i="3"/>
  <c r="N5340" i="3" s="1"/>
  <c r="J5356" i="3"/>
  <c r="N5356" i="3" s="1"/>
  <c r="J5372" i="3"/>
  <c r="N5372" i="3" s="1"/>
  <c r="J5388" i="3"/>
  <c r="N5388" i="3" s="1"/>
  <c r="J5404" i="3"/>
  <c r="N5404" i="3" s="1"/>
  <c r="J5420" i="3"/>
  <c r="N5420" i="3" s="1"/>
  <c r="J5436" i="3"/>
  <c r="N5436" i="3" s="1"/>
  <c r="J5452" i="3"/>
  <c r="N5452" i="3" s="1"/>
  <c r="J5468" i="3"/>
  <c r="N5468" i="3" s="1"/>
  <c r="J5484" i="3"/>
  <c r="N5484" i="3" s="1"/>
  <c r="J5500" i="3"/>
  <c r="N5500" i="3" s="1"/>
  <c r="J5516" i="3"/>
  <c r="N5516" i="3" s="1"/>
  <c r="J5532" i="3"/>
  <c r="N5532" i="3" s="1"/>
  <c r="J5548" i="3"/>
  <c r="N5548" i="3" s="1"/>
  <c r="J5564" i="3"/>
  <c r="N5564" i="3" s="1"/>
  <c r="J5580" i="3"/>
  <c r="N5580" i="3" s="1"/>
  <c r="J5596" i="3"/>
  <c r="N5596" i="3" s="1"/>
  <c r="J5612" i="3"/>
  <c r="N5612" i="3" s="1"/>
  <c r="J5628" i="3"/>
  <c r="N5628" i="3" s="1"/>
  <c r="J5644" i="3"/>
  <c r="N5644" i="3" s="1"/>
  <c r="J5660" i="3"/>
  <c r="N5660" i="3" s="1"/>
  <c r="J5676" i="3"/>
  <c r="N5676" i="3" s="1"/>
  <c r="J5692" i="3"/>
  <c r="N5692" i="3" s="1"/>
  <c r="J5708" i="3"/>
  <c r="N5708" i="3" s="1"/>
  <c r="J5724" i="3"/>
  <c r="N5724" i="3" s="1"/>
  <c r="J5740" i="3"/>
  <c r="N5740" i="3" s="1"/>
  <c r="J5756" i="3"/>
  <c r="N5756" i="3" s="1"/>
  <c r="J5772" i="3"/>
  <c r="N5772" i="3" s="1"/>
  <c r="J5788" i="3"/>
  <c r="N5788" i="3" s="1"/>
  <c r="J5804" i="3"/>
  <c r="N5804" i="3" s="1"/>
  <c r="J5820" i="3"/>
  <c r="N5820" i="3" s="1"/>
  <c r="J5836" i="3"/>
  <c r="N5836" i="3" s="1"/>
  <c r="J5852" i="3"/>
  <c r="N5852" i="3" s="1"/>
  <c r="J5868" i="3"/>
  <c r="N5868" i="3" s="1"/>
  <c r="J5884" i="3"/>
  <c r="N5884" i="3" s="1"/>
  <c r="J5900" i="3"/>
  <c r="N5900" i="3" s="1"/>
  <c r="J5916" i="3"/>
  <c r="N5916" i="3" s="1"/>
  <c r="J5932" i="3"/>
  <c r="N5932" i="3" s="1"/>
  <c r="J5948" i="3"/>
  <c r="N5948" i="3" s="1"/>
  <c r="J5964" i="3"/>
  <c r="N5964" i="3" s="1"/>
  <c r="J5980" i="3"/>
  <c r="N5980" i="3" s="1"/>
  <c r="J5996" i="3"/>
  <c r="N5996" i="3" s="1"/>
  <c r="J1023" i="3"/>
  <c r="N1023" i="3" s="1"/>
  <c r="R1023" i="3" s="1"/>
  <c r="J1731" i="3"/>
  <c r="N1731" i="3" s="1"/>
  <c r="R1731" i="3" s="1"/>
  <c r="J2234" i="3"/>
  <c r="N2234" i="3" s="1"/>
  <c r="R2234" i="3" s="1"/>
  <c r="J2468" i="3"/>
  <c r="N2468" i="3" s="1"/>
  <c r="R2468" i="3" s="1"/>
  <c r="J2596" i="3"/>
  <c r="N2596" i="3" s="1"/>
  <c r="R2596" i="3" s="1"/>
  <c r="J2724" i="3"/>
  <c r="N2724" i="3" s="1"/>
  <c r="R2724" i="3" s="1"/>
  <c r="J2852" i="3"/>
  <c r="N2852" i="3" s="1"/>
  <c r="R2852" i="3" s="1"/>
  <c r="J2980" i="3"/>
  <c r="N2980" i="3" s="1"/>
  <c r="R2980" i="3" s="1"/>
  <c r="J3108" i="3"/>
  <c r="N3108" i="3" s="1"/>
  <c r="R3108" i="3" s="1"/>
  <c r="J3236" i="3"/>
  <c r="N3236" i="3" s="1"/>
  <c r="R3236" i="3" s="1"/>
  <c r="J3364" i="3"/>
  <c r="N3364" i="3" s="1"/>
  <c r="R3364" i="3" s="1"/>
  <c r="J3445" i="3"/>
  <c r="N3445" i="3" s="1"/>
  <c r="R3445" i="3" s="1"/>
  <c r="J3509" i="3"/>
  <c r="N3509" i="3" s="1"/>
  <c r="R3509" i="3" s="1"/>
  <c r="J3573" i="3"/>
  <c r="N3573" i="3" s="1"/>
  <c r="R3573" i="3" s="1"/>
  <c r="J3637" i="3"/>
  <c r="N3637" i="3" s="1"/>
  <c r="R3637" i="3" s="1"/>
  <c r="J3701" i="3"/>
  <c r="N3701" i="3" s="1"/>
  <c r="R3701" i="3" s="1"/>
  <c r="J3765" i="3"/>
  <c r="N3765" i="3" s="1"/>
  <c r="J3829" i="3"/>
  <c r="N3829" i="3" s="1"/>
  <c r="J3893" i="3"/>
  <c r="N3893" i="3" s="1"/>
  <c r="J3957" i="3"/>
  <c r="N3957" i="3" s="1"/>
  <c r="J4021" i="3"/>
  <c r="N4021" i="3" s="1"/>
  <c r="J4083" i="3"/>
  <c r="N4083" i="3" s="1"/>
  <c r="J4115" i="3"/>
  <c r="N4115" i="3" s="1"/>
  <c r="J4147" i="3"/>
  <c r="N4147" i="3" s="1"/>
  <c r="J4179" i="3"/>
  <c r="N4179" i="3" s="1"/>
  <c r="J4211" i="3"/>
  <c r="N4211" i="3" s="1"/>
  <c r="J4243" i="3"/>
  <c r="N4243" i="3" s="1"/>
  <c r="J4275" i="3"/>
  <c r="N4275" i="3" s="1"/>
  <c r="J4307" i="3"/>
  <c r="N4307" i="3" s="1"/>
  <c r="J4339" i="3"/>
  <c r="N4339" i="3" s="1"/>
  <c r="J4371" i="3"/>
  <c r="N4371" i="3" s="1"/>
  <c r="J4403" i="3"/>
  <c r="N4403" i="3" s="1"/>
  <c r="J4435" i="3"/>
  <c r="N4435" i="3" s="1"/>
  <c r="J4467" i="3"/>
  <c r="N4467" i="3" s="1"/>
  <c r="J4499" i="3"/>
  <c r="N4499" i="3" s="1"/>
  <c r="J4531" i="3"/>
  <c r="N4531" i="3" s="1"/>
  <c r="J4563" i="3"/>
  <c r="N4563" i="3" s="1"/>
  <c r="J4595" i="3"/>
  <c r="N4595" i="3" s="1"/>
  <c r="J4627" i="3"/>
  <c r="N4627" i="3" s="1"/>
  <c r="J4659" i="3"/>
  <c r="N4659" i="3" s="1"/>
  <c r="J4691" i="3"/>
  <c r="N4691" i="3" s="1"/>
  <c r="J4723" i="3"/>
  <c r="N4723" i="3" s="1"/>
  <c r="J4755" i="3"/>
  <c r="N4755" i="3" s="1"/>
  <c r="J4779" i="3"/>
  <c r="N4779" i="3" s="1"/>
  <c r="J4797" i="3"/>
  <c r="N4797" i="3" s="1"/>
  <c r="J4813" i="3"/>
  <c r="N4813" i="3" s="1"/>
  <c r="J4829" i="3"/>
  <c r="N4829" i="3" s="1"/>
  <c r="J4845" i="3"/>
  <c r="N4845" i="3" s="1"/>
  <c r="J4861" i="3"/>
  <c r="N4861" i="3" s="1"/>
  <c r="J4877" i="3"/>
  <c r="N4877" i="3" s="1"/>
  <c r="J4893" i="3"/>
  <c r="N4893" i="3" s="1"/>
  <c r="J4909" i="3"/>
  <c r="N4909" i="3" s="1"/>
  <c r="J4925" i="3"/>
  <c r="N4925" i="3" s="1"/>
  <c r="J4941" i="3"/>
  <c r="N4941" i="3" s="1"/>
  <c r="J4957" i="3"/>
  <c r="N4957" i="3" s="1"/>
  <c r="J4973" i="3"/>
  <c r="N4973" i="3" s="1"/>
  <c r="J4989" i="3"/>
  <c r="N4989" i="3" s="1"/>
  <c r="J5005" i="3"/>
  <c r="N5005" i="3" s="1"/>
  <c r="J5021" i="3"/>
  <c r="N5021" i="3" s="1"/>
  <c r="J5037" i="3"/>
  <c r="N5037" i="3" s="1"/>
  <c r="J5053" i="3"/>
  <c r="N5053" i="3" s="1"/>
  <c r="J5069" i="3"/>
  <c r="N5069" i="3" s="1"/>
  <c r="J5085" i="3"/>
  <c r="N5085" i="3" s="1"/>
  <c r="J5101" i="3"/>
  <c r="N5101" i="3" s="1"/>
  <c r="J5117" i="3"/>
  <c r="N5117" i="3" s="1"/>
  <c r="J5133" i="3"/>
  <c r="N5133" i="3" s="1"/>
  <c r="J5149" i="3"/>
  <c r="N5149" i="3" s="1"/>
  <c r="J5165" i="3"/>
  <c r="N5165" i="3" s="1"/>
  <c r="J5181" i="3"/>
  <c r="N5181" i="3" s="1"/>
  <c r="J5197" i="3"/>
  <c r="N5197" i="3" s="1"/>
  <c r="J5213" i="3"/>
  <c r="N5213" i="3" s="1"/>
  <c r="J5229" i="3"/>
  <c r="N5229" i="3" s="1"/>
  <c r="J5245" i="3"/>
  <c r="N5245" i="3" s="1"/>
  <c r="J5261" i="3"/>
  <c r="N5261" i="3" s="1"/>
  <c r="J5277" i="3"/>
  <c r="N5277" i="3" s="1"/>
  <c r="J5293" i="3"/>
  <c r="N5293" i="3" s="1"/>
  <c r="J5309" i="3"/>
  <c r="N5309" i="3" s="1"/>
  <c r="J5325" i="3"/>
  <c r="N5325" i="3" s="1"/>
  <c r="J5341" i="3"/>
  <c r="N5341" i="3" s="1"/>
  <c r="J5357" i="3"/>
  <c r="N5357" i="3" s="1"/>
  <c r="J5373" i="3"/>
  <c r="N5373" i="3" s="1"/>
  <c r="J5389" i="3"/>
  <c r="N5389" i="3" s="1"/>
  <c r="J5405" i="3"/>
  <c r="N5405" i="3" s="1"/>
  <c r="J5421" i="3"/>
  <c r="N5421" i="3" s="1"/>
  <c r="J5437" i="3"/>
  <c r="N5437" i="3" s="1"/>
  <c r="J5453" i="3"/>
  <c r="N5453" i="3" s="1"/>
  <c r="J5469" i="3"/>
  <c r="N5469" i="3" s="1"/>
  <c r="J5485" i="3"/>
  <c r="N5485" i="3" s="1"/>
  <c r="J5501" i="3"/>
  <c r="N5501" i="3" s="1"/>
  <c r="J5517" i="3"/>
  <c r="N5517" i="3" s="1"/>
  <c r="J5533" i="3"/>
  <c r="N5533" i="3" s="1"/>
  <c r="J5549" i="3"/>
  <c r="N5549" i="3" s="1"/>
  <c r="J5565" i="3"/>
  <c r="N5565" i="3" s="1"/>
  <c r="J5581" i="3"/>
  <c r="N5581" i="3" s="1"/>
  <c r="J5597" i="3"/>
  <c r="N5597" i="3" s="1"/>
  <c r="J5613" i="3"/>
  <c r="N5613" i="3" s="1"/>
  <c r="J5629" i="3"/>
  <c r="N5629" i="3" s="1"/>
  <c r="J5645" i="3"/>
  <c r="N5645" i="3" s="1"/>
  <c r="J5661" i="3"/>
  <c r="N5661" i="3" s="1"/>
  <c r="J5677" i="3"/>
  <c r="N5677" i="3" s="1"/>
  <c r="J5693" i="3"/>
  <c r="N5693" i="3" s="1"/>
  <c r="J5709" i="3"/>
  <c r="N5709" i="3" s="1"/>
  <c r="J5725" i="3"/>
  <c r="N5725" i="3" s="1"/>
  <c r="J5741" i="3"/>
  <c r="N5741" i="3" s="1"/>
  <c r="J5757" i="3"/>
  <c r="N5757" i="3" s="1"/>
  <c r="J5773" i="3"/>
  <c r="N5773" i="3" s="1"/>
  <c r="J5789" i="3"/>
  <c r="N5789" i="3" s="1"/>
  <c r="J5805" i="3"/>
  <c r="N5805" i="3" s="1"/>
  <c r="J5821" i="3"/>
  <c r="N5821" i="3" s="1"/>
  <c r="J5837" i="3"/>
  <c r="N5837" i="3" s="1"/>
  <c r="J5853" i="3"/>
  <c r="N5853" i="3" s="1"/>
  <c r="J5869" i="3"/>
  <c r="N5869" i="3" s="1"/>
  <c r="J5885" i="3"/>
  <c r="N5885" i="3" s="1"/>
  <c r="J5901" i="3"/>
  <c r="N5901" i="3" s="1"/>
  <c r="J5917" i="3"/>
  <c r="N5917" i="3" s="1"/>
  <c r="J5933" i="3"/>
  <c r="N5933" i="3" s="1"/>
  <c r="J5949" i="3"/>
  <c r="N5949" i="3" s="1"/>
  <c r="J5965" i="3"/>
  <c r="N5965" i="3" s="1"/>
  <c r="J5981" i="3"/>
  <c r="N5981" i="3" s="1"/>
  <c r="J5997" i="3"/>
  <c r="N5997" i="3" s="1"/>
  <c r="J1172" i="3"/>
  <c r="N1172" i="3" s="1"/>
  <c r="R1172" i="3" s="1"/>
  <c r="J1794" i="3"/>
  <c r="N1794" i="3" s="1"/>
  <c r="R1794" i="3" s="1"/>
  <c r="J2283" i="3"/>
  <c r="N2283" i="3" s="1"/>
  <c r="R2283" i="3" s="1"/>
  <c r="J2483" i="3"/>
  <c r="N2483" i="3" s="1"/>
  <c r="R2483" i="3" s="1"/>
  <c r="J2611" i="3"/>
  <c r="N2611" i="3" s="1"/>
  <c r="R2611" i="3" s="1"/>
  <c r="J2739" i="3"/>
  <c r="N2739" i="3" s="1"/>
  <c r="R2739" i="3" s="1"/>
  <c r="J2867" i="3"/>
  <c r="N2867" i="3" s="1"/>
  <c r="R2867" i="3" s="1"/>
  <c r="J2995" i="3"/>
  <c r="N2995" i="3" s="1"/>
  <c r="R2995" i="3" s="1"/>
  <c r="J3123" i="3"/>
  <c r="N3123" i="3" s="1"/>
  <c r="R3123" i="3" s="1"/>
  <c r="J3251" i="3"/>
  <c r="N3251" i="3" s="1"/>
  <c r="R3251" i="3" s="1"/>
  <c r="J3379" i="3"/>
  <c r="N3379" i="3" s="1"/>
  <c r="R3379" i="3" s="1"/>
  <c r="J3452" i="3"/>
  <c r="N3452" i="3" s="1"/>
  <c r="R3452" i="3" s="1"/>
  <c r="J3516" i="3"/>
  <c r="N3516" i="3" s="1"/>
  <c r="R3516" i="3" s="1"/>
  <c r="J3580" i="3"/>
  <c r="N3580" i="3" s="1"/>
  <c r="R3580" i="3" s="1"/>
  <c r="J3644" i="3"/>
  <c r="N3644" i="3" s="1"/>
  <c r="R3644" i="3" s="1"/>
  <c r="J3708" i="3"/>
  <c r="N3708" i="3" s="1"/>
  <c r="R3708" i="3" s="1"/>
  <c r="J3772" i="3"/>
  <c r="N3772" i="3" s="1"/>
  <c r="J3836" i="3"/>
  <c r="N3836" i="3" s="1"/>
  <c r="J3900" i="3"/>
  <c r="N3900" i="3" s="1"/>
  <c r="J3964" i="3"/>
  <c r="N3964" i="3" s="1"/>
  <c r="J4028" i="3"/>
  <c r="N4028" i="3" s="1"/>
  <c r="J4086" i="3"/>
  <c r="N4086" i="3" s="1"/>
  <c r="J4118" i="3"/>
  <c r="N4118" i="3" s="1"/>
  <c r="J4150" i="3"/>
  <c r="N4150" i="3" s="1"/>
  <c r="J4182" i="3"/>
  <c r="N4182" i="3" s="1"/>
  <c r="J4214" i="3"/>
  <c r="N4214" i="3" s="1"/>
  <c r="J4246" i="3"/>
  <c r="N4246" i="3" s="1"/>
  <c r="J4278" i="3"/>
  <c r="N4278" i="3" s="1"/>
  <c r="J4310" i="3"/>
  <c r="N4310" i="3" s="1"/>
  <c r="J4342" i="3"/>
  <c r="N4342" i="3" s="1"/>
  <c r="J4374" i="3"/>
  <c r="N4374" i="3" s="1"/>
  <c r="J4406" i="3"/>
  <c r="N4406" i="3" s="1"/>
  <c r="J4438" i="3"/>
  <c r="N4438" i="3" s="1"/>
  <c r="J4470" i="3"/>
  <c r="N4470" i="3" s="1"/>
  <c r="J4502" i="3"/>
  <c r="N4502" i="3" s="1"/>
  <c r="J4534" i="3"/>
  <c r="N4534" i="3" s="1"/>
  <c r="J4566" i="3"/>
  <c r="N4566" i="3" s="1"/>
  <c r="J4598" i="3"/>
  <c r="N4598" i="3" s="1"/>
  <c r="J4630" i="3"/>
  <c r="N4630" i="3" s="1"/>
  <c r="J4662" i="3"/>
  <c r="N4662" i="3" s="1"/>
  <c r="J4694" i="3"/>
  <c r="N4694" i="3" s="1"/>
  <c r="J4726" i="3"/>
  <c r="N4726" i="3" s="1"/>
  <c r="J4758" i="3"/>
  <c r="N4758" i="3" s="1"/>
  <c r="J4782" i="3"/>
  <c r="N4782" i="3" s="1"/>
  <c r="J4799" i="3"/>
  <c r="N4799" i="3" s="1"/>
  <c r="J4815" i="3"/>
  <c r="N4815" i="3" s="1"/>
  <c r="J4831" i="3"/>
  <c r="N4831" i="3" s="1"/>
  <c r="J4847" i="3"/>
  <c r="N4847" i="3" s="1"/>
  <c r="J4863" i="3"/>
  <c r="N4863" i="3" s="1"/>
  <c r="J4879" i="3"/>
  <c r="N4879" i="3" s="1"/>
  <c r="J4895" i="3"/>
  <c r="N4895" i="3" s="1"/>
  <c r="J4911" i="3"/>
  <c r="N4911" i="3" s="1"/>
  <c r="J4927" i="3"/>
  <c r="N4927" i="3" s="1"/>
  <c r="J4943" i="3"/>
  <c r="N4943" i="3" s="1"/>
  <c r="J4959" i="3"/>
  <c r="N4959" i="3" s="1"/>
  <c r="J4975" i="3"/>
  <c r="N4975" i="3" s="1"/>
  <c r="J4991" i="3"/>
  <c r="N4991" i="3" s="1"/>
  <c r="J5007" i="3"/>
  <c r="N5007" i="3" s="1"/>
  <c r="J5023" i="3"/>
  <c r="N5023" i="3" s="1"/>
  <c r="J5039" i="3"/>
  <c r="N5039" i="3" s="1"/>
  <c r="J5055" i="3"/>
  <c r="N5055" i="3" s="1"/>
  <c r="J5071" i="3"/>
  <c r="N5071" i="3" s="1"/>
  <c r="J5087" i="3"/>
  <c r="N5087" i="3" s="1"/>
  <c r="J5103" i="3"/>
  <c r="N5103" i="3" s="1"/>
  <c r="J5119" i="3"/>
  <c r="N5119" i="3" s="1"/>
  <c r="J5135" i="3"/>
  <c r="N5135" i="3" s="1"/>
  <c r="J5151" i="3"/>
  <c r="N5151" i="3" s="1"/>
  <c r="J5167" i="3"/>
  <c r="N5167" i="3" s="1"/>
  <c r="J5183" i="3"/>
  <c r="N5183" i="3" s="1"/>
  <c r="J5199" i="3"/>
  <c r="N5199" i="3" s="1"/>
  <c r="J5215" i="3"/>
  <c r="N5215" i="3" s="1"/>
  <c r="J5231" i="3"/>
  <c r="N5231" i="3" s="1"/>
  <c r="J5247" i="3"/>
  <c r="N5247" i="3" s="1"/>
  <c r="J5263" i="3"/>
  <c r="N5263" i="3" s="1"/>
  <c r="J5279" i="3"/>
  <c r="N5279" i="3" s="1"/>
  <c r="J5295" i="3"/>
  <c r="N5295" i="3" s="1"/>
  <c r="J5311" i="3"/>
  <c r="N5311" i="3" s="1"/>
  <c r="J5327" i="3"/>
  <c r="N5327" i="3" s="1"/>
  <c r="J5343" i="3"/>
  <c r="N5343" i="3" s="1"/>
  <c r="J5359" i="3"/>
  <c r="N5359" i="3" s="1"/>
  <c r="J5375" i="3"/>
  <c r="N5375" i="3" s="1"/>
  <c r="J5391" i="3"/>
  <c r="N5391" i="3" s="1"/>
  <c r="J5407" i="3"/>
  <c r="N5407" i="3" s="1"/>
  <c r="J5423" i="3"/>
  <c r="N5423" i="3" s="1"/>
  <c r="J5439" i="3"/>
  <c r="N5439" i="3" s="1"/>
  <c r="J5455" i="3"/>
  <c r="N5455" i="3" s="1"/>
  <c r="J5471" i="3"/>
  <c r="N5471" i="3" s="1"/>
  <c r="J5487" i="3"/>
  <c r="N5487" i="3" s="1"/>
  <c r="J5503" i="3"/>
  <c r="N5503" i="3" s="1"/>
  <c r="J5519" i="3"/>
  <c r="N5519" i="3" s="1"/>
  <c r="J5535" i="3"/>
  <c r="N5535" i="3" s="1"/>
  <c r="J5551" i="3"/>
  <c r="N5551" i="3" s="1"/>
  <c r="J5567" i="3"/>
  <c r="N5567" i="3" s="1"/>
  <c r="J5583" i="3"/>
  <c r="N5583" i="3" s="1"/>
  <c r="J5599" i="3"/>
  <c r="N5599" i="3" s="1"/>
  <c r="J5615" i="3"/>
  <c r="N5615" i="3" s="1"/>
  <c r="J5631" i="3"/>
  <c r="N5631" i="3" s="1"/>
  <c r="J5647" i="3"/>
  <c r="N5647" i="3" s="1"/>
  <c r="J5663" i="3"/>
  <c r="N5663" i="3" s="1"/>
  <c r="J5679" i="3"/>
  <c r="N5679" i="3" s="1"/>
  <c r="J5695" i="3"/>
  <c r="N5695" i="3" s="1"/>
  <c r="J5711" i="3"/>
  <c r="N5711" i="3" s="1"/>
  <c r="J5727" i="3"/>
  <c r="N5727" i="3" s="1"/>
  <c r="J5743" i="3"/>
  <c r="N5743" i="3" s="1"/>
  <c r="J5759" i="3"/>
  <c r="N5759" i="3" s="1"/>
  <c r="J5775" i="3"/>
  <c r="N5775" i="3" s="1"/>
  <c r="J5791" i="3"/>
  <c r="N5791" i="3" s="1"/>
  <c r="J5807" i="3"/>
  <c r="N5807" i="3" s="1"/>
  <c r="J5823" i="3"/>
  <c r="N5823" i="3" s="1"/>
  <c r="J5839" i="3"/>
  <c r="N5839" i="3" s="1"/>
  <c r="J5855" i="3"/>
  <c r="N5855" i="3" s="1"/>
  <c r="J5871" i="3"/>
  <c r="N5871" i="3" s="1"/>
  <c r="J5887" i="3"/>
  <c r="N5887" i="3" s="1"/>
  <c r="J5903" i="3"/>
  <c r="N5903" i="3" s="1"/>
  <c r="J5919" i="3"/>
  <c r="N5919" i="3" s="1"/>
  <c r="J5935" i="3"/>
  <c r="N5935" i="3" s="1"/>
  <c r="J5951" i="3"/>
  <c r="N5951" i="3" s="1"/>
  <c r="J5967" i="3"/>
  <c r="N5967" i="3" s="1"/>
  <c r="J5983" i="3"/>
  <c r="N5983" i="3" s="1"/>
  <c r="J5999" i="3"/>
  <c r="N5999" i="3" s="1"/>
  <c r="J1173" i="3"/>
  <c r="N1173" i="3" s="1"/>
  <c r="R1173" i="3" s="1"/>
  <c r="J1795" i="3"/>
  <c r="N1795" i="3" s="1"/>
  <c r="R1795" i="3" s="1"/>
  <c r="J2287" i="3"/>
  <c r="N2287" i="3" s="1"/>
  <c r="R2287" i="3" s="1"/>
  <c r="J2484" i="3"/>
  <c r="N2484" i="3" s="1"/>
  <c r="R2484" i="3" s="1"/>
  <c r="J2612" i="3"/>
  <c r="N2612" i="3" s="1"/>
  <c r="R2612" i="3" s="1"/>
  <c r="J2740" i="3"/>
  <c r="N2740" i="3" s="1"/>
  <c r="R2740" i="3" s="1"/>
  <c r="J2868" i="3"/>
  <c r="N2868" i="3" s="1"/>
  <c r="R2868" i="3" s="1"/>
  <c r="J2996" i="3"/>
  <c r="N2996" i="3" s="1"/>
  <c r="R2996" i="3" s="1"/>
  <c r="J3124" i="3"/>
  <c r="N3124" i="3" s="1"/>
  <c r="R3124" i="3" s="1"/>
  <c r="J3252" i="3"/>
  <c r="N3252" i="3" s="1"/>
  <c r="R3252" i="3" s="1"/>
  <c r="J3380" i="3"/>
  <c r="N3380" i="3" s="1"/>
  <c r="R3380" i="3" s="1"/>
  <c r="J3453" i="3"/>
  <c r="N3453" i="3" s="1"/>
  <c r="R3453" i="3" s="1"/>
  <c r="J3517" i="3"/>
  <c r="N3517" i="3" s="1"/>
  <c r="R3517" i="3" s="1"/>
  <c r="J3581" i="3"/>
  <c r="N3581" i="3" s="1"/>
  <c r="R3581" i="3" s="1"/>
  <c r="J3645" i="3"/>
  <c r="N3645" i="3" s="1"/>
  <c r="R3645" i="3" s="1"/>
  <c r="J3709" i="3"/>
  <c r="N3709" i="3" s="1"/>
  <c r="R3709" i="3" s="1"/>
  <c r="J3773" i="3"/>
  <c r="N3773" i="3" s="1"/>
  <c r="J3837" i="3"/>
  <c r="N3837" i="3" s="1"/>
  <c r="J3901" i="3"/>
  <c r="N3901" i="3" s="1"/>
  <c r="J3965" i="3"/>
  <c r="N3965" i="3" s="1"/>
  <c r="J4029" i="3"/>
  <c r="N4029" i="3" s="1"/>
  <c r="J4087" i="3"/>
  <c r="N4087" i="3" s="1"/>
  <c r="J4119" i="3"/>
  <c r="N4119" i="3" s="1"/>
  <c r="J4151" i="3"/>
  <c r="N4151" i="3" s="1"/>
  <c r="J4183" i="3"/>
  <c r="N4183" i="3" s="1"/>
  <c r="J4215" i="3"/>
  <c r="N4215" i="3" s="1"/>
  <c r="J4247" i="3"/>
  <c r="N4247" i="3" s="1"/>
  <c r="J4279" i="3"/>
  <c r="N4279" i="3" s="1"/>
  <c r="J4311" i="3"/>
  <c r="N4311" i="3" s="1"/>
  <c r="J4343" i="3"/>
  <c r="N4343" i="3" s="1"/>
  <c r="J4375" i="3"/>
  <c r="N4375" i="3" s="1"/>
  <c r="J4407" i="3"/>
  <c r="N4407" i="3" s="1"/>
  <c r="J4439" i="3"/>
  <c r="N4439" i="3" s="1"/>
  <c r="J4471" i="3"/>
  <c r="N4471" i="3" s="1"/>
  <c r="J4503" i="3"/>
  <c r="N4503" i="3" s="1"/>
  <c r="J4535" i="3"/>
  <c r="N4535" i="3" s="1"/>
  <c r="J4567" i="3"/>
  <c r="N4567" i="3" s="1"/>
  <c r="J4599" i="3"/>
  <c r="N4599" i="3" s="1"/>
  <c r="J4631" i="3"/>
  <c r="N4631" i="3" s="1"/>
  <c r="J4663" i="3"/>
  <c r="N4663" i="3" s="1"/>
  <c r="J4695" i="3"/>
  <c r="N4695" i="3" s="1"/>
  <c r="J4727" i="3"/>
  <c r="N4727" i="3" s="1"/>
  <c r="J4759" i="3"/>
  <c r="N4759" i="3" s="1"/>
  <c r="J4783" i="3"/>
  <c r="N4783" i="3" s="1"/>
  <c r="J4800" i="3"/>
  <c r="N4800" i="3" s="1"/>
  <c r="J4816" i="3"/>
  <c r="N4816" i="3" s="1"/>
  <c r="J4832" i="3"/>
  <c r="N4832" i="3" s="1"/>
  <c r="J4848" i="3"/>
  <c r="N4848" i="3" s="1"/>
  <c r="J4864" i="3"/>
  <c r="N4864" i="3" s="1"/>
  <c r="J4880" i="3"/>
  <c r="N4880" i="3" s="1"/>
  <c r="J4896" i="3"/>
  <c r="N4896" i="3" s="1"/>
  <c r="J4912" i="3"/>
  <c r="N4912" i="3" s="1"/>
  <c r="J4928" i="3"/>
  <c r="N4928" i="3" s="1"/>
  <c r="J4944" i="3"/>
  <c r="N4944" i="3" s="1"/>
  <c r="J4960" i="3"/>
  <c r="N4960" i="3" s="1"/>
  <c r="J4976" i="3"/>
  <c r="N4976" i="3" s="1"/>
  <c r="J4992" i="3"/>
  <c r="N4992" i="3" s="1"/>
  <c r="J5008" i="3"/>
  <c r="N5008" i="3" s="1"/>
  <c r="J5024" i="3"/>
  <c r="N5024" i="3" s="1"/>
  <c r="J5040" i="3"/>
  <c r="N5040" i="3" s="1"/>
  <c r="J5056" i="3"/>
  <c r="N5056" i="3" s="1"/>
  <c r="J5072" i="3"/>
  <c r="N5072" i="3" s="1"/>
  <c r="J5088" i="3"/>
  <c r="N5088" i="3" s="1"/>
  <c r="J5104" i="3"/>
  <c r="N5104" i="3" s="1"/>
  <c r="J5120" i="3"/>
  <c r="N5120" i="3" s="1"/>
  <c r="J5136" i="3"/>
  <c r="N5136" i="3" s="1"/>
  <c r="J5152" i="3"/>
  <c r="N5152" i="3" s="1"/>
  <c r="J5168" i="3"/>
  <c r="N5168" i="3" s="1"/>
  <c r="J5184" i="3"/>
  <c r="N5184" i="3" s="1"/>
  <c r="J5200" i="3"/>
  <c r="N5200" i="3" s="1"/>
  <c r="J5216" i="3"/>
  <c r="N5216" i="3" s="1"/>
  <c r="J5232" i="3"/>
  <c r="N5232" i="3" s="1"/>
  <c r="J5248" i="3"/>
  <c r="N5248" i="3" s="1"/>
  <c r="J5264" i="3"/>
  <c r="N5264" i="3" s="1"/>
  <c r="J5280" i="3"/>
  <c r="N5280" i="3" s="1"/>
  <c r="J5296" i="3"/>
  <c r="N5296" i="3" s="1"/>
  <c r="J5312" i="3"/>
  <c r="N5312" i="3" s="1"/>
  <c r="J5328" i="3"/>
  <c r="N5328" i="3" s="1"/>
  <c r="J5344" i="3"/>
  <c r="N5344" i="3" s="1"/>
  <c r="J5360" i="3"/>
  <c r="N5360" i="3" s="1"/>
  <c r="J5376" i="3"/>
  <c r="N5376" i="3" s="1"/>
  <c r="J5392" i="3"/>
  <c r="N5392" i="3" s="1"/>
  <c r="J5408" i="3"/>
  <c r="N5408" i="3" s="1"/>
  <c r="J5424" i="3"/>
  <c r="N5424" i="3" s="1"/>
  <c r="J5440" i="3"/>
  <c r="N5440" i="3" s="1"/>
  <c r="J5456" i="3"/>
  <c r="N5456" i="3" s="1"/>
  <c r="J5472" i="3"/>
  <c r="N5472" i="3" s="1"/>
  <c r="J5488" i="3"/>
  <c r="N5488" i="3" s="1"/>
  <c r="J5504" i="3"/>
  <c r="N5504" i="3" s="1"/>
  <c r="J5520" i="3"/>
  <c r="N5520" i="3" s="1"/>
  <c r="J5536" i="3"/>
  <c r="N5536" i="3" s="1"/>
  <c r="J5552" i="3"/>
  <c r="N5552" i="3" s="1"/>
  <c r="J5568" i="3"/>
  <c r="N5568" i="3" s="1"/>
  <c r="J5584" i="3"/>
  <c r="N5584" i="3" s="1"/>
  <c r="J5600" i="3"/>
  <c r="N5600" i="3" s="1"/>
  <c r="J5616" i="3"/>
  <c r="N5616" i="3" s="1"/>
  <c r="J5632" i="3"/>
  <c r="N5632" i="3" s="1"/>
  <c r="J5648" i="3"/>
  <c r="N5648" i="3" s="1"/>
  <c r="J5664" i="3"/>
  <c r="N5664" i="3" s="1"/>
  <c r="J5680" i="3"/>
  <c r="N5680" i="3" s="1"/>
  <c r="J5696" i="3"/>
  <c r="N5696" i="3" s="1"/>
  <c r="J5712" i="3"/>
  <c r="N5712" i="3" s="1"/>
  <c r="J5728" i="3"/>
  <c r="N5728" i="3" s="1"/>
  <c r="J5744" i="3"/>
  <c r="N5744" i="3" s="1"/>
  <c r="J5760" i="3"/>
  <c r="N5760" i="3" s="1"/>
  <c r="J5776" i="3"/>
  <c r="N5776" i="3" s="1"/>
  <c r="J5792" i="3"/>
  <c r="N5792" i="3" s="1"/>
  <c r="J5808" i="3"/>
  <c r="N5808" i="3" s="1"/>
  <c r="J5824" i="3"/>
  <c r="N5824" i="3" s="1"/>
  <c r="J5840" i="3"/>
  <c r="N5840" i="3" s="1"/>
  <c r="J5856" i="3"/>
  <c r="N5856" i="3" s="1"/>
  <c r="J5872" i="3"/>
  <c r="N5872" i="3" s="1"/>
  <c r="J5888" i="3"/>
  <c r="N5888" i="3" s="1"/>
  <c r="J5904" i="3"/>
  <c r="N5904" i="3" s="1"/>
  <c r="J5920" i="3"/>
  <c r="N5920" i="3" s="1"/>
  <c r="J5936" i="3"/>
  <c r="N5936" i="3" s="1"/>
  <c r="J5952" i="3"/>
  <c r="N5952" i="3" s="1"/>
  <c r="J5968" i="3"/>
  <c r="N5968" i="3" s="1"/>
  <c r="J5984" i="3"/>
  <c r="N5984" i="3" s="1"/>
  <c r="J6000" i="3"/>
  <c r="N6000" i="3" s="1"/>
  <c r="J1411" i="3"/>
  <c r="N1411" i="3" s="1"/>
  <c r="R1411" i="3" s="1"/>
  <c r="J2383" i="3"/>
  <c r="N2383" i="3" s="1"/>
  <c r="R2383" i="3" s="1"/>
  <c r="J2644" i="3"/>
  <c r="N2644" i="3" s="1"/>
  <c r="R2644" i="3" s="1"/>
  <c r="J2900" i="3"/>
  <c r="N2900" i="3" s="1"/>
  <c r="R2900" i="3" s="1"/>
  <c r="J3156" i="3"/>
  <c r="N3156" i="3" s="1"/>
  <c r="R3156" i="3" s="1"/>
  <c r="J3405" i="3"/>
  <c r="N3405" i="3" s="1"/>
  <c r="R3405" i="3" s="1"/>
  <c r="J3533" i="3"/>
  <c r="N3533" i="3" s="1"/>
  <c r="R3533" i="3" s="1"/>
  <c r="J3661" i="3"/>
  <c r="N3661" i="3" s="1"/>
  <c r="R3661" i="3" s="1"/>
  <c r="J3789" i="3"/>
  <c r="N3789" i="3" s="1"/>
  <c r="J3917" i="3"/>
  <c r="N3917" i="3" s="1"/>
  <c r="J4045" i="3"/>
  <c r="N4045" i="3" s="1"/>
  <c r="J4127" i="3"/>
  <c r="N4127" i="3" s="1"/>
  <c r="J4191" i="3"/>
  <c r="N4191" i="3" s="1"/>
  <c r="J4255" i="3"/>
  <c r="N4255" i="3" s="1"/>
  <c r="J4319" i="3"/>
  <c r="N4319" i="3" s="1"/>
  <c r="J4383" i="3"/>
  <c r="N4383" i="3" s="1"/>
  <c r="J4447" i="3"/>
  <c r="N4447" i="3" s="1"/>
  <c r="J4511" i="3"/>
  <c r="N4511" i="3" s="1"/>
  <c r="J4575" i="3"/>
  <c r="N4575" i="3" s="1"/>
  <c r="J4639" i="3"/>
  <c r="N4639" i="3" s="1"/>
  <c r="J4703" i="3"/>
  <c r="N4703" i="3" s="1"/>
  <c r="J4766" i="3"/>
  <c r="N4766" i="3" s="1"/>
  <c r="J4804" i="3"/>
  <c r="N4804" i="3" s="1"/>
  <c r="J4836" i="3"/>
  <c r="N4836" i="3" s="1"/>
  <c r="J4868" i="3"/>
  <c r="N4868" i="3" s="1"/>
  <c r="J4900" i="3"/>
  <c r="N4900" i="3" s="1"/>
  <c r="J4932" i="3"/>
  <c r="N4932" i="3" s="1"/>
  <c r="J4964" i="3"/>
  <c r="N4964" i="3" s="1"/>
  <c r="J4996" i="3"/>
  <c r="N4996" i="3" s="1"/>
  <c r="J5028" i="3"/>
  <c r="N5028" i="3" s="1"/>
  <c r="J5060" i="3"/>
  <c r="N5060" i="3" s="1"/>
  <c r="J5092" i="3"/>
  <c r="N5092" i="3" s="1"/>
  <c r="J5124" i="3"/>
  <c r="N5124" i="3" s="1"/>
  <c r="J5156" i="3"/>
  <c r="N5156" i="3" s="1"/>
  <c r="J5188" i="3"/>
  <c r="N5188" i="3" s="1"/>
  <c r="J5220" i="3"/>
  <c r="N5220" i="3" s="1"/>
  <c r="J5252" i="3"/>
  <c r="N5252" i="3" s="1"/>
  <c r="J5284" i="3"/>
  <c r="N5284" i="3" s="1"/>
  <c r="J5316" i="3"/>
  <c r="N5316" i="3" s="1"/>
  <c r="J5348" i="3"/>
  <c r="N5348" i="3" s="1"/>
  <c r="J5380" i="3"/>
  <c r="N5380" i="3" s="1"/>
  <c r="J5412" i="3"/>
  <c r="N5412" i="3" s="1"/>
  <c r="J5444" i="3"/>
  <c r="N5444" i="3" s="1"/>
  <c r="J5476" i="3"/>
  <c r="N5476" i="3" s="1"/>
  <c r="J5508" i="3"/>
  <c r="N5508" i="3" s="1"/>
  <c r="J5540" i="3"/>
  <c r="N5540" i="3" s="1"/>
  <c r="J5572" i="3"/>
  <c r="N5572" i="3" s="1"/>
  <c r="J5604" i="3"/>
  <c r="N5604" i="3" s="1"/>
  <c r="J5636" i="3"/>
  <c r="N5636" i="3" s="1"/>
  <c r="J5668" i="3"/>
  <c r="N5668" i="3" s="1"/>
  <c r="J5700" i="3"/>
  <c r="N5700" i="3" s="1"/>
  <c r="J5732" i="3"/>
  <c r="N5732" i="3" s="1"/>
  <c r="J5764" i="3"/>
  <c r="N5764" i="3" s="1"/>
  <c r="J5796" i="3"/>
  <c r="N5796" i="3" s="1"/>
  <c r="J5828" i="3"/>
  <c r="N5828" i="3" s="1"/>
  <c r="J5860" i="3"/>
  <c r="N5860" i="3" s="1"/>
  <c r="J5892" i="3"/>
  <c r="N5892" i="3" s="1"/>
  <c r="J5924" i="3"/>
  <c r="N5924" i="3" s="1"/>
  <c r="J5956" i="3"/>
  <c r="N5956" i="3" s="1"/>
  <c r="J5988" i="3"/>
  <c r="N5988" i="3" s="1"/>
  <c r="J1475" i="3"/>
  <c r="N1475" i="3" s="1"/>
  <c r="R1475" i="3" s="1"/>
  <c r="J2402" i="3"/>
  <c r="N2402" i="3" s="1"/>
  <c r="R2402" i="3" s="1"/>
  <c r="J2660" i="3"/>
  <c r="N2660" i="3" s="1"/>
  <c r="R2660" i="3" s="1"/>
  <c r="J2916" i="3"/>
  <c r="N2916" i="3" s="1"/>
  <c r="R2916" i="3" s="1"/>
  <c r="J3172" i="3"/>
  <c r="N3172" i="3" s="1"/>
  <c r="R3172" i="3" s="1"/>
  <c r="J3413" i="3"/>
  <c r="N3413" i="3" s="1"/>
  <c r="R3413" i="3" s="1"/>
  <c r="J3541" i="3"/>
  <c r="N3541" i="3" s="1"/>
  <c r="R3541" i="3" s="1"/>
  <c r="J3669" i="3"/>
  <c r="N3669" i="3" s="1"/>
  <c r="R3669" i="3" s="1"/>
  <c r="J3797" i="3"/>
  <c r="N3797" i="3" s="1"/>
  <c r="J3925" i="3"/>
  <c r="N3925" i="3" s="1"/>
  <c r="J4053" i="3"/>
  <c r="N4053" i="3" s="1"/>
  <c r="J4131" i="3"/>
  <c r="N4131" i="3" s="1"/>
  <c r="J4195" i="3"/>
  <c r="N4195" i="3" s="1"/>
  <c r="J4259" i="3"/>
  <c r="N4259" i="3" s="1"/>
  <c r="J4323" i="3"/>
  <c r="N4323" i="3" s="1"/>
  <c r="J4387" i="3"/>
  <c r="N4387" i="3" s="1"/>
  <c r="J4451" i="3"/>
  <c r="N4451" i="3" s="1"/>
  <c r="J4515" i="3"/>
  <c r="N4515" i="3" s="1"/>
  <c r="J4579" i="3"/>
  <c r="N4579" i="3" s="1"/>
  <c r="J4643" i="3"/>
  <c r="N4643" i="3" s="1"/>
  <c r="J4707" i="3"/>
  <c r="N4707" i="3" s="1"/>
  <c r="J4767" i="3"/>
  <c r="N4767" i="3" s="1"/>
  <c r="J4805" i="3"/>
  <c r="N4805" i="3" s="1"/>
  <c r="J4837" i="3"/>
  <c r="N4837" i="3" s="1"/>
  <c r="J4869" i="3"/>
  <c r="N4869" i="3" s="1"/>
  <c r="J4901" i="3"/>
  <c r="N4901" i="3" s="1"/>
  <c r="J4933" i="3"/>
  <c r="N4933" i="3" s="1"/>
  <c r="J4965" i="3"/>
  <c r="N4965" i="3" s="1"/>
  <c r="J4997" i="3"/>
  <c r="N4997" i="3" s="1"/>
  <c r="J5029" i="3"/>
  <c r="N5029" i="3" s="1"/>
  <c r="J5061" i="3"/>
  <c r="N5061" i="3" s="1"/>
  <c r="J5093" i="3"/>
  <c r="N5093" i="3" s="1"/>
  <c r="J5125" i="3"/>
  <c r="N5125" i="3" s="1"/>
  <c r="J5157" i="3"/>
  <c r="N5157" i="3" s="1"/>
  <c r="J5189" i="3"/>
  <c r="N5189" i="3" s="1"/>
  <c r="J5221" i="3"/>
  <c r="N5221" i="3" s="1"/>
  <c r="J5253" i="3"/>
  <c r="N5253" i="3" s="1"/>
  <c r="J5285" i="3"/>
  <c r="N5285" i="3" s="1"/>
  <c r="J5317" i="3"/>
  <c r="N5317" i="3" s="1"/>
  <c r="J5349" i="3"/>
  <c r="N5349" i="3" s="1"/>
  <c r="J5381" i="3"/>
  <c r="N5381" i="3" s="1"/>
  <c r="J5413" i="3"/>
  <c r="N5413" i="3" s="1"/>
  <c r="J5445" i="3"/>
  <c r="N5445" i="3" s="1"/>
  <c r="J5477" i="3"/>
  <c r="N5477" i="3" s="1"/>
  <c r="J5509" i="3"/>
  <c r="N5509" i="3" s="1"/>
  <c r="J5541" i="3"/>
  <c r="N5541" i="3" s="1"/>
  <c r="J5573" i="3"/>
  <c r="N5573" i="3" s="1"/>
  <c r="J5605" i="3"/>
  <c r="N5605" i="3" s="1"/>
  <c r="J5637" i="3"/>
  <c r="N5637" i="3" s="1"/>
  <c r="J5669" i="3"/>
  <c r="N5669" i="3" s="1"/>
  <c r="J5701" i="3"/>
  <c r="N5701" i="3" s="1"/>
  <c r="J5733" i="3"/>
  <c r="N5733" i="3" s="1"/>
  <c r="J5765" i="3"/>
  <c r="N5765" i="3" s="1"/>
  <c r="J5797" i="3"/>
  <c r="N5797" i="3" s="1"/>
  <c r="J5829" i="3"/>
  <c r="N5829" i="3" s="1"/>
  <c r="J5861" i="3"/>
  <c r="N5861" i="3" s="1"/>
  <c r="J5893" i="3"/>
  <c r="N5893" i="3" s="1"/>
  <c r="J5925" i="3"/>
  <c r="N5925" i="3" s="1"/>
  <c r="J5957" i="3"/>
  <c r="N5957" i="3" s="1"/>
  <c r="J5989" i="3"/>
  <c r="N5989" i="3" s="1"/>
  <c r="J1538" i="3"/>
  <c r="N1538" i="3" s="1"/>
  <c r="R1538" i="3" s="1"/>
  <c r="J2419" i="3"/>
  <c r="N2419" i="3" s="1"/>
  <c r="R2419" i="3" s="1"/>
  <c r="J2675" i="3"/>
  <c r="N2675" i="3" s="1"/>
  <c r="R2675" i="3" s="1"/>
  <c r="J2931" i="3"/>
  <c r="N2931" i="3" s="1"/>
  <c r="R2931" i="3" s="1"/>
  <c r="J3187" i="3"/>
  <c r="N3187" i="3" s="1"/>
  <c r="R3187" i="3" s="1"/>
  <c r="J3420" i="3"/>
  <c r="N3420" i="3" s="1"/>
  <c r="R3420" i="3" s="1"/>
  <c r="J3548" i="3"/>
  <c r="N3548" i="3" s="1"/>
  <c r="R3548" i="3" s="1"/>
  <c r="J3676" i="3"/>
  <c r="N3676" i="3" s="1"/>
  <c r="R3676" i="3" s="1"/>
  <c r="J3804" i="3"/>
  <c r="N3804" i="3" s="1"/>
  <c r="J3932" i="3"/>
  <c r="N3932" i="3" s="1"/>
  <c r="J4060" i="3"/>
  <c r="N4060" i="3" s="1"/>
  <c r="J4134" i="3"/>
  <c r="N4134" i="3" s="1"/>
  <c r="J4198" i="3"/>
  <c r="N4198" i="3" s="1"/>
  <c r="J4262" i="3"/>
  <c r="N4262" i="3" s="1"/>
  <c r="J4326" i="3"/>
  <c r="N4326" i="3" s="1"/>
  <c r="J4390" i="3"/>
  <c r="N4390" i="3" s="1"/>
  <c r="J4454" i="3"/>
  <c r="N4454" i="3" s="1"/>
  <c r="J4518" i="3"/>
  <c r="N4518" i="3" s="1"/>
  <c r="J4582" i="3"/>
  <c r="N4582" i="3" s="1"/>
  <c r="J4646" i="3"/>
  <c r="N4646" i="3" s="1"/>
  <c r="J4710" i="3"/>
  <c r="N4710" i="3" s="1"/>
  <c r="J4771" i="3"/>
  <c r="N4771" i="3" s="1"/>
  <c r="J4807" i="3"/>
  <c r="N4807" i="3" s="1"/>
  <c r="J4839" i="3"/>
  <c r="N4839" i="3" s="1"/>
  <c r="J4871" i="3"/>
  <c r="N4871" i="3" s="1"/>
  <c r="J4903" i="3"/>
  <c r="N4903" i="3" s="1"/>
  <c r="J4935" i="3"/>
  <c r="N4935" i="3" s="1"/>
  <c r="J4967" i="3"/>
  <c r="N4967" i="3" s="1"/>
  <c r="J4999" i="3"/>
  <c r="N4999" i="3" s="1"/>
  <c r="J5031" i="3"/>
  <c r="N5031" i="3" s="1"/>
  <c r="J5063" i="3"/>
  <c r="N5063" i="3" s="1"/>
  <c r="J5095" i="3"/>
  <c r="N5095" i="3" s="1"/>
  <c r="J5127" i="3"/>
  <c r="N5127" i="3" s="1"/>
  <c r="J5159" i="3"/>
  <c r="N5159" i="3" s="1"/>
  <c r="J5191" i="3"/>
  <c r="N5191" i="3" s="1"/>
  <c r="J5223" i="3"/>
  <c r="N5223" i="3" s="1"/>
  <c r="J5255" i="3"/>
  <c r="N5255" i="3" s="1"/>
  <c r="J5287" i="3"/>
  <c r="N5287" i="3" s="1"/>
  <c r="J5319" i="3"/>
  <c r="N5319" i="3" s="1"/>
  <c r="J5351" i="3"/>
  <c r="N5351" i="3" s="1"/>
  <c r="J5383" i="3"/>
  <c r="N5383" i="3" s="1"/>
  <c r="J5415" i="3"/>
  <c r="N5415" i="3" s="1"/>
  <c r="J5447" i="3"/>
  <c r="N5447" i="3" s="1"/>
  <c r="J5479" i="3"/>
  <c r="N5479" i="3" s="1"/>
  <c r="J5511" i="3"/>
  <c r="N5511" i="3" s="1"/>
  <c r="J5543" i="3"/>
  <c r="N5543" i="3" s="1"/>
  <c r="J5575" i="3"/>
  <c r="N5575" i="3" s="1"/>
  <c r="J5607" i="3"/>
  <c r="N5607" i="3" s="1"/>
  <c r="J5639" i="3"/>
  <c r="N5639" i="3" s="1"/>
  <c r="J5671" i="3"/>
  <c r="N5671" i="3" s="1"/>
  <c r="J5703" i="3"/>
  <c r="N5703" i="3" s="1"/>
  <c r="J5735" i="3"/>
  <c r="N5735" i="3" s="1"/>
  <c r="J5767" i="3"/>
  <c r="N5767" i="3" s="1"/>
  <c r="J5799" i="3"/>
  <c r="N5799" i="3" s="1"/>
  <c r="J5831" i="3"/>
  <c r="N5831" i="3" s="1"/>
  <c r="J5863" i="3"/>
  <c r="N5863" i="3" s="1"/>
  <c r="J5895" i="3"/>
  <c r="N5895" i="3" s="1"/>
  <c r="J5927" i="3"/>
  <c r="N5927" i="3" s="1"/>
  <c r="J5959" i="3"/>
  <c r="N5959" i="3" s="1"/>
  <c r="J5991" i="3"/>
  <c r="N5991" i="3" s="1"/>
  <c r="J1539" i="3"/>
  <c r="N1539" i="3" s="1"/>
  <c r="R1539" i="3" s="1"/>
  <c r="J2420" i="3"/>
  <c r="N2420" i="3" s="1"/>
  <c r="R2420" i="3" s="1"/>
  <c r="J2676" i="3"/>
  <c r="N2676" i="3" s="1"/>
  <c r="R2676" i="3" s="1"/>
  <c r="J2932" i="3"/>
  <c r="N2932" i="3" s="1"/>
  <c r="R2932" i="3" s="1"/>
  <c r="J3188" i="3"/>
  <c r="N3188" i="3" s="1"/>
  <c r="R3188" i="3" s="1"/>
  <c r="J3421" i="3"/>
  <c r="N3421" i="3" s="1"/>
  <c r="R3421" i="3" s="1"/>
  <c r="J3549" i="3"/>
  <c r="N3549" i="3" s="1"/>
  <c r="R3549" i="3" s="1"/>
  <c r="J3677" i="3"/>
  <c r="N3677" i="3" s="1"/>
  <c r="R3677" i="3" s="1"/>
  <c r="J3805" i="3"/>
  <c r="N3805" i="3" s="1"/>
  <c r="J3933" i="3"/>
  <c r="N3933" i="3" s="1"/>
  <c r="J4061" i="3"/>
  <c r="N4061" i="3" s="1"/>
  <c r="J4135" i="3"/>
  <c r="N4135" i="3" s="1"/>
  <c r="J4199" i="3"/>
  <c r="N4199" i="3" s="1"/>
  <c r="J4263" i="3"/>
  <c r="N4263" i="3" s="1"/>
  <c r="J4327" i="3"/>
  <c r="N4327" i="3" s="1"/>
  <c r="J4391" i="3"/>
  <c r="N4391" i="3" s="1"/>
  <c r="J4455" i="3"/>
  <c r="N4455" i="3" s="1"/>
  <c r="J4519" i="3"/>
  <c r="N4519" i="3" s="1"/>
  <c r="J4583" i="3"/>
  <c r="N4583" i="3" s="1"/>
  <c r="J4647" i="3"/>
  <c r="N4647" i="3" s="1"/>
  <c r="J4711" i="3"/>
  <c r="N4711" i="3" s="1"/>
  <c r="J4772" i="3"/>
  <c r="N4772" i="3" s="1"/>
  <c r="J4808" i="3"/>
  <c r="N4808" i="3" s="1"/>
  <c r="J4840" i="3"/>
  <c r="N4840" i="3" s="1"/>
  <c r="J4872" i="3"/>
  <c r="N4872" i="3" s="1"/>
  <c r="J4904" i="3"/>
  <c r="N4904" i="3" s="1"/>
  <c r="J4936" i="3"/>
  <c r="N4936" i="3" s="1"/>
  <c r="J4968" i="3"/>
  <c r="N4968" i="3" s="1"/>
  <c r="J5000" i="3"/>
  <c r="N5000" i="3" s="1"/>
  <c r="J5032" i="3"/>
  <c r="N5032" i="3" s="1"/>
  <c r="J5064" i="3"/>
  <c r="N5064" i="3" s="1"/>
  <c r="J5096" i="3"/>
  <c r="N5096" i="3" s="1"/>
  <c r="J5128" i="3"/>
  <c r="N5128" i="3" s="1"/>
  <c r="J5160" i="3"/>
  <c r="N5160" i="3" s="1"/>
  <c r="J5192" i="3"/>
  <c r="N5192" i="3" s="1"/>
  <c r="J5224" i="3"/>
  <c r="N5224" i="3" s="1"/>
  <c r="J5256" i="3"/>
  <c r="N5256" i="3" s="1"/>
  <c r="J5288" i="3"/>
  <c r="N5288" i="3" s="1"/>
  <c r="J5320" i="3"/>
  <c r="N5320" i="3" s="1"/>
  <c r="J5352" i="3"/>
  <c r="N5352" i="3" s="1"/>
  <c r="J5384" i="3"/>
  <c r="N5384" i="3" s="1"/>
  <c r="J5416" i="3"/>
  <c r="N5416" i="3" s="1"/>
  <c r="J5448" i="3"/>
  <c r="N5448" i="3" s="1"/>
  <c r="J5480" i="3"/>
  <c r="N5480" i="3" s="1"/>
  <c r="J5512" i="3"/>
  <c r="N5512" i="3" s="1"/>
  <c r="J5544" i="3"/>
  <c r="N5544" i="3" s="1"/>
  <c r="J5576" i="3"/>
  <c r="N5576" i="3" s="1"/>
  <c r="J5608" i="3"/>
  <c r="N5608" i="3" s="1"/>
  <c r="J5640" i="3"/>
  <c r="N5640" i="3" s="1"/>
  <c r="J5672" i="3"/>
  <c r="N5672" i="3" s="1"/>
  <c r="J5704" i="3"/>
  <c r="N5704" i="3" s="1"/>
  <c r="J5736" i="3"/>
  <c r="N5736" i="3" s="1"/>
  <c r="J5768" i="3"/>
  <c r="N5768" i="3" s="1"/>
  <c r="J5800" i="3"/>
  <c r="N5800" i="3" s="1"/>
  <c r="J5832" i="3"/>
  <c r="N5832" i="3" s="1"/>
  <c r="J5864" i="3"/>
  <c r="N5864" i="3" s="1"/>
  <c r="J5896" i="3"/>
  <c r="N5896" i="3" s="1"/>
  <c r="J5928" i="3"/>
  <c r="N5928" i="3" s="1"/>
  <c r="J5960" i="3"/>
  <c r="N5960" i="3" s="1"/>
  <c r="J5992" i="3"/>
  <c r="N5992" i="3" s="1"/>
  <c r="J1923" i="3"/>
  <c r="N1923" i="3" s="1"/>
  <c r="R1923" i="3" s="1"/>
  <c r="J2772" i="3"/>
  <c r="N2772" i="3" s="1"/>
  <c r="R2772" i="3" s="1"/>
  <c r="J3284" i="3"/>
  <c r="N3284" i="3" s="1"/>
  <c r="R3284" i="3" s="1"/>
  <c r="J3597" i="3"/>
  <c r="N3597" i="3" s="1"/>
  <c r="R3597" i="3" s="1"/>
  <c r="J3853" i="3"/>
  <c r="N3853" i="3" s="1"/>
  <c r="J4095" i="3"/>
  <c r="N4095" i="3" s="1"/>
  <c r="J4223" i="3"/>
  <c r="N4223" i="3" s="1"/>
  <c r="J4351" i="3"/>
  <c r="N4351" i="3" s="1"/>
  <c r="J4479" i="3"/>
  <c r="N4479" i="3" s="1"/>
  <c r="J4607" i="3"/>
  <c r="N4607" i="3" s="1"/>
  <c r="J4735" i="3"/>
  <c r="N4735" i="3" s="1"/>
  <c r="J4820" i="3"/>
  <c r="N4820" i="3" s="1"/>
  <c r="J4884" i="3"/>
  <c r="N4884" i="3" s="1"/>
  <c r="J4948" i="3"/>
  <c r="N4948" i="3" s="1"/>
  <c r="J5012" i="3"/>
  <c r="N5012" i="3" s="1"/>
  <c r="J5076" i="3"/>
  <c r="N5076" i="3" s="1"/>
  <c r="J5140" i="3"/>
  <c r="N5140" i="3" s="1"/>
  <c r="J5204" i="3"/>
  <c r="N5204" i="3" s="1"/>
  <c r="J5268" i="3"/>
  <c r="N5268" i="3" s="1"/>
  <c r="J5332" i="3"/>
  <c r="N5332" i="3" s="1"/>
  <c r="J5396" i="3"/>
  <c r="N5396" i="3" s="1"/>
  <c r="J5460" i="3"/>
  <c r="N5460" i="3" s="1"/>
  <c r="J5524" i="3"/>
  <c r="N5524" i="3" s="1"/>
  <c r="J5588" i="3"/>
  <c r="N5588" i="3" s="1"/>
  <c r="J5652" i="3"/>
  <c r="N5652" i="3" s="1"/>
  <c r="J5716" i="3"/>
  <c r="N5716" i="3" s="1"/>
  <c r="J5780" i="3"/>
  <c r="N5780" i="3" s="1"/>
  <c r="J5844" i="3"/>
  <c r="N5844" i="3" s="1"/>
  <c r="J5908" i="3"/>
  <c r="N5908" i="3" s="1"/>
  <c r="J5972" i="3"/>
  <c r="N5972" i="3" s="1"/>
  <c r="J1987" i="3"/>
  <c r="N1987" i="3" s="1"/>
  <c r="R1987" i="3" s="1"/>
  <c r="J2788" i="3"/>
  <c r="N2788" i="3" s="1"/>
  <c r="R2788" i="3" s="1"/>
  <c r="J3300" i="3"/>
  <c r="N3300" i="3" s="1"/>
  <c r="R3300" i="3" s="1"/>
  <c r="J3605" i="3"/>
  <c r="N3605" i="3" s="1"/>
  <c r="R3605" i="3" s="1"/>
  <c r="J3861" i="3"/>
  <c r="N3861" i="3" s="1"/>
  <c r="J4099" i="3"/>
  <c r="N4099" i="3" s="1"/>
  <c r="J4227" i="3"/>
  <c r="N4227" i="3" s="1"/>
  <c r="J4355" i="3"/>
  <c r="N4355" i="3" s="1"/>
  <c r="J4483" i="3"/>
  <c r="N4483" i="3" s="1"/>
  <c r="J4611" i="3"/>
  <c r="N4611" i="3" s="1"/>
  <c r="J4739" i="3"/>
  <c r="N4739" i="3" s="1"/>
  <c r="J4821" i="3"/>
  <c r="N4821" i="3" s="1"/>
  <c r="J4885" i="3"/>
  <c r="N4885" i="3" s="1"/>
  <c r="J4949" i="3"/>
  <c r="N4949" i="3" s="1"/>
  <c r="J5013" i="3"/>
  <c r="N5013" i="3" s="1"/>
  <c r="J5077" i="3"/>
  <c r="N5077" i="3" s="1"/>
  <c r="J5141" i="3"/>
  <c r="N5141" i="3" s="1"/>
  <c r="J5205" i="3"/>
  <c r="N5205" i="3" s="1"/>
  <c r="J5269" i="3"/>
  <c r="N5269" i="3" s="1"/>
  <c r="J5333" i="3"/>
  <c r="N5333" i="3" s="1"/>
  <c r="J5397" i="3"/>
  <c r="N5397" i="3" s="1"/>
  <c r="J5461" i="3"/>
  <c r="N5461" i="3" s="1"/>
  <c r="J5525" i="3"/>
  <c r="N5525" i="3" s="1"/>
  <c r="J5589" i="3"/>
  <c r="N5589" i="3" s="1"/>
  <c r="J5653" i="3"/>
  <c r="N5653" i="3" s="1"/>
  <c r="J5717" i="3"/>
  <c r="N5717" i="3" s="1"/>
  <c r="J5781" i="3"/>
  <c r="N5781" i="3" s="1"/>
  <c r="J5845" i="3"/>
  <c r="N5845" i="3" s="1"/>
  <c r="J5909" i="3"/>
  <c r="N5909" i="3" s="1"/>
  <c r="J5973" i="3"/>
  <c r="N5973" i="3" s="1"/>
  <c r="J2050" i="3"/>
  <c r="N2050" i="3" s="1"/>
  <c r="R2050" i="3" s="1"/>
  <c r="J2803" i="3"/>
  <c r="N2803" i="3" s="1"/>
  <c r="R2803" i="3" s="1"/>
  <c r="J3315" i="3"/>
  <c r="N3315" i="3" s="1"/>
  <c r="R3315" i="3" s="1"/>
  <c r="J3612" i="3"/>
  <c r="N3612" i="3" s="1"/>
  <c r="R3612" i="3" s="1"/>
  <c r="J3868" i="3"/>
  <c r="N3868" i="3" s="1"/>
  <c r="J4102" i="3"/>
  <c r="N4102" i="3" s="1"/>
  <c r="J4230" i="3"/>
  <c r="N4230" i="3" s="1"/>
  <c r="J4358" i="3"/>
  <c r="N4358" i="3" s="1"/>
  <c r="J4486" i="3"/>
  <c r="N4486" i="3" s="1"/>
  <c r="J4614" i="3"/>
  <c r="N4614" i="3" s="1"/>
  <c r="J4742" i="3"/>
  <c r="N4742" i="3" s="1"/>
  <c r="J4823" i="3"/>
  <c r="N4823" i="3" s="1"/>
  <c r="J4887" i="3"/>
  <c r="N4887" i="3" s="1"/>
  <c r="J4951" i="3"/>
  <c r="N4951" i="3" s="1"/>
  <c r="J5015" i="3"/>
  <c r="N5015" i="3" s="1"/>
  <c r="J5079" i="3"/>
  <c r="N5079" i="3" s="1"/>
  <c r="J5143" i="3"/>
  <c r="N5143" i="3" s="1"/>
  <c r="J5207" i="3"/>
  <c r="N5207" i="3" s="1"/>
  <c r="J5271" i="3"/>
  <c r="N5271" i="3" s="1"/>
  <c r="J5335" i="3"/>
  <c r="N5335" i="3" s="1"/>
  <c r="J5399" i="3"/>
  <c r="N5399" i="3" s="1"/>
  <c r="J5463" i="3"/>
  <c r="N5463" i="3" s="1"/>
  <c r="J5527" i="3"/>
  <c r="N5527" i="3" s="1"/>
  <c r="J5591" i="3"/>
  <c r="N5591" i="3" s="1"/>
  <c r="J5655" i="3"/>
  <c r="N5655" i="3" s="1"/>
  <c r="J5719" i="3"/>
  <c r="N5719" i="3" s="1"/>
  <c r="J5783" i="3"/>
  <c r="N5783" i="3" s="1"/>
  <c r="J5847" i="3"/>
  <c r="N5847" i="3" s="1"/>
  <c r="J5911" i="3"/>
  <c r="N5911" i="3" s="1"/>
  <c r="J5975" i="3"/>
  <c r="N5975" i="3" s="1"/>
  <c r="J2516" i="3"/>
  <c r="N2516" i="3" s="1"/>
  <c r="R2516" i="3" s="1"/>
  <c r="J3028" i="3"/>
  <c r="N3028" i="3" s="1"/>
  <c r="R3028" i="3" s="1"/>
  <c r="J3469" i="3"/>
  <c r="N3469" i="3" s="1"/>
  <c r="R3469" i="3" s="1"/>
  <c r="J3725" i="3"/>
  <c r="N3725" i="3" s="1"/>
  <c r="J3981" i="3"/>
  <c r="N3981" i="3" s="1"/>
  <c r="J4159" i="3"/>
  <c r="N4159" i="3" s="1"/>
  <c r="J4287" i="3"/>
  <c r="N4287" i="3" s="1"/>
  <c r="J4415" i="3"/>
  <c r="N4415" i="3" s="1"/>
  <c r="J4543" i="3"/>
  <c r="N4543" i="3" s="1"/>
  <c r="J4671" i="3"/>
  <c r="N4671" i="3" s="1"/>
  <c r="J4788" i="3"/>
  <c r="N4788" i="3" s="1"/>
  <c r="J4852" i="3"/>
  <c r="N4852" i="3" s="1"/>
  <c r="J4916" i="3"/>
  <c r="N4916" i="3" s="1"/>
  <c r="J4980" i="3"/>
  <c r="N4980" i="3" s="1"/>
  <c r="J5044" i="3"/>
  <c r="N5044" i="3" s="1"/>
  <c r="J5108" i="3"/>
  <c r="N5108" i="3" s="1"/>
  <c r="J5172" i="3"/>
  <c r="N5172" i="3" s="1"/>
  <c r="J5236" i="3"/>
  <c r="N5236" i="3" s="1"/>
  <c r="J5300" i="3"/>
  <c r="N5300" i="3" s="1"/>
  <c r="J5364" i="3"/>
  <c r="N5364" i="3" s="1"/>
  <c r="J5428" i="3"/>
  <c r="N5428" i="3" s="1"/>
  <c r="J5492" i="3"/>
  <c r="N5492" i="3" s="1"/>
  <c r="J5556" i="3"/>
  <c r="N5556" i="3" s="1"/>
  <c r="J5620" i="3"/>
  <c r="N5620" i="3" s="1"/>
  <c r="J5684" i="3"/>
  <c r="N5684" i="3" s="1"/>
  <c r="J5748" i="3"/>
  <c r="N5748" i="3" s="1"/>
  <c r="J5812" i="3"/>
  <c r="N5812" i="3" s="1"/>
  <c r="J5876" i="3"/>
  <c r="N5876" i="3" s="1"/>
  <c r="J5940" i="3"/>
  <c r="N5940" i="3" s="1"/>
  <c r="N17" i="3"/>
  <c r="R17" i="3" s="1"/>
  <c r="J2051" i="3"/>
  <c r="N2051" i="3" s="1"/>
  <c r="R2051" i="3" s="1"/>
  <c r="J3316" i="3"/>
  <c r="N3316" i="3" s="1"/>
  <c r="R3316" i="3" s="1"/>
  <c r="J3869" i="3"/>
  <c r="N3869" i="3" s="1"/>
  <c r="J4231" i="3"/>
  <c r="N4231" i="3" s="1"/>
  <c r="J4487" i="3"/>
  <c r="N4487" i="3" s="1"/>
  <c r="J4743" i="3"/>
  <c r="N4743" i="3" s="1"/>
  <c r="J4888" i="3"/>
  <c r="N4888" i="3" s="1"/>
  <c r="J5016" i="3"/>
  <c r="N5016" i="3" s="1"/>
  <c r="J5144" i="3"/>
  <c r="N5144" i="3" s="1"/>
  <c r="J5272" i="3"/>
  <c r="N5272" i="3" s="1"/>
  <c r="J5400" i="3"/>
  <c r="N5400" i="3" s="1"/>
  <c r="J5528" i="3"/>
  <c r="N5528" i="3" s="1"/>
  <c r="J5656" i="3"/>
  <c r="N5656" i="3" s="1"/>
  <c r="J5784" i="3"/>
  <c r="N5784" i="3" s="1"/>
  <c r="J5912" i="3"/>
  <c r="N5912" i="3" s="1"/>
  <c r="J2532" i="3"/>
  <c r="N2532" i="3" s="1"/>
  <c r="R2532" i="3" s="1"/>
  <c r="J3477" i="3"/>
  <c r="N3477" i="3" s="1"/>
  <c r="R3477" i="3" s="1"/>
  <c r="J3989" i="3"/>
  <c r="N3989" i="3" s="1"/>
  <c r="J4291" i="3"/>
  <c r="N4291" i="3" s="1"/>
  <c r="J4547" i="3"/>
  <c r="N4547" i="3" s="1"/>
  <c r="J4789" i="3"/>
  <c r="N4789" i="3" s="1"/>
  <c r="J4917" i="3"/>
  <c r="N4917" i="3" s="1"/>
  <c r="J5045" i="3"/>
  <c r="N5045" i="3" s="1"/>
  <c r="J5173" i="3"/>
  <c r="N5173" i="3" s="1"/>
  <c r="J5301" i="3"/>
  <c r="N5301" i="3" s="1"/>
  <c r="J5429" i="3"/>
  <c r="N5429" i="3" s="1"/>
  <c r="J5557" i="3"/>
  <c r="N5557" i="3" s="1"/>
  <c r="J5685" i="3"/>
  <c r="N5685" i="3" s="1"/>
  <c r="J5813" i="3"/>
  <c r="N5813" i="3" s="1"/>
  <c r="J5941" i="3"/>
  <c r="N5941" i="3" s="1"/>
  <c r="J2547" i="3"/>
  <c r="N2547" i="3" s="1"/>
  <c r="R2547" i="3" s="1"/>
  <c r="J3484" i="3"/>
  <c r="N3484" i="3" s="1"/>
  <c r="R3484" i="3" s="1"/>
  <c r="J3996" i="3"/>
  <c r="N3996" i="3" s="1"/>
  <c r="J4294" i="3"/>
  <c r="N4294" i="3" s="1"/>
  <c r="J4550" i="3"/>
  <c r="N4550" i="3" s="1"/>
  <c r="J4791" i="3"/>
  <c r="N4791" i="3" s="1"/>
  <c r="J4919" i="3"/>
  <c r="N4919" i="3" s="1"/>
  <c r="J5047" i="3"/>
  <c r="N5047" i="3" s="1"/>
  <c r="J5175" i="3"/>
  <c r="N5175" i="3" s="1"/>
  <c r="J5303" i="3"/>
  <c r="N5303" i="3" s="1"/>
  <c r="J5431" i="3"/>
  <c r="N5431" i="3" s="1"/>
  <c r="J5559" i="3"/>
  <c r="N5559" i="3" s="1"/>
  <c r="J5687" i="3"/>
  <c r="N5687" i="3" s="1"/>
  <c r="J5815" i="3"/>
  <c r="N5815" i="3" s="1"/>
  <c r="J5943" i="3"/>
  <c r="N5943" i="3" s="1"/>
  <c r="J2804" i="3"/>
  <c r="N2804" i="3" s="1"/>
  <c r="R2804" i="3" s="1"/>
  <c r="J3613" i="3"/>
  <c r="N3613" i="3" s="1"/>
  <c r="R3613" i="3" s="1"/>
  <c r="J4103" i="3"/>
  <c r="N4103" i="3" s="1"/>
  <c r="J4359" i="3"/>
  <c r="N4359" i="3" s="1"/>
  <c r="J4615" i="3"/>
  <c r="N4615" i="3" s="1"/>
  <c r="J4824" i="3"/>
  <c r="N4824" i="3" s="1"/>
  <c r="J4952" i="3"/>
  <c r="N4952" i="3" s="1"/>
  <c r="J5080" i="3"/>
  <c r="N5080" i="3" s="1"/>
  <c r="J5208" i="3"/>
  <c r="N5208" i="3" s="1"/>
  <c r="J5336" i="3"/>
  <c r="N5336" i="3" s="1"/>
  <c r="J5464" i="3"/>
  <c r="N5464" i="3" s="1"/>
  <c r="J5592" i="3"/>
  <c r="N5592" i="3" s="1"/>
  <c r="J5720" i="3"/>
  <c r="N5720" i="3" s="1"/>
  <c r="J5848" i="3"/>
  <c r="N5848" i="3" s="1"/>
  <c r="J5976" i="3"/>
  <c r="N5976" i="3" s="1"/>
  <c r="J2548" i="3"/>
  <c r="N2548" i="3" s="1"/>
  <c r="R2548" i="3" s="1"/>
  <c r="J3997" i="3"/>
  <c r="N3997" i="3" s="1"/>
  <c r="J4551" i="3"/>
  <c r="N4551" i="3" s="1"/>
  <c r="J4920" i="3"/>
  <c r="N4920" i="3" s="1"/>
  <c r="J5176" i="3"/>
  <c r="N5176" i="3" s="1"/>
  <c r="J5432" i="3"/>
  <c r="N5432" i="3" s="1"/>
  <c r="J5688" i="3"/>
  <c r="N5688" i="3" s="1"/>
  <c r="J5944" i="3"/>
  <c r="N5944" i="3" s="1"/>
  <c r="J4679" i="3"/>
  <c r="N4679" i="3" s="1"/>
  <c r="J4984" i="3"/>
  <c r="N4984" i="3" s="1"/>
  <c r="J5752" i="3"/>
  <c r="N5752" i="3" s="1"/>
  <c r="J4422" i="3"/>
  <c r="N4422" i="3" s="1"/>
  <c r="J5879" i="3"/>
  <c r="N5879" i="3" s="1"/>
  <c r="J4423" i="3"/>
  <c r="N4423" i="3" s="1"/>
  <c r="J5368" i="3"/>
  <c r="N5368" i="3" s="1"/>
  <c r="J3044" i="3"/>
  <c r="N3044" i="3" s="1"/>
  <c r="R3044" i="3" s="1"/>
  <c r="J4163" i="3"/>
  <c r="N4163" i="3" s="1"/>
  <c r="J4675" i="3"/>
  <c r="N4675" i="3" s="1"/>
  <c r="J4981" i="3"/>
  <c r="N4981" i="3" s="1"/>
  <c r="J5237" i="3"/>
  <c r="N5237" i="3" s="1"/>
  <c r="J5493" i="3"/>
  <c r="N5493" i="3" s="1"/>
  <c r="J5749" i="3"/>
  <c r="N5749" i="3" s="1"/>
  <c r="J4167" i="3"/>
  <c r="N4167" i="3" s="1"/>
  <c r="J5240" i="3"/>
  <c r="N5240" i="3" s="1"/>
  <c r="J3740" i="3"/>
  <c r="N3740" i="3" s="1"/>
  <c r="J5623" i="3"/>
  <c r="N5623" i="3" s="1"/>
  <c r="J3741" i="3"/>
  <c r="N3741" i="3" s="1"/>
  <c r="J5624" i="3"/>
  <c r="N5624" i="3" s="1"/>
  <c r="J3059" i="3"/>
  <c r="N3059" i="3" s="1"/>
  <c r="R3059" i="3" s="1"/>
  <c r="J4166" i="3"/>
  <c r="N4166" i="3" s="1"/>
  <c r="J4678" i="3"/>
  <c r="N4678" i="3" s="1"/>
  <c r="J4983" i="3"/>
  <c r="N4983" i="3" s="1"/>
  <c r="J5239" i="3"/>
  <c r="N5239" i="3" s="1"/>
  <c r="J5495" i="3"/>
  <c r="N5495" i="3" s="1"/>
  <c r="J5751" i="3"/>
  <c r="N5751" i="3" s="1"/>
  <c r="J3060" i="3"/>
  <c r="N3060" i="3" s="1"/>
  <c r="R3060" i="3" s="1"/>
  <c r="J5496" i="3"/>
  <c r="N5496" i="3" s="1"/>
  <c r="J4855" i="3"/>
  <c r="N4855" i="3" s="1"/>
  <c r="J5367" i="3"/>
  <c r="N5367" i="3" s="1"/>
  <c r="J5112" i="3"/>
  <c r="N5112" i="3" s="1"/>
  <c r="J3485" i="3"/>
  <c r="N3485" i="3" s="1"/>
  <c r="R3485" i="3" s="1"/>
  <c r="J4295" i="3"/>
  <c r="N4295" i="3" s="1"/>
  <c r="J4792" i="3"/>
  <c r="N4792" i="3" s="1"/>
  <c r="J5048" i="3"/>
  <c r="N5048" i="3" s="1"/>
  <c r="J5304" i="3"/>
  <c r="N5304" i="3" s="1"/>
  <c r="J5560" i="3"/>
  <c r="N5560" i="3" s="1"/>
  <c r="J5816" i="3"/>
  <c r="N5816" i="3" s="1"/>
  <c r="J3733" i="3"/>
  <c r="N3733" i="3" s="1"/>
  <c r="J4419" i="3"/>
  <c r="N4419" i="3" s="1"/>
  <c r="J4853" i="3"/>
  <c r="N4853" i="3" s="1"/>
  <c r="J5109" i="3"/>
  <c r="N5109" i="3" s="1"/>
  <c r="J5365" i="3"/>
  <c r="N5365" i="3" s="1"/>
  <c r="J5621" i="3"/>
  <c r="N5621" i="3" s="1"/>
  <c r="J5877" i="3"/>
  <c r="N5877" i="3" s="1"/>
  <c r="J5111" i="3"/>
  <c r="N5111" i="3" s="1"/>
  <c r="J4856" i="3"/>
  <c r="N4856" i="3" s="1"/>
  <c r="J5880" i="3"/>
  <c r="N5880" i="3" s="1"/>
  <c r="D7" i="1" l="1"/>
  <c r="B30" i="1"/>
  <c r="D34" i="1" l="1"/>
  <c r="C34" i="1"/>
  <c r="H44" i="1" l="1"/>
  <c r="J44" i="1" l="1"/>
  <c r="R29" i="1"/>
  <c r="R34" i="1" l="1"/>
  <c r="O46" i="1" l="1"/>
  <c r="Q45" i="1"/>
  <c r="S45" i="1" s="1"/>
  <c r="U45" i="1" s="1"/>
  <c r="O68" i="1"/>
  <c r="Q67" i="1"/>
  <c r="S67" i="1" s="1"/>
  <c r="U67" i="1" s="1"/>
  <c r="R33" i="1"/>
  <c r="R35" i="1"/>
  <c r="O47" i="1" l="1"/>
  <c r="Q68" i="1"/>
  <c r="S68" i="1" s="1"/>
  <c r="U68" i="1" s="1"/>
  <c r="O69" i="1"/>
  <c r="Q46" i="1"/>
  <c r="S46" i="1" s="1"/>
  <c r="U46" i="1" s="1"/>
  <c r="D33" i="1"/>
  <c r="O70" i="1" l="1"/>
  <c r="Q69" i="1"/>
  <c r="S69" i="1" s="1"/>
  <c r="U69" i="1" s="1"/>
  <c r="O48" i="1"/>
  <c r="Q47" i="1"/>
  <c r="S47" i="1" s="1"/>
  <c r="U47" i="1" s="1"/>
  <c r="Q70" i="1" l="1"/>
  <c r="S70" i="1" s="1"/>
  <c r="U70" i="1" s="1"/>
  <c r="O71" i="1"/>
  <c r="Q48" i="1"/>
  <c r="S48" i="1" s="1"/>
  <c r="U48" i="1" s="1"/>
  <c r="O49" i="1"/>
  <c r="Q71" i="1" l="1"/>
  <c r="S71" i="1" s="1"/>
  <c r="U71" i="1" s="1"/>
  <c r="O72" i="1"/>
  <c r="O50" i="1"/>
  <c r="Q49" i="1"/>
  <c r="S49" i="1" s="1"/>
  <c r="U49" i="1" s="1"/>
  <c r="Q72" i="1" l="1"/>
  <c r="S72" i="1" s="1"/>
  <c r="U72" i="1" s="1"/>
  <c r="O73" i="1"/>
  <c r="O51" i="1"/>
  <c r="Q50" i="1"/>
  <c r="S50" i="1" s="1"/>
  <c r="U50" i="1" s="1"/>
  <c r="Q73" i="1" l="1"/>
  <c r="S73" i="1" s="1"/>
  <c r="U73" i="1" s="1"/>
  <c r="O74" i="1"/>
  <c r="O52" i="1"/>
  <c r="Q51" i="1"/>
  <c r="S51" i="1" s="1"/>
  <c r="U51" i="1" s="1"/>
  <c r="O75" i="1" l="1"/>
  <c r="Q74" i="1"/>
  <c r="S74" i="1" s="1"/>
  <c r="U74" i="1" s="1"/>
  <c r="O53" i="1"/>
  <c r="Q52" i="1"/>
  <c r="S52" i="1" s="1"/>
  <c r="U52" i="1" s="1"/>
  <c r="Q75" i="1" l="1"/>
  <c r="S75" i="1" s="1"/>
  <c r="U75" i="1" s="1"/>
  <c r="O76" i="1"/>
  <c r="O54" i="1"/>
  <c r="Q53" i="1"/>
  <c r="S53" i="1" s="1"/>
  <c r="U53" i="1" s="1"/>
  <c r="Q76" i="1" l="1"/>
  <c r="S76" i="1" s="1"/>
  <c r="U76" i="1" s="1"/>
  <c r="O77" i="1"/>
  <c r="O55" i="1"/>
  <c r="Q54" i="1"/>
  <c r="S54" i="1" s="1"/>
  <c r="U54" i="1" s="1"/>
  <c r="O78" i="1" l="1"/>
  <c r="Q77" i="1"/>
  <c r="S77" i="1" s="1"/>
  <c r="U77" i="1" s="1"/>
  <c r="Q55" i="1"/>
  <c r="S55" i="1" s="1"/>
  <c r="U55" i="1" s="1"/>
  <c r="O56" i="1"/>
  <c r="O79" i="1" l="1"/>
  <c r="Q78" i="1"/>
  <c r="S78" i="1" s="1"/>
  <c r="U78" i="1" s="1"/>
  <c r="O57" i="1"/>
  <c r="Q56" i="1"/>
  <c r="S56" i="1" s="1"/>
  <c r="U56" i="1" s="1"/>
  <c r="Q79" i="1" l="1"/>
  <c r="S79" i="1" s="1"/>
  <c r="U79" i="1" s="1"/>
  <c r="O80" i="1"/>
  <c r="O58" i="1"/>
  <c r="Q57" i="1"/>
  <c r="S57" i="1" s="1"/>
  <c r="U57" i="1" s="1"/>
  <c r="Q80" i="1" l="1"/>
  <c r="S80" i="1" s="1"/>
  <c r="U80" i="1" s="1"/>
  <c r="O81" i="1"/>
  <c r="O59" i="1"/>
  <c r="Q58" i="1"/>
  <c r="S58" i="1" s="1"/>
  <c r="U58" i="1" s="1"/>
  <c r="Q81" i="1" l="1"/>
  <c r="S81" i="1" s="1"/>
  <c r="U81" i="1" s="1"/>
  <c r="O82" i="1"/>
  <c r="Q59" i="1"/>
  <c r="S59" i="1" s="1"/>
  <c r="U59" i="1" s="1"/>
  <c r="O60" i="1"/>
  <c r="Q60" i="1" l="1"/>
  <c r="S60" i="1" s="1"/>
  <c r="U60" i="1" s="1"/>
  <c r="Q82" i="1"/>
  <c r="S82" i="1" s="1"/>
  <c r="U82" i="1" s="1"/>
  <c r="O83" i="1"/>
  <c r="O84" i="1" l="1"/>
  <c r="Q83" i="1"/>
  <c r="S83" i="1" s="1"/>
  <c r="U83" i="1" s="1"/>
  <c r="Q84" i="1" l="1"/>
  <c r="S84" i="1" s="1"/>
  <c r="U84" i="1" s="1"/>
  <c r="O85" i="1"/>
  <c r="Q85" i="1" l="1"/>
  <c r="S85" i="1" s="1"/>
  <c r="U85" i="1" s="1"/>
  <c r="O86" i="1"/>
  <c r="Q86" i="1" l="1"/>
  <c r="S86" i="1" s="1"/>
  <c r="U86" i="1" s="1"/>
  <c r="O87" i="1"/>
  <c r="O88" i="1" l="1"/>
  <c r="Q87" i="1"/>
  <c r="S87" i="1" s="1"/>
  <c r="U87" i="1" s="1"/>
  <c r="Q88" i="1" l="1"/>
  <c r="S88" i="1" s="1"/>
  <c r="U88" i="1" s="1"/>
  <c r="O89" i="1"/>
  <c r="Q89" i="1" l="1"/>
  <c r="S89" i="1" s="1"/>
  <c r="U89" i="1" s="1"/>
  <c r="O90" i="1"/>
  <c r="Q90" i="1" l="1"/>
  <c r="S90" i="1" s="1"/>
  <c r="U90" i="1" s="1"/>
  <c r="O91" i="1"/>
  <c r="Q91" i="1" l="1"/>
  <c r="S91" i="1" s="1"/>
  <c r="U91" i="1" s="1"/>
  <c r="O92" i="1"/>
  <c r="O93" i="1" l="1"/>
  <c r="Q92" i="1"/>
  <c r="S92" i="1" s="1"/>
  <c r="U92" i="1" s="1"/>
  <c r="O94" i="1" l="1"/>
  <c r="Q93" i="1"/>
  <c r="S93" i="1" s="1"/>
  <c r="U93" i="1" s="1"/>
  <c r="O95" i="1" l="1"/>
  <c r="Q94" i="1"/>
  <c r="S94" i="1" s="1"/>
  <c r="U94" i="1" s="1"/>
  <c r="Q95" i="1" l="1"/>
  <c r="S95" i="1" s="1"/>
  <c r="U95" i="1" s="1"/>
  <c r="O96" i="1"/>
  <c r="O97" i="1" l="1"/>
  <c r="Q96" i="1"/>
  <c r="S96" i="1" s="1"/>
  <c r="U96" i="1" s="1"/>
  <c r="Q97" i="1" l="1"/>
  <c r="S97" i="1" s="1"/>
  <c r="U97" i="1" s="1"/>
  <c r="O98" i="1"/>
  <c r="Q98" i="1" l="1"/>
  <c r="S98" i="1" s="1"/>
  <c r="U98" i="1" s="1"/>
  <c r="O99" i="1"/>
  <c r="Q99" i="1" l="1"/>
  <c r="S99" i="1" s="1"/>
  <c r="U99" i="1" s="1"/>
  <c r="O100" i="1"/>
  <c r="O101" i="1" s="1"/>
  <c r="Q101" i="1" l="1"/>
  <c r="S101" i="1" s="1"/>
  <c r="U101" i="1" s="1"/>
  <c r="O102" i="1"/>
  <c r="Q100" i="1"/>
  <c r="S100" i="1" s="1"/>
  <c r="U100" i="1" s="1"/>
  <c r="Q102" i="1" l="1"/>
  <c r="S102" i="1" s="1"/>
  <c r="U102" i="1" s="1"/>
  <c r="O103" i="1"/>
  <c r="O104" i="1" l="1"/>
  <c r="Q103" i="1"/>
  <c r="S103" i="1" s="1"/>
  <c r="U103" i="1" s="1"/>
  <c r="O105" i="1" l="1"/>
  <c r="Q104" i="1"/>
  <c r="S104" i="1" s="1"/>
  <c r="U104" i="1" s="1"/>
  <c r="Q105" i="1" l="1"/>
  <c r="S105" i="1" s="1"/>
  <c r="U105" i="1" s="1"/>
  <c r="O106" i="1"/>
  <c r="O107" i="1" l="1"/>
  <c r="Q106" i="1"/>
  <c r="S106" i="1" s="1"/>
  <c r="U106" i="1" s="1"/>
  <c r="Q107" i="1" l="1"/>
  <c r="S107" i="1" s="1"/>
  <c r="U107" i="1" s="1"/>
  <c r="O108" i="1"/>
  <c r="Q108" i="1" l="1"/>
  <c r="S108" i="1" s="1"/>
  <c r="U108" i="1" s="1"/>
  <c r="O109" i="1"/>
  <c r="O110" i="1" l="1"/>
  <c r="Q109" i="1"/>
  <c r="S109" i="1" s="1"/>
  <c r="U109" i="1" s="1"/>
  <c r="O111" i="1" l="1"/>
  <c r="Q110" i="1"/>
  <c r="S110" i="1" s="1"/>
  <c r="U110" i="1" s="1"/>
  <c r="Q111" i="1" l="1"/>
  <c r="S111" i="1" s="1"/>
  <c r="U111" i="1" s="1"/>
  <c r="O112" i="1"/>
  <c r="O113" i="1" l="1"/>
  <c r="Q112" i="1"/>
  <c r="S112" i="1" s="1"/>
  <c r="U112" i="1" s="1"/>
  <c r="Q113" i="1" l="1"/>
  <c r="S113" i="1" s="1"/>
  <c r="U113" i="1" s="1"/>
  <c r="O114" i="1"/>
  <c r="O115" i="1" l="1"/>
  <c r="Q114" i="1"/>
  <c r="S114" i="1" s="1"/>
  <c r="U114" i="1" s="1"/>
  <c r="O116" i="1" l="1"/>
  <c r="Q115" i="1"/>
  <c r="S115" i="1" s="1"/>
  <c r="U115" i="1" s="1"/>
  <c r="Q116" i="1" l="1"/>
  <c r="S116" i="1" s="1"/>
  <c r="U116" i="1" s="1"/>
  <c r="O117" i="1"/>
  <c r="O118" i="1" l="1"/>
  <c r="Q117" i="1"/>
  <c r="S117" i="1" s="1"/>
  <c r="U117" i="1" s="1"/>
  <c r="O119" i="1" l="1"/>
  <c r="Q118" i="1"/>
  <c r="S118" i="1" s="1"/>
  <c r="U118" i="1" s="1"/>
  <c r="Q119" i="1" l="1"/>
  <c r="S119" i="1" s="1"/>
  <c r="U119" i="1" s="1"/>
  <c r="O120" i="1"/>
  <c r="O121" i="1" l="1"/>
  <c r="Q120" i="1"/>
  <c r="S120" i="1" s="1"/>
  <c r="U120" i="1" s="1"/>
  <c r="Q121" i="1" l="1"/>
  <c r="S121" i="1" s="1"/>
  <c r="U121" i="1" s="1"/>
  <c r="O122" i="1"/>
  <c r="O123" i="1" l="1"/>
  <c r="Q122" i="1"/>
  <c r="S122" i="1" s="1"/>
  <c r="U122" i="1" s="1"/>
  <c r="O124" i="1" l="1"/>
  <c r="Q123" i="1"/>
  <c r="S123" i="1" s="1"/>
  <c r="U123" i="1" s="1"/>
  <c r="O125" i="1" l="1"/>
  <c r="Q124" i="1"/>
  <c r="S124" i="1" s="1"/>
  <c r="U124" i="1" s="1"/>
  <c r="O126" i="1" l="1"/>
  <c r="Q125" i="1"/>
  <c r="S125" i="1" s="1"/>
  <c r="U125" i="1" s="1"/>
  <c r="Q126" i="1" l="1"/>
  <c r="S126" i="1" s="1"/>
  <c r="U126" i="1" s="1"/>
  <c r="O127" i="1"/>
  <c r="Q127" i="1" l="1"/>
  <c r="S127" i="1" s="1"/>
  <c r="U127" i="1" s="1"/>
  <c r="O128" i="1"/>
  <c r="O129" i="1" l="1"/>
  <c r="Q128" i="1"/>
  <c r="S128" i="1" s="1"/>
  <c r="U128" i="1" s="1"/>
  <c r="Q129" i="1" l="1"/>
  <c r="S129" i="1" s="1"/>
  <c r="U129" i="1" s="1"/>
  <c r="O130" i="1"/>
  <c r="O131" i="1" l="1"/>
  <c r="Q130" i="1"/>
  <c r="S130" i="1" s="1"/>
  <c r="U130" i="1" s="1"/>
  <c r="Q131" i="1" l="1"/>
  <c r="S131" i="1" s="1"/>
  <c r="U131" i="1" s="1"/>
  <c r="O132" i="1"/>
  <c r="O133" i="1" l="1"/>
  <c r="Q132" i="1"/>
  <c r="S132" i="1" s="1"/>
  <c r="U132" i="1" s="1"/>
  <c r="O134" i="1" l="1"/>
  <c r="Q133" i="1"/>
  <c r="S133" i="1" s="1"/>
  <c r="U133" i="1" s="1"/>
  <c r="O135" i="1" l="1"/>
  <c r="Q134" i="1"/>
  <c r="S134" i="1" s="1"/>
  <c r="U134" i="1" s="1"/>
  <c r="Q135" i="1" l="1"/>
  <c r="S135" i="1" s="1"/>
  <c r="U135" i="1" s="1"/>
  <c r="O136" i="1"/>
  <c r="Q136" i="1" l="1"/>
  <c r="S136" i="1" s="1"/>
  <c r="U136" i="1" s="1"/>
  <c r="O137" i="1"/>
  <c r="Q137" i="1" l="1"/>
  <c r="S137" i="1" s="1"/>
  <c r="U137" i="1" s="1"/>
  <c r="O138" i="1"/>
  <c r="O139" i="1" l="1"/>
  <c r="Q138" i="1"/>
  <c r="S138" i="1" s="1"/>
  <c r="U138" i="1" s="1"/>
  <c r="Q139" i="1" l="1"/>
  <c r="S139" i="1" s="1"/>
  <c r="U139" i="1" s="1"/>
  <c r="O140" i="1"/>
  <c r="Q140" i="1" l="1"/>
  <c r="S140" i="1" s="1"/>
  <c r="U140" i="1" s="1"/>
  <c r="O141" i="1"/>
  <c r="Q141" i="1" l="1"/>
  <c r="S141" i="1" s="1"/>
  <c r="U141" i="1" s="1"/>
  <c r="O142" i="1"/>
  <c r="O143" i="1" l="1"/>
  <c r="Q142" i="1"/>
  <c r="S142" i="1" s="1"/>
  <c r="U142" i="1" s="1"/>
  <c r="O144" i="1" l="1"/>
  <c r="Q143" i="1"/>
  <c r="S143" i="1" s="1"/>
  <c r="U143" i="1" s="1"/>
  <c r="O145" i="1" l="1"/>
  <c r="Q144" i="1"/>
  <c r="S144" i="1" s="1"/>
  <c r="U144" i="1" s="1"/>
  <c r="Q145" i="1" l="1"/>
  <c r="S145" i="1" s="1"/>
  <c r="U145" i="1" s="1"/>
  <c r="O146" i="1"/>
  <c r="Q146" i="1" l="1"/>
  <c r="S146" i="1" s="1"/>
  <c r="U146" i="1" s="1"/>
  <c r="O147" i="1"/>
  <c r="O148" i="1" s="1"/>
  <c r="Q148" i="1" l="1"/>
  <c r="S148" i="1" s="1"/>
  <c r="U148" i="1" s="1"/>
  <c r="O149" i="1"/>
  <c r="Q147" i="1"/>
  <c r="S147" i="1" s="1"/>
  <c r="U147" i="1" s="1"/>
  <c r="O150" i="1" l="1"/>
  <c r="Q149" i="1"/>
  <c r="S149" i="1" s="1"/>
  <c r="U149" i="1" s="1"/>
  <c r="Q150" i="1" l="1"/>
  <c r="S150" i="1" s="1"/>
  <c r="U150" i="1" s="1"/>
  <c r="O151" i="1"/>
  <c r="Q151" i="1" l="1"/>
  <c r="S151" i="1" s="1"/>
  <c r="U151" i="1" s="1"/>
  <c r="O152" i="1"/>
  <c r="Q152" i="1" l="1"/>
  <c r="S152" i="1" s="1"/>
  <c r="U152" i="1" s="1"/>
  <c r="O153" i="1"/>
  <c r="O154" i="1" l="1"/>
  <c r="Q153" i="1"/>
  <c r="S153" i="1" s="1"/>
  <c r="U153" i="1" s="1"/>
  <c r="Q154" i="1" l="1"/>
  <c r="S154" i="1" s="1"/>
  <c r="U154" i="1" s="1"/>
  <c r="O155" i="1"/>
  <c r="O156" i="1" l="1"/>
  <c r="Q155" i="1"/>
  <c r="S155" i="1" s="1"/>
  <c r="U155" i="1" s="1"/>
  <c r="Q156" i="1" l="1"/>
  <c r="S156" i="1" s="1"/>
  <c r="U156" i="1" s="1"/>
  <c r="O157" i="1"/>
  <c r="Q157" i="1" l="1"/>
  <c r="S157" i="1" s="1"/>
  <c r="U157" i="1" s="1"/>
  <c r="C44" i="1" l="1"/>
  <c r="C20" i="2"/>
  <c r="C50" i="2" s="1"/>
  <c r="C54" i="2" s="1"/>
  <c r="C55" i="2" s="1"/>
  <c r="D55" i="2" s="1"/>
  <c r="N45" i="1"/>
  <c r="P45" i="1" s="1"/>
  <c r="R45" i="1" s="1"/>
  <c r="T45" i="1" s="1"/>
  <c r="C76" i="2" l="1"/>
  <c r="C77" i="2" s="1"/>
  <c r="C78" i="2" s="1"/>
  <c r="C80" i="2" s="1"/>
  <c r="C65" i="2"/>
  <c r="C66" i="2" s="1"/>
  <c r="R31" i="1"/>
  <c r="B17" i="3"/>
  <c r="B541" i="3" s="1"/>
  <c r="F541" i="3" s="1"/>
  <c r="H541" i="3" s="1"/>
  <c r="L541" i="3" s="1"/>
  <c r="N46" i="1"/>
  <c r="N47" i="1" s="1"/>
  <c r="N67" i="1"/>
  <c r="N68" i="1" s="1"/>
  <c r="C33" i="1"/>
  <c r="B3209" i="3" l="1"/>
  <c r="F3209" i="3" s="1"/>
  <c r="H3209" i="3" s="1"/>
  <c r="L3209" i="3" s="1"/>
  <c r="B5998" i="3"/>
  <c r="F5998" i="3" s="1"/>
  <c r="H5998" i="3" s="1"/>
  <c r="L5998" i="3" s="1"/>
  <c r="C67" i="2"/>
  <c r="F33" i="1" s="1"/>
  <c r="B1811" i="3"/>
  <c r="D1811" i="3" s="1"/>
  <c r="M1811" i="3" s="1"/>
  <c r="B309" i="3"/>
  <c r="F309" i="3" s="1"/>
  <c r="H309" i="3" s="1"/>
  <c r="L309" i="3" s="1"/>
  <c r="B2699" i="3"/>
  <c r="D2699" i="3" s="1"/>
  <c r="Q2699" i="3" s="1"/>
  <c r="B1406" i="3"/>
  <c r="D1406" i="3" s="1"/>
  <c r="Q1406" i="3" s="1"/>
  <c r="B410" i="3"/>
  <c r="D410" i="3" s="1"/>
  <c r="M410" i="3" s="1"/>
  <c r="B3873" i="3"/>
  <c r="D3873" i="3" s="1"/>
  <c r="M3873" i="3" s="1"/>
  <c r="B1161" i="3"/>
  <c r="F1161" i="3" s="1"/>
  <c r="H1161" i="3" s="1"/>
  <c r="L1161" i="3" s="1"/>
  <c r="B2844" i="3"/>
  <c r="D2844" i="3" s="1"/>
  <c r="Q2844" i="3" s="1"/>
  <c r="B5969" i="3"/>
  <c r="D5969" i="3" s="1"/>
  <c r="M5969" i="3" s="1"/>
  <c r="B2210" i="3"/>
  <c r="F2210" i="3" s="1"/>
  <c r="H2210" i="3" s="1"/>
  <c r="L2210" i="3" s="1"/>
  <c r="B1093" i="3"/>
  <c r="D1093" i="3" s="1"/>
  <c r="Q1093" i="3" s="1"/>
  <c r="B5656" i="3"/>
  <c r="F5656" i="3" s="1"/>
  <c r="H5656" i="3" s="1"/>
  <c r="L5656" i="3" s="1"/>
  <c r="B5873" i="3"/>
  <c r="D5873" i="3" s="1"/>
  <c r="M5873" i="3" s="1"/>
  <c r="B644" i="3"/>
  <c r="F644" i="3" s="1"/>
  <c r="H644" i="3" s="1"/>
  <c r="L644" i="3" s="1"/>
  <c r="B4770" i="3"/>
  <c r="F4770" i="3" s="1"/>
  <c r="H4770" i="3" s="1"/>
  <c r="L4770" i="3" s="1"/>
  <c r="B5897" i="3"/>
  <c r="F5897" i="3" s="1"/>
  <c r="H5897" i="3" s="1"/>
  <c r="L5897" i="3" s="1"/>
  <c r="B1459" i="3"/>
  <c r="F1459" i="3" s="1"/>
  <c r="H1459" i="3" s="1"/>
  <c r="L1459" i="3" s="1"/>
  <c r="B1313" i="3"/>
  <c r="F1313" i="3" s="1"/>
  <c r="H1313" i="3" s="1"/>
  <c r="L1313" i="3" s="1"/>
  <c r="B1886" i="3"/>
  <c r="D1886" i="3" s="1"/>
  <c r="M1886" i="3" s="1"/>
  <c r="B5282" i="3"/>
  <c r="F5282" i="3" s="1"/>
  <c r="H5282" i="3" s="1"/>
  <c r="L5282" i="3" s="1"/>
  <c r="B4067" i="3"/>
  <c r="F4067" i="3" s="1"/>
  <c r="H4067" i="3" s="1"/>
  <c r="L4067" i="3" s="1"/>
  <c r="B4626" i="3"/>
  <c r="D4626" i="3" s="1"/>
  <c r="M4626" i="3" s="1"/>
  <c r="B1008" i="3"/>
  <c r="F1008" i="3" s="1"/>
  <c r="H1008" i="3" s="1"/>
  <c r="L1008" i="3" s="1"/>
  <c r="D541" i="3"/>
  <c r="Q541" i="3" s="1"/>
  <c r="B169" i="3"/>
  <c r="D169" i="3" s="1"/>
  <c r="Q169" i="3" s="1"/>
  <c r="B2710" i="3"/>
  <c r="D2710" i="3" s="1"/>
  <c r="M2710" i="3" s="1"/>
  <c r="B5685" i="3"/>
  <c r="D5685" i="3" s="1"/>
  <c r="M5685" i="3" s="1"/>
  <c r="B1136" i="3"/>
  <c r="F1136" i="3" s="1"/>
  <c r="H1136" i="3" s="1"/>
  <c r="L1136" i="3" s="1"/>
  <c r="B5830" i="3"/>
  <c r="D5830" i="3" s="1"/>
  <c r="M5830" i="3" s="1"/>
  <c r="B1871" i="3"/>
  <c r="F1871" i="3" s="1"/>
  <c r="H1871" i="3" s="1"/>
  <c r="L1871" i="3" s="1"/>
  <c r="B5458" i="3"/>
  <c r="D5458" i="3" s="1"/>
  <c r="M5458" i="3" s="1"/>
  <c r="B5348" i="3"/>
  <c r="F5348" i="3" s="1"/>
  <c r="H5348" i="3" s="1"/>
  <c r="L5348" i="3" s="1"/>
  <c r="B1834" i="3"/>
  <c r="F1834" i="3" s="1"/>
  <c r="H1834" i="3" s="1"/>
  <c r="L1834" i="3" s="1"/>
  <c r="B253" i="3"/>
  <c r="D253" i="3" s="1"/>
  <c r="M253" i="3" s="1"/>
  <c r="B783" i="3"/>
  <c r="F783" i="3" s="1"/>
  <c r="H783" i="3" s="1"/>
  <c r="L783" i="3" s="1"/>
  <c r="B1299" i="3"/>
  <c r="D1299" i="3" s="1"/>
  <c r="Q1299" i="3" s="1"/>
  <c r="B2950" i="3"/>
  <c r="D2950" i="3" s="1"/>
  <c r="M2950" i="3" s="1"/>
  <c r="B1156" i="3"/>
  <c r="F1156" i="3" s="1"/>
  <c r="H1156" i="3" s="1"/>
  <c r="L1156" i="3" s="1"/>
  <c r="B3337" i="3"/>
  <c r="F3337" i="3" s="1"/>
  <c r="H3337" i="3" s="1"/>
  <c r="L3337" i="3" s="1"/>
  <c r="B4622" i="3"/>
  <c r="D4622" i="3" s="1"/>
  <c r="M4622" i="3" s="1"/>
  <c r="B5937" i="3"/>
  <c r="F5937" i="3" s="1"/>
  <c r="H5937" i="3" s="1"/>
  <c r="L5937" i="3" s="1"/>
  <c r="B4860" i="3"/>
  <c r="F4860" i="3" s="1"/>
  <c r="H4860" i="3" s="1"/>
  <c r="L4860" i="3" s="1"/>
  <c r="B4761" i="3"/>
  <c r="F4761" i="3" s="1"/>
  <c r="H4761" i="3" s="1"/>
  <c r="L4761" i="3" s="1"/>
  <c r="B4104" i="3"/>
  <c r="F4104" i="3" s="1"/>
  <c r="H4104" i="3" s="1"/>
  <c r="L4104" i="3" s="1"/>
  <c r="B5463" i="3"/>
  <c r="D5463" i="3" s="1"/>
  <c r="M5463" i="3" s="1"/>
  <c r="B4642" i="3"/>
  <c r="F4642" i="3" s="1"/>
  <c r="H4642" i="3" s="1"/>
  <c r="L4642" i="3" s="1"/>
  <c r="B3364" i="3"/>
  <c r="F3364" i="3" s="1"/>
  <c r="H3364" i="3" s="1"/>
  <c r="L3364" i="3" s="1"/>
  <c r="B3879" i="3"/>
  <c r="D3879" i="3" s="1"/>
  <c r="M3879" i="3" s="1"/>
  <c r="B4499" i="3"/>
  <c r="D4499" i="3" s="1"/>
  <c r="M4499" i="3" s="1"/>
  <c r="B5350" i="3"/>
  <c r="F5350" i="3" s="1"/>
  <c r="H5350" i="3" s="1"/>
  <c r="L5350" i="3" s="1"/>
  <c r="B854" i="3"/>
  <c r="F854" i="3" s="1"/>
  <c r="H854" i="3" s="1"/>
  <c r="L854" i="3" s="1"/>
  <c r="B5114" i="3"/>
  <c r="F5114" i="3" s="1"/>
  <c r="H5114" i="3" s="1"/>
  <c r="L5114" i="3" s="1"/>
  <c r="B2189" i="3"/>
  <c r="F2189" i="3" s="1"/>
  <c r="H2189" i="3" s="1"/>
  <c r="L2189" i="3" s="1"/>
  <c r="B1714" i="3"/>
  <c r="D1714" i="3" s="1"/>
  <c r="M1714" i="3" s="1"/>
  <c r="B4881" i="3"/>
  <c r="D4881" i="3" s="1"/>
  <c r="M4881" i="3" s="1"/>
  <c r="B5827" i="3"/>
  <c r="F5827" i="3" s="1"/>
  <c r="H5827" i="3" s="1"/>
  <c r="L5827" i="3" s="1"/>
  <c r="B3063" i="3"/>
  <c r="F3063" i="3" s="1"/>
  <c r="H3063" i="3" s="1"/>
  <c r="L3063" i="3" s="1"/>
  <c r="B4345" i="3"/>
  <c r="F4345" i="3" s="1"/>
  <c r="H4345" i="3" s="1"/>
  <c r="L4345" i="3" s="1"/>
  <c r="B4279" i="3"/>
  <c r="F4279" i="3" s="1"/>
  <c r="H4279" i="3" s="1"/>
  <c r="L4279" i="3" s="1"/>
  <c r="B2485" i="3"/>
  <c r="F2485" i="3" s="1"/>
  <c r="H2485" i="3" s="1"/>
  <c r="L2485" i="3" s="1"/>
  <c r="B2572" i="3"/>
  <c r="D2572" i="3" s="1"/>
  <c r="M2572" i="3" s="1"/>
  <c r="B4148" i="3"/>
  <c r="D4148" i="3" s="1"/>
  <c r="M4148" i="3" s="1"/>
  <c r="B5221" i="3"/>
  <c r="F5221" i="3" s="1"/>
  <c r="H5221" i="3" s="1"/>
  <c r="L5221" i="3" s="1"/>
  <c r="B2037" i="3"/>
  <c r="D2037" i="3" s="1"/>
  <c r="Q2037" i="3" s="1"/>
  <c r="B982" i="3"/>
  <c r="D982" i="3" s="1"/>
  <c r="M982" i="3" s="1"/>
  <c r="B1423" i="3"/>
  <c r="F1423" i="3" s="1"/>
  <c r="H1423" i="3" s="1"/>
  <c r="L1423" i="3" s="1"/>
  <c r="B4285" i="3"/>
  <c r="D4285" i="3" s="1"/>
  <c r="M4285" i="3" s="1"/>
  <c r="B2890" i="3"/>
  <c r="F2890" i="3" s="1"/>
  <c r="H2890" i="3" s="1"/>
  <c r="L2890" i="3" s="1"/>
  <c r="B161" i="3"/>
  <c r="F161" i="3" s="1"/>
  <c r="H161" i="3" s="1"/>
  <c r="B5826" i="3"/>
  <c r="D5826" i="3" s="1"/>
  <c r="M5826" i="3" s="1"/>
  <c r="B5460" i="3"/>
  <c r="F5460" i="3" s="1"/>
  <c r="H5460" i="3" s="1"/>
  <c r="L5460" i="3" s="1"/>
  <c r="B3629" i="3"/>
  <c r="F3629" i="3" s="1"/>
  <c r="H3629" i="3" s="1"/>
  <c r="L3629" i="3" s="1"/>
  <c r="B502" i="3"/>
  <c r="D502" i="3" s="1"/>
  <c r="Q502" i="3" s="1"/>
  <c r="B879" i="3"/>
  <c r="F879" i="3" s="1"/>
  <c r="H879" i="3" s="1"/>
  <c r="L879" i="3" s="1"/>
  <c r="B1291" i="3"/>
  <c r="D1291" i="3" s="1"/>
  <c r="Q1291" i="3" s="1"/>
  <c r="B3396" i="3"/>
  <c r="D3396" i="3" s="1"/>
  <c r="Q3396" i="3" s="1"/>
  <c r="B712" i="3"/>
  <c r="F712" i="3" s="1"/>
  <c r="H712" i="3" s="1"/>
  <c r="L712" i="3" s="1"/>
  <c r="B2077" i="3"/>
  <c r="F2077" i="3" s="1"/>
  <c r="H2077" i="3" s="1"/>
  <c r="L2077" i="3" s="1"/>
  <c r="B3781" i="3"/>
  <c r="F3781" i="3" s="1"/>
  <c r="H3781" i="3" s="1"/>
  <c r="L3781" i="3" s="1"/>
  <c r="B3807" i="3"/>
  <c r="F3807" i="3" s="1"/>
  <c r="H3807" i="3" s="1"/>
  <c r="L3807" i="3" s="1"/>
  <c r="B188" i="3"/>
  <c r="D188" i="3" s="1"/>
  <c r="Q188" i="3" s="1"/>
  <c r="B2819" i="3"/>
  <c r="F2819" i="3" s="1"/>
  <c r="H2819" i="3" s="1"/>
  <c r="L2819" i="3" s="1"/>
  <c r="B3056" i="3"/>
  <c r="F3056" i="3" s="1"/>
  <c r="H3056" i="3" s="1"/>
  <c r="L3056" i="3" s="1"/>
  <c r="B1414" i="3"/>
  <c r="F1414" i="3" s="1"/>
  <c r="H1414" i="3" s="1"/>
  <c r="L1414" i="3" s="1"/>
  <c r="B4523" i="3"/>
  <c r="F4523" i="3" s="1"/>
  <c r="H4523" i="3" s="1"/>
  <c r="L4523" i="3" s="1"/>
  <c r="B526" i="3"/>
  <c r="F526" i="3" s="1"/>
  <c r="H526" i="3" s="1"/>
  <c r="L526" i="3" s="1"/>
  <c r="B4412" i="3"/>
  <c r="F4412" i="3" s="1"/>
  <c r="H4412" i="3" s="1"/>
  <c r="L4412" i="3" s="1"/>
  <c r="B5734" i="3"/>
  <c r="F5734" i="3" s="1"/>
  <c r="H5734" i="3" s="1"/>
  <c r="L5734" i="3" s="1"/>
  <c r="B1685" i="3"/>
  <c r="F1685" i="3" s="1"/>
  <c r="H1685" i="3" s="1"/>
  <c r="L1685" i="3" s="1"/>
  <c r="B3963" i="3"/>
  <c r="D3963" i="3" s="1"/>
  <c r="M3963" i="3" s="1"/>
  <c r="B4325" i="3"/>
  <c r="D4325" i="3" s="1"/>
  <c r="M4325" i="3" s="1"/>
  <c r="B28" i="3"/>
  <c r="D28" i="3" s="1"/>
  <c r="M28" i="3" s="1"/>
  <c r="B3581" i="3"/>
  <c r="F3581" i="3" s="1"/>
  <c r="H3581" i="3" s="1"/>
  <c r="L3581" i="3" s="1"/>
  <c r="B2002" i="3"/>
  <c r="D2002" i="3" s="1"/>
  <c r="M2002" i="3" s="1"/>
  <c r="B5384" i="3"/>
  <c r="F5384" i="3" s="1"/>
  <c r="H5384" i="3" s="1"/>
  <c r="L5384" i="3" s="1"/>
  <c r="B2867" i="3"/>
  <c r="D2867" i="3" s="1"/>
  <c r="M2867" i="3" s="1"/>
  <c r="B5136" i="3"/>
  <c r="D5136" i="3" s="1"/>
  <c r="M5136" i="3" s="1"/>
  <c r="B4762" i="3"/>
  <c r="F4762" i="3" s="1"/>
  <c r="H4762" i="3" s="1"/>
  <c r="L4762" i="3" s="1"/>
  <c r="B5876" i="3"/>
  <c r="F5876" i="3" s="1"/>
  <c r="H5876" i="3" s="1"/>
  <c r="L5876" i="3" s="1"/>
  <c r="B2338" i="3"/>
  <c r="D2338" i="3" s="1"/>
  <c r="Q2338" i="3" s="1"/>
  <c r="B5941" i="3"/>
  <c r="F5941" i="3" s="1"/>
  <c r="H5941" i="3" s="1"/>
  <c r="L5941" i="3" s="1"/>
  <c r="B817" i="3"/>
  <c r="F817" i="3" s="1"/>
  <c r="H817" i="3" s="1"/>
  <c r="L817" i="3" s="1"/>
  <c r="B5251" i="3"/>
  <c r="F5251" i="3" s="1"/>
  <c r="H5251" i="3" s="1"/>
  <c r="L5251" i="3" s="1"/>
  <c r="B1727" i="3"/>
  <c r="F1727" i="3" s="1"/>
  <c r="H1727" i="3" s="1"/>
  <c r="L1727" i="3" s="1"/>
  <c r="B5887" i="3"/>
  <c r="F5887" i="3" s="1"/>
  <c r="H5887" i="3" s="1"/>
  <c r="L5887" i="3" s="1"/>
  <c r="B4482" i="3"/>
  <c r="D4482" i="3" s="1"/>
  <c r="M4482" i="3" s="1"/>
  <c r="B2251" i="3"/>
  <c r="D2251" i="3" s="1"/>
  <c r="Q2251" i="3" s="1"/>
  <c r="B529" i="3"/>
  <c r="D529" i="3" s="1"/>
  <c r="Q529" i="3" s="1"/>
  <c r="B1232" i="3"/>
  <c r="F1232" i="3" s="1"/>
  <c r="H1232" i="3" s="1"/>
  <c r="L1232" i="3" s="1"/>
  <c r="B3484" i="3"/>
  <c r="D3484" i="3" s="1"/>
  <c r="B1246" i="3"/>
  <c r="D1246" i="3" s="1"/>
  <c r="Q1246" i="3" s="1"/>
  <c r="B2227" i="3"/>
  <c r="F2227" i="3" s="1"/>
  <c r="H2227" i="3" s="1"/>
  <c r="L2227" i="3" s="1"/>
  <c r="B163" i="3"/>
  <c r="D163" i="3" s="1"/>
  <c r="Q163" i="3" s="1"/>
  <c r="B1828" i="3"/>
  <c r="D1828" i="3" s="1"/>
  <c r="Q1828" i="3" s="1"/>
  <c r="B5997" i="3"/>
  <c r="D5997" i="3" s="1"/>
  <c r="M5997" i="3" s="1"/>
  <c r="B403" i="3"/>
  <c r="D403" i="3" s="1"/>
  <c r="M403" i="3" s="1"/>
  <c r="B3266" i="3"/>
  <c r="D3266" i="3" s="1"/>
  <c r="M3266" i="3" s="1"/>
  <c r="B2992" i="3"/>
  <c r="F2992" i="3" s="1"/>
  <c r="H2992" i="3" s="1"/>
  <c r="L2992" i="3" s="1"/>
  <c r="B3339" i="3"/>
  <c r="D3339" i="3" s="1"/>
  <c r="Q3339" i="3" s="1"/>
  <c r="B2927" i="3"/>
  <c r="D2927" i="3" s="1"/>
  <c r="M2927" i="3" s="1"/>
  <c r="B3066" i="3"/>
  <c r="D3066" i="3" s="1"/>
  <c r="Q3066" i="3" s="1"/>
  <c r="B1675" i="3"/>
  <c r="D1675" i="3" s="1"/>
  <c r="M1675" i="3" s="1"/>
  <c r="B2878" i="3"/>
  <c r="D2878" i="3" s="1"/>
  <c r="M2878" i="3" s="1"/>
  <c r="B1160" i="3"/>
  <c r="F1160" i="3" s="1"/>
  <c r="H1160" i="3" s="1"/>
  <c r="L1160" i="3" s="1"/>
  <c r="B1986" i="3"/>
  <c r="D1986" i="3" s="1"/>
  <c r="Q1986" i="3" s="1"/>
  <c r="B5936" i="3"/>
  <c r="D5936" i="3" s="1"/>
  <c r="M5936" i="3" s="1"/>
  <c r="B2957" i="3"/>
  <c r="D2957" i="3" s="1"/>
  <c r="M2957" i="3" s="1"/>
  <c r="B4564" i="3"/>
  <c r="D4564" i="3" s="1"/>
  <c r="M4564" i="3" s="1"/>
  <c r="B3012" i="3"/>
  <c r="F3012" i="3" s="1"/>
  <c r="H3012" i="3" s="1"/>
  <c r="L3012" i="3" s="1"/>
  <c r="B360" i="3"/>
  <c r="F360" i="3" s="1"/>
  <c r="H360" i="3" s="1"/>
  <c r="L360" i="3" s="1"/>
  <c r="B2263" i="3"/>
  <c r="D2263" i="3" s="1"/>
  <c r="M2263" i="3" s="1"/>
  <c r="B3624" i="3"/>
  <c r="D3624" i="3" s="1"/>
  <c r="Q3624" i="3" s="1"/>
  <c r="B798" i="3"/>
  <c r="D798" i="3" s="1"/>
  <c r="Q798" i="3" s="1"/>
  <c r="B4687" i="3"/>
  <c r="D4687" i="3" s="1"/>
  <c r="M4687" i="3" s="1"/>
  <c r="B4612" i="3"/>
  <c r="D4612" i="3" s="1"/>
  <c r="M4612" i="3" s="1"/>
  <c r="B5573" i="3"/>
  <c r="F5573" i="3" s="1"/>
  <c r="H5573" i="3" s="1"/>
  <c r="L5573" i="3" s="1"/>
  <c r="B5674" i="3"/>
  <c r="D5674" i="3" s="1"/>
  <c r="M5674" i="3" s="1"/>
  <c r="B457" i="3"/>
  <c r="F457" i="3" s="1"/>
  <c r="H457" i="3" s="1"/>
  <c r="L457" i="3" s="1"/>
  <c r="B1936" i="3"/>
  <c r="F1936" i="3" s="1"/>
  <c r="H1936" i="3" s="1"/>
  <c r="L1936" i="3" s="1"/>
  <c r="B2045" i="3"/>
  <c r="D2045" i="3" s="1"/>
  <c r="M2045" i="3" s="1"/>
  <c r="B1786" i="3"/>
  <c r="F1786" i="3" s="1"/>
  <c r="H1786" i="3" s="1"/>
  <c r="L1786" i="3" s="1"/>
  <c r="B4215" i="3"/>
  <c r="D4215" i="3" s="1"/>
  <c r="M4215" i="3" s="1"/>
  <c r="B5386" i="3"/>
  <c r="F5386" i="3" s="1"/>
  <c r="H5386" i="3" s="1"/>
  <c r="L5386" i="3" s="1"/>
  <c r="B1907" i="3"/>
  <c r="D1907" i="3" s="1"/>
  <c r="Q1907" i="3" s="1"/>
  <c r="B1457" i="3"/>
  <c r="F1457" i="3" s="1"/>
  <c r="H1457" i="3" s="1"/>
  <c r="L1457" i="3" s="1"/>
  <c r="B2268" i="3"/>
  <c r="F2268" i="3" s="1"/>
  <c r="H2268" i="3" s="1"/>
  <c r="L2268" i="3" s="1"/>
  <c r="B3792" i="3"/>
  <c r="D3792" i="3" s="1"/>
  <c r="M3792" i="3" s="1"/>
  <c r="B4664" i="3"/>
  <c r="F4664" i="3" s="1"/>
  <c r="H4664" i="3" s="1"/>
  <c r="L4664" i="3" s="1"/>
  <c r="B2625" i="3"/>
  <c r="D2625" i="3" s="1"/>
  <c r="Q2625" i="3" s="1"/>
  <c r="B3843" i="3"/>
  <c r="D3843" i="3" s="1"/>
  <c r="M3843" i="3" s="1"/>
  <c r="B3319" i="3"/>
  <c r="F3319" i="3" s="1"/>
  <c r="H3319" i="3" s="1"/>
  <c r="L3319" i="3" s="1"/>
  <c r="B4320" i="3"/>
  <c r="D4320" i="3" s="1"/>
  <c r="M4320" i="3" s="1"/>
  <c r="B2476" i="3"/>
  <c r="D2476" i="3" s="1"/>
  <c r="M2476" i="3" s="1"/>
  <c r="B796" i="3"/>
  <c r="D796" i="3" s="1"/>
  <c r="M796" i="3" s="1"/>
  <c r="B5312" i="3"/>
  <c r="F5312" i="3" s="1"/>
  <c r="H5312" i="3" s="1"/>
  <c r="L5312" i="3" s="1"/>
  <c r="B1108" i="3"/>
  <c r="F1108" i="3" s="1"/>
  <c r="H1108" i="3" s="1"/>
  <c r="L1108" i="3" s="1"/>
  <c r="F17" i="3"/>
  <c r="H17" i="3" s="1"/>
  <c r="L17" i="3" s="1"/>
  <c r="B4650" i="3"/>
  <c r="F4650" i="3" s="1"/>
  <c r="H4650" i="3" s="1"/>
  <c r="L4650" i="3" s="1"/>
  <c r="B5882" i="3"/>
  <c r="D5882" i="3" s="1"/>
  <c r="M5882" i="3" s="1"/>
  <c r="B4229" i="3"/>
  <c r="D4229" i="3" s="1"/>
  <c r="M4229" i="3" s="1"/>
  <c r="B4171" i="3"/>
  <c r="D4171" i="3" s="1"/>
  <c r="M4171" i="3" s="1"/>
  <c r="B2780" i="3"/>
  <c r="F2780" i="3" s="1"/>
  <c r="H2780" i="3" s="1"/>
  <c r="L2780" i="3" s="1"/>
  <c r="B4338" i="3"/>
  <c r="D4338" i="3" s="1"/>
  <c r="M4338" i="3" s="1"/>
  <c r="B4346" i="3"/>
  <c r="F4346" i="3" s="1"/>
  <c r="H4346" i="3" s="1"/>
  <c r="L4346" i="3" s="1"/>
  <c r="B3354" i="3"/>
  <c r="F3354" i="3" s="1"/>
  <c r="H3354" i="3" s="1"/>
  <c r="L3354" i="3" s="1"/>
  <c r="B596" i="3"/>
  <c r="D596" i="3" s="1"/>
  <c r="B5424" i="3"/>
  <c r="F5424" i="3" s="1"/>
  <c r="H5424" i="3" s="1"/>
  <c r="L5424" i="3" s="1"/>
  <c r="B4045" i="3"/>
  <c r="D4045" i="3" s="1"/>
  <c r="M4045" i="3" s="1"/>
  <c r="B2410" i="3"/>
  <c r="D2410" i="3" s="1"/>
  <c r="Q2410" i="3" s="1"/>
  <c r="B1951" i="3"/>
  <c r="F1951" i="3" s="1"/>
  <c r="H1951" i="3" s="1"/>
  <c r="L1951" i="3" s="1"/>
  <c r="B5254" i="3"/>
  <c r="F5254" i="3" s="1"/>
  <c r="H5254" i="3" s="1"/>
  <c r="L5254" i="3" s="1"/>
  <c r="B5739" i="3"/>
  <c r="F5739" i="3" s="1"/>
  <c r="H5739" i="3" s="1"/>
  <c r="L5739" i="3" s="1"/>
  <c r="B2184" i="3"/>
  <c r="D2184" i="3" s="1"/>
  <c r="M2184" i="3" s="1"/>
  <c r="B2058" i="3"/>
  <c r="F2058" i="3" s="1"/>
  <c r="H2058" i="3" s="1"/>
  <c r="L2058" i="3" s="1"/>
  <c r="B5161" i="3"/>
  <c r="D5161" i="3" s="1"/>
  <c r="M5161" i="3" s="1"/>
  <c r="B2411" i="3"/>
  <c r="F2411" i="3" s="1"/>
  <c r="H2411" i="3" s="1"/>
  <c r="L2411" i="3" s="1"/>
  <c r="B260" i="3"/>
  <c r="F260" i="3" s="1"/>
  <c r="H260" i="3" s="1"/>
  <c r="L260" i="3" s="1"/>
  <c r="B5372" i="3"/>
  <c r="D5372" i="3" s="1"/>
  <c r="M5372" i="3" s="1"/>
  <c r="B46" i="3"/>
  <c r="F46" i="3" s="1"/>
  <c r="H46" i="3" s="1"/>
  <c r="L46" i="3" s="1"/>
  <c r="B4769" i="3"/>
  <c r="D4769" i="3" s="1"/>
  <c r="M4769" i="3" s="1"/>
  <c r="B3357" i="3"/>
  <c r="D3357" i="3" s="1"/>
  <c r="Q3357" i="3" s="1"/>
  <c r="B5363" i="3"/>
  <c r="F5363" i="3" s="1"/>
  <c r="H5363" i="3" s="1"/>
  <c r="L5363" i="3" s="1"/>
  <c r="B4975" i="3"/>
  <c r="D4975" i="3" s="1"/>
  <c r="M4975" i="3" s="1"/>
  <c r="B5522" i="3"/>
  <c r="D5522" i="3" s="1"/>
  <c r="M5522" i="3" s="1"/>
  <c r="B5316" i="3"/>
  <c r="D5316" i="3" s="1"/>
  <c r="M5316" i="3" s="1"/>
  <c r="B5784" i="3"/>
  <c r="F5784" i="3" s="1"/>
  <c r="H5784" i="3" s="1"/>
  <c r="L5784" i="3" s="1"/>
  <c r="B4154" i="3"/>
  <c r="F4154" i="3" s="1"/>
  <c r="H4154" i="3" s="1"/>
  <c r="L4154" i="3" s="1"/>
  <c r="B3086" i="3"/>
  <c r="F3086" i="3" s="1"/>
  <c r="H3086" i="3" s="1"/>
  <c r="L3086" i="3" s="1"/>
  <c r="B5277" i="3"/>
  <c r="F5277" i="3" s="1"/>
  <c r="H5277" i="3" s="1"/>
  <c r="L5277" i="3" s="1"/>
  <c r="B3561" i="3"/>
  <c r="F3561" i="3" s="1"/>
  <c r="H3561" i="3" s="1"/>
  <c r="L3561" i="3" s="1"/>
  <c r="B1144" i="3"/>
  <c r="D1144" i="3" s="1"/>
  <c r="Q1144" i="3" s="1"/>
  <c r="B5011" i="3"/>
  <c r="D5011" i="3" s="1"/>
  <c r="M5011" i="3" s="1"/>
  <c r="B354" i="3"/>
  <c r="D354" i="3" s="1"/>
  <c r="Q354" i="3" s="1"/>
  <c r="B3521" i="3"/>
  <c r="D3521" i="3" s="1"/>
  <c r="M3521" i="3" s="1"/>
  <c r="B250" i="3"/>
  <c r="D250" i="3" s="1"/>
  <c r="Q250" i="3" s="1"/>
  <c r="B5956" i="3"/>
  <c r="F5956" i="3" s="1"/>
  <c r="H5956" i="3" s="1"/>
  <c r="L5956" i="3" s="1"/>
  <c r="B5510" i="3"/>
  <c r="D5510" i="3" s="1"/>
  <c r="M5510" i="3" s="1"/>
  <c r="B1572" i="3"/>
  <c r="D1572" i="3" s="1"/>
  <c r="M1572" i="3" s="1"/>
  <c r="B946" i="3"/>
  <c r="F946" i="3" s="1"/>
  <c r="H946" i="3" s="1"/>
  <c r="L946" i="3" s="1"/>
  <c r="B3475" i="3"/>
  <c r="F3475" i="3" s="1"/>
  <c r="H3475" i="3" s="1"/>
  <c r="L3475" i="3" s="1"/>
  <c r="B4426" i="3"/>
  <c r="D4426" i="3" s="1"/>
  <c r="M4426" i="3" s="1"/>
  <c r="B4298" i="3"/>
  <c r="D4298" i="3" s="1"/>
  <c r="M4298" i="3" s="1"/>
  <c r="B2512" i="3"/>
  <c r="D2512" i="3" s="1"/>
  <c r="M2512" i="3" s="1"/>
  <c r="B4197" i="3"/>
  <c r="F4197" i="3" s="1"/>
  <c r="H4197" i="3" s="1"/>
  <c r="L4197" i="3" s="1"/>
  <c r="B2213" i="3"/>
  <c r="D2213" i="3" s="1"/>
  <c r="M2213" i="3" s="1"/>
  <c r="B2505" i="3"/>
  <c r="D2505" i="3" s="1"/>
  <c r="Q2505" i="3" s="1"/>
  <c r="B3082" i="3"/>
  <c r="F3082" i="3" s="1"/>
  <c r="H3082" i="3" s="1"/>
  <c r="L3082" i="3" s="1"/>
  <c r="B848" i="3"/>
  <c r="D848" i="3" s="1"/>
  <c r="Q848" i="3" s="1"/>
  <c r="B1517" i="3"/>
  <c r="D1517" i="3" s="1"/>
  <c r="M1517" i="3" s="1"/>
  <c r="B1864" i="3"/>
  <c r="F1864" i="3" s="1"/>
  <c r="H1864" i="3" s="1"/>
  <c r="L1864" i="3" s="1"/>
  <c r="B1533" i="3"/>
  <c r="F1533" i="3" s="1"/>
  <c r="H1533" i="3" s="1"/>
  <c r="L1533" i="3" s="1"/>
  <c r="B2902" i="3"/>
  <c r="D2902" i="3" s="1"/>
  <c r="Q2902" i="3" s="1"/>
  <c r="B5529" i="3"/>
  <c r="F5529" i="3" s="1"/>
  <c r="H5529" i="3" s="1"/>
  <c r="L5529" i="3" s="1"/>
  <c r="B5551" i="3"/>
  <c r="D5551" i="3" s="1"/>
  <c r="M5551" i="3" s="1"/>
  <c r="B5453" i="3"/>
  <c r="F5453" i="3" s="1"/>
  <c r="H5453" i="3" s="1"/>
  <c r="L5453" i="3" s="1"/>
  <c r="B1083" i="3"/>
  <c r="D1083" i="3" s="1"/>
  <c r="M1083" i="3" s="1"/>
  <c r="B4719" i="3"/>
  <c r="D4719" i="3" s="1"/>
  <c r="M4719" i="3" s="1"/>
  <c r="B5679" i="3"/>
  <c r="F5679" i="3" s="1"/>
  <c r="H5679" i="3" s="1"/>
  <c r="L5679" i="3" s="1"/>
  <c r="B2587" i="3"/>
  <c r="F2587" i="3" s="1"/>
  <c r="H2587" i="3" s="1"/>
  <c r="L2587" i="3" s="1"/>
  <c r="B669" i="3"/>
  <c r="D669" i="3" s="1"/>
  <c r="Q669" i="3" s="1"/>
  <c r="B1425" i="3"/>
  <c r="D1425" i="3" s="1"/>
  <c r="M1425" i="3" s="1"/>
  <c r="B629" i="3"/>
  <c r="B2937" i="3"/>
  <c r="D2937" i="3" s="1"/>
  <c r="Q2937" i="3" s="1"/>
  <c r="B2178" i="3"/>
  <c r="F2178" i="3" s="1"/>
  <c r="H2178" i="3" s="1"/>
  <c r="L2178" i="3" s="1"/>
  <c r="B94" i="3"/>
  <c r="D94" i="3" s="1"/>
  <c r="Q94" i="3" s="1"/>
  <c r="B3500" i="3"/>
  <c r="F3500" i="3" s="1"/>
  <c r="H3500" i="3" s="1"/>
  <c r="L3500" i="3" s="1"/>
  <c r="B419" i="3"/>
  <c r="D419" i="3" s="1"/>
  <c r="M419" i="3" s="1"/>
  <c r="B5484" i="3"/>
  <c r="D5484" i="3" s="1"/>
  <c r="M5484" i="3" s="1"/>
  <c r="B3786" i="3"/>
  <c r="B427" i="3"/>
  <c r="D427" i="3" s="1"/>
  <c r="Q427" i="3" s="1"/>
  <c r="B5708" i="3"/>
  <c r="D5708" i="3" s="1"/>
  <c r="M5708" i="3" s="1"/>
  <c r="B5860" i="3"/>
  <c r="D5860" i="3" s="1"/>
  <c r="M5860" i="3" s="1"/>
  <c r="B2652" i="3"/>
  <c r="D2652" i="3" s="1"/>
  <c r="Q2652" i="3" s="1"/>
  <c r="B1790" i="3"/>
  <c r="D1790" i="3" s="1"/>
  <c r="Q1790" i="3" s="1"/>
  <c r="B4692" i="3"/>
  <c r="F4692" i="3" s="1"/>
  <c r="H4692" i="3" s="1"/>
  <c r="L4692" i="3" s="1"/>
  <c r="B803" i="3"/>
  <c r="F803" i="3" s="1"/>
  <c r="H803" i="3" s="1"/>
  <c r="L803" i="3" s="1"/>
  <c r="B4324" i="3"/>
  <c r="F4324" i="3" s="1"/>
  <c r="H4324" i="3" s="1"/>
  <c r="L4324" i="3" s="1"/>
  <c r="P46" i="1"/>
  <c r="R46" i="1" s="1"/>
  <c r="T46" i="1" s="1"/>
  <c r="B5788" i="3"/>
  <c r="F5788" i="3" s="1"/>
  <c r="H5788" i="3" s="1"/>
  <c r="L5788" i="3" s="1"/>
  <c r="B4689" i="3"/>
  <c r="D4689" i="3" s="1"/>
  <c r="M4689" i="3" s="1"/>
  <c r="C79" i="2"/>
  <c r="J33" i="1" s="1"/>
  <c r="B3041" i="3"/>
  <c r="F3041" i="3" s="1"/>
  <c r="H3041" i="3" s="1"/>
  <c r="L3041" i="3" s="1"/>
  <c r="B1033" i="3"/>
  <c r="P67" i="1"/>
  <c r="R67" i="1" s="1"/>
  <c r="T67" i="1" s="1"/>
  <c r="B2156" i="3"/>
  <c r="D2156" i="3" s="1"/>
  <c r="Q2156" i="3" s="1"/>
  <c r="B203" i="3"/>
  <c r="F203" i="3" s="1"/>
  <c r="H203" i="3" s="1"/>
  <c r="L203" i="3" s="1"/>
  <c r="B3778" i="3"/>
  <c r="F3778" i="3" s="1"/>
  <c r="H3778" i="3" s="1"/>
  <c r="L3778" i="3" s="1"/>
  <c r="B4378" i="3"/>
  <c r="B2611" i="3"/>
  <c r="B2731" i="3"/>
  <c r="B764" i="3"/>
  <c r="D17" i="3"/>
  <c r="B4573" i="3"/>
  <c r="B5698" i="3"/>
  <c r="B2222" i="3"/>
  <c r="B2599" i="3"/>
  <c r="B5786" i="3"/>
  <c r="B3740" i="3"/>
  <c r="B2836" i="3"/>
  <c r="B5664" i="3"/>
  <c r="B1059" i="3"/>
  <c r="B2975" i="3"/>
  <c r="B467" i="3"/>
  <c r="B2147" i="3"/>
  <c r="B4651" i="3"/>
  <c r="B1945" i="3"/>
  <c r="B2709" i="3"/>
  <c r="B479" i="3"/>
  <c r="B782" i="3"/>
  <c r="B4615" i="3"/>
  <c r="B5865" i="3"/>
  <c r="B5840" i="3"/>
  <c r="B907" i="3"/>
  <c r="B4824" i="3"/>
  <c r="B324" i="3"/>
  <c r="B2385" i="3"/>
  <c r="B637" i="3"/>
  <c r="B3463" i="3"/>
  <c r="B4629" i="3"/>
  <c r="B2566" i="3"/>
  <c r="B4469" i="3"/>
  <c r="B1228" i="3"/>
  <c r="B389" i="3"/>
  <c r="B1450" i="3"/>
  <c r="B2729" i="3"/>
  <c r="B5456" i="3"/>
  <c r="B2453" i="3"/>
  <c r="B266" i="3"/>
  <c r="B2278" i="3"/>
  <c r="B3769" i="3"/>
  <c r="B820" i="3"/>
  <c r="B5877" i="3"/>
  <c r="B5566" i="3"/>
  <c r="B1553" i="3"/>
  <c r="B4745" i="3"/>
  <c r="B4319" i="3"/>
  <c r="B3391" i="3"/>
  <c r="B1792" i="3"/>
  <c r="B2165" i="3"/>
  <c r="B1050" i="3"/>
  <c r="B5676" i="3"/>
  <c r="B2886" i="3"/>
  <c r="B4997" i="3"/>
  <c r="B439" i="3"/>
  <c r="B1383" i="3"/>
  <c r="B362" i="3"/>
  <c r="B1873" i="3"/>
  <c r="B2568" i="3"/>
  <c r="B1372" i="3"/>
  <c r="B2661" i="3"/>
  <c r="B1954" i="3"/>
  <c r="B1561" i="3"/>
  <c r="B1439" i="3"/>
  <c r="B4590" i="3"/>
  <c r="B1155" i="3"/>
  <c r="B2660" i="3"/>
  <c r="B52" i="3"/>
  <c r="B960" i="3"/>
  <c r="B5231" i="3"/>
  <c r="B3876" i="3"/>
  <c r="B2775" i="3"/>
  <c r="B468" i="3"/>
  <c r="B1139" i="3"/>
  <c r="B3425" i="3"/>
  <c r="B746" i="3"/>
  <c r="B4423" i="3"/>
  <c r="B1974" i="3"/>
  <c r="B5223" i="3"/>
  <c r="B5682" i="3"/>
  <c r="B3704" i="3"/>
  <c r="B580" i="3"/>
  <c r="B3241" i="3"/>
  <c r="B85" i="3"/>
  <c r="B4097" i="3"/>
  <c r="B5094" i="3"/>
  <c r="B5264" i="3"/>
  <c r="B2752" i="3"/>
  <c r="B5777" i="3"/>
  <c r="B5071" i="3"/>
  <c r="B5498" i="3"/>
  <c r="B4108" i="3"/>
  <c r="B4805" i="3"/>
  <c r="B5609" i="3"/>
  <c r="B3133" i="3"/>
  <c r="B4297" i="3"/>
  <c r="B4261" i="3"/>
  <c r="B897" i="3"/>
  <c r="B3191" i="3"/>
  <c r="B5801" i="3"/>
  <c r="B3083" i="3"/>
  <c r="B5607" i="3"/>
  <c r="B4433" i="3"/>
  <c r="B4257" i="3"/>
  <c r="B4115" i="3"/>
  <c r="B1162" i="3"/>
  <c r="B965" i="3"/>
  <c r="B2965" i="3"/>
  <c r="B2903" i="3"/>
  <c r="B1903" i="3"/>
  <c r="B2375" i="3"/>
  <c r="B5633" i="3"/>
  <c r="B1223" i="3"/>
  <c r="B3723" i="3"/>
  <c r="B5322" i="3"/>
  <c r="B3712" i="3"/>
  <c r="B3556" i="3"/>
  <c r="B5335" i="3"/>
  <c r="B4738" i="3"/>
  <c r="B949" i="3"/>
  <c r="B5706" i="3"/>
  <c r="B595" i="3"/>
  <c r="B2022" i="3"/>
  <c r="B531" i="3"/>
  <c r="B1133" i="3"/>
  <c r="B5599" i="3"/>
  <c r="B699" i="3"/>
  <c r="B2919" i="3"/>
  <c r="B54" i="3"/>
  <c r="B364" i="3"/>
  <c r="B39" i="3"/>
  <c r="B5359" i="3"/>
  <c r="B1609" i="3"/>
  <c r="B145" i="3"/>
  <c r="B2579" i="3"/>
  <c r="B1056" i="3"/>
  <c r="B2508" i="3"/>
  <c r="B1646" i="3"/>
  <c r="B337" i="3"/>
  <c r="B4841" i="3"/>
  <c r="B4876" i="3"/>
  <c r="B3502" i="3"/>
  <c r="B1736" i="3"/>
  <c r="B1231" i="3"/>
  <c r="B2516" i="3"/>
  <c r="B2707" i="3"/>
  <c r="B3942" i="3"/>
  <c r="B616" i="3"/>
  <c r="B236" i="3"/>
  <c r="B3686" i="3"/>
  <c r="B3557" i="3"/>
  <c r="B2929" i="3"/>
  <c r="B2281" i="3"/>
  <c r="B1950" i="3"/>
  <c r="B36" i="3"/>
  <c r="B5838" i="3"/>
  <c r="B3744" i="3"/>
  <c r="B4594" i="3"/>
  <c r="B1918" i="3"/>
  <c r="B1043" i="3"/>
  <c r="B2254" i="3"/>
  <c r="B1290" i="3"/>
  <c r="B3347" i="3"/>
  <c r="B1914" i="3"/>
  <c r="B1577" i="3"/>
  <c r="B3487" i="3"/>
  <c r="B333" i="3"/>
  <c r="B23" i="3"/>
  <c r="B1548" i="3"/>
  <c r="B3987" i="3"/>
  <c r="B4091" i="3"/>
  <c r="B4602" i="3"/>
  <c r="B5809" i="3"/>
  <c r="B799" i="3"/>
  <c r="B5286" i="3"/>
  <c r="B2381" i="3"/>
  <c r="B2439" i="3"/>
  <c r="B2889" i="3"/>
  <c r="B5413" i="3"/>
  <c r="B388" i="3"/>
  <c r="B1738" i="3"/>
  <c r="B2348" i="3"/>
  <c r="B5913" i="3"/>
  <c r="B4941" i="3"/>
  <c r="B3234" i="3"/>
  <c r="B4976" i="3"/>
  <c r="B3118" i="3"/>
  <c r="B2689" i="3"/>
  <c r="B3022" i="3"/>
  <c r="B3360" i="3"/>
  <c r="B3660" i="3"/>
  <c r="B3424" i="3"/>
  <c r="B5399" i="3"/>
  <c r="B4451" i="3"/>
  <c r="B3880" i="3"/>
  <c r="B1712" i="3"/>
  <c r="B4538" i="3"/>
  <c r="B2916" i="3"/>
  <c r="B5129" i="3"/>
  <c r="B5349" i="3"/>
  <c r="B4114" i="3"/>
  <c r="B3906" i="3"/>
  <c r="B3553" i="3"/>
  <c r="B671" i="3"/>
  <c r="B3803" i="3"/>
  <c r="B3380" i="3"/>
  <c r="B4580" i="3"/>
  <c r="B2748" i="3"/>
  <c r="B4507" i="3"/>
  <c r="B3099" i="3"/>
  <c r="B1905" i="3"/>
  <c r="B4477" i="3"/>
  <c r="B4934" i="3"/>
  <c r="B5356" i="3"/>
  <c r="B1398" i="3"/>
  <c r="B1693" i="3"/>
  <c r="B670" i="3"/>
  <c r="B5417" i="3"/>
  <c r="B234" i="3"/>
  <c r="B4113" i="3"/>
  <c r="B166" i="3"/>
  <c r="B634" i="3"/>
  <c r="B777" i="3"/>
  <c r="B3709" i="3"/>
  <c r="B3164" i="3"/>
  <c r="B4173" i="3"/>
  <c r="B3728" i="3"/>
  <c r="B315" i="3"/>
  <c r="B4251" i="3"/>
  <c r="B1149" i="3"/>
  <c r="B2631" i="3"/>
  <c r="B149" i="3"/>
  <c r="B1868" i="3"/>
  <c r="B1191" i="3"/>
  <c r="B1358" i="3"/>
  <c r="B5714" i="3"/>
  <c r="B766" i="3"/>
  <c r="B1010" i="3"/>
  <c r="B3200" i="3"/>
  <c r="B5933" i="3"/>
  <c r="B5131" i="3"/>
  <c r="B3479" i="3"/>
  <c r="B1734" i="3"/>
  <c r="B2726" i="3"/>
  <c r="B2795" i="3"/>
  <c r="B3964" i="3"/>
  <c r="B1175" i="3"/>
  <c r="B2564" i="3"/>
  <c r="B5179" i="3"/>
  <c r="B343" i="3"/>
  <c r="B5890" i="3"/>
  <c r="B4979" i="3"/>
  <c r="B5085" i="3"/>
  <c r="B2034" i="3"/>
  <c r="B5947" i="3"/>
  <c r="B273" i="3"/>
  <c r="B4130" i="3"/>
  <c r="B2128" i="3"/>
  <c r="B620" i="3"/>
  <c r="B4906" i="3"/>
  <c r="B2299" i="3"/>
  <c r="B2829" i="3"/>
  <c r="B4332" i="3"/>
  <c r="B5583" i="3"/>
  <c r="B1185" i="3"/>
  <c r="B5239" i="3"/>
  <c r="B5853" i="3"/>
  <c r="B4015" i="3"/>
  <c r="B1140" i="3"/>
  <c r="B5067" i="3"/>
  <c r="B3941" i="3"/>
  <c r="B5278" i="3"/>
  <c r="B1435" i="3"/>
  <c r="B5444" i="3"/>
  <c r="B452" i="3"/>
  <c r="B1334" i="3"/>
  <c r="B5319" i="3"/>
  <c r="B3113" i="3"/>
  <c r="B4639" i="3"/>
  <c r="B2188" i="3"/>
  <c r="B65" i="3"/>
  <c r="B5344" i="3"/>
  <c r="B1638" i="3"/>
  <c r="B1664" i="3"/>
  <c r="B5858" i="3"/>
  <c r="B4773" i="3"/>
  <c r="B280" i="3"/>
  <c r="B3093" i="3"/>
  <c r="B951" i="3"/>
  <c r="B5637" i="3"/>
  <c r="B5555" i="3"/>
  <c r="B3931" i="3"/>
  <c r="B2351" i="3"/>
  <c r="B3010" i="3"/>
  <c r="B750" i="3"/>
  <c r="B3735" i="3"/>
  <c r="B3808" i="3"/>
  <c r="B3890" i="3"/>
  <c r="B922" i="3"/>
  <c r="B3098" i="3"/>
  <c r="B471" i="3"/>
  <c r="B4921" i="3"/>
  <c r="B1100" i="3"/>
  <c r="B2875" i="3"/>
  <c r="B738" i="3"/>
  <c r="B3378" i="3"/>
  <c r="B2249" i="3"/>
  <c r="B5043" i="3"/>
  <c r="B3371" i="3"/>
  <c r="B1501" i="3"/>
  <c r="B5112" i="3"/>
  <c r="B2202" i="3"/>
  <c r="B2024" i="3"/>
  <c r="B2091" i="3"/>
  <c r="B4648" i="3"/>
  <c r="B351" i="3"/>
  <c r="B2518" i="3"/>
  <c r="B578" i="3"/>
  <c r="B2821" i="3"/>
  <c r="B5868" i="3"/>
  <c r="B1017" i="3"/>
  <c r="B1187" i="3"/>
  <c r="B1095" i="3"/>
  <c r="B80" i="3"/>
  <c r="B543" i="3"/>
  <c r="B4017" i="3"/>
  <c r="B813" i="3"/>
  <c r="B4480" i="3"/>
  <c r="B424" i="3"/>
  <c r="B5502" i="3"/>
  <c r="B1276" i="3"/>
  <c r="B3472" i="3"/>
  <c r="B2540" i="3"/>
  <c r="B3883" i="3"/>
  <c r="B4829" i="3"/>
  <c r="B780" i="3"/>
  <c r="B1172" i="3"/>
  <c r="B131" i="3"/>
  <c r="B5145" i="3"/>
  <c r="B2928" i="3"/>
  <c r="B2764" i="3"/>
  <c r="B5423" i="3"/>
  <c r="B2141" i="3"/>
  <c r="B3256" i="3"/>
  <c r="B1844" i="3"/>
  <c r="B988" i="3"/>
  <c r="B4679" i="3"/>
  <c r="B2357" i="3"/>
  <c r="B3411" i="3"/>
  <c r="B4064" i="3"/>
  <c r="B5259" i="3"/>
  <c r="B1261" i="3"/>
  <c r="B4535" i="3"/>
  <c r="B5283" i="3"/>
  <c r="B1504" i="3"/>
  <c r="B1652" i="3"/>
  <c r="B3598" i="3"/>
  <c r="B5978" i="3"/>
  <c r="B119" i="3"/>
  <c r="B2104" i="3"/>
  <c r="B3014" i="3"/>
  <c r="B3477" i="3"/>
  <c r="B1506" i="3"/>
  <c r="B2260" i="3"/>
  <c r="B56" i="3"/>
  <c r="B4230" i="3"/>
  <c r="B314" i="3"/>
  <c r="B5134" i="3"/>
  <c r="B2145" i="3"/>
  <c r="B2142" i="3"/>
  <c r="B1606" i="3"/>
  <c r="B3305" i="3"/>
  <c r="B1669" i="3"/>
  <c r="B2893" i="3"/>
  <c r="B1180" i="3"/>
  <c r="B5518" i="3"/>
  <c r="B2097" i="3"/>
  <c r="B2226" i="3"/>
  <c r="B1177" i="3"/>
  <c r="B2601" i="3"/>
  <c r="B2363" i="3"/>
  <c r="B3604" i="3"/>
  <c r="B2711" i="3"/>
  <c r="B1171" i="3"/>
  <c r="B2605" i="3"/>
  <c r="B4614" i="3"/>
  <c r="B4435" i="3"/>
  <c r="B2095" i="3"/>
  <c r="B2852" i="3"/>
  <c r="B3457" i="3"/>
  <c r="B1292" i="3"/>
  <c r="B640" i="3"/>
  <c r="B193" i="3"/>
  <c r="B241" i="3"/>
  <c r="B1441" i="3"/>
  <c r="B3197" i="3"/>
  <c r="B3511" i="3"/>
  <c r="B372" i="3"/>
  <c r="B1615" i="3"/>
  <c r="B3461" i="3"/>
  <c r="B5191" i="3"/>
  <c r="B3289" i="3"/>
  <c r="B3608" i="3"/>
  <c r="B5780" i="3"/>
  <c r="B329" i="3"/>
  <c r="B3697" i="3"/>
  <c r="B2298" i="3"/>
  <c r="B1932" i="3"/>
  <c r="B1482" i="3"/>
  <c r="B3528" i="3"/>
  <c r="B1080" i="3"/>
  <c r="B5986" i="3"/>
  <c r="B5942" i="3"/>
  <c r="B5148" i="3"/>
  <c r="B888" i="3"/>
  <c r="B2111" i="3"/>
  <c r="B455" i="3"/>
  <c r="B2714" i="3"/>
  <c r="B4456" i="3"/>
  <c r="B5952" i="3"/>
  <c r="B5959" i="3"/>
  <c r="B5834" i="3"/>
  <c r="B5527" i="3"/>
  <c r="B4316" i="3"/>
  <c r="B27" i="3"/>
  <c r="B3884" i="3"/>
  <c r="B2670" i="3"/>
  <c r="B4904" i="3"/>
  <c r="B2638" i="3"/>
  <c r="B3095" i="3"/>
  <c r="B1703" i="3"/>
  <c r="B3517" i="3"/>
  <c r="B1250" i="3"/>
  <c r="B2881" i="3"/>
  <c r="B1005" i="3"/>
  <c r="B2794" i="3"/>
  <c r="B434" i="3"/>
  <c r="B5415" i="3"/>
  <c r="B2793" i="3"/>
  <c r="B5720" i="3"/>
  <c r="B197" i="3"/>
  <c r="B3400" i="3"/>
  <c r="B966" i="3"/>
  <c r="B3765" i="3"/>
  <c r="B2899" i="3"/>
  <c r="B3518" i="3"/>
  <c r="B4988" i="3"/>
  <c r="B4321" i="3"/>
  <c r="B3703" i="3"/>
  <c r="B5563" i="3"/>
  <c r="B4709" i="3"/>
  <c r="B2262" i="3"/>
  <c r="B952" i="3"/>
  <c r="B2766" i="3"/>
  <c r="B2956" i="3"/>
  <c r="B3522" i="3"/>
  <c r="B767" i="3"/>
  <c r="B2802" i="3"/>
  <c r="B555" i="3"/>
  <c r="B3453" i="3"/>
  <c r="B2730" i="3"/>
  <c r="B2151" i="3"/>
  <c r="B2736" i="3"/>
  <c r="B2423" i="3"/>
  <c r="B183" i="3"/>
  <c r="B2571" i="3"/>
  <c r="B758" i="3"/>
  <c r="B4856" i="3"/>
  <c r="B1542" i="3"/>
  <c r="B3659" i="3"/>
  <c r="B1999" i="3"/>
  <c r="B5749" i="3"/>
  <c r="B387" i="3"/>
  <c r="B830" i="3"/>
  <c r="B1958" i="3"/>
  <c r="B2691" i="3"/>
  <c r="B5543" i="3"/>
  <c r="B1168" i="3"/>
  <c r="B1637" i="3"/>
  <c r="B554" i="3"/>
  <c r="B561" i="3"/>
  <c r="B2851" i="3"/>
  <c r="B2305" i="3"/>
  <c r="B2255" i="3"/>
  <c r="B3155" i="3"/>
  <c r="B1829" i="3"/>
  <c r="B1484" i="3"/>
  <c r="B1730" i="3"/>
  <c r="B4688" i="3"/>
  <c r="B608" i="3"/>
  <c r="B459" i="3"/>
  <c r="B1016" i="3"/>
  <c r="B1078" i="3"/>
  <c r="B3201" i="3"/>
  <c r="B5787" i="3"/>
  <c r="B2533" i="3"/>
  <c r="B4301" i="3"/>
  <c r="B1770" i="3"/>
  <c r="B5670" i="3"/>
  <c r="B1707" i="3"/>
  <c r="B5651" i="3"/>
  <c r="B5712" i="3"/>
  <c r="B4454" i="3"/>
  <c r="B4034" i="3"/>
  <c r="B1511" i="3"/>
  <c r="B5470" i="3"/>
  <c r="B2244" i="3"/>
  <c r="B4232" i="3"/>
  <c r="B5854" i="3"/>
  <c r="B1354" i="3"/>
  <c r="B5007" i="3"/>
  <c r="B5377" i="3"/>
  <c r="B1097" i="3"/>
  <c r="B49" i="3"/>
  <c r="B2428" i="3"/>
  <c r="B5430" i="3"/>
  <c r="B4260" i="3"/>
  <c r="B262" i="3"/>
  <c r="B283" i="3"/>
  <c r="B5326" i="3"/>
  <c r="B1319" i="3"/>
  <c r="B505" i="3"/>
  <c r="B5949" i="3"/>
  <c r="B1436" i="3"/>
  <c r="B603" i="3"/>
  <c r="B3162" i="3"/>
  <c r="B5523" i="3"/>
  <c r="B2979" i="3"/>
  <c r="B3498" i="3"/>
  <c r="B1188" i="3"/>
  <c r="B3980" i="3"/>
  <c r="B4995" i="3"/>
  <c r="B2562" i="3"/>
  <c r="B3933" i="3"/>
  <c r="B2650" i="3"/>
  <c r="B711" i="3"/>
  <c r="B4056" i="3"/>
  <c r="B1189" i="3"/>
  <c r="B2783" i="3"/>
  <c r="B3440" i="3"/>
  <c r="B476" i="3"/>
  <c r="B3116" i="3"/>
  <c r="B3023" i="3"/>
  <c r="B1610" i="3"/>
  <c r="B3649" i="3"/>
  <c r="B5098" i="3"/>
  <c r="B3842" i="3"/>
  <c r="B1449" i="3"/>
  <c r="B3067" i="3"/>
  <c r="B747" i="3"/>
  <c r="B4883" i="3"/>
  <c r="B5200" i="3"/>
  <c r="B2337" i="3"/>
  <c r="B787" i="3"/>
  <c r="B910" i="3"/>
  <c r="B2451" i="3"/>
  <c r="B3217" i="3"/>
  <c r="B981" i="3"/>
  <c r="B436" i="3"/>
  <c r="B228" i="3"/>
  <c r="B2429" i="3"/>
  <c r="B3815" i="3"/>
  <c r="B1474" i="3"/>
  <c r="B3291" i="3"/>
  <c r="B1849" i="3"/>
  <c r="B3189" i="3"/>
  <c r="B2285" i="3"/>
  <c r="B2484" i="3"/>
  <c r="B1413" i="3"/>
  <c r="B5867" i="3"/>
  <c r="B3264" i="3"/>
  <c r="B1557" i="3"/>
  <c r="B592" i="3"/>
  <c r="B5308" i="3"/>
  <c r="B2658" i="3"/>
  <c r="B5740" i="3"/>
  <c r="B991" i="3"/>
  <c r="B2370" i="3"/>
  <c r="B3068" i="3"/>
  <c r="B3287" i="3"/>
  <c r="B4691" i="3"/>
  <c r="B2831" i="3"/>
  <c r="B4607" i="3"/>
  <c r="B503" i="3"/>
  <c r="B5537" i="3"/>
  <c r="B492" i="3"/>
  <c r="B4787" i="3"/>
  <c r="B1405" i="3"/>
  <c r="B4961" i="3"/>
  <c r="B781" i="3"/>
  <c r="B2364" i="3"/>
  <c r="B5904" i="3"/>
  <c r="B5768" i="3"/>
  <c r="B5089" i="3"/>
  <c r="B4656" i="3"/>
  <c r="B3936" i="3"/>
  <c r="B2608" i="3"/>
  <c r="B4677" i="3"/>
  <c r="B4394" i="3"/>
  <c r="B4875" i="3"/>
  <c r="B3175" i="3"/>
  <c r="B687" i="3"/>
  <c r="B993" i="3"/>
  <c r="B4107" i="3"/>
  <c r="B3568" i="3"/>
  <c r="B336" i="3"/>
  <c r="B1556" i="3"/>
  <c r="B855" i="3"/>
  <c r="B3300" i="3"/>
  <c r="B3998" i="3"/>
  <c r="B3605" i="3"/>
  <c r="B1320" i="3"/>
  <c r="B2270" i="3"/>
  <c r="B5493" i="3"/>
  <c r="B3674" i="3"/>
  <c r="B653" i="3"/>
  <c r="B1217" i="3"/>
  <c r="B2548" i="3"/>
  <c r="B2315" i="3"/>
  <c r="B1558" i="3"/>
  <c r="B1386" i="3"/>
  <c r="B2854" i="3"/>
  <c r="B204" i="3"/>
  <c r="B4676" i="3"/>
  <c r="B2523" i="3"/>
  <c r="B3860" i="3"/>
  <c r="B127" i="3"/>
  <c r="B2113" i="3"/>
  <c r="B2560" i="3"/>
  <c r="B3085" i="3"/>
  <c r="B2727" i="3"/>
  <c r="B1497" i="3"/>
  <c r="B3580" i="3"/>
  <c r="B568" i="3"/>
  <c r="B660" i="3"/>
  <c r="B2130" i="3"/>
  <c r="B3005" i="3"/>
  <c r="B2702" i="3"/>
  <c r="B3928" i="3"/>
  <c r="B4094" i="3"/>
  <c r="B2367" i="3"/>
  <c r="B5742" i="3"/>
  <c r="B4430" i="3"/>
  <c r="B831" i="3"/>
  <c r="B3657" i="3"/>
  <c r="B4311" i="3"/>
  <c r="B3748" i="3"/>
  <c r="B2527" i="3"/>
  <c r="B2374" i="3"/>
  <c r="B4514" i="3"/>
  <c r="B2559" i="3"/>
  <c r="B609" i="3"/>
  <c r="B3574" i="3"/>
  <c r="B2055" i="3"/>
  <c r="B3276" i="3"/>
  <c r="B4528" i="3"/>
  <c r="B1369" i="3"/>
  <c r="B956" i="3"/>
  <c r="B3777" i="3"/>
  <c r="B2282" i="3"/>
  <c r="B1315" i="3"/>
  <c r="B1911" i="3"/>
  <c r="B3180" i="3"/>
  <c r="B2083" i="3"/>
  <c r="B5881" i="3"/>
  <c r="B397" i="3"/>
  <c r="B3724" i="3"/>
  <c r="B4237" i="3"/>
  <c r="B2465" i="3"/>
  <c r="B5782" i="3"/>
  <c r="B4098" i="3"/>
  <c r="B3746" i="3"/>
  <c r="B3218" i="3"/>
  <c r="B4491" i="3"/>
  <c r="B2150" i="3"/>
  <c r="B4050" i="3"/>
  <c r="B225" i="3"/>
  <c r="B1640" i="3"/>
  <c r="B5944" i="3"/>
  <c r="B5188" i="3"/>
  <c r="B3107" i="3"/>
  <c r="B4413" i="3"/>
  <c r="B2509" i="3"/>
  <c r="B2099" i="3"/>
  <c r="B4055" i="3"/>
  <c r="B1458" i="3"/>
  <c r="B3796" i="3"/>
  <c r="B4715" i="3"/>
  <c r="B1655" i="3"/>
  <c r="B3755" i="3"/>
  <c r="B381" i="3"/>
  <c r="B3428" i="3"/>
  <c r="B1819" i="3"/>
  <c r="B1617" i="3"/>
  <c r="B493" i="3"/>
  <c r="B1273" i="3"/>
  <c r="B840" i="3"/>
  <c r="B5761" i="3"/>
  <c r="B4667" i="3"/>
  <c r="B3000" i="3"/>
  <c r="B2784" i="3"/>
  <c r="B1121" i="3"/>
  <c r="B2342" i="3"/>
  <c r="B1761" i="3"/>
  <c r="B2526" i="3"/>
  <c r="B873" i="3"/>
  <c r="B67" i="3"/>
  <c r="B342" i="3"/>
  <c r="B2234" i="3"/>
  <c r="B1716" i="3"/>
  <c r="B942" i="3"/>
  <c r="B3184" i="3"/>
  <c r="B5358" i="3"/>
  <c r="B404" i="3"/>
  <c r="B162" i="3"/>
  <c r="B2962" i="3"/>
  <c r="B1823" i="3"/>
  <c r="B1754" i="3"/>
  <c r="B2201" i="3"/>
  <c r="B676" i="3"/>
  <c r="B4334" i="3"/>
  <c r="B5725" i="3"/>
  <c r="B2738" i="3"/>
  <c r="B2482" i="3"/>
  <c r="B2602" i="3"/>
  <c r="B2359" i="3"/>
  <c r="B1256" i="3"/>
  <c r="B2578" i="3"/>
  <c r="B3910" i="3"/>
  <c r="B2120" i="3"/>
  <c r="B4146" i="3"/>
  <c r="B6003" i="3"/>
  <c r="B857" i="3"/>
  <c r="B3436" i="3"/>
  <c r="B3253" i="3"/>
  <c r="B1393" i="3"/>
  <c r="B1580" i="3"/>
  <c r="B1644" i="3"/>
  <c r="B1883" i="3"/>
  <c r="B395" i="3"/>
  <c r="B1019" i="3"/>
  <c r="B3379" i="3"/>
  <c r="B2470" i="3"/>
  <c r="B2681" i="3"/>
  <c r="B3106" i="3"/>
  <c r="B5305" i="3"/>
  <c r="B4295" i="3"/>
  <c r="B4781" i="3"/>
  <c r="B3520" i="3"/>
  <c r="B4789" i="3"/>
  <c r="B111" i="3"/>
  <c r="B4181" i="3"/>
  <c r="B4884" i="3"/>
  <c r="B941" i="3"/>
  <c r="B4920" i="3"/>
  <c r="B4471" i="3"/>
  <c r="B3627" i="3"/>
  <c r="B3079" i="3"/>
  <c r="B1145" i="3"/>
  <c r="B4358" i="3"/>
  <c r="B1927" i="3"/>
  <c r="B1489" i="3"/>
  <c r="B4813" i="3"/>
  <c r="B1994" i="3"/>
  <c r="B1514" i="3"/>
  <c r="B1760" i="3"/>
  <c r="B2238" i="3"/>
  <c r="B979" i="3"/>
  <c r="B2246" i="3"/>
  <c r="B5070" i="3"/>
  <c r="B2918" i="3"/>
  <c r="B4903" i="3"/>
  <c r="B3548" i="3"/>
  <c r="B3701" i="3"/>
  <c r="B1466" i="3"/>
  <c r="B1239" i="3"/>
  <c r="B3139" i="3"/>
  <c r="B5206" i="3"/>
  <c r="B1350" i="3"/>
  <c r="B877" i="3"/>
  <c r="B2203" i="3"/>
  <c r="B3447" i="3"/>
  <c r="B906" i="3"/>
  <c r="B1805" i="3"/>
  <c r="B872" i="3"/>
  <c r="B3296" i="3"/>
  <c r="B3028" i="3"/>
  <c r="B2204" i="3"/>
  <c r="B2961" i="3"/>
  <c r="B2556" i="3"/>
  <c r="B4326" i="3"/>
  <c r="B3032" i="3"/>
  <c r="B1203" i="3"/>
  <c r="B2056" i="3"/>
  <c r="B2574" i="3"/>
  <c r="B271" i="3"/>
  <c r="B5703" i="3"/>
  <c r="B5702" i="3"/>
  <c r="B2186" i="3"/>
  <c r="B2511" i="3"/>
  <c r="B3087" i="3"/>
  <c r="B1142" i="3"/>
  <c r="B2248" i="3"/>
  <c r="B1600" i="3"/>
  <c r="B1066" i="3"/>
  <c r="B4784" i="3"/>
  <c r="B4551" i="3"/>
  <c r="B819" i="3"/>
  <c r="B4962" i="3"/>
  <c r="B2326" i="3"/>
  <c r="B3641" i="3"/>
  <c r="B4125" i="3"/>
  <c r="B5580" i="3"/>
  <c r="B3538" i="3"/>
  <c r="B1708" i="3"/>
  <c r="B2105" i="3"/>
  <c r="B3020" i="3"/>
  <c r="B869" i="3"/>
  <c r="B3493" i="3"/>
  <c r="B727" i="3"/>
  <c r="B3402" i="3"/>
  <c r="B1679" i="3"/>
  <c r="B1527" i="3"/>
  <c r="B1776" i="3"/>
  <c r="B1030" i="3"/>
  <c r="B3747" i="3"/>
  <c r="B4063" i="3"/>
  <c r="B1432" i="3"/>
  <c r="B1064" i="3"/>
  <c r="B2009" i="3"/>
  <c r="B2239" i="3"/>
  <c r="B5628" i="3"/>
  <c r="B3346" i="3"/>
  <c r="B2753" i="3"/>
  <c r="B267" i="3"/>
  <c r="B2700" i="3"/>
  <c r="B3046" i="3"/>
  <c r="B579" i="3"/>
  <c r="B1022" i="3"/>
  <c r="B5588" i="3"/>
  <c r="B4374" i="3"/>
  <c r="B5343" i="3"/>
  <c r="B3848" i="3"/>
  <c r="B2015" i="3"/>
  <c r="B2235" i="3"/>
  <c r="B5033" i="3"/>
  <c r="B3759" i="3"/>
  <c r="B495" i="3"/>
  <c r="B1470" i="3"/>
  <c r="B633" i="3"/>
  <c r="B4617" i="3"/>
  <c r="B4476" i="3"/>
  <c r="B3401" i="3"/>
  <c r="B1710" i="3"/>
  <c r="B1784" i="3"/>
  <c r="B1092" i="3"/>
  <c r="B330" i="3"/>
  <c r="B2396" i="3"/>
  <c r="B5927" i="3"/>
  <c r="B560" i="3"/>
  <c r="B3210" i="3"/>
  <c r="B3695" i="3"/>
  <c r="B1204" i="3"/>
  <c r="B1627" i="3"/>
  <c r="B2112" i="3"/>
  <c r="B4684" i="3"/>
  <c r="B2674" i="3"/>
  <c r="B3687" i="3"/>
  <c r="B1455" i="3"/>
  <c r="B808" i="3"/>
  <c r="B3635" i="3"/>
  <c r="B1764" i="3"/>
  <c r="B2046" i="3"/>
  <c r="B1213" i="3"/>
  <c r="B2985" i="3"/>
  <c r="B2789" i="3"/>
  <c r="B1940" i="3"/>
  <c r="B939" i="3"/>
  <c r="B1613" i="3"/>
  <c r="B2468" i="3"/>
  <c r="B3560" i="3"/>
  <c r="B3136" i="3"/>
  <c r="B2420" i="3"/>
  <c r="B5061" i="3"/>
  <c r="B5775" i="3"/>
  <c r="B515" i="3"/>
  <c r="B2790" i="3"/>
  <c r="B416" i="3"/>
  <c r="B1532" i="3"/>
  <c r="B940" i="3"/>
  <c r="B174" i="3"/>
  <c r="B844" i="3"/>
  <c r="B192" i="3"/>
  <c r="B5083" i="3"/>
  <c r="B3027" i="3"/>
  <c r="B1969" i="3"/>
  <c r="B5403" i="3"/>
  <c r="B698" i="3"/>
  <c r="B5143" i="3"/>
  <c r="B3047" i="3"/>
  <c r="B3034" i="3"/>
  <c r="B4713" i="3"/>
  <c r="B2336" i="3"/>
  <c r="B2413" i="3"/>
  <c r="B3314" i="3"/>
  <c r="B382" i="3"/>
  <c r="B4606" i="3"/>
  <c r="B822" i="3"/>
  <c r="B2701" i="3"/>
  <c r="B3892" i="3"/>
  <c r="B3426" i="3"/>
  <c r="B5776" i="3"/>
  <c r="B5273" i="3"/>
  <c r="B1816" i="3"/>
  <c r="B5789" i="3"/>
  <c r="B5590" i="3"/>
  <c r="B1586" i="3"/>
  <c r="B590" i="3"/>
  <c r="B927" i="3"/>
  <c r="B1882" i="3"/>
  <c r="B520" i="3"/>
  <c r="B2887" i="3"/>
  <c r="B3069" i="3"/>
  <c r="B5538" i="3"/>
  <c r="B3927" i="3"/>
  <c r="B2487" i="3"/>
  <c r="B1221" i="3"/>
  <c r="B5729" i="3"/>
  <c r="B4427" i="3"/>
  <c r="B4954" i="3"/>
  <c r="B3645" i="3"/>
  <c r="B5159" i="3"/>
  <c r="B2563" i="3"/>
  <c r="B533" i="3"/>
  <c r="B1129" i="3"/>
  <c r="B1417" i="3"/>
  <c r="B123" i="3"/>
  <c r="B5155" i="3"/>
  <c r="B4250" i="3"/>
  <c r="B3274" i="3"/>
  <c r="B4466" i="3"/>
  <c r="B621" i="3"/>
  <c r="B3011" i="3"/>
  <c r="B1942" i="3"/>
  <c r="B772" i="3"/>
  <c r="B2230" i="3"/>
  <c r="B180" i="3"/>
  <c r="B3007" i="3"/>
  <c r="B1681" i="3"/>
  <c r="B5037" i="3"/>
  <c r="B244" i="3"/>
  <c r="B5379" i="3"/>
  <c r="B2647" i="3"/>
  <c r="B4652" i="3"/>
  <c r="B87" i="3"/>
  <c r="B2231" i="3"/>
  <c r="B3246" i="3"/>
  <c r="B5194" i="3"/>
  <c r="B63" i="3"/>
  <c r="B1729" i="3"/>
  <c r="B871" i="3"/>
  <c r="B2769" i="3"/>
  <c r="B481" i="3"/>
  <c r="B663" i="3"/>
  <c r="B3091" i="3"/>
  <c r="B522" i="3"/>
  <c r="B974" i="3"/>
  <c r="B247" i="3"/>
  <c r="B5267" i="3"/>
  <c r="B3058" i="3"/>
  <c r="B4851" i="3"/>
  <c r="B3566" i="3"/>
  <c r="B5899" i="3"/>
  <c r="B444" i="3"/>
  <c r="B2745" i="3"/>
  <c r="B1395" i="3"/>
  <c r="B2586" i="3"/>
  <c r="B2432" i="3"/>
  <c r="B3443" i="3"/>
  <c r="B2361" i="3"/>
  <c r="B2654" i="3"/>
  <c r="B1114" i="3"/>
  <c r="B724" i="3"/>
  <c r="B594" i="3"/>
  <c r="B2004" i="3"/>
  <c r="B4077" i="3"/>
  <c r="B269" i="3"/>
  <c r="B1624" i="3"/>
  <c r="B4662" i="3"/>
  <c r="B4801" i="3"/>
  <c r="B5653" i="3"/>
  <c r="B5681" i="3"/>
  <c r="B2541" i="3"/>
  <c r="B2471" i="3"/>
  <c r="B3173" i="3"/>
  <c r="B413" i="3"/>
  <c r="B2414" i="3"/>
  <c r="B3160" i="3"/>
  <c r="B69" i="3"/>
  <c r="B31" i="3"/>
  <c r="B2080" i="3"/>
  <c r="B1756" i="3"/>
  <c r="B2949" i="3"/>
  <c r="B3648" i="3"/>
  <c r="B3367" i="3"/>
  <c r="B1089" i="3"/>
  <c r="B2273" i="3"/>
  <c r="B2583" i="3"/>
  <c r="B1702" i="3"/>
  <c r="B3828" i="3"/>
  <c r="B3956" i="3"/>
  <c r="B986" i="3"/>
  <c r="B3650" i="3"/>
  <c r="B5454" i="3"/>
  <c r="B3501" i="3"/>
  <c r="B4046" i="3"/>
  <c r="B2692" i="3"/>
  <c r="B3458" i="3"/>
  <c r="B2433" i="3"/>
  <c r="B1608" i="3"/>
  <c r="B2177" i="3"/>
  <c r="B3052" i="3"/>
  <c r="B2770" i="3"/>
  <c r="B985" i="3"/>
  <c r="B4809" i="3"/>
  <c r="B2431" i="3"/>
  <c r="B3465" i="3"/>
  <c r="B1551" i="3"/>
  <c r="B3575" i="3"/>
  <c r="B1966" i="3"/>
  <c r="B4512" i="3"/>
  <c r="B2434" i="3"/>
  <c r="B2941" i="3"/>
  <c r="B2763" i="3"/>
  <c r="B2703" i="3"/>
  <c r="B5500" i="3"/>
  <c r="B3119" i="3"/>
  <c r="B1174" i="3"/>
  <c r="B2589" i="3"/>
  <c r="B3419" i="3"/>
  <c r="B943" i="3"/>
  <c r="B715" i="3"/>
  <c r="B1163" i="3"/>
  <c r="B2989" i="3"/>
  <c r="B482" i="3"/>
  <c r="B3688" i="3"/>
  <c r="B5554" i="3"/>
  <c r="B317" i="3"/>
  <c r="B2041" i="3"/>
  <c r="B3168" i="3"/>
  <c r="B1706" i="3"/>
  <c r="B3512" i="3"/>
  <c r="B3397" i="3"/>
  <c r="B447" i="3"/>
  <c r="B2209" i="3"/>
  <c r="B743" i="3"/>
  <c r="B5920" i="3"/>
  <c r="B572" i="3"/>
  <c r="B714" i="3"/>
  <c r="B2826" i="3"/>
  <c r="B1719" i="3"/>
  <c r="B218" i="3"/>
  <c r="B4811" i="3"/>
  <c r="B3705" i="3"/>
  <c r="B2174" i="3"/>
  <c r="B2407" i="3"/>
  <c r="B4439" i="3"/>
  <c r="B240" i="3"/>
  <c r="B3837" i="3"/>
  <c r="B3024" i="3"/>
  <c r="B2053" i="3"/>
  <c r="B2996" i="3"/>
  <c r="B3340" i="3"/>
  <c r="B2630" i="3"/>
  <c r="B1096" i="3"/>
  <c r="B293" i="3"/>
  <c r="B485" i="3"/>
  <c r="B915" i="3"/>
  <c r="B2765" i="3"/>
  <c r="B1390" i="3"/>
  <c r="B2197" i="3"/>
  <c r="B2461" i="3"/>
  <c r="B2732" i="3"/>
  <c r="B211" i="3"/>
  <c r="B3702" i="3"/>
  <c r="B1104" i="3"/>
  <c r="B1540" i="3"/>
  <c r="B789" i="3"/>
  <c r="B577" i="3"/>
  <c r="B5246" i="3"/>
  <c r="B4035" i="3"/>
  <c r="B3030" i="3"/>
  <c r="B21" i="3"/>
  <c r="B4366" i="3"/>
  <c r="B4984" i="3"/>
  <c r="B5984" i="3"/>
  <c r="B718" i="3"/>
  <c r="B3720" i="3"/>
  <c r="B1513" i="3"/>
  <c r="B3017" i="3"/>
  <c r="B1179" i="3"/>
  <c r="B1789" i="3"/>
  <c r="B655" i="3"/>
  <c r="B1571" i="3"/>
  <c r="B847" i="3"/>
  <c r="B1630" i="3"/>
  <c r="B4795" i="3"/>
  <c r="B2545" i="3"/>
  <c r="B130" i="3"/>
  <c r="B1322" i="3"/>
  <c r="B3437" i="3"/>
  <c r="B4764" i="3"/>
  <c r="B1744" i="3"/>
  <c r="B4131" i="3"/>
  <c r="B1631" i="3"/>
  <c r="B546" i="3"/>
  <c r="B5009" i="3"/>
  <c r="B3450" i="3"/>
  <c r="B3622" i="3"/>
  <c r="B2475" i="3"/>
  <c r="B950" i="3"/>
  <c r="B659" i="3"/>
  <c r="B757" i="3"/>
  <c r="B3386" i="3"/>
  <c r="B1688" i="3"/>
  <c r="B2687" i="3"/>
  <c r="B532" i="3"/>
  <c r="B643" i="3"/>
  <c r="B5693" i="3"/>
  <c r="B4048" i="3"/>
  <c r="B3526" i="3"/>
  <c r="B393" i="3"/>
  <c r="B1912" i="3"/>
  <c r="B3508" i="3"/>
  <c r="B517" i="3"/>
  <c r="B1023" i="3"/>
  <c r="B2557" i="3"/>
  <c r="B651" i="3"/>
  <c r="B2865" i="3"/>
  <c r="B2860" i="3"/>
  <c r="B4223" i="3"/>
  <c r="B2807" i="3"/>
  <c r="B4694" i="3"/>
  <c r="B2462" i="3"/>
  <c r="B4618" i="3"/>
  <c r="B4052" i="3"/>
  <c r="B4417" i="3"/>
  <c r="B2391" i="3"/>
  <c r="B805" i="3"/>
  <c r="B3110" i="3"/>
  <c r="B2277" i="3"/>
  <c r="B470" i="3"/>
  <c r="B1949" i="3"/>
  <c r="B2460" i="3"/>
  <c r="B962" i="3"/>
  <c r="B518" i="3"/>
  <c r="B1060" i="3"/>
  <c r="B3647" i="3"/>
  <c r="B1690" i="3"/>
  <c r="B693" i="3"/>
  <c r="B763" i="3"/>
  <c r="B3446" i="3"/>
  <c r="B4330" i="3"/>
  <c r="B2969" i="3"/>
  <c r="B2677" i="3"/>
  <c r="B3135" i="3"/>
  <c r="B255" i="3"/>
  <c r="B3621" i="3"/>
  <c r="B3326" i="3"/>
  <c r="B2669" i="3"/>
  <c r="B2406" i="3"/>
  <c r="B5039" i="3"/>
  <c r="B2502" i="3"/>
  <c r="B179" i="3"/>
  <c r="B1196" i="3"/>
  <c r="B4965" i="3"/>
  <c r="B4016" i="3"/>
  <c r="B3343" i="3"/>
  <c r="B811" i="3"/>
  <c r="B259" i="3"/>
  <c r="B2876" i="3"/>
  <c r="B2857" i="3"/>
  <c r="B208" i="3"/>
  <c r="B4083" i="3"/>
  <c r="B3476" i="3"/>
  <c r="B483" i="3"/>
  <c r="B5469" i="3"/>
  <c r="B5183" i="3"/>
  <c r="B5686" i="3"/>
  <c r="B5922" i="3"/>
  <c r="B1947" i="3"/>
  <c r="B5847" i="3"/>
  <c r="B1201" i="3"/>
  <c r="B1641" i="3"/>
  <c r="B308" i="3"/>
  <c r="B44" i="3"/>
  <c r="B4292" i="3"/>
  <c r="B1047" i="3"/>
  <c r="B3948" i="3"/>
  <c r="B285" i="3"/>
  <c r="B1270" i="3"/>
  <c r="B934" i="3"/>
  <c r="B858" i="3"/>
  <c r="B3149" i="3"/>
  <c r="B2107" i="3"/>
  <c r="B1692" i="3"/>
  <c r="B1814" i="3"/>
  <c r="B5513" i="3"/>
  <c r="B737" i="3"/>
  <c r="B3523" i="3"/>
  <c r="B2517" i="3"/>
  <c r="B380" i="3"/>
  <c r="B1512" i="3"/>
  <c r="B2393" i="3"/>
  <c r="B1995" i="3"/>
  <c r="B4782" i="3"/>
  <c r="B2440" i="3"/>
  <c r="B919" i="3"/>
  <c r="B321" i="3"/>
  <c r="B3315" i="3"/>
  <c r="B4663" i="3"/>
  <c r="B189" i="3"/>
  <c r="B4724" i="3"/>
  <c r="B2237" i="3"/>
  <c r="B3558" i="3"/>
  <c r="B5438" i="3"/>
  <c r="B2897" i="3"/>
  <c r="B2110" i="3"/>
  <c r="B3073" i="3"/>
  <c r="B456" i="3"/>
  <c r="B3513" i="3"/>
  <c r="B2297" i="3"/>
  <c r="B3240" i="3"/>
  <c r="B3612" i="3"/>
  <c r="B4554" i="3"/>
  <c r="B2480" i="3"/>
  <c r="B506" i="3"/>
  <c r="B2339" i="3"/>
  <c r="B4286" i="3"/>
  <c r="B1797" i="3"/>
  <c r="B2025" i="3"/>
  <c r="B1123" i="3"/>
  <c r="B573" i="3"/>
  <c r="B2721" i="3"/>
  <c r="B2618" i="3"/>
  <c r="B45" i="3"/>
  <c r="B2849" i="3"/>
  <c r="B1979" i="3"/>
  <c r="B175" i="3"/>
  <c r="B4544" i="3"/>
  <c r="B5846" i="3"/>
  <c r="B1087" i="3"/>
  <c r="B3146" i="3"/>
  <c r="B477" i="3"/>
  <c r="B2173" i="3"/>
  <c r="B2943" i="3"/>
  <c r="B4696" i="3"/>
  <c r="B1346" i="3"/>
  <c r="B498" i="3"/>
  <c r="B3680" i="3"/>
  <c r="B4887" i="3"/>
  <c r="B656" i="3"/>
  <c r="B3874" i="3"/>
  <c r="B619" i="3"/>
  <c r="B5487" i="3"/>
  <c r="B2158" i="3"/>
  <c r="B3395" i="3"/>
  <c r="B5056" i="3"/>
  <c r="B5107" i="3"/>
  <c r="B2308" i="3"/>
  <c r="B2593" i="3"/>
  <c r="B4611" i="3"/>
  <c r="B1396" i="3"/>
  <c r="B3334" i="3"/>
  <c r="B371" i="3"/>
  <c r="B4543" i="3"/>
  <c r="B2007" i="3"/>
  <c r="B117" i="3"/>
  <c r="B3692" i="3"/>
  <c r="B2259" i="3"/>
  <c r="B1686" i="3"/>
  <c r="B3297" i="3"/>
  <c r="B4728" i="3"/>
  <c r="B4597" i="3"/>
  <c r="B1412" i="3"/>
  <c r="B2708" i="3"/>
  <c r="B5910" i="3"/>
  <c r="B4105" i="3"/>
  <c r="B153" i="3"/>
  <c r="B1295" i="3"/>
  <c r="B2632" i="3"/>
  <c r="B5852" i="3"/>
  <c r="B4266" i="3"/>
  <c r="B954" i="3"/>
  <c r="B723" i="3"/>
  <c r="B2597" i="3"/>
  <c r="B2877" i="3"/>
  <c r="B504" i="3"/>
  <c r="B601" i="3"/>
  <c r="B1588" i="3"/>
  <c r="B1967" i="3"/>
  <c r="B1467" i="3"/>
  <c r="B3611" i="3"/>
  <c r="B4780" i="3"/>
  <c r="B1879" i="3"/>
  <c r="B464" i="3"/>
  <c r="B134" i="3"/>
  <c r="B4255" i="3"/>
  <c r="B3309" i="3"/>
  <c r="B5125" i="3"/>
  <c r="B1791" i="3"/>
  <c r="B1564" i="3"/>
  <c r="B2437" i="3"/>
  <c r="B1327" i="3"/>
  <c r="B1281" i="3"/>
  <c r="B3040" i="3"/>
  <c r="B5495" i="3"/>
  <c r="B41" i="3"/>
  <c r="B3388" i="3"/>
  <c r="B5773" i="3"/>
  <c r="B5249" i="3"/>
  <c r="B1475" i="3"/>
  <c r="B4350" i="3"/>
  <c r="B1220" i="3"/>
  <c r="B2786" i="3"/>
  <c r="B1503" i="3"/>
  <c r="B1889" i="3"/>
  <c r="B2402" i="3"/>
  <c r="B2333" i="3"/>
  <c r="B327" i="3"/>
  <c r="B2328" i="3"/>
  <c r="B417" i="3"/>
  <c r="B788" i="3"/>
  <c r="B2645" i="3"/>
  <c r="B5012" i="3"/>
  <c r="B3924" i="3"/>
  <c r="B1621" i="3"/>
  <c r="B3844" i="3"/>
  <c r="B1913" i="3"/>
  <c r="B4803" i="3"/>
  <c r="B4802" i="3"/>
  <c r="B4192" i="3"/>
  <c r="B931" i="3"/>
  <c r="B3138" i="3"/>
  <c r="B2193" i="3"/>
  <c r="B1192" i="3"/>
  <c r="B3422" i="3"/>
  <c r="B3810" i="3"/>
  <c r="B1009" i="3"/>
  <c r="B3219" i="3"/>
  <c r="B4450" i="3"/>
  <c r="B2582" i="3"/>
  <c r="B2912" i="3"/>
  <c r="B1086" i="3"/>
  <c r="B2343" i="3"/>
  <c r="B2477" i="3"/>
  <c r="B2604" i="3"/>
  <c r="B5020" i="3"/>
  <c r="B2256" i="3"/>
  <c r="B3174" i="3"/>
  <c r="B649" i="3"/>
  <c r="B2286" i="3"/>
  <c r="B3381" i="3"/>
  <c r="B5536" i="3"/>
  <c r="B3152" i="3"/>
  <c r="B1254" i="3"/>
  <c r="B3516" i="3"/>
  <c r="B5673" i="3"/>
  <c r="B3044" i="3"/>
  <c r="B575" i="3"/>
  <c r="B3788" i="3"/>
  <c r="B34" i="3"/>
  <c r="B1625" i="3"/>
  <c r="B1920" i="3"/>
  <c r="B1472" i="3"/>
  <c r="B1722" i="3"/>
  <c r="B1919" i="3"/>
  <c r="B1528" i="3"/>
  <c r="B2449" i="3"/>
  <c r="B5243" i="3"/>
  <c r="B5475" i="3"/>
  <c r="B707" i="3"/>
  <c r="B5436" i="3"/>
  <c r="B4561" i="3"/>
  <c r="B5914" i="3"/>
  <c r="B890" i="3"/>
  <c r="B2323" i="3"/>
  <c r="B5923" i="3"/>
  <c r="B4799" i="3"/>
  <c r="B4837" i="3"/>
  <c r="B938" i="3"/>
  <c r="B5735" i="3"/>
  <c r="B345" i="3"/>
  <c r="B2317" i="3"/>
  <c r="B2646" i="3"/>
  <c r="B2071" i="3"/>
  <c r="B3310" i="3"/>
  <c r="B1743" i="3"/>
  <c r="B4437" i="3"/>
  <c r="B2425" i="3"/>
  <c r="B4867" i="3"/>
  <c r="B5446" i="3"/>
  <c r="B1421" i="3"/>
  <c r="B458" i="3"/>
  <c r="B674" i="3"/>
  <c r="B2008" i="3"/>
  <c r="B1263" i="3"/>
  <c r="B984" i="3"/>
  <c r="B563" i="3"/>
  <c r="B2531" i="3"/>
  <c r="B5506" i="3"/>
  <c r="B4112" i="3"/>
  <c r="B5855" i="3"/>
  <c r="B4819" i="3"/>
  <c r="B4384" i="3"/>
  <c r="B3804" i="3"/>
  <c r="B4116" i="3"/>
  <c r="B2685" i="3"/>
  <c r="B465" i="3"/>
  <c r="B5184" i="3"/>
  <c r="B1863" i="3"/>
  <c r="B540" i="3"/>
  <c r="B4699" i="3"/>
  <c r="B5888" i="3"/>
  <c r="B3468" i="3"/>
  <c r="B3470" i="3"/>
  <c r="B1753" i="3"/>
  <c r="B4654" i="3"/>
  <c r="B2960" i="3"/>
  <c r="B4168" i="3"/>
  <c r="B1469" i="3"/>
  <c r="B2757" i="3"/>
  <c r="B4974" i="3"/>
  <c r="B887" i="3"/>
  <c r="B2288" i="3"/>
  <c r="B4901" i="3"/>
  <c r="B4065" i="3"/>
  <c r="B1676" i="3"/>
  <c r="B4304" i="3"/>
  <c r="B899" i="3"/>
  <c r="B2010" i="3"/>
  <c r="B2114" i="3"/>
  <c r="B3903" i="3"/>
  <c r="B129" i="3"/>
  <c r="B771" i="3"/>
  <c r="B1399" i="3"/>
  <c r="B5929" i="3"/>
  <c r="B4127" i="3"/>
  <c r="B893" i="3"/>
  <c r="B3542" i="3"/>
  <c r="B2075" i="3"/>
  <c r="B2920" i="3"/>
  <c r="B2240" i="3"/>
  <c r="B5680" i="3"/>
  <c r="B5130" i="3"/>
  <c r="B1152" i="3"/>
  <c r="B4717" i="3"/>
  <c r="B814" i="3"/>
  <c r="B1058" i="3"/>
  <c r="B2607" i="3"/>
  <c r="B438" i="3"/>
  <c r="B1570" i="3"/>
  <c r="B990" i="3"/>
  <c r="B4218" i="3"/>
  <c r="B76" i="3"/>
  <c r="B3153" i="3"/>
  <c r="B969" i="3"/>
  <c r="B1687" i="3"/>
  <c r="B1508" i="3"/>
  <c r="B1061" i="3"/>
  <c r="B728" i="3"/>
  <c r="B5325" i="3"/>
  <c r="B5146" i="3"/>
  <c r="B4262" i="3"/>
  <c r="B3369" i="3"/>
  <c r="B22" i="3"/>
  <c r="B896" i="3"/>
  <c r="B3128" i="3"/>
  <c r="B3916" i="3"/>
  <c r="B157" i="3"/>
  <c r="B2274" i="3"/>
  <c r="B3852" i="3"/>
  <c r="B3600" i="3"/>
  <c r="B4682" i="3"/>
  <c r="B3255" i="3"/>
  <c r="B1843" i="3"/>
  <c r="B4318" i="3"/>
  <c r="B4830" i="3"/>
  <c r="B3482" i="3"/>
  <c r="B5880" i="3"/>
  <c r="B1481" i="3"/>
  <c r="B3483" i="3"/>
  <c r="B2833" i="3"/>
  <c r="B1937" i="3"/>
  <c r="B638" i="3"/>
  <c r="B3398" i="3"/>
  <c r="B920" i="3"/>
  <c r="B1953" i="3"/>
  <c r="B110" i="3"/>
  <c r="B4768" i="3"/>
  <c r="B2747" i="3"/>
  <c r="B1340" i="3"/>
  <c r="B2368" i="3"/>
  <c r="B3925" i="3"/>
  <c r="B2680" i="3"/>
  <c r="B1255" i="3"/>
  <c r="B1623" i="3"/>
  <c r="B5602" i="3"/>
  <c r="B689" i="3"/>
  <c r="B209" i="3"/>
  <c r="B1118" i="3"/>
  <c r="B3631" i="3"/>
  <c r="B4898" i="3"/>
  <c r="B527" i="3"/>
  <c r="B3626" i="3"/>
  <c r="B4191" i="3"/>
  <c r="B3741" i="3"/>
  <c r="B768" i="3"/>
  <c r="B350" i="3"/>
  <c r="B2768" i="3"/>
  <c r="B5185" i="3"/>
  <c r="B1802" i="3"/>
  <c r="B5418" i="3"/>
  <c r="B298" i="3"/>
  <c r="B4051" i="3"/>
  <c r="B3573" i="3"/>
  <c r="B987" i="3"/>
  <c r="B392" i="3"/>
  <c r="B3356" i="3"/>
  <c r="B864" i="3"/>
  <c r="B735" i="3"/>
  <c r="B935" i="3"/>
  <c r="B2154" i="3"/>
  <c r="B3078" i="3"/>
  <c r="B25" i="3"/>
  <c r="B398" i="3"/>
  <c r="B5028" i="3"/>
  <c r="B4174" i="3"/>
  <c r="B1476" i="3"/>
  <c r="B3668" i="3"/>
  <c r="B1525" i="3"/>
  <c r="B4315" i="3"/>
  <c r="B1166" i="3"/>
  <c r="B2373" i="3"/>
  <c r="B3552" i="3"/>
  <c r="B2544" i="3"/>
  <c r="B463" i="3"/>
  <c r="B1643" i="3"/>
  <c r="B3432" i="3"/>
  <c r="B825" i="3"/>
  <c r="B538" i="3"/>
  <c r="B5993" i="3"/>
  <c r="B5154" i="3"/>
  <c r="B631" i="3"/>
  <c r="B562" i="3"/>
  <c r="B3420" i="3"/>
  <c r="B1793" i="3"/>
  <c r="B2218" i="3"/>
  <c r="B5262" i="3"/>
  <c r="B3290" i="3"/>
  <c r="B5541" i="3"/>
  <c r="B1044" i="3"/>
  <c r="B744" i="3"/>
  <c r="B3613" i="3"/>
  <c r="B5639" i="3"/>
  <c r="B4545" i="3"/>
  <c r="B5615" i="3"/>
  <c r="B2609" i="3"/>
  <c r="B5294" i="3"/>
  <c r="B1387" i="3"/>
  <c r="B1962" i="3"/>
  <c r="B3644" i="3"/>
  <c r="B3684" i="3"/>
  <c r="B1673" i="3"/>
  <c r="B133" i="3"/>
  <c r="B1576" i="3"/>
  <c r="B625" i="3"/>
  <c r="B2513" i="3"/>
  <c r="B666" i="3"/>
  <c r="B4436" i="3"/>
  <c r="B553" i="3"/>
  <c r="B870" i="3"/>
  <c r="B1003" i="3"/>
  <c r="B2529" i="3"/>
  <c r="B1236" i="3"/>
  <c r="B92" i="3"/>
  <c r="B2261" i="3"/>
  <c r="B4838" i="3"/>
  <c r="B776" i="3"/>
  <c r="B3486" i="3"/>
  <c r="B3102" i="3"/>
  <c r="B3062" i="3"/>
  <c r="B1822" i="3"/>
  <c r="B3614" i="3"/>
  <c r="B4671" i="3"/>
  <c r="B2636" i="3"/>
  <c r="B3509" i="3"/>
  <c r="B2648" i="3"/>
  <c r="B2301" i="3"/>
  <c r="B1053" i="3"/>
  <c r="B2369" i="3"/>
  <c r="B409" i="3"/>
  <c r="B1247" i="3"/>
  <c r="B3570" i="3"/>
  <c r="B3791" i="3"/>
  <c r="B4842" i="3"/>
  <c r="B1312" i="3"/>
  <c r="B1032" i="3"/>
  <c r="B1680" i="3"/>
  <c r="B2490" i="3"/>
  <c r="B3563" i="3"/>
  <c r="B4166" i="3"/>
  <c r="B3157" i="3"/>
  <c r="B3700" i="3"/>
  <c r="B4472" i="3"/>
  <c r="B2446" i="3"/>
  <c r="B5211" i="3"/>
  <c r="B325" i="3"/>
  <c r="B4122" i="3"/>
  <c r="B3567" i="3"/>
  <c r="B5351" i="3"/>
  <c r="B5520" i="3"/>
  <c r="B4483" i="3"/>
  <c r="B5863" i="3"/>
  <c r="B5474" i="3"/>
  <c r="B1546" i="3"/>
  <c r="B2546" i="3"/>
  <c r="B408" i="3"/>
  <c r="B2349" i="3"/>
  <c r="B3114" i="3"/>
  <c r="B3249" i="3"/>
  <c r="B2842" i="3"/>
  <c r="B5688" i="3"/>
  <c r="B2880" i="3"/>
  <c r="B3288" i="3"/>
  <c r="B3643" i="3"/>
  <c r="B2988" i="3"/>
  <c r="B2862" i="3"/>
  <c r="B1842" i="3"/>
  <c r="B446" i="3"/>
  <c r="B4448" i="3"/>
  <c r="B1025" i="3"/>
  <c r="B1671" i="3"/>
  <c r="B3595" i="3"/>
  <c r="B2655" i="3"/>
  <c r="B3421" i="3"/>
  <c r="B3671" i="3"/>
  <c r="B3080" i="3"/>
  <c r="B2667" i="3"/>
  <c r="B3215" i="3"/>
  <c r="B3799" i="3"/>
  <c r="B2126" i="3"/>
  <c r="B4981" i="3"/>
  <c r="B4759" i="3"/>
  <c r="B1750" i="3"/>
  <c r="B2997" i="3"/>
  <c r="B1978" i="3"/>
  <c r="B2332" i="3"/>
  <c r="B474" i="3"/>
  <c r="B3564" i="3"/>
  <c r="B4139" i="3"/>
  <c r="B1835" i="3"/>
  <c r="B5632" i="3"/>
  <c r="B2743" i="3"/>
  <c r="B5885" i="3"/>
  <c r="B1785" i="3"/>
  <c r="B5995" i="3"/>
  <c r="B3176" i="3"/>
  <c r="B4150" i="3"/>
  <c r="B3961" i="3"/>
  <c r="B1430" i="3"/>
  <c r="B2676" i="3"/>
  <c r="B1298" i="3"/>
  <c r="B4071" i="3"/>
  <c r="B2788" i="3"/>
  <c r="B3955" i="3"/>
  <c r="B2076" i="3"/>
  <c r="B4763" i="3"/>
  <c r="B3480" i="3"/>
  <c r="B3503" i="3"/>
  <c r="B1840" i="3"/>
  <c r="B4164" i="3"/>
  <c r="B3332" i="3"/>
  <c r="B5716" i="3"/>
  <c r="B971" i="3"/>
  <c r="B1337" i="3"/>
  <c r="B5152" i="3"/>
  <c r="B2290" i="3"/>
  <c r="B1207" i="3"/>
  <c r="B104" i="3"/>
  <c r="B1832" i="3"/>
  <c r="B3294" i="3"/>
  <c r="B1277" i="3"/>
  <c r="B191" i="3"/>
  <c r="B5816" i="3"/>
  <c r="B5597" i="3"/>
  <c r="B1598" i="3"/>
  <c r="B2044" i="3"/>
  <c r="B4513" i="3"/>
  <c r="B816" i="3"/>
  <c r="B51" i="3"/>
  <c r="B205" i="3"/>
  <c r="B499" i="3"/>
  <c r="B365" i="3"/>
  <c r="B2427" i="3"/>
  <c r="B2160" i="3"/>
  <c r="B909" i="3"/>
  <c r="B1353" i="3"/>
  <c r="B1127" i="3"/>
  <c r="B114" i="3"/>
  <c r="B1199" i="3"/>
  <c r="B681" i="3"/>
  <c r="B3460" i="3"/>
  <c r="B158" i="3"/>
  <c r="B3345" i="3"/>
  <c r="B4846" i="3"/>
  <c r="B3048" i="3"/>
  <c r="B1304" i="3"/>
  <c r="B75" i="3"/>
  <c r="B2334" i="3"/>
  <c r="B3690" i="3"/>
  <c r="B1992" i="3"/>
  <c r="B282" i="3"/>
  <c r="B3295" i="3"/>
  <c r="B3510" i="3"/>
  <c r="B286" i="3"/>
  <c r="B3555" i="3"/>
  <c r="B3994" i="3"/>
  <c r="B140" i="3"/>
  <c r="B936" i="3"/>
  <c r="B1830" i="3"/>
  <c r="B2567" i="3"/>
  <c r="B682" i="3"/>
  <c r="B2756" i="3"/>
  <c r="B1128" i="3"/>
  <c r="B1002" i="3"/>
  <c r="B2054" i="3"/>
  <c r="B3414" i="3"/>
  <c r="B1997" i="3"/>
  <c r="B1766" i="3"/>
  <c r="B473" i="3"/>
  <c r="B2148" i="3"/>
  <c r="B3850" i="3"/>
  <c r="B4106" i="3"/>
  <c r="B958" i="3"/>
  <c r="B126" i="3"/>
  <c r="B2206" i="3"/>
  <c r="B4897" i="3"/>
  <c r="B303" i="3"/>
  <c r="B3549" i="3"/>
  <c r="B1733" i="3"/>
  <c r="B2144" i="3"/>
  <c r="B4705" i="3"/>
  <c r="B5442" i="3"/>
  <c r="B1065" i="3"/>
  <c r="B1801" i="3"/>
  <c r="B4815" i="3"/>
  <c r="B2628" i="3"/>
  <c r="B4308" i="3"/>
  <c r="B3038" i="3"/>
  <c r="B170" i="3"/>
  <c r="B4170" i="3"/>
  <c r="B571" i="3"/>
  <c r="B1054" i="3"/>
  <c r="B1356" i="3"/>
  <c r="B3960" i="3"/>
  <c r="B1893" i="3"/>
  <c r="B2843" i="3"/>
  <c r="B3006" i="3"/>
  <c r="B4418" i="3"/>
  <c r="B570" i="3"/>
  <c r="B1257" i="3"/>
  <c r="B3412" i="3"/>
  <c r="B4932" i="3"/>
  <c r="B4143" i="3"/>
  <c r="B1373" i="3"/>
  <c r="B5915" i="3"/>
  <c r="B2697" i="3"/>
  <c r="B3456" i="3"/>
  <c r="B3773" i="3"/>
  <c r="B2310" i="3"/>
  <c r="B2640" i="3"/>
  <c r="B975" i="3"/>
  <c r="B5452" i="3"/>
  <c r="B5803" i="3"/>
  <c r="B5886" i="3"/>
  <c r="B810" i="3"/>
  <c r="B2501" i="3"/>
  <c r="B1800" i="3"/>
  <c r="B5696" i="3"/>
  <c r="B484" i="3"/>
  <c r="B1286" i="3"/>
  <c r="B5862" i="3"/>
  <c r="B3281" i="3"/>
  <c r="B1818" i="3"/>
  <c r="B1099" i="3"/>
  <c r="B753" i="3"/>
  <c r="B736" i="3"/>
  <c r="B5871" i="3"/>
  <c r="B4886" i="3"/>
  <c r="B5341" i="3"/>
  <c r="B1498" i="3"/>
  <c r="B611" i="3"/>
  <c r="B5196" i="3"/>
  <c r="B588" i="3"/>
  <c r="B1865" i="3"/>
  <c r="B3183" i="3"/>
  <c r="B3594" i="3"/>
  <c r="B1701" i="3"/>
  <c r="B2637" i="3"/>
  <c r="B4582" i="3"/>
  <c r="B2212" i="3"/>
  <c r="B945" i="3"/>
  <c r="B2119" i="3"/>
  <c r="B5320" i="3"/>
  <c r="B5743" i="3"/>
  <c r="B5281" i="3"/>
  <c r="B902" i="3"/>
  <c r="B1471" i="3"/>
  <c r="B3587" i="3"/>
  <c r="B1795" i="3"/>
  <c r="B4534" i="3"/>
  <c r="B5979" i="3"/>
  <c r="B245" i="3"/>
  <c r="B3545" i="3"/>
  <c r="B4190" i="3"/>
  <c r="B1852" i="3"/>
  <c r="B2621" i="3"/>
  <c r="B500" i="3"/>
  <c r="B5812" i="3"/>
  <c r="B5204" i="3"/>
  <c r="B1135" i="3"/>
  <c r="B886" i="3"/>
  <c r="B4640" i="3"/>
  <c r="B1224" i="3"/>
  <c r="B623" i="3"/>
  <c r="B374" i="3"/>
  <c r="B5591" i="3"/>
  <c r="B1929" i="3"/>
  <c r="B1035" i="3"/>
  <c r="B3985" i="3"/>
  <c r="B128" i="3"/>
  <c r="B5209" i="3"/>
  <c r="B4800" i="3"/>
  <c r="B860" i="3"/>
  <c r="B4933" i="3"/>
  <c r="B4670" i="3"/>
  <c r="B328" i="3"/>
  <c r="B5715" i="3"/>
  <c r="B2038" i="3"/>
  <c r="B2534" i="3"/>
  <c r="B4209" i="3"/>
  <c r="B4894" i="3"/>
  <c r="B2319" i="3"/>
  <c r="B3061" i="3"/>
  <c r="B4018" i="3"/>
  <c r="B3370" i="3"/>
  <c r="B3797" i="3"/>
  <c r="B4977" i="3"/>
  <c r="B5587" i="3"/>
  <c r="B668" i="3"/>
  <c r="B1774" i="3"/>
  <c r="B4767" i="3"/>
  <c r="B1243" i="3"/>
  <c r="B453" i="3"/>
  <c r="B2320" i="3"/>
  <c r="B3258" i="3"/>
  <c r="B1964" i="3"/>
  <c r="B426" i="3"/>
  <c r="B1411" i="3"/>
  <c r="B198" i="3"/>
  <c r="B112" i="3"/>
  <c r="B4655" i="3"/>
  <c r="B2109" i="3"/>
  <c r="B275" i="3"/>
  <c r="B3944" i="3"/>
  <c r="B3707" i="3"/>
  <c r="B3204" i="3"/>
  <c r="B242" i="3"/>
  <c r="B4309" i="3"/>
  <c r="B2911" i="3"/>
  <c r="B414" i="3"/>
  <c r="B1342" i="3"/>
  <c r="B3572" i="3"/>
  <c r="B801" i="3"/>
  <c r="B5163" i="3"/>
  <c r="B1592" i="3"/>
  <c r="B4440" i="3"/>
  <c r="B5212" i="3"/>
  <c r="B2906" i="3"/>
  <c r="B5048" i="3"/>
  <c r="B2798" i="3"/>
  <c r="B1103" i="3"/>
  <c r="B425" i="3"/>
  <c r="B1055" i="3"/>
  <c r="B1565" i="3"/>
  <c r="B973" i="3"/>
  <c r="B1001" i="3"/>
  <c r="B2023" i="3"/>
  <c r="B430" i="3"/>
  <c r="B1788" i="3"/>
  <c r="B998" i="3"/>
  <c r="B1348" i="3"/>
  <c r="B412" i="3"/>
  <c r="B1975" i="3"/>
  <c r="B2595" i="3"/>
  <c r="B948" i="3"/>
  <c r="B5828" i="3"/>
  <c r="B1431" i="3"/>
  <c r="B5687" i="3"/>
  <c r="B2243" i="3"/>
  <c r="B437" i="3"/>
  <c r="B2930" i="3"/>
  <c r="B1364" i="3"/>
  <c r="B2519" i="3"/>
  <c r="B3361" i="3"/>
  <c r="B399" i="3"/>
  <c r="B5096" i="3"/>
  <c r="B3663" i="3"/>
  <c r="B2324" i="3"/>
  <c r="B1725" i="3"/>
  <c r="B3250" i="3"/>
  <c r="B289" i="3"/>
  <c r="B806" i="3"/>
  <c r="B2481" i="3"/>
  <c r="B26" i="3"/>
  <c r="B2436" i="3"/>
  <c r="B2397" i="3"/>
  <c r="B1067" i="3"/>
  <c r="B4157" i="3"/>
  <c r="B215" i="3"/>
  <c r="B3736" i="3"/>
  <c r="B4998" i="3"/>
  <c r="B3537" i="3"/>
  <c r="B4985" i="3"/>
  <c r="B925" i="3"/>
  <c r="B5540" i="3"/>
  <c r="B4467" i="3"/>
  <c r="B5192" i="3"/>
  <c r="B2839" i="3"/>
  <c r="B1550" i="3"/>
  <c r="B305" i="3"/>
  <c r="B828" i="3"/>
  <c r="B4371" i="3"/>
  <c r="B5304" i="3"/>
  <c r="B4823" i="3"/>
  <c r="B3301" i="3"/>
  <c r="B1731" i="3"/>
  <c r="B394" i="3"/>
  <c r="B585" i="3"/>
  <c r="B1073" i="3"/>
  <c r="B4576" i="3"/>
  <c r="B91" i="3"/>
  <c r="B190" i="3"/>
  <c r="B5433" i="3"/>
  <c r="B1259" i="3"/>
  <c r="B4238" i="3"/>
  <c r="B797" i="3"/>
  <c r="B4854" i="3"/>
  <c r="B5378" i="3"/>
  <c r="B5354" i="3"/>
  <c r="B2163" i="3"/>
  <c r="B1404" i="3"/>
  <c r="B3714" i="3"/>
  <c r="B5950" i="3"/>
  <c r="B1422" i="3"/>
  <c r="B880" i="3"/>
  <c r="B1240" i="3"/>
  <c r="B1636" i="3"/>
  <c r="B2383" i="3"/>
  <c r="B5210" i="3"/>
  <c r="B3352" i="3"/>
  <c r="B3415" i="3"/>
  <c r="B1665" i="3"/>
  <c r="B4175" i="3"/>
  <c r="B270" i="3"/>
  <c r="B2172" i="3"/>
  <c r="B1234" i="3"/>
  <c r="B832" i="3"/>
  <c r="B2169" i="3"/>
  <c r="B3751" i="3"/>
  <c r="B4489" i="3"/>
  <c r="B1536" i="3"/>
  <c r="B2627" i="3"/>
  <c r="B2883" i="3"/>
  <c r="B5907" i="3"/>
  <c r="B2922" i="3"/>
  <c r="B2236" i="3"/>
  <c r="B4926" i="3"/>
  <c r="B3770" i="3"/>
  <c r="B5110" i="3"/>
  <c r="B607" i="3"/>
  <c r="B3753" i="3"/>
  <c r="B584" i="3"/>
  <c r="B5171" i="3"/>
  <c r="B3254" i="3"/>
  <c r="B2399" i="3"/>
  <c r="B3801" i="3"/>
  <c r="B384" i="3"/>
  <c r="B3101" i="3"/>
  <c r="B43" i="3"/>
  <c r="B793" i="3"/>
  <c r="B937" i="3"/>
  <c r="B5367" i="3"/>
  <c r="B1287" i="3"/>
  <c r="B4073" i="3"/>
  <c r="B3620" i="3"/>
  <c r="B2013" i="3"/>
  <c r="B1478" i="3"/>
  <c r="B2403" i="3"/>
  <c r="B2813" i="3"/>
  <c r="B3307" i="3"/>
  <c r="B4272" i="3"/>
  <c r="B4169" i="3"/>
  <c r="B5593" i="3"/>
  <c r="B1331" i="3"/>
  <c r="B1075" i="3"/>
  <c r="B1862" i="3"/>
  <c r="B3169" i="3"/>
  <c r="B5122" i="3"/>
  <c r="B18" i="3"/>
  <c r="B5086" i="3"/>
  <c r="B5226" i="3"/>
  <c r="B3232" i="3"/>
  <c r="B450" i="3"/>
  <c r="B1241" i="3"/>
  <c r="B2723" i="3"/>
  <c r="B695" i="3"/>
  <c r="B963" i="3"/>
  <c r="B3731" i="3"/>
  <c r="B4007" i="3"/>
  <c r="B5557" i="3"/>
  <c r="B1922" i="3"/>
  <c r="B5684" i="3"/>
  <c r="B4163" i="3"/>
  <c r="B2945" i="3"/>
  <c r="B3772" i="3"/>
  <c r="B3373" i="3"/>
  <c r="B2090" i="3"/>
  <c r="B989" i="3"/>
  <c r="B2360" i="3"/>
  <c r="B454" i="3"/>
  <c r="B2081" i="3"/>
  <c r="B3872" i="3"/>
  <c r="B3962" i="3"/>
  <c r="B1384" i="3"/>
  <c r="B4765" i="3"/>
  <c r="B2366" i="3"/>
  <c r="B1230" i="3"/>
  <c r="B1307" i="3"/>
  <c r="B1602" i="3"/>
  <c r="B1721" i="3"/>
  <c r="B2812" i="3"/>
  <c r="B3387" i="3"/>
  <c r="B3407" i="3"/>
  <c r="B5946" i="3"/>
  <c r="B1578" i="3"/>
  <c r="B1229" i="3"/>
  <c r="B1284" i="3"/>
  <c r="B3562" i="3"/>
  <c r="B3469" i="3"/>
  <c r="B901" i="3"/>
  <c r="B2734" i="3"/>
  <c r="B2302" i="3"/>
  <c r="B3893" i="3"/>
  <c r="B760" i="3"/>
  <c r="B3392" i="3"/>
  <c r="B3441" i="3"/>
  <c r="B5574" i="3"/>
  <c r="B2746" i="3"/>
  <c r="B2777" i="3"/>
  <c r="B2577" i="3"/>
  <c r="B2356" i="3"/>
  <c r="B2340" i="3"/>
  <c r="B4959" i="3"/>
  <c r="B1728" i="3"/>
  <c r="B1081" i="3"/>
  <c r="B3195" i="3"/>
  <c r="B5313" i="3"/>
  <c r="B4057" i="3"/>
  <c r="B2194" i="3"/>
  <c r="B84" i="3"/>
  <c r="B396" i="3"/>
  <c r="B2384" i="3"/>
  <c r="B4744" i="3"/>
  <c r="B1971" i="3"/>
  <c r="B550" i="3"/>
  <c r="B50" i="3"/>
  <c r="B3610" i="3"/>
  <c r="B1634" i="3"/>
  <c r="B1370" i="3"/>
  <c r="B4850" i="3"/>
  <c r="B160" i="3"/>
  <c r="B5002" i="3"/>
  <c r="B1952" i="3"/>
  <c r="B3978" i="3"/>
  <c r="B5355" i="3"/>
  <c r="B1659" i="3"/>
  <c r="B2483" i="3"/>
  <c r="B254" i="3"/>
  <c r="B376" i="3"/>
  <c r="B2017" i="3"/>
  <c r="B391" i="3"/>
  <c r="B4009" i="3"/>
  <c r="B3901" i="3"/>
  <c r="B2809" i="3"/>
  <c r="B29" i="3"/>
  <c r="B3096" i="3"/>
  <c r="B5849" i="3"/>
  <c r="B1112" i="3"/>
  <c r="B2966" i="3"/>
  <c r="B1111" i="3"/>
  <c r="B5036" i="3"/>
  <c r="B124" i="3"/>
  <c r="B1597" i="3"/>
  <c r="B4777" i="3"/>
  <c r="B4839" i="3"/>
  <c r="B2106" i="3"/>
  <c r="B4013" i="3"/>
  <c r="B2387" i="3"/>
  <c r="B5024" i="3"/>
  <c r="B2976" i="3"/>
  <c r="B318" i="3"/>
  <c r="B48" i="3"/>
  <c r="B2372" i="3"/>
  <c r="B196" i="3"/>
  <c r="B4515" i="3"/>
  <c r="B4442" i="3"/>
  <c r="B2094" i="3"/>
  <c r="B442" i="3"/>
  <c r="B1038" i="3"/>
  <c r="B4424" i="3"/>
  <c r="B996" i="3"/>
  <c r="B900" i="3"/>
  <c r="B478" i="3"/>
  <c r="B4475" i="3"/>
  <c r="B4068" i="3"/>
  <c r="B1751" i="3"/>
  <c r="B1443" i="3"/>
  <c r="B4751" i="3"/>
  <c r="B1206" i="3"/>
  <c r="B2514" i="3"/>
  <c r="B5232" i="3"/>
  <c r="B5214" i="3"/>
  <c r="B20" i="3"/>
  <c r="B2688" i="3"/>
  <c r="B2991" i="3"/>
  <c r="B5671" i="3"/>
  <c r="B4393" i="3"/>
  <c r="B3399" i="3"/>
  <c r="B62" i="3"/>
  <c r="B1333" i="3"/>
  <c r="B4520" i="3"/>
  <c r="B1456" i="3"/>
  <c r="B5878" i="3"/>
  <c r="B678" i="3"/>
  <c r="B5044" i="3"/>
  <c r="B3393" i="3"/>
  <c r="B2800" i="3"/>
  <c r="B5137" i="3"/>
  <c r="B5144" i="3"/>
  <c r="B5187" i="3"/>
  <c r="B1591" i="3"/>
  <c r="B4817" i="3"/>
  <c r="B5429" i="3"/>
  <c r="B4134" i="3"/>
  <c r="B5810" i="3"/>
  <c r="B3382" i="3"/>
  <c r="B586" i="3"/>
  <c r="B5718" i="3"/>
  <c r="B6000" i="3"/>
  <c r="B3993" i="3"/>
  <c r="B3888" i="3"/>
  <c r="B5968" i="3"/>
  <c r="B2118" i="3"/>
  <c r="B4943" i="3"/>
  <c r="B2229" i="3"/>
  <c r="B4363" i="3"/>
  <c r="B4335" i="3"/>
  <c r="B2063" i="3"/>
  <c r="B4147" i="3"/>
  <c r="B3679" i="3"/>
  <c r="B5276" i="3"/>
  <c r="B1626" i="3"/>
  <c r="B4099" i="3"/>
  <c r="B4312" i="3"/>
  <c r="B3181" i="3"/>
  <c r="B1847" i="3"/>
  <c r="B4185" i="3"/>
  <c r="B5234" i="3"/>
  <c r="B1755" i="3"/>
  <c r="B953" i="3"/>
  <c r="B2181" i="3"/>
  <c r="B4354" i="3"/>
  <c r="B1870" i="3"/>
  <c r="B1391" i="3"/>
  <c r="B3132" i="3"/>
  <c r="B1651" i="3"/>
  <c r="B5939" i="3"/>
  <c r="B5426" i="3"/>
  <c r="B4459" i="3"/>
  <c r="B5245" i="3"/>
  <c r="B1737" i="3"/>
  <c r="B3800" i="3"/>
  <c r="B3275" i="3"/>
  <c r="B3445" i="3"/>
  <c r="B2195" i="3"/>
  <c r="B101" i="3"/>
  <c r="B650" i="3"/>
  <c r="B1857" i="3"/>
  <c r="B81" i="3"/>
  <c r="B2706" i="3"/>
  <c r="B5898" i="3"/>
  <c r="B635" i="3"/>
  <c r="B2272" i="3"/>
  <c r="B2123" i="3"/>
  <c r="B347" i="3"/>
  <c r="B3524" i="3"/>
  <c r="B5758" i="3"/>
  <c r="B1522" i="3"/>
  <c r="B5081" i="3"/>
  <c r="B1464" i="3"/>
  <c r="B3607" i="3"/>
  <c r="B3908" i="3"/>
  <c r="B4497" i="3"/>
  <c r="B1988" i="3"/>
  <c r="B1063" i="3"/>
  <c r="B4510" i="3"/>
  <c r="B2304" i="3"/>
  <c r="B1807" i="3"/>
  <c r="B3597" i="3"/>
  <c r="B138" i="3"/>
  <c r="B386" i="3"/>
  <c r="B1984" i="3"/>
  <c r="B496" i="3"/>
  <c r="B284" i="3"/>
  <c r="B5342" i="3"/>
  <c r="B5839" i="3"/>
  <c r="B4246" i="3"/>
  <c r="B300" i="3"/>
  <c r="B1418" i="3"/>
  <c r="B1491" i="3"/>
  <c r="B2168" i="3"/>
  <c r="B357" i="3"/>
  <c r="B1116" i="3"/>
  <c r="B2683" i="3"/>
  <c r="B2028" i="3"/>
  <c r="B1892" i="3"/>
  <c r="B3025" i="3"/>
  <c r="B4029" i="3"/>
  <c r="B4949" i="3"/>
  <c r="B3997" i="3"/>
  <c r="B2325" i="3"/>
  <c r="B1225" i="3"/>
  <c r="B842" i="3"/>
  <c r="B1317" i="3"/>
  <c r="B4877" i="3"/>
  <c r="B1280" i="3"/>
  <c r="B361" i="3"/>
  <c r="B3423" i="3"/>
  <c r="B4834" i="3"/>
  <c r="B2569" i="3"/>
  <c r="B4858" i="3"/>
  <c r="B214" i="3"/>
  <c r="B628" i="3"/>
  <c r="B4012" i="3"/>
  <c r="B5467" i="3"/>
  <c r="B4748" i="3"/>
  <c r="B2379" i="3"/>
  <c r="B4755" i="3"/>
  <c r="B3001" i="3"/>
  <c r="B358" i="3"/>
  <c r="B5778" i="3"/>
  <c r="B4732" i="3"/>
  <c r="B5603" i="3"/>
  <c r="B5031" i="3"/>
  <c r="B5018" i="3"/>
  <c r="B4313" i="3"/>
  <c r="B2012" i="3"/>
  <c r="B809" i="3"/>
  <c r="B2690" i="3"/>
  <c r="B3328" i="3"/>
  <c r="B1742" i="3"/>
  <c r="B2146" i="3"/>
  <c r="B1880" i="3"/>
  <c r="B5509" i="3"/>
  <c r="B3236" i="3"/>
  <c r="B1368" i="3"/>
  <c r="B1781" i="3"/>
  <c r="B3672" i="3"/>
  <c r="B1306" i="3"/>
  <c r="B5435" i="3"/>
  <c r="B2085" i="3"/>
  <c r="B3109" i="3"/>
  <c r="B4939" i="3"/>
  <c r="B3750" i="3"/>
  <c r="B1394" i="3"/>
  <c r="B3050" i="3"/>
  <c r="B3229" i="3"/>
  <c r="B3550" i="3"/>
  <c r="B4356" i="3"/>
  <c r="B312" i="3"/>
  <c r="B4240" i="3"/>
  <c r="B5058" i="3"/>
  <c r="B2787" i="3"/>
  <c r="B5492" i="3"/>
  <c r="B229" i="3"/>
  <c r="B1891" i="3"/>
  <c r="B2803" i="3"/>
  <c r="B3921" i="3"/>
  <c r="B3198" i="3"/>
  <c r="B3981" i="3"/>
  <c r="B181" i="3"/>
  <c r="B3439" i="3"/>
  <c r="B3416" i="3"/>
  <c r="B296" i="3"/>
  <c r="B3603" i="3"/>
  <c r="B1169" i="3"/>
  <c r="B3366" i="3"/>
  <c r="B2412" i="3"/>
  <c r="B1072" i="3"/>
  <c r="B5519" i="3"/>
  <c r="B4775" i="3"/>
  <c r="B582" i="3"/>
  <c r="B2776" i="3"/>
  <c r="B4431" i="3"/>
  <c r="B448" i="3"/>
  <c r="B3976" i="3"/>
  <c r="B983" i="3"/>
  <c r="B5157" i="3"/>
  <c r="B1601" i="3"/>
  <c r="B3586" i="3"/>
  <c r="B4966" i="3"/>
  <c r="B187" i="3"/>
  <c r="B5101" i="3"/>
  <c r="B3206" i="3"/>
  <c r="B4740" i="3"/>
  <c r="B1447" i="3"/>
  <c r="B3374" i="3"/>
  <c r="B201" i="3"/>
  <c r="B2834" i="3"/>
  <c r="B2704" i="3"/>
  <c r="B3914" i="3"/>
  <c r="B4392" i="3"/>
  <c r="B5792" i="3"/>
  <c r="B136" i="3"/>
  <c r="B3996" i="3"/>
  <c r="B4233" i="3"/>
  <c r="B4368" i="3"/>
  <c r="B4587" i="3"/>
  <c r="B137" i="3"/>
  <c r="B5691" i="3"/>
  <c r="B3154" i="3"/>
  <c r="B5248" i="3"/>
  <c r="B3304" i="3"/>
  <c r="B2713" i="3"/>
  <c r="B1401" i="3"/>
  <c r="B836" i="3"/>
  <c r="B2228" i="3"/>
  <c r="B3488" i="3"/>
  <c r="B5815" i="3"/>
  <c r="B4126" i="3"/>
  <c r="B1367" i="3"/>
  <c r="B5074" i="3"/>
  <c r="B3602" i="3"/>
  <c r="B1357" i="3"/>
  <c r="B4557" i="3"/>
  <c r="B2682" i="3"/>
  <c r="B1670" i="3"/>
  <c r="B1158" i="3"/>
  <c r="B281" i="3"/>
  <c r="B2719" i="3"/>
  <c r="B2069" i="3"/>
  <c r="B2971" i="3"/>
  <c r="B3299" i="3"/>
  <c r="B5894" i="3"/>
  <c r="B2050" i="3"/>
  <c r="B176" i="3"/>
  <c r="B346" i="3"/>
  <c r="B1902" i="3"/>
  <c r="B3244" i="3"/>
  <c r="B1563" i="3"/>
  <c r="B2573" i="3"/>
  <c r="B4176" i="3"/>
  <c r="B1159" i="3"/>
  <c r="B132" i="3"/>
  <c r="B2936" i="3"/>
  <c r="B1537" i="3"/>
  <c r="B2252" i="3"/>
  <c r="B833" i="3"/>
  <c r="B786" i="3"/>
  <c r="B1897" i="3"/>
  <c r="B2673" i="3"/>
  <c r="B2070" i="3"/>
  <c r="B353" i="3"/>
  <c r="B2695" i="3"/>
  <c r="B716" i="3"/>
  <c r="B2190" i="3"/>
  <c r="B1194" i="3"/>
  <c r="B3813" i="3"/>
  <c r="B1107" i="3"/>
  <c r="B227" i="3"/>
  <c r="B569" i="3"/>
  <c r="B4690" i="3"/>
  <c r="B2634" i="3"/>
  <c r="B4589" i="3"/>
  <c r="B4912" i="3"/>
  <c r="B4062" i="3"/>
  <c r="B2933" i="3"/>
  <c r="B2086" i="3"/>
  <c r="B2921" i="3"/>
  <c r="B1796" i="3"/>
  <c r="B2622" i="3"/>
  <c r="B5323" i="3"/>
  <c r="B3143" i="3"/>
  <c r="B320" i="3"/>
  <c r="B4212" i="3"/>
  <c r="B1982" i="3"/>
  <c r="B2888" i="3"/>
  <c r="B2116" i="3"/>
  <c r="B5963" i="3"/>
  <c r="B1973" i="3"/>
  <c r="B593" i="3"/>
  <c r="B1266" i="3"/>
  <c r="B5490" i="3"/>
  <c r="B1440" i="3"/>
  <c r="B1526" i="3"/>
  <c r="B213" i="3"/>
  <c r="B4387" i="3"/>
  <c r="B2619" i="3"/>
  <c r="B2380" i="3"/>
  <c r="B385" i="3"/>
  <c r="B5829" i="3"/>
  <c r="B5874" i="3"/>
  <c r="B3178" i="3"/>
  <c r="B2814" i="3"/>
  <c r="B3820" i="3"/>
  <c r="B3940" i="3"/>
  <c r="B1678" i="3"/>
  <c r="B2612" i="3"/>
  <c r="B4550" i="3"/>
  <c r="B3630" i="3"/>
  <c r="B102" i="3"/>
  <c r="B369" i="3"/>
  <c r="B5843" i="3"/>
  <c r="B742" i="3"/>
  <c r="B195" i="3"/>
  <c r="B4306" i="3"/>
  <c r="B1202" i="3"/>
  <c r="B2762" i="3"/>
  <c r="B4944" i="3"/>
  <c r="B1006" i="3"/>
  <c r="B1238" i="3"/>
  <c r="B1445" i="3"/>
  <c r="B2895" i="3"/>
  <c r="B5489" i="3"/>
  <c r="B3145" i="3"/>
  <c r="B1989" i="3"/>
  <c r="B4855" i="3"/>
  <c r="B4706" i="3"/>
  <c r="B2052" i="3"/>
  <c r="B752" i="3"/>
  <c r="B5884" i="3"/>
  <c r="B4193" i="3"/>
  <c r="B826" i="3"/>
  <c r="B5448" i="3"/>
  <c r="B4432" i="3"/>
  <c r="B1452" i="3"/>
  <c r="B3427" i="3"/>
  <c r="B5861" i="3"/>
  <c r="B216" i="3"/>
  <c r="B2555" i="3"/>
  <c r="B2307" i="3"/>
  <c r="B2032" i="3"/>
  <c r="B827" i="3"/>
  <c r="B4720" i="3"/>
  <c r="B248" i="3"/>
  <c r="B1321" i="3"/>
  <c r="B3325" i="3"/>
  <c r="B4486" i="3"/>
  <c r="B261" i="3"/>
  <c r="B5624" i="3"/>
  <c r="B1739" i="3"/>
  <c r="B3990" i="3"/>
  <c r="B3519" i="3"/>
  <c r="B1205" i="3"/>
  <c r="B4508" i="3"/>
  <c r="B4569" i="3"/>
  <c r="B3721" i="3"/>
  <c r="B5311" i="3"/>
  <c r="B5092" i="3"/>
  <c r="B5565" i="3"/>
  <c r="B1635" i="3"/>
  <c r="B4252" i="3"/>
  <c r="B3864" i="3"/>
  <c r="B1494" i="3"/>
  <c r="B5694" i="3"/>
  <c r="B3142" i="3"/>
  <c r="B2952" i="3"/>
  <c r="B5063" i="3"/>
  <c r="B2570" i="3"/>
  <c r="B4253" i="3"/>
  <c r="B3725" i="3"/>
  <c r="B2149" i="3"/>
  <c r="B1505" i="3"/>
  <c r="B514" i="3"/>
  <c r="B5909" i="3"/>
  <c r="B2335" i="3"/>
  <c r="B4470" i="3"/>
  <c r="B1415" i="3"/>
  <c r="B4546" i="3"/>
  <c r="B4540" i="3"/>
  <c r="B2422" i="3"/>
  <c r="B4026" i="3"/>
  <c r="B3664" i="3"/>
  <c r="B5512" i="3"/>
  <c r="B2207" i="3"/>
  <c r="B4524" i="3"/>
  <c r="B667" i="3"/>
  <c r="B4333" i="3"/>
  <c r="B3632" i="3"/>
  <c r="B4913" i="3"/>
  <c r="B2296" i="3"/>
  <c r="B5138" i="3"/>
  <c r="B4210" i="3"/>
  <c r="B173" i="3"/>
  <c r="B4033" i="3"/>
  <c r="B1691" i="3"/>
  <c r="B1895" i="3"/>
  <c r="B2467" i="3"/>
  <c r="B1132" i="3"/>
  <c r="B5077" i="3"/>
  <c r="B1827" i="3"/>
  <c r="B1477" i="3"/>
  <c r="B3838" i="3"/>
  <c r="B5478" i="3"/>
  <c r="B5199" i="3"/>
  <c r="B1555" i="3"/>
  <c r="B3248" i="3"/>
  <c r="B1012" i="3"/>
  <c r="B4869" i="3"/>
  <c r="B4778" i="3"/>
  <c r="B4155" i="3"/>
  <c r="B3525" i="3"/>
  <c r="B431" i="3"/>
  <c r="B591" i="3"/>
  <c r="B1410" i="3"/>
  <c r="B82" i="3"/>
  <c r="B1894" i="3"/>
  <c r="B1541" i="3"/>
  <c r="B2441" i="3"/>
  <c r="B2934" i="3"/>
  <c r="B4888" i="3"/>
  <c r="B701" i="3"/>
  <c r="B1014" i="3"/>
  <c r="B5069" i="3"/>
  <c r="B3935" i="3"/>
  <c r="B961" i="3"/>
  <c r="B1434" i="3"/>
  <c r="B2233" i="3"/>
  <c r="B2014" i="3"/>
  <c r="B587" i="3"/>
  <c r="B311" i="3"/>
  <c r="B3540" i="3"/>
  <c r="B1956" i="3"/>
  <c r="B2051" i="3"/>
  <c r="B3449" i="3"/>
  <c r="B3767" i="3"/>
  <c r="B5957" i="3"/>
  <c r="B2590" i="3"/>
  <c r="B2722" i="3"/>
  <c r="B5396" i="3"/>
  <c r="B4438" i="3"/>
  <c r="B1028" i="3"/>
  <c r="B3840" i="3"/>
  <c r="B1582" i="3"/>
  <c r="B2306" i="3"/>
  <c r="B249" i="3"/>
  <c r="B406" i="3"/>
  <c r="B4060" i="3"/>
  <c r="B2816" i="3"/>
  <c r="B1858" i="3"/>
  <c r="B5866" i="3"/>
  <c r="B2594" i="3"/>
  <c r="B2905" i="3"/>
  <c r="B379" i="3"/>
  <c r="B2663" i="3"/>
  <c r="B2345" i="3"/>
  <c r="B2049" i="3"/>
  <c r="B366" i="3"/>
  <c r="B4960" i="3"/>
  <c r="B3536" i="3"/>
  <c r="B2827" i="3"/>
  <c r="B5883" i="3"/>
  <c r="B4138" i="3"/>
  <c r="B2815" i="3"/>
  <c r="B5912" i="3"/>
  <c r="B5579" i="3"/>
  <c r="B1888" i="3"/>
  <c r="B109" i="3"/>
  <c r="B90" i="3"/>
  <c r="B2994" i="3"/>
  <c r="B1480" i="3"/>
  <c r="B662" i="3"/>
  <c r="B2986" i="3"/>
  <c r="B4280" i="3"/>
  <c r="B874" i="3"/>
  <c r="B1884" i="3"/>
  <c r="B3137" i="3"/>
  <c r="B665" i="3"/>
  <c r="B4422" i="3"/>
  <c r="B4074" i="3"/>
  <c r="B61" i="3"/>
  <c r="B5198" i="3"/>
  <c r="B1429" i="3"/>
  <c r="B1137" i="3"/>
  <c r="B1923" i="3"/>
  <c r="B1214" i="3"/>
  <c r="B5375" i="3"/>
  <c r="B418" i="3"/>
  <c r="B5123" i="3"/>
  <c r="B1419" i="3"/>
  <c r="B4061" i="3"/>
  <c r="B4348" i="3"/>
  <c r="B5065" i="3"/>
  <c r="B1976" i="3"/>
  <c r="B2822" i="3"/>
  <c r="B3172" i="3"/>
  <c r="B106" i="3"/>
  <c r="B4089" i="3"/>
  <c r="B3646" i="3"/>
  <c r="B4623" i="3"/>
  <c r="B4826" i="3"/>
  <c r="B980" i="3"/>
  <c r="B279" i="3"/>
  <c r="B3832" i="3"/>
  <c r="B4406" i="3"/>
  <c r="B3308" i="3"/>
  <c r="B1698" i="3"/>
  <c r="B4735" i="3"/>
  <c r="B2073" i="3"/>
  <c r="B3237" i="3"/>
  <c r="B2166" i="3"/>
  <c r="B5428" i="3"/>
  <c r="B4307" i="3"/>
  <c r="B2438" i="3"/>
  <c r="B849" i="3"/>
  <c r="B1153" i="3"/>
  <c r="B5329" i="3"/>
  <c r="B1711" i="3"/>
  <c r="B1757" i="3"/>
  <c r="B1426" i="3"/>
  <c r="B4583" i="3"/>
  <c r="B5208" i="3"/>
  <c r="B1674" i="3"/>
  <c r="B1906" i="3"/>
  <c r="B3514" i="3"/>
  <c r="B706" i="3"/>
  <c r="B3394" i="3"/>
  <c r="B1633" i="3"/>
  <c r="B1409" i="3"/>
  <c r="B1267" i="3"/>
  <c r="B1126" i="3"/>
  <c r="B5646" i="3"/>
  <c r="B2977" i="3"/>
  <c r="B1251" i="3"/>
  <c r="B4458" i="3"/>
  <c r="B4952" i="3"/>
  <c r="B891" i="3"/>
  <c r="B4415" i="3"/>
  <c r="B4675" i="3"/>
  <c r="B794" i="3"/>
  <c r="B1647" i="3"/>
  <c r="B1539" i="3"/>
  <c r="B1248" i="3"/>
  <c r="B1211" i="3"/>
  <c r="B1226" i="3"/>
  <c r="B141" i="3"/>
  <c r="B5414" i="3"/>
  <c r="B4660" i="3"/>
  <c r="B5916" i="3"/>
  <c r="B71" i="3"/>
  <c r="B1461" i="3"/>
  <c r="B4401" i="3"/>
  <c r="B5027" i="3"/>
  <c r="B4184" i="3"/>
  <c r="B5793" i="3"/>
  <c r="B5811" i="3"/>
  <c r="B4604" i="3"/>
  <c r="B3858" i="3"/>
  <c r="B3589" i="3"/>
  <c r="B5016" i="3"/>
  <c r="B3957" i="3"/>
  <c r="B3059" i="3"/>
  <c r="B3341" i="3"/>
  <c r="B4596" i="3"/>
  <c r="B1200" i="3"/>
  <c r="B2225" i="3"/>
  <c r="B4779" i="3"/>
  <c r="B2354" i="3"/>
  <c r="B5409" i="3"/>
  <c r="B159" i="3"/>
  <c r="B1468" i="3"/>
  <c r="B2394" i="3"/>
  <c r="B3938" i="3"/>
  <c r="B1584" i="3"/>
  <c r="B4835" i="3"/>
  <c r="B2951" i="3"/>
  <c r="B3092" i="3"/>
  <c r="B4632" i="3"/>
  <c r="B3559" i="3"/>
  <c r="B3384" i="3"/>
  <c r="B4243" i="3"/>
  <c r="B2162" i="3"/>
  <c r="B178" i="3"/>
  <c r="B680" i="3"/>
  <c r="B5604" i="3"/>
  <c r="B3257" i="3"/>
  <c r="B1294" i="3"/>
  <c r="B1349" i="3"/>
  <c r="B78" i="3"/>
  <c r="B1775" i="3"/>
  <c r="B1510" i="3"/>
  <c r="B2657" i="3"/>
  <c r="B2122" i="3"/>
  <c r="B5766" i="3"/>
  <c r="B2006" i="3"/>
  <c r="B1878" i="3"/>
  <c r="B4956" i="3"/>
  <c r="B2232" i="3"/>
  <c r="B5709" i="3"/>
  <c r="B168" i="3"/>
  <c r="B462" i="3"/>
  <c r="B1004" i="3"/>
  <c r="B4196" i="3"/>
  <c r="B2874" i="3"/>
  <c r="B3018" i="3"/>
  <c r="B1070" i="3"/>
  <c r="B719" i="3"/>
  <c r="B759" i="3"/>
  <c r="B5582" i="3"/>
  <c r="B1141" i="3"/>
  <c r="B1569" i="3"/>
  <c r="B4666" i="3"/>
  <c r="B4566" i="3"/>
  <c r="B5531" i="3"/>
  <c r="B4375" i="3"/>
  <c r="B3764" i="3"/>
  <c r="B4100" i="3"/>
  <c r="B523" i="3"/>
  <c r="B5477" i="3"/>
  <c r="B1076" i="3"/>
  <c r="B748" i="3"/>
  <c r="B2733" i="3"/>
  <c r="B4680" i="3"/>
  <c r="B5147" i="3"/>
  <c r="B4878" i="3"/>
  <c r="B3749" i="3"/>
  <c r="B1355" i="3"/>
  <c r="B5757" i="3"/>
  <c r="B202" i="3"/>
  <c r="B878" i="3"/>
  <c r="B2554" i="3"/>
  <c r="B5556" i="3"/>
  <c r="B5108" i="3"/>
  <c r="B5620" i="3"/>
  <c r="B5292" i="3"/>
  <c r="B3609" i="3"/>
  <c r="B3035" i="3"/>
  <c r="B4001" i="3"/>
  <c r="B1420" i="3"/>
  <c r="B3273" i="3"/>
  <c r="B5290" i="3"/>
  <c r="B3683" i="3"/>
  <c r="B5271" i="3"/>
  <c r="B5385" i="3"/>
  <c r="B617" i="3"/>
  <c r="B2998" i="3"/>
  <c r="B4928" i="3"/>
  <c r="B1594" i="3"/>
  <c r="B5411" i="3"/>
  <c r="B4349" i="3"/>
  <c r="B5076" i="3"/>
  <c r="B1867" i="3"/>
  <c r="B2242" i="3"/>
  <c r="B4460" i="3"/>
  <c r="B2492" i="3"/>
  <c r="B741" i="3"/>
  <c r="B4661" i="3"/>
  <c r="B1554" i="3"/>
  <c r="B1620" i="3"/>
  <c r="B1034" i="3"/>
  <c r="B1607" i="3"/>
  <c r="B2478" i="3"/>
  <c r="B4167" i="3"/>
  <c r="B3358" i="3"/>
  <c r="B790" i="3"/>
  <c r="B5219" i="3"/>
  <c r="B2524" i="3"/>
  <c r="B4036" i="3"/>
  <c r="B1122" i="3"/>
  <c r="B2185" i="3"/>
  <c r="B1944" i="3"/>
  <c r="B4119" i="3"/>
  <c r="B4531" i="3"/>
  <c r="B3156" i="3"/>
  <c r="B3111" i="3"/>
  <c r="B276" i="3"/>
  <c r="B2479" i="3"/>
  <c r="B3733" i="3"/>
  <c r="B4370" i="3"/>
  <c r="B2164" i="3"/>
  <c r="B4942" i="3"/>
  <c r="B5151" i="3"/>
  <c r="B2371" i="3"/>
  <c r="B754" i="3"/>
  <c r="B5967" i="3"/>
  <c r="B2208" i="3"/>
  <c r="B2395" i="3"/>
  <c r="B5180" i="3"/>
  <c r="B5677" i="3"/>
  <c r="B3588" i="3"/>
  <c r="B928" i="3"/>
  <c r="B1682" i="3"/>
  <c r="B1699" i="3"/>
  <c r="B2858" i="3"/>
  <c r="B5141" i="3"/>
  <c r="B2896" i="3"/>
  <c r="B4247" i="3"/>
  <c r="B3317" i="3"/>
  <c r="B3913" i="3"/>
  <c r="B1424" i="3"/>
  <c r="B5571" i="3"/>
  <c r="B5256" i="3"/>
  <c r="B5397" i="3"/>
  <c r="B1377" i="3"/>
  <c r="B2724" i="3"/>
  <c r="B356" i="3"/>
  <c r="B2626" i="3"/>
  <c r="B4221" i="3"/>
  <c r="B5955" i="3"/>
  <c r="B3272" i="3"/>
  <c r="B2781" i="3"/>
  <c r="B3286" i="3"/>
  <c r="B274" i="3"/>
  <c r="B3333" i="3"/>
  <c r="B3909" i="3"/>
  <c r="B647" i="3"/>
  <c r="B4983" i="3"/>
  <c r="B383" i="3"/>
  <c r="B5732" i="3"/>
  <c r="B4137" i="3"/>
  <c r="B2535" i="3"/>
  <c r="B4136" i="3"/>
  <c r="B1935" i="3"/>
  <c r="B5727" i="3"/>
  <c r="B5293" i="3"/>
  <c r="B4704" i="3"/>
  <c r="B5895" i="3"/>
  <c r="B1433" i="3"/>
  <c r="B4504" i="3"/>
  <c r="B5167" i="3"/>
  <c r="B4619" i="3"/>
  <c r="B1850" i="3"/>
  <c r="B2171" i="3"/>
  <c r="B243" i="3"/>
  <c r="B2330" i="3"/>
  <c r="B4211" i="3"/>
  <c r="B5794" i="3"/>
  <c r="B4665" i="3"/>
  <c r="B4444" i="3"/>
  <c r="B1051" i="3"/>
  <c r="B2926" i="3"/>
  <c r="B3983" i="3"/>
  <c r="B2520" i="3"/>
  <c r="B4647" i="3"/>
  <c r="B4796" i="3"/>
  <c r="B3865" i="3"/>
  <c r="B3638" i="3"/>
  <c r="B5925" i="3"/>
  <c r="B2835" i="3"/>
  <c r="B3124" i="3"/>
  <c r="B2084" i="3"/>
  <c r="B604" i="3"/>
  <c r="B5400" i="3"/>
  <c r="B5982" i="3"/>
  <c r="B5229" i="3"/>
  <c r="B3719" i="3"/>
  <c r="B3691" i="3"/>
  <c r="B957" i="3"/>
  <c r="B1726" i="3"/>
  <c r="B2774" i="3"/>
  <c r="B600" i="3"/>
  <c r="B2823" i="3"/>
  <c r="B734" i="3"/>
  <c r="B1856" i="3"/>
  <c r="B690" i="3"/>
  <c r="B2925" i="3"/>
  <c r="B5750" i="3"/>
  <c r="B845" i="3"/>
  <c r="B3991" i="3"/>
  <c r="B3323" i="3"/>
  <c r="B1143" i="3"/>
  <c r="B4493" i="3"/>
  <c r="B1105" i="3"/>
  <c r="B5836" i="3"/>
  <c r="B5560" i="3"/>
  <c r="B2200" i="3"/>
  <c r="B2108" i="3"/>
  <c r="B2828" i="3"/>
  <c r="B2972" i="3"/>
  <c r="B5822" i="3"/>
  <c r="B5274" i="3"/>
  <c r="B3016" i="3"/>
  <c r="B144" i="3"/>
  <c r="B1151" i="3"/>
  <c r="B3100" i="3"/>
  <c r="B5443" i="3"/>
  <c r="B4624" i="3"/>
  <c r="B2005" i="3"/>
  <c r="B4177" i="3"/>
  <c r="B4990" i="3"/>
  <c r="B2767" i="3"/>
  <c r="B2576" i="3"/>
  <c r="B5695" i="3"/>
  <c r="B3937" i="3"/>
  <c r="B3207" i="3"/>
  <c r="B610" i="3"/>
  <c r="B3726" i="3"/>
  <c r="B3054" i="3"/>
  <c r="B1465" i="3"/>
  <c r="B5075" i="3"/>
  <c r="B5621" i="3"/>
  <c r="B3492" i="3"/>
  <c r="B1916" i="3"/>
  <c r="B5476" i="3"/>
  <c r="B2376" i="3"/>
  <c r="B5073" i="3"/>
  <c r="B3971" i="3"/>
  <c r="B5261" i="3"/>
  <c r="B3915" i="3"/>
  <c r="B4214" i="3"/>
  <c r="B3787" i="3"/>
  <c r="B1604" i="3"/>
  <c r="B5082" i="3"/>
  <c r="B3696" i="3"/>
  <c r="B3055" i="3"/>
  <c r="B5831" i="3"/>
  <c r="B3806" i="3"/>
  <c r="B2486" i="3"/>
  <c r="B5366" i="3"/>
  <c r="B2643" i="3"/>
  <c r="B4075" i="3"/>
  <c r="B5844" i="3"/>
  <c r="B5465" i="3"/>
  <c r="B3071" i="3"/>
  <c r="B5600" i="3"/>
  <c r="B2179" i="3"/>
  <c r="B2421" i="3"/>
  <c r="B4560" i="3"/>
  <c r="B3060" i="3"/>
  <c r="B3601" i="3"/>
  <c r="B889" i="3"/>
  <c r="B2404" i="3"/>
  <c r="B4302" i="3"/>
  <c r="B4403" i="3"/>
  <c r="B1109" i="3"/>
  <c r="B4037" i="3"/>
  <c r="B4090" i="3"/>
  <c r="B4908" i="3"/>
  <c r="B5934" i="3"/>
  <c r="B5645" i="3"/>
  <c r="B4014" i="3"/>
  <c r="B2087" i="3"/>
  <c r="B3077" i="3"/>
  <c r="B4895" i="3"/>
  <c r="B2995" i="3"/>
  <c r="B4739" i="3"/>
  <c r="B4948" i="3"/>
  <c r="B1147" i="3"/>
  <c r="B5317" i="3"/>
  <c r="B5704" i="3"/>
  <c r="B1186" i="3"/>
  <c r="B4322" i="3"/>
  <c r="B4947" i="3"/>
  <c r="B4810" i="3"/>
  <c r="B4270" i="3"/>
  <c r="B1374" i="3"/>
  <c r="B2499" i="3"/>
  <c r="B73" i="3"/>
  <c r="B3826" i="3"/>
  <c r="B5057" i="3"/>
  <c r="B5605" i="3"/>
  <c r="B1190" i="3"/>
  <c r="B4703" i="3"/>
  <c r="B2993" i="3"/>
  <c r="B599" i="3"/>
  <c r="B99" i="3"/>
  <c r="B700" i="3"/>
  <c r="B3846" i="3"/>
  <c r="B5649" i="3"/>
  <c r="B4162" i="3"/>
  <c r="B882" i="3"/>
  <c r="B602" i="3"/>
  <c r="B3278" i="3"/>
  <c r="B1253" i="3"/>
  <c r="B3966" i="3"/>
  <c r="B1473" i="3"/>
  <c r="B5908" i="3"/>
  <c r="B4793" i="3"/>
  <c r="B4791" i="3"/>
  <c r="B4889" i="3"/>
  <c r="B1924" i="3"/>
  <c r="B1182" i="3"/>
  <c r="B2675" i="3"/>
  <c r="B4757" i="3"/>
  <c r="B5783" i="3"/>
  <c r="B5213" i="3"/>
  <c r="B5962" i="3"/>
  <c r="B5835" i="3"/>
  <c r="B2444" i="3"/>
  <c r="B4248" i="3"/>
  <c r="B2276" i="3"/>
  <c r="B319" i="3"/>
  <c r="B4361" i="3"/>
  <c r="B4217" i="3"/>
  <c r="B4866" i="3"/>
  <c r="B3338" i="3"/>
  <c r="B5119" i="3"/>
  <c r="B4714" i="3"/>
  <c r="B3766" i="3"/>
  <c r="B5526" i="3"/>
  <c r="B5268" i="3"/>
  <c r="B4980" i="3"/>
  <c r="B521" i="3"/>
  <c r="B5799" i="3"/>
  <c r="B3894" i="3"/>
  <c r="B139" i="3"/>
  <c r="B2613" i="3"/>
  <c r="B5010" i="3"/>
  <c r="B70" i="3"/>
  <c r="B1762" i="3"/>
  <c r="B2247" i="3"/>
  <c r="B815" i="3"/>
  <c r="B1595" i="3"/>
  <c r="B2644" i="3"/>
  <c r="B2901" i="3"/>
  <c r="B606" i="3"/>
  <c r="B313" i="3"/>
  <c r="B150" i="3"/>
  <c r="B4135" i="3"/>
  <c r="B4605" i="3"/>
  <c r="B5357" i="3"/>
  <c r="B4925" i="3"/>
  <c r="B2303" i="3"/>
  <c r="B3822" i="3"/>
  <c r="B5203" i="3"/>
  <c r="B421" i="3"/>
  <c r="B1245" i="3"/>
  <c r="B1167" i="3"/>
  <c r="B4653" i="3"/>
  <c r="B1901" i="3"/>
  <c r="B1662" i="3"/>
  <c r="B903" i="3"/>
  <c r="B5807" i="3"/>
  <c r="B3359" i="3"/>
  <c r="B1215" i="3"/>
  <c r="B3678" i="3"/>
  <c r="B3582" i="3"/>
  <c r="B3977" i="3"/>
  <c r="B3651" i="3"/>
  <c r="B326" i="3"/>
  <c r="B3654" i="3"/>
  <c r="B5851" i="3"/>
  <c r="B2459" i="3"/>
  <c r="B2489" i="3"/>
  <c r="B4010" i="3"/>
  <c r="B4189" i="3"/>
  <c r="B2127" i="3"/>
  <c r="B4226" i="3"/>
  <c r="B4721" i="3"/>
  <c r="B1547" i="3"/>
  <c r="B171" i="3"/>
  <c r="B1212" i="3"/>
  <c r="B4698" i="3"/>
  <c r="B307" i="3"/>
  <c r="B5994" i="3"/>
  <c r="B4741" i="3"/>
  <c r="B661" i="3"/>
  <c r="B955" i="3"/>
  <c r="B355" i="3"/>
  <c r="B1933" i="3"/>
  <c r="B2642" i="3"/>
  <c r="B233" i="3"/>
  <c r="B370" i="3"/>
  <c r="B4411" i="3"/>
  <c r="B5217" i="3"/>
  <c r="B537" i="3"/>
  <c r="B2892" i="3"/>
  <c r="B1366" i="3"/>
  <c r="B3167" i="3"/>
  <c r="B4708" i="3"/>
  <c r="B5644" i="3"/>
  <c r="B4294" i="3"/>
  <c r="B4446" i="3"/>
  <c r="B5626" i="3"/>
  <c r="B210" i="3"/>
  <c r="B4638" i="3"/>
  <c r="B2944" i="3"/>
  <c r="B3653" i="3"/>
  <c r="B4783" i="3"/>
  <c r="B4364" i="3"/>
  <c r="B58" i="3"/>
  <c r="B685" i="3"/>
  <c r="B264" i="3"/>
  <c r="B4870" i="3"/>
  <c r="B785" i="3"/>
  <c r="B2418" i="3"/>
  <c r="B732" i="3"/>
  <c r="B4032" i="3"/>
  <c r="B4899" i="3"/>
  <c r="B1335" i="3"/>
  <c r="B730" i="3"/>
  <c r="B5514" i="3"/>
  <c r="B2300" i="3"/>
  <c r="B3504" i="3"/>
  <c r="B2003" i="3"/>
  <c r="B5896" i="3"/>
  <c r="B5832" i="3"/>
  <c r="B2352" i="3"/>
  <c r="B1131" i="3"/>
  <c r="B4179" i="3"/>
  <c r="B3330" i="3"/>
  <c r="B3943" i="3"/>
  <c r="B912" i="3"/>
  <c r="B3727" i="3"/>
  <c r="B3830" i="3"/>
  <c r="B4843" i="3"/>
  <c r="B3097" i="3"/>
  <c r="B5373" i="3"/>
  <c r="B3900" i="3"/>
  <c r="B2866" i="3"/>
  <c r="B121" i="3"/>
  <c r="B5869" i="3"/>
  <c r="B1622" i="3"/>
  <c r="B5683" i="3"/>
  <c r="B1898" i="3"/>
  <c r="B1460" i="3"/>
  <c r="B5723" i="3"/>
  <c r="B5088" i="3"/>
  <c r="B5189" i="3"/>
  <c r="B3211" i="3"/>
  <c r="B2170" i="3"/>
  <c r="B5230" i="3"/>
  <c r="B1495" i="3"/>
  <c r="B2964" i="3"/>
  <c r="B143" i="3"/>
  <c r="B5439" i="3"/>
  <c r="B3009" i="3"/>
  <c r="B2543" i="3"/>
  <c r="B4519" i="3"/>
  <c r="B4118" i="3"/>
  <c r="B2855" i="3"/>
  <c r="B992" i="3"/>
  <c r="B1258" i="3"/>
  <c r="B4156" i="3"/>
  <c r="B5227" i="3"/>
  <c r="B3269" i="3"/>
  <c r="B2500" i="3"/>
  <c r="B3233" i="3"/>
  <c r="B5755" i="3"/>
  <c r="B1668" i="3"/>
  <c r="B2539" i="3"/>
  <c r="B1037" i="3"/>
  <c r="B2846" i="3"/>
  <c r="B3342" i="3"/>
  <c r="B5068" i="3"/>
  <c r="B2935" i="3"/>
  <c r="B1809" i="3"/>
  <c r="B2329" i="3"/>
  <c r="B3834" i="3"/>
  <c r="B2581" i="3"/>
  <c r="B3127" i="3"/>
  <c r="B3988" i="3"/>
  <c r="B5419" i="3"/>
  <c r="B507" i="3"/>
  <c r="B4502" i="3"/>
  <c r="B4556" i="3"/>
  <c r="B1991" i="3"/>
  <c r="B5026" i="3"/>
  <c r="B3042" i="3"/>
  <c r="B3889" i="3"/>
  <c r="B5321" i="3"/>
  <c r="B4379" i="3"/>
  <c r="B2183" i="3"/>
  <c r="B4124" i="3"/>
  <c r="B4673" i="3"/>
  <c r="B5046" i="3"/>
  <c r="B2443" i="3"/>
  <c r="B2737" i="3"/>
  <c r="B1227" i="3"/>
  <c r="B3015" i="3"/>
  <c r="B3103" i="3"/>
  <c r="B1896" i="3"/>
  <c r="B3639" i="3"/>
  <c r="B1612" i="3"/>
  <c r="B3115" i="3"/>
  <c r="B4400" i="3"/>
  <c r="B3711" i="3"/>
  <c r="B3251" i="3"/>
  <c r="B1987" i="3"/>
  <c r="B2804" i="3"/>
  <c r="B4359" i="3"/>
  <c r="B116" i="3"/>
  <c r="B3029" i="3"/>
  <c r="B2684" i="3"/>
  <c r="B5015" i="3"/>
  <c r="B4633" i="3"/>
  <c r="B3170" i="3"/>
  <c r="B4927" i="3"/>
  <c r="B2466" i="3"/>
  <c r="B511" i="3"/>
  <c r="B4996" i="3"/>
  <c r="B5711" i="3"/>
  <c r="B576" i="3"/>
  <c r="B3576" i="3"/>
  <c r="B125" i="3"/>
  <c r="B2269" i="3"/>
  <c r="B1330" i="3"/>
  <c r="B339" i="3"/>
  <c r="B148" i="3"/>
  <c r="B98" i="3"/>
  <c r="B5310" i="3"/>
  <c r="B3658" i="3"/>
  <c r="B2720" i="3"/>
  <c r="B1808" i="3"/>
  <c r="B401" i="3"/>
  <c r="B658" i="3"/>
  <c r="B375" i="3"/>
  <c r="B377" i="3"/>
  <c r="B567" i="3"/>
  <c r="B1098" i="3"/>
  <c r="B1629" i="3"/>
  <c r="B1392" i="3"/>
  <c r="B230" i="3"/>
  <c r="B3004" i="3"/>
  <c r="B1723" i="3"/>
  <c r="B2705" i="3"/>
  <c r="B1479" i="3"/>
  <c r="B1300" i="3"/>
  <c r="B461" i="3"/>
  <c r="B924" i="3"/>
  <c r="B3355" i="3"/>
  <c r="B3743" i="3"/>
  <c r="B5149" i="3"/>
  <c r="B2401" i="3"/>
  <c r="B549" i="3"/>
  <c r="B4608" i="3"/>
  <c r="B3577" i="3"/>
  <c r="B4776" i="3"/>
  <c r="B4968" i="3"/>
  <c r="B1854" i="3"/>
  <c r="B5989" i="3"/>
  <c r="B5177" i="3"/>
  <c r="B5115" i="3"/>
  <c r="B839" i="3"/>
  <c r="B4890" i="3"/>
  <c r="B530" i="3"/>
  <c r="B5779" i="3"/>
  <c r="B774" i="3"/>
  <c r="B614" i="3"/>
  <c r="B3585" i="3"/>
  <c r="B252" i="3"/>
  <c r="B762" i="3"/>
  <c r="B5625" i="3"/>
  <c r="B3958" i="3"/>
  <c r="B4634" i="3"/>
  <c r="B2265" i="3"/>
  <c r="B5368" i="3"/>
  <c r="B4278" i="3"/>
  <c r="B3780" i="3"/>
  <c r="B2600" i="3"/>
  <c r="B544" i="3"/>
  <c r="B4711" i="3"/>
  <c r="B5575" i="3"/>
  <c r="B30" i="3"/>
  <c r="B1860" i="3"/>
  <c r="B5630" i="3"/>
  <c r="B5938" i="3"/>
  <c r="B2309" i="3"/>
  <c r="B3784" i="3"/>
  <c r="B93" i="3"/>
  <c r="B1324" i="3"/>
  <c r="B5960" i="3"/>
  <c r="B5299" i="3"/>
  <c r="B4204" i="3"/>
  <c r="B4000" i="3"/>
  <c r="B5042" i="3"/>
  <c r="B5388" i="3"/>
  <c r="B642" i="3"/>
  <c r="B1275" i="3"/>
  <c r="B3489" i="3"/>
  <c r="B2588" i="3"/>
  <c r="B146" i="3"/>
  <c r="B1752" i="3"/>
  <c r="B3262" i="3"/>
  <c r="B5127" i="3"/>
  <c r="B4727" i="3"/>
  <c r="B5100" i="3"/>
  <c r="B1110" i="3"/>
  <c r="B4915" i="3"/>
  <c r="B2596" i="3"/>
  <c r="B3499" i="3"/>
  <c r="B4916" i="3"/>
  <c r="B223" i="3"/>
  <c r="B2275" i="3"/>
  <c r="B2313" i="3"/>
  <c r="B3652" i="3"/>
  <c r="B4681" i="3"/>
  <c r="B2180" i="3"/>
  <c r="B5387" i="3"/>
  <c r="B5260" i="3"/>
  <c r="B4452" i="3"/>
  <c r="B433" i="3"/>
  <c r="B3228" i="3"/>
  <c r="B5819" i="3"/>
  <c r="B323" i="3"/>
  <c r="B5996" i="3"/>
  <c r="B37" i="3"/>
  <c r="B509" i="3"/>
  <c r="B1341" i="3"/>
  <c r="B3303" i="3"/>
  <c r="B1768" i="3"/>
  <c r="B3989" i="3"/>
  <c r="B1977" i="3"/>
  <c r="B2968" i="3"/>
  <c r="B4465" i="3"/>
  <c r="B5535" i="3"/>
  <c r="B1338" i="3"/>
  <c r="B709" i="3"/>
  <c r="B5524" i="3"/>
  <c r="B2542" i="3"/>
  <c r="B5296" i="3"/>
  <c r="B3578" i="3"/>
  <c r="B3642" i="3"/>
  <c r="B710" i="3"/>
  <c r="B2948" i="3"/>
  <c r="B5060" i="3"/>
  <c r="B933" i="3"/>
  <c r="B3554" i="3"/>
  <c r="B5900" i="3"/>
  <c r="B2659" i="3"/>
  <c r="B5168" i="3"/>
  <c r="B3171" i="3"/>
  <c r="B3878" i="3"/>
  <c r="B4421" i="3"/>
  <c r="B2400" i="3"/>
  <c r="B5542" i="3"/>
  <c r="B4120" i="3"/>
  <c r="B3616" i="3"/>
  <c r="B1013" i="3"/>
  <c r="B5859" i="3"/>
  <c r="B272" i="3"/>
  <c r="B4840" i="3"/>
  <c r="B3979" i="3"/>
  <c r="B1980" i="3"/>
  <c r="B2358" i="3"/>
  <c r="B5090" i="3"/>
  <c r="B2742" i="3"/>
  <c r="B4206" i="3"/>
  <c r="B547" i="3"/>
  <c r="B4549" i="3"/>
  <c r="B441" i="3"/>
  <c r="B3599" i="3"/>
  <c r="B155" i="3"/>
  <c r="B2805" i="3"/>
  <c r="B2871" i="3"/>
  <c r="B3473" i="3"/>
  <c r="B3161" i="3"/>
  <c r="B696" i="3"/>
  <c r="B4054" i="3"/>
  <c r="B4907" i="3"/>
  <c r="B4241" i="3"/>
  <c r="B2931" i="3"/>
  <c r="B5990" i="3"/>
  <c r="B3854" i="3"/>
  <c r="B4463" i="3"/>
  <c r="B769" i="3"/>
  <c r="B5004" i="3"/>
  <c r="B972" i="3"/>
  <c r="B2115" i="3"/>
  <c r="B4453" i="3"/>
  <c r="B4559" i="3"/>
  <c r="B3959" i="3"/>
  <c r="B2532" i="3"/>
  <c r="B4220" i="3"/>
  <c r="B3454" i="3"/>
  <c r="B1538" i="3"/>
  <c r="B1408" i="3"/>
  <c r="B4992" i="3"/>
  <c r="B1045" i="3"/>
  <c r="B3053" i="3"/>
  <c r="B2506" i="3"/>
  <c r="B4235" i="3"/>
  <c r="B4149" i="3"/>
  <c r="B1260" i="3"/>
  <c r="B4153" i="3"/>
  <c r="B222" i="3"/>
  <c r="B2223" i="3"/>
  <c r="B4399" i="3"/>
  <c r="B443" i="3"/>
  <c r="B5006" i="3"/>
  <c r="B3760" i="3"/>
  <c r="B1575" i="3"/>
  <c r="B1866" i="3"/>
  <c r="B1309" i="3"/>
  <c r="B3459" i="3"/>
  <c r="B917" i="3"/>
  <c r="B881" i="3"/>
  <c r="B4380" i="3"/>
  <c r="B3284" i="3"/>
  <c r="B5667" i="3"/>
  <c r="B1218" i="3"/>
  <c r="B1222" i="3"/>
  <c r="B4390" i="3"/>
  <c r="B4625" i="3"/>
  <c r="B3013" i="3"/>
  <c r="B2938" i="3"/>
  <c r="B4158" i="3"/>
  <c r="B4707" i="3"/>
  <c r="B2744" i="3"/>
  <c r="B2452" i="3"/>
  <c r="B1176" i="3"/>
  <c r="B4461" i="3"/>
  <c r="B352" i="3"/>
  <c r="B1154" i="3"/>
  <c r="B1502" i="3"/>
  <c r="B4537" i="3"/>
  <c r="B5215" i="3"/>
  <c r="B5302" i="3"/>
  <c r="B4299" i="3"/>
  <c r="B4511" i="3"/>
  <c r="B4441" i="3"/>
  <c r="B2408" i="3"/>
  <c r="B3752" i="3"/>
  <c r="B3075" i="3"/>
  <c r="B3689" i="3"/>
  <c r="B795" i="3"/>
  <c r="B5472" i="3"/>
  <c r="B5668" i="3"/>
  <c r="B3353" i="3"/>
  <c r="B4245" i="3"/>
  <c r="B3656" i="3"/>
  <c r="B3899" i="3"/>
  <c r="B5648" i="3"/>
  <c r="B257" i="3"/>
  <c r="B5935" i="3"/>
  <c r="B5332" i="3"/>
  <c r="B4076" i="3"/>
  <c r="B2048" i="3"/>
  <c r="B4766" i="3"/>
  <c r="B4142" i="3"/>
  <c r="B1872" i="3"/>
  <c r="B726" i="3"/>
  <c r="B113" i="3"/>
  <c r="B2096" i="3"/>
  <c r="B5814" i="3"/>
  <c r="B3934" i="3"/>
  <c r="B5269" i="3"/>
  <c r="B4464" i="3"/>
  <c r="B5958" i="3"/>
  <c r="B5014" i="3"/>
  <c r="B835" i="3"/>
  <c r="B2292" i="3"/>
  <c r="B2390" i="3"/>
  <c r="B1403" i="3"/>
  <c r="B5392" i="3"/>
  <c r="B2718" i="3"/>
  <c r="B1965" i="3"/>
  <c r="B5892" i="3"/>
  <c r="B4183" i="3"/>
  <c r="B751" i="3"/>
  <c r="B648" i="3"/>
  <c r="B1026" i="3"/>
  <c r="B3693" i="3"/>
  <c r="B2220" i="3"/>
  <c r="B3717" i="3"/>
  <c r="B33" i="3"/>
  <c r="B2552" i="3"/>
  <c r="B5485" i="3"/>
  <c r="B373" i="3"/>
  <c r="B100" i="3"/>
  <c r="B3685" i="3"/>
  <c r="B2068" i="3"/>
  <c r="B1068" i="3"/>
  <c r="B4827" i="3"/>
  <c r="B630" i="3"/>
  <c r="B4859" i="3"/>
  <c r="B5250" i="3"/>
  <c r="B3150" i="3"/>
  <c r="B2219" i="3"/>
  <c r="B1493" i="3"/>
  <c r="B5701" i="3"/>
  <c r="B2825" i="3"/>
  <c r="B3074" i="3"/>
  <c r="B2725" i="3"/>
  <c r="B4730" i="3"/>
  <c r="B5045" i="3"/>
  <c r="B3409" i="3"/>
  <c r="B3877" i="3"/>
  <c r="B5601" i="3"/>
  <c r="B5032" i="3"/>
  <c r="B2035" i="3"/>
  <c r="B2741" i="3"/>
  <c r="B2494" i="3"/>
  <c r="B2558" i="3"/>
  <c r="B5753" i="3"/>
  <c r="B55" i="3"/>
  <c r="B3263" i="3"/>
  <c r="B3031" i="3"/>
  <c r="B1925" i="3"/>
  <c r="B3547" i="3"/>
  <c r="B2811" i="3"/>
  <c r="B4588" i="3"/>
  <c r="B3532" i="3"/>
  <c r="B5655" i="3"/>
  <c r="B2417" i="3"/>
  <c r="B2515" i="3"/>
  <c r="B156" i="3"/>
  <c r="B2217" i="3"/>
  <c r="B2797" i="3"/>
  <c r="B2191" i="3"/>
  <c r="B4085" i="3"/>
  <c r="B1677" i="3"/>
  <c r="B1909" i="3"/>
  <c r="B1362" i="3"/>
  <c r="B1519" i="3"/>
  <c r="B4276" i="3"/>
  <c r="B184" i="3"/>
  <c r="B4445" i="3"/>
  <c r="B4874" i="3"/>
  <c r="B237" i="3"/>
  <c r="B4872" i="3"/>
  <c r="B5940" i="3"/>
  <c r="B363" i="3"/>
  <c r="B348" i="3"/>
  <c r="B5534" i="3"/>
  <c r="B2454" i="3"/>
  <c r="B5906" i="3"/>
  <c r="B2575" i="3"/>
  <c r="B1654" i="3"/>
  <c r="B4501" i="3"/>
  <c r="B2388" i="3"/>
  <c r="B542" i="3"/>
  <c r="B42" i="3"/>
  <c r="B3655" i="3"/>
  <c r="B4490" i="3"/>
  <c r="B3104" i="3"/>
  <c r="B3147" i="3"/>
  <c r="B3202" i="3"/>
  <c r="B1618" i="3"/>
  <c r="B1521" i="3"/>
  <c r="B2064" i="3"/>
  <c r="B4794" i="3"/>
  <c r="B5879" i="3"/>
  <c r="B5548" i="3"/>
  <c r="B4747" i="3"/>
  <c r="B755" i="3"/>
  <c r="B2057" i="3"/>
  <c r="B4419" i="3"/>
  <c r="B5544" i="3"/>
  <c r="B2078" i="3"/>
  <c r="B4957" i="3"/>
  <c r="B2830" i="3"/>
  <c r="B5405" i="3"/>
  <c r="B4121" i="3"/>
  <c r="B1694" i="3"/>
  <c r="B1371" i="3"/>
  <c r="B5666" i="3"/>
  <c r="B1427" i="3"/>
  <c r="B4814" i="3"/>
  <c r="B4716" i="3"/>
  <c r="B4978" i="3"/>
  <c r="B5473" i="3"/>
  <c r="B551" i="3"/>
  <c r="B1314" i="3"/>
  <c r="B2143" i="3"/>
  <c r="B4372" i="3"/>
  <c r="B469" i="3"/>
  <c r="B1344" i="3"/>
  <c r="B1347" i="3"/>
  <c r="B3737" i="3"/>
  <c r="B53" i="3"/>
  <c r="B1876" i="3"/>
  <c r="B4360" i="3"/>
  <c r="B3795" i="3"/>
  <c r="B1352" i="3"/>
  <c r="B3898" i="3"/>
  <c r="B4284" i="3"/>
  <c r="B761" i="3"/>
  <c r="B3081" i="3"/>
  <c r="B4658" i="3"/>
  <c r="B756" i="3"/>
  <c r="B2103" i="3"/>
  <c r="B4644" i="3"/>
  <c r="B4955" i="3"/>
  <c r="B3225" i="3"/>
  <c r="B5062" i="3"/>
  <c r="B4718" i="3"/>
  <c r="B4205" i="3"/>
  <c r="B3694" i="3"/>
  <c r="B4202" i="3"/>
  <c r="B5629" i="3"/>
  <c r="B5976" i="3"/>
  <c r="B1544" i="3"/>
  <c r="B779" i="3"/>
  <c r="B5038" i="3"/>
  <c r="B930" i="3"/>
  <c r="B4022" i="3"/>
  <c r="B3919" i="3"/>
  <c r="B818" i="3"/>
  <c r="B5785" i="3"/>
  <c r="B4178" i="3"/>
  <c r="B2547" i="3"/>
  <c r="B2102" i="3"/>
  <c r="B5233" i="3"/>
  <c r="B1531" i="3"/>
  <c r="B3231" i="3"/>
  <c r="B3481" i="3"/>
  <c r="B1094" i="3"/>
  <c r="B83" i="3"/>
  <c r="B2016" i="3"/>
  <c r="B639" i="3"/>
  <c r="B5117" i="3"/>
  <c r="B552" i="3"/>
  <c r="B2157" i="3"/>
  <c r="B2530" i="3"/>
  <c r="B251" i="3"/>
  <c r="B2291" i="3"/>
  <c r="B1485" i="3"/>
  <c r="B334" i="3"/>
  <c r="B4822" i="3"/>
  <c r="B4111" i="3"/>
  <c r="B3120" i="3"/>
  <c r="B3377" i="3"/>
  <c r="B4195" i="3"/>
  <c r="B3375" i="3"/>
  <c r="B2098" i="3"/>
  <c r="B770" i="3"/>
  <c r="B1938" i="3"/>
  <c r="B1717" i="3"/>
  <c r="B4242" i="3"/>
  <c r="B5576" i="3"/>
  <c r="B5797" i="3"/>
  <c r="B220" i="3"/>
  <c r="B3533" i="3"/>
  <c r="B186" i="3"/>
  <c r="B5617" i="3"/>
  <c r="B4187" i="3"/>
  <c r="B4746" i="3"/>
  <c r="B1021" i="3"/>
  <c r="B2796" i="3"/>
  <c r="B1904" i="3"/>
  <c r="B2525" i="3"/>
  <c r="B739" i="3"/>
  <c r="B3708" i="3"/>
  <c r="B807" i="3"/>
  <c r="B5756" i="3"/>
  <c r="B95" i="3"/>
  <c r="B2679" i="3"/>
  <c r="B2751" i="3"/>
  <c r="B1285" i="3"/>
  <c r="B4038" i="3"/>
  <c r="B3949" i="3"/>
  <c r="B5394" i="3"/>
  <c r="B5728" i="3"/>
  <c r="B4541" i="3"/>
  <c r="B3546" i="3"/>
  <c r="B1695" i="3"/>
  <c r="B3065" i="3"/>
  <c r="B3907" i="3"/>
  <c r="B2279" i="3"/>
  <c r="B867" i="3"/>
  <c r="B3636" i="3"/>
  <c r="B2909" i="3"/>
  <c r="B1562" i="3"/>
  <c r="B679" i="3"/>
  <c r="B3125" i="3"/>
  <c r="B3252" i="3"/>
  <c r="B3811" i="3"/>
  <c r="B5697" i="3"/>
  <c r="B792" i="3"/>
  <c r="B2182" i="3"/>
  <c r="B2598" i="3"/>
  <c r="B4234" i="3"/>
  <c r="B5744" i="3"/>
  <c r="B2074" i="3"/>
  <c r="B4133" i="3"/>
  <c r="B4194" i="3"/>
  <c r="B5627" i="3"/>
  <c r="B4070" i="3"/>
  <c r="B843" i="3"/>
  <c r="B5547" i="3"/>
  <c r="B1454" i="3"/>
  <c r="B501" i="3"/>
  <c r="B3967" i="3"/>
  <c r="B884" i="3"/>
  <c r="B5412" i="3"/>
  <c r="B4428" i="3"/>
  <c r="B1611" i="3"/>
  <c r="B2782" i="3"/>
  <c r="B2551" i="3"/>
  <c r="B3497" i="3"/>
  <c r="B3590" i="3"/>
  <c r="B1487" i="3"/>
  <c r="B3930" i="3"/>
  <c r="B5190" i="3"/>
  <c r="B3151" i="3"/>
  <c r="B5731" i="3"/>
  <c r="B3036" i="3"/>
  <c r="B2450" i="3"/>
  <c r="B4002" i="3"/>
  <c r="B5040" i="3"/>
  <c r="B5622" i="3"/>
  <c r="B2072" i="3"/>
  <c r="B1803" i="3"/>
  <c r="B4199" i="3"/>
  <c r="B4117" i="3"/>
  <c r="B5634" i="3"/>
  <c r="B2355" i="3"/>
  <c r="B5361" i="3"/>
  <c r="B1749" i="3"/>
  <c r="B147" i="3"/>
  <c r="B2841" i="3"/>
  <c r="B3285" i="3"/>
  <c r="B64" i="3"/>
  <c r="B4695" i="3"/>
  <c r="B5279" i="3"/>
  <c r="B3417" i="3"/>
  <c r="B3969" i="3"/>
  <c r="B335" i="3"/>
  <c r="B1020" i="3"/>
  <c r="B3592" i="3"/>
  <c r="B2537" i="3"/>
  <c r="B4351" i="3"/>
  <c r="B5284" i="3"/>
  <c r="B2758" i="3"/>
  <c r="B4753" i="3"/>
  <c r="B1279" i="3"/>
  <c r="B615" i="3"/>
  <c r="B5352" i="3"/>
  <c r="B3214" i="3"/>
  <c r="B1124" i="3"/>
  <c r="B3673" i="3"/>
  <c r="B3756" i="3"/>
  <c r="B1599" i="3"/>
  <c r="B4936" i="3"/>
  <c r="B3471" i="3"/>
  <c r="B5943" i="3"/>
  <c r="B3920" i="3"/>
  <c r="B1765" i="3"/>
  <c r="B3986" i="3"/>
  <c r="B3992" i="3"/>
  <c r="B97" i="3"/>
  <c r="B4964" i="3"/>
  <c r="B5150" i="3"/>
  <c r="B423" i="3"/>
  <c r="B3827" i="3"/>
  <c r="B1082" i="3"/>
  <c r="B2861" i="3"/>
  <c r="B1117" i="3"/>
  <c r="B2981" i="3"/>
  <c r="B4487" i="3"/>
  <c r="B1444" i="3"/>
  <c r="B4568" i="3"/>
  <c r="B122" i="3"/>
  <c r="B1164" i="3"/>
  <c r="B4273" i="3"/>
  <c r="B5699" i="3"/>
  <c r="B3732" i="3"/>
  <c r="B1148" i="3"/>
  <c r="B5035" i="3"/>
  <c r="B812" i="3"/>
  <c r="B2908" i="3"/>
  <c r="B4733" i="3"/>
  <c r="B5480" i="3"/>
  <c r="B2124" i="3"/>
  <c r="B3530" i="3"/>
  <c r="B2134" i="3"/>
  <c r="B4863" i="3"/>
  <c r="B1589" i="3"/>
  <c r="B359" i="3"/>
  <c r="B565" i="3"/>
  <c r="B3821" i="3"/>
  <c r="B2553" i="3"/>
  <c r="B4986" i="3"/>
  <c r="B1134" i="3"/>
  <c r="B2318" i="3"/>
  <c r="B2316" i="3"/>
  <c r="B5614" i="3"/>
  <c r="B2859" i="3"/>
  <c r="B5272" i="3"/>
  <c r="B4224" i="3"/>
  <c r="B4578" i="3"/>
  <c r="B850" i="3"/>
  <c r="B5258" i="3"/>
  <c r="B1614" i="3"/>
  <c r="B4082" i="3"/>
  <c r="B4821" i="3"/>
  <c r="B1981" i="3"/>
  <c r="B4343" i="3"/>
  <c r="B5034" i="3"/>
  <c r="B3433" i="3"/>
  <c r="B725" i="3"/>
  <c r="B2101" i="3"/>
  <c r="B2211" i="3"/>
  <c r="B3579" i="3"/>
  <c r="B875" i="3"/>
  <c r="B3902" i="3"/>
  <c r="B1088" i="3"/>
  <c r="B1689" i="3"/>
  <c r="B5079" i="3"/>
  <c r="B4020" i="3"/>
  <c r="B4571" i="3"/>
  <c r="B1573" i="3"/>
  <c r="B5662" i="3"/>
  <c r="B475" i="3"/>
  <c r="B3336" i="3"/>
  <c r="B3442" i="3"/>
  <c r="B291" i="3"/>
  <c r="B5764" i="3"/>
  <c r="B4288" i="3"/>
  <c r="B5118" i="3"/>
  <c r="B1049" i="3"/>
  <c r="B5252" i="3"/>
  <c r="B1718" i="3"/>
  <c r="B5097" i="3"/>
  <c r="B4395" i="3"/>
  <c r="B3192" i="3"/>
  <c r="B2472" i="3"/>
  <c r="B5917" i="3"/>
  <c r="B618" i="3"/>
  <c r="B1130" i="3"/>
  <c r="B3779" i="3"/>
  <c r="B3675" i="3"/>
  <c r="B1302" i="3"/>
  <c r="B4259" i="3"/>
  <c r="B5111" i="3"/>
  <c r="B1560" i="3"/>
  <c r="B2610" i="3"/>
  <c r="B4231" i="3"/>
  <c r="B4339" i="3"/>
  <c r="B5824" i="3"/>
  <c r="B4790" i="3"/>
  <c r="B508" i="3"/>
  <c r="B4864" i="3"/>
  <c r="B4407" i="3"/>
  <c r="B5931" i="3"/>
  <c r="B3166" i="3"/>
  <c r="B3923" i="3"/>
  <c r="B5153" i="3"/>
  <c r="B1120" i="3"/>
  <c r="B3982" i="3"/>
  <c r="B4092" i="3"/>
  <c r="B5253" i="3"/>
  <c r="B4409" i="3"/>
  <c r="B2779" i="3"/>
  <c r="B4722" i="3"/>
  <c r="B1339" i="3"/>
  <c r="B3670" i="3"/>
  <c r="B1777" i="3"/>
  <c r="B1910" i="3"/>
  <c r="B4836" i="3"/>
  <c r="B5462" i="3"/>
  <c r="B5638" i="3"/>
  <c r="B3261" i="3"/>
  <c r="B5021" i="3"/>
  <c r="B4818" i="3"/>
  <c r="B824" i="3"/>
  <c r="B4145" i="3"/>
  <c r="B3490" i="3"/>
  <c r="B829" i="3"/>
  <c r="B1407" i="3"/>
  <c r="B2958" i="3"/>
  <c r="B3968" i="3"/>
  <c r="B5459" i="3"/>
  <c r="B5805" i="3"/>
  <c r="B194" i="3"/>
  <c r="B846" i="3"/>
  <c r="B1530" i="3"/>
  <c r="B1219" i="3"/>
  <c r="B5022" i="3"/>
  <c r="B4526" i="3"/>
  <c r="B1545" i="3"/>
  <c r="B3163" i="3"/>
  <c r="B1696" i="3"/>
  <c r="B4287" i="3"/>
  <c r="B5987" i="3"/>
  <c r="B4039" i="3"/>
  <c r="B3404" i="3"/>
  <c r="B341" i="3"/>
  <c r="B1587" i="3"/>
  <c r="B5813" i="3"/>
  <c r="B4462" i="3"/>
  <c r="B226" i="3"/>
  <c r="B1101" i="3"/>
  <c r="B5324" i="3"/>
  <c r="B5562" i="3"/>
  <c r="B4408" i="3"/>
  <c r="B3385" i="3"/>
  <c r="B1293" i="3"/>
  <c r="B692" i="3"/>
  <c r="B3896" i="3"/>
  <c r="B4271" i="3"/>
  <c r="B2898" i="3"/>
  <c r="B2974" i="3"/>
  <c r="B32" i="3"/>
  <c r="B38" i="3"/>
  <c r="B2314" i="3"/>
  <c r="B2258" i="3"/>
  <c r="B488" i="3"/>
  <c r="B1779" i="3"/>
  <c r="B5362" i="3"/>
  <c r="B2932" i="3"/>
  <c r="B4053" i="3"/>
  <c r="B5961" i="3"/>
  <c r="B5643" i="3"/>
  <c r="B1985" i="3"/>
  <c r="B2740" i="3"/>
  <c r="B1837" i="3"/>
  <c r="B5306" i="3"/>
  <c r="B4496" i="3"/>
  <c r="B765" i="3"/>
  <c r="B5220" i="3"/>
  <c r="B4488" i="3"/>
  <c r="B3950" i="3"/>
  <c r="B5339" i="3"/>
  <c r="B86" i="3"/>
  <c r="B4710" i="3"/>
  <c r="B2216" i="3"/>
  <c r="B4505" i="3"/>
  <c r="B4109" i="3"/>
  <c r="B1463" i="3"/>
  <c r="B1890" i="3"/>
  <c r="B96" i="3"/>
  <c r="B3583" i="3"/>
  <c r="B1825" i="3"/>
  <c r="B5301" i="3"/>
  <c r="B5000" i="3"/>
  <c r="B4797" i="3"/>
  <c r="B1820" i="3"/>
  <c r="B2694" i="3"/>
  <c r="B2649" i="3"/>
  <c r="B1181" i="3"/>
  <c r="B490" i="3"/>
  <c r="B3268" i="3"/>
  <c r="B5410" i="3"/>
  <c r="B5013" i="3"/>
  <c r="B5675" i="3"/>
  <c r="B5798" i="3"/>
  <c r="B172" i="3"/>
  <c r="B3995" i="3"/>
  <c r="B435" i="3"/>
  <c r="B5330" i="3"/>
  <c r="B1113" i="3"/>
  <c r="B5303" i="3"/>
  <c r="B2536" i="3"/>
  <c r="B5218" i="3"/>
  <c r="B1745" i="3"/>
  <c r="B4420" i="3"/>
  <c r="B4828" i="3"/>
  <c r="B1970" i="3"/>
  <c r="B5848" i="3"/>
  <c r="B2904" i="3"/>
  <c r="B4598" i="3"/>
  <c r="B1183" i="3"/>
  <c r="B5406" i="3"/>
  <c r="B4592" i="3"/>
  <c r="B641" i="3"/>
  <c r="B5401" i="3"/>
  <c r="B3148" i="3"/>
  <c r="B1648" i="3"/>
  <c r="B5845" i="3"/>
  <c r="B3571" i="3"/>
  <c r="B3506" i="3"/>
  <c r="B510" i="3"/>
  <c r="B2970" i="3"/>
  <c r="B1771" i="3"/>
  <c r="B3122" i="3"/>
  <c r="B5182" i="3"/>
  <c r="B4627" i="3"/>
  <c r="B1389" i="3"/>
  <c r="B2761" i="3"/>
  <c r="B3868" i="3"/>
  <c r="B402" i="3"/>
  <c r="B3134" i="3"/>
  <c r="B2662" i="3"/>
  <c r="B4734" i="3"/>
  <c r="B626" i="3"/>
  <c r="B5737" i="3"/>
  <c r="B4087" i="3"/>
  <c r="B3912" i="3"/>
  <c r="B2140" i="3"/>
  <c r="B4868" i="3"/>
  <c r="B684" i="3"/>
  <c r="B1150" i="3"/>
  <c r="B2837" i="3"/>
  <c r="B868" i="3"/>
  <c r="B1305" i="3"/>
  <c r="B1759" i="3"/>
  <c r="B4305" i="3"/>
  <c r="B3452" i="3"/>
  <c r="B415" i="3"/>
  <c r="B4336" i="3"/>
  <c r="B5974" i="3"/>
  <c r="B5578" i="3"/>
  <c r="B4994" i="3"/>
  <c r="B4102" i="3"/>
  <c r="B5733" i="3"/>
  <c r="B2503" i="3"/>
  <c r="B3495" i="3"/>
  <c r="B3534" i="3"/>
  <c r="B2473" i="3"/>
  <c r="B5954" i="3"/>
  <c r="B5818" i="3"/>
  <c r="B4331" i="3"/>
  <c r="B5315" i="3"/>
  <c r="B5236" i="3"/>
  <c r="B4555" i="3"/>
  <c r="B3213" i="3"/>
  <c r="B1178" i="3"/>
  <c r="B5717" i="3"/>
  <c r="B2065" i="3"/>
  <c r="B5295" i="3"/>
  <c r="B486" i="3"/>
  <c r="B1783" i="3"/>
  <c r="B4165" i="3"/>
  <c r="B3283" i="3"/>
  <c r="B581" i="3"/>
  <c r="B4275" i="3"/>
  <c r="B2322" i="3"/>
  <c r="B4031" i="3"/>
  <c r="B5195" i="3"/>
  <c r="B3863" i="3"/>
  <c r="B3222" i="3"/>
  <c r="B4669" i="3"/>
  <c r="B3829" i="3"/>
  <c r="B4225" i="3"/>
  <c r="B5921" i="3"/>
  <c r="B4429" i="3"/>
  <c r="B4283" i="3"/>
  <c r="B4040" i="3"/>
  <c r="B4849" i="3"/>
  <c r="B4303" i="3"/>
  <c r="B4485" i="3"/>
  <c r="B2633" i="3"/>
  <c r="B4128" i="3"/>
  <c r="B5659" i="3"/>
  <c r="B1515" i="3"/>
  <c r="B5991" i="3"/>
  <c r="B4547" i="3"/>
  <c r="B3405" i="3"/>
  <c r="B2565" i="3"/>
  <c r="B4367" i="3"/>
  <c r="B1833" i="3"/>
  <c r="B2100" i="3"/>
  <c r="B1990" i="3"/>
  <c r="B5760" i="3"/>
  <c r="B2347" i="3"/>
  <c r="B5030" i="3"/>
  <c r="B4365" i="3"/>
  <c r="B3681" i="3"/>
  <c r="B2392" i="3"/>
  <c r="B1697" i="3"/>
  <c r="B2129" i="3"/>
  <c r="B2463" i="3"/>
  <c r="B428" i="3"/>
  <c r="B3019" i="3"/>
  <c r="B2121" i="3"/>
  <c r="B862" i="3"/>
  <c r="B5595" i="3"/>
  <c r="B4059" i="3"/>
  <c r="B691" i="3"/>
  <c r="B1861" i="3"/>
  <c r="B4328" i="3"/>
  <c r="B1438" i="3"/>
  <c r="B429" i="3"/>
  <c r="B1328" i="3"/>
  <c r="B1125" i="3"/>
  <c r="B1603" i="3"/>
  <c r="B2616" i="3"/>
  <c r="B1382" i="3"/>
  <c r="B5726" i="3"/>
  <c r="B3182" i="3"/>
  <c r="B4918" i="3"/>
  <c r="B3825" i="3"/>
  <c r="B5494" i="3"/>
  <c r="B1490" i="3"/>
  <c r="B3235" i="3"/>
  <c r="B1724" i="3"/>
  <c r="B4845" i="3"/>
  <c r="B3322" i="3"/>
  <c r="B2161" i="3"/>
  <c r="B4807" i="3"/>
  <c r="B3862" i="3"/>
  <c r="B265" i="3"/>
  <c r="B5635" i="3"/>
  <c r="B5050" i="3"/>
  <c r="B5817" i="3"/>
  <c r="B4951" i="3"/>
  <c r="B3975" i="3"/>
  <c r="B3505" i="3"/>
  <c r="B5093" i="3"/>
  <c r="B3259" i="3"/>
  <c r="B1301" i="3"/>
  <c r="B1283" i="3"/>
  <c r="B2522" i="3"/>
  <c r="B1069" i="3"/>
  <c r="B2712" i="3"/>
  <c r="B5338" i="3"/>
  <c r="B2062" i="3"/>
  <c r="B1288" i="3"/>
  <c r="B1442" i="3"/>
  <c r="B5975" i="3"/>
  <c r="B5539" i="3"/>
  <c r="B1329" i="3"/>
  <c r="B200" i="3"/>
  <c r="B2043" i="3"/>
  <c r="B3270" i="3"/>
  <c r="B5049" i="3"/>
  <c r="B5025" i="3"/>
  <c r="B5166" i="3"/>
  <c r="B4084" i="3"/>
  <c r="B4198" i="3"/>
  <c r="B221" i="3"/>
  <c r="B2693" i="3"/>
  <c r="B3551" i="3"/>
  <c r="B2872" i="3"/>
  <c r="B1235" i="3"/>
  <c r="B534" i="3"/>
  <c r="B4832" i="3"/>
  <c r="B1518" i="3"/>
  <c r="B2808" i="3"/>
  <c r="B3926" i="3"/>
  <c r="B5398" i="3"/>
  <c r="B4474" i="3"/>
  <c r="B5440" i="3"/>
  <c r="B5705" i="3"/>
  <c r="B3348" i="3"/>
  <c r="B1769" i="3"/>
  <c r="B3045" i="3"/>
  <c r="B4293" i="3"/>
  <c r="B2214" i="3"/>
  <c r="B1782" i="3"/>
  <c r="B2739" i="3"/>
  <c r="B1998" i="3"/>
  <c r="B3666" i="3"/>
  <c r="B3774" i="3"/>
  <c r="B3238" i="3"/>
  <c r="B5172" i="3"/>
  <c r="B3117" i="3"/>
  <c r="B3376" i="3"/>
  <c r="B5156" i="3"/>
  <c r="B5999" i="3"/>
  <c r="B1650" i="3"/>
  <c r="B2066" i="3"/>
  <c r="B1024" i="3"/>
  <c r="B1628" i="3"/>
  <c r="B1851" i="3"/>
  <c r="B2850" i="3"/>
  <c r="B3362" i="3"/>
  <c r="B2031" i="3"/>
  <c r="B2623" i="3"/>
  <c r="B2879" i="3"/>
  <c r="B4591" i="3"/>
  <c r="B1946" i="3"/>
  <c r="B5525" i="3"/>
  <c r="B5120" i="3"/>
  <c r="B2717" i="3"/>
  <c r="B4277" i="3"/>
  <c r="B3434" i="3"/>
  <c r="B4281" i="3"/>
  <c r="B4820" i="3"/>
  <c r="B3455" i="3"/>
  <c r="B4314" i="3"/>
  <c r="B5636" i="3"/>
  <c r="B4323" i="3"/>
  <c r="B2785" i="3"/>
  <c r="B5064" i="3"/>
  <c r="B5977" i="3"/>
  <c r="B5365" i="3"/>
  <c r="B338" i="3"/>
  <c r="B1500" i="3"/>
  <c r="B3763" i="3"/>
  <c r="B1639" i="3"/>
  <c r="B1813" i="3"/>
  <c r="B2987" i="3"/>
  <c r="B5926" i="3"/>
  <c r="B3885" i="3"/>
  <c r="B4027" i="3"/>
  <c r="B1596" i="3"/>
  <c r="B2424" i="3"/>
  <c r="B2264" i="3"/>
  <c r="B5389" i="3"/>
  <c r="B1787" i="3"/>
  <c r="B837" i="3"/>
  <c r="B3372" i="3"/>
  <c r="B1885" i="3"/>
  <c r="B1323" i="3"/>
  <c r="B2614" i="3"/>
  <c r="B876" i="3"/>
  <c r="B2982" i="3"/>
  <c r="B2561" i="3"/>
  <c r="B4970" i="3"/>
  <c r="B3729" i="3"/>
  <c r="B1836" i="3"/>
  <c r="B3318" i="3"/>
  <c r="B5197" i="3"/>
  <c r="B3676" i="3"/>
  <c r="B5445" i="3"/>
  <c r="B4506" i="3"/>
  <c r="B5374" i="3"/>
  <c r="B3313" i="3"/>
  <c r="B4938" i="3"/>
  <c r="B749" i="3"/>
  <c r="B72" i="3"/>
  <c r="B3491" i="3"/>
  <c r="B2331" i="3"/>
  <c r="B3064" i="3"/>
  <c r="B5255" i="3"/>
  <c r="B1274" i="3"/>
  <c r="B5095" i="3"/>
  <c r="B3887" i="3"/>
  <c r="B1210" i="3"/>
  <c r="B697" i="3"/>
  <c r="B3932" i="3"/>
  <c r="B3713" i="3"/>
  <c r="B5257" i="3"/>
  <c r="B2287" i="3"/>
  <c r="B5951" i="3"/>
  <c r="B3159" i="3"/>
  <c r="B4946" i="3"/>
  <c r="B5503" i="3"/>
  <c r="B3331" i="3"/>
  <c r="B5216" i="3"/>
  <c r="B246" i="3"/>
  <c r="B3003" i="3"/>
  <c r="B4382" i="3"/>
  <c r="B3247" i="3"/>
  <c r="B2913" i="3"/>
  <c r="B3974" i="3"/>
  <c r="B2167" i="3"/>
  <c r="B3783" i="3"/>
  <c r="B5980" i="3"/>
  <c r="B4342" i="3"/>
  <c r="B5821" i="3"/>
  <c r="B4857" i="3"/>
  <c r="B4743" i="3"/>
  <c r="B1593" i="3"/>
  <c r="B1031" i="3"/>
  <c r="B775" i="3"/>
  <c r="B5856" i="3"/>
  <c r="B3972" i="3"/>
  <c r="B390" i="3"/>
  <c r="B851" i="3"/>
  <c r="B2474" i="3"/>
  <c r="B1011" i="3"/>
  <c r="B206" i="3"/>
  <c r="B959" i="3"/>
  <c r="B773" i="3"/>
  <c r="B487" i="3"/>
  <c r="B151" i="3"/>
  <c r="B5054" i="3"/>
  <c r="B2060" i="3"/>
  <c r="B5893" i="3"/>
  <c r="B3216" i="3"/>
  <c r="B1957" i="3"/>
  <c r="B4950" i="3"/>
  <c r="B1619" i="3"/>
  <c r="B4752" i="3"/>
  <c r="B4971" i="3"/>
  <c r="B2458" i="3"/>
  <c r="B4929" i="3"/>
  <c r="B3084" i="3"/>
  <c r="B5135" i="3"/>
  <c r="B4500" i="3"/>
  <c r="B3406" i="3"/>
  <c r="B2882" i="3"/>
  <c r="B2773" i="3"/>
  <c r="B5932" i="3"/>
  <c r="B4613" i="3"/>
  <c r="B4282" i="3"/>
  <c r="B5790" i="3"/>
  <c r="B5612" i="3"/>
  <c r="B239" i="3"/>
  <c r="B3267" i="3"/>
  <c r="B5549" i="3"/>
  <c r="B5501" i="3"/>
  <c r="B932" i="3"/>
  <c r="B5437" i="3"/>
  <c r="B103" i="3"/>
  <c r="B1684" i="3"/>
  <c r="B4172" i="3"/>
  <c r="B4937" i="3"/>
  <c r="B5240" i="3"/>
  <c r="B2653" i="3"/>
  <c r="B5650" i="3"/>
  <c r="B5309" i="3"/>
  <c r="B4383" i="3"/>
  <c r="B4579" i="3"/>
  <c r="B2585" i="3"/>
  <c r="B4081" i="3"/>
  <c r="B4201" i="3"/>
  <c r="B5360" i="3"/>
  <c r="B3946" i="3"/>
  <c r="B1071" i="3"/>
  <c r="B295" i="3"/>
  <c r="B3953" i="3"/>
  <c r="B1773" i="3"/>
  <c r="B5796" i="3"/>
  <c r="B1549" i="3"/>
  <c r="B3474" i="3"/>
  <c r="B4749" i="3"/>
  <c r="B2346" i="3"/>
  <c r="B3141" i="3"/>
  <c r="B1343" i="3"/>
  <c r="B1244" i="3"/>
  <c r="B3221" i="3"/>
  <c r="B2664" i="3"/>
  <c r="B1262" i="3"/>
  <c r="B5103" i="3"/>
  <c r="B2253" i="3"/>
  <c r="B1041" i="3"/>
  <c r="B5508" i="3"/>
  <c r="B4455" i="3"/>
  <c r="B2067" i="3"/>
  <c r="B4140" i="3"/>
  <c r="B3126" i="3"/>
  <c r="B1704" i="3"/>
  <c r="B4686" i="3"/>
  <c r="B2698" i="3"/>
  <c r="B5616" i="3"/>
  <c r="B2584" i="3"/>
  <c r="B1763" i="3"/>
  <c r="B258" i="3"/>
  <c r="B3745" i="3"/>
  <c r="B4468" i="3"/>
  <c r="B911" i="3"/>
  <c r="B105" i="3"/>
  <c r="B5416" i="3"/>
  <c r="B5228" i="3"/>
  <c r="B3076" i="3"/>
  <c r="B1735" i="3"/>
  <c r="B68" i="3"/>
  <c r="B2030" i="3"/>
  <c r="B4637" i="3"/>
  <c r="B859" i="3"/>
  <c r="B4024" i="3"/>
  <c r="B3999" i="3"/>
  <c r="B3637" i="3"/>
  <c r="B852" i="3"/>
  <c r="B2266" i="3"/>
  <c r="B2405" i="3"/>
  <c r="B4274" i="3"/>
  <c r="B5724" i="3"/>
  <c r="B4268" i="3"/>
  <c r="B4088" i="3"/>
  <c r="B5504" i="3"/>
  <c r="B4812" i="3"/>
  <c r="B5457" i="3"/>
  <c r="B3775" i="3"/>
  <c r="B1841" i="3"/>
  <c r="B2187" i="3"/>
  <c r="B5641" i="3"/>
  <c r="B3891" i="3"/>
  <c r="B2250" i="3"/>
  <c r="B5132" i="3"/>
  <c r="B2047" i="3"/>
  <c r="B2946" i="3"/>
  <c r="B4447" i="3"/>
  <c r="B1000" i="3"/>
  <c r="B5710" i="3"/>
  <c r="B3845" i="3"/>
  <c r="B4593" i="3"/>
  <c r="B964" i="3"/>
  <c r="B4182" i="3"/>
  <c r="B3271" i="3"/>
  <c r="B2869" i="3"/>
  <c r="B4792" i="3"/>
  <c r="B2651" i="3"/>
  <c r="B1428" i="3"/>
  <c r="B2750" i="3"/>
  <c r="B921" i="3"/>
  <c r="B5552" i="3"/>
  <c r="B4290" i="3"/>
  <c r="B107" i="3"/>
  <c r="B3410" i="3"/>
  <c r="B2019" i="3"/>
  <c r="B968" i="3"/>
  <c r="B5606" i="3"/>
  <c r="B5528" i="3"/>
  <c r="B5066" i="3"/>
  <c r="B5052" i="3"/>
  <c r="B5905" i="3"/>
  <c r="B1983" i="3"/>
  <c r="B5820" i="3"/>
  <c r="B4347" i="3"/>
  <c r="B5047" i="3"/>
  <c r="B2093" i="3"/>
  <c r="B4123" i="3"/>
  <c r="B4093" i="3"/>
  <c r="B4567" i="3"/>
  <c r="B3260" i="3"/>
  <c r="B516" i="3"/>
  <c r="B3606" i="3"/>
  <c r="B4405" i="3"/>
  <c r="B322" i="3"/>
  <c r="B4643" i="3"/>
  <c r="B3535" i="3"/>
  <c r="B2806" i="3"/>
  <c r="B4473" i="3"/>
  <c r="B791" i="3"/>
  <c r="B4891" i="3"/>
  <c r="B4011" i="3"/>
  <c r="B2137" i="3"/>
  <c r="B4381" i="3"/>
  <c r="B2215" i="3"/>
  <c r="B720" i="3"/>
  <c r="B5654" i="3"/>
  <c r="B299" i="3"/>
  <c r="B4479" i="3"/>
  <c r="B5019" i="3"/>
  <c r="B4096" i="3"/>
  <c r="B1437" i="3"/>
  <c r="B3265" i="3"/>
  <c r="B4410" i="3"/>
  <c r="B3716" i="3"/>
  <c r="B4539" i="3"/>
  <c r="B2615" i="3"/>
  <c r="B4355" i="3"/>
  <c r="B231" i="3"/>
  <c r="B4216" i="3"/>
  <c r="B1826" i="3"/>
  <c r="B3494" i="3"/>
  <c r="B4628" i="3"/>
  <c r="B420" i="3"/>
  <c r="B5287" i="3"/>
  <c r="B1660" i="3"/>
  <c r="B2001" i="3"/>
  <c r="B3123" i="3"/>
  <c r="B297" i="3"/>
  <c r="B3196" i="3"/>
  <c r="B5124" i="3"/>
  <c r="B1666" i="3"/>
  <c r="B3761" i="3"/>
  <c r="B2716" i="3"/>
  <c r="B5864" i="3"/>
  <c r="B3208" i="3"/>
  <c r="B4509" i="3"/>
  <c r="B1928" i="3"/>
  <c r="B4385" i="3"/>
  <c r="B135" i="3"/>
  <c r="B4503" i="3"/>
  <c r="B5314" i="3"/>
  <c r="B4377" i="3"/>
  <c r="B4631" i="3"/>
  <c r="B4909" i="3"/>
  <c r="B5948" i="3"/>
  <c r="B77" i="3"/>
  <c r="B5263" i="3"/>
  <c r="B4443" i="3"/>
  <c r="B1115" i="3"/>
  <c r="B1720" i="3"/>
  <c r="B2245" i="3"/>
  <c r="B5461" i="3"/>
  <c r="B5421" i="3"/>
  <c r="B5371" i="3"/>
  <c r="B5751" i="3"/>
  <c r="B4517" i="3"/>
  <c r="B512" i="3"/>
  <c r="B4207" i="3"/>
  <c r="B2549" i="3"/>
  <c r="B3661" i="3"/>
  <c r="B2868" i="3"/>
  <c r="B5318" i="3"/>
  <c r="B3389" i="3"/>
  <c r="B277" i="3"/>
  <c r="B2635" i="3"/>
  <c r="B923" i="3"/>
  <c r="B713" i="3"/>
  <c r="B2205" i="3"/>
  <c r="B3785" i="3"/>
  <c r="B2386" i="3"/>
  <c r="B5965" i="3"/>
  <c r="B4600" i="3"/>
  <c r="B5564" i="3"/>
  <c r="B1806" i="3"/>
  <c r="B3954" i="3"/>
  <c r="B2686" i="3"/>
  <c r="B5053" i="3"/>
  <c r="B5471" i="3"/>
  <c r="B5486" i="3"/>
  <c r="B1209" i="3"/>
  <c r="B5169" i="3"/>
  <c r="B717" i="3"/>
  <c r="B4905" i="3"/>
  <c r="B856" i="3"/>
  <c r="B2894" i="3"/>
  <c r="B4019" i="3"/>
  <c r="B2153" i="3"/>
  <c r="B4636" i="3"/>
  <c r="B3529" i="3"/>
  <c r="B3277" i="3"/>
  <c r="B3816" i="3"/>
  <c r="B5270" i="3"/>
  <c r="B154" i="3"/>
  <c r="B4389" i="3"/>
  <c r="B3312" i="3"/>
  <c r="B4373" i="3"/>
  <c r="B3768" i="3"/>
  <c r="B5133" i="3"/>
  <c r="B5971" i="3"/>
  <c r="B4548" i="3"/>
  <c r="B1658" i="3"/>
  <c r="B3947" i="3"/>
  <c r="B2082" i="3"/>
  <c r="B1959" i="3"/>
  <c r="B2832" i="3"/>
  <c r="B5055" i="3"/>
  <c r="B1667" i="3"/>
  <c r="B1917" i="3"/>
  <c r="B1524" i="3"/>
  <c r="B4756" i="3"/>
  <c r="B4609" i="3"/>
  <c r="B970" i="3"/>
  <c r="B5380" i="3"/>
  <c r="B1859" i="3"/>
  <c r="B1018" i="3"/>
  <c r="B5850" i="3"/>
  <c r="B3833" i="3"/>
  <c r="B5745" i="3"/>
  <c r="B1318" i="3"/>
  <c r="B702" i="3"/>
  <c r="B5692" i="3"/>
  <c r="B3224" i="3"/>
  <c r="B2735" i="3"/>
  <c r="B566" i="3"/>
  <c r="B1516" i="3"/>
  <c r="B1941" i="3"/>
  <c r="B556" i="3"/>
  <c r="B4987" i="3"/>
  <c r="B5162" i="3"/>
  <c r="B1758" i="3"/>
  <c r="B5992" i="3"/>
  <c r="B3227" i="3"/>
  <c r="B3496" i="3"/>
  <c r="B5589" i="3"/>
  <c r="B1798" i="3"/>
  <c r="B5747" i="3"/>
  <c r="B1821" i="3"/>
  <c r="B918" i="3"/>
  <c r="B2953" i="3"/>
  <c r="B1767" i="3"/>
  <c r="B5241" i="3"/>
  <c r="B5610" i="3"/>
  <c r="B5689" i="3"/>
  <c r="B115" i="3"/>
  <c r="B978" i="3"/>
  <c r="B5748" i="3"/>
  <c r="B2629" i="3"/>
  <c r="B2885" i="3"/>
  <c r="B4396" i="3"/>
  <c r="B4258" i="3"/>
  <c r="B332" i="3"/>
  <c r="B5441" i="3"/>
  <c r="B2963" i="3"/>
  <c r="B5833" i="3"/>
  <c r="B5598" i="3"/>
  <c r="B5382" i="3"/>
  <c r="B472" i="3"/>
  <c r="B1077" i="3"/>
  <c r="B2033" i="3"/>
  <c r="B5903" i="3"/>
  <c r="B733" i="3"/>
  <c r="B4712" i="3"/>
  <c r="B3316" i="3"/>
  <c r="B4754" i="3"/>
  <c r="B1165" i="3"/>
  <c r="B5328" i="3"/>
  <c r="B3351" i="3"/>
  <c r="B1943" i="3"/>
  <c r="B2954" i="3"/>
  <c r="B2550" i="3"/>
  <c r="B4103" i="3"/>
  <c r="B5041" i="3"/>
  <c r="B212" i="3"/>
  <c r="B4484" i="3"/>
  <c r="B3565" i="3"/>
  <c r="B5823" i="3"/>
  <c r="B2791" i="3"/>
  <c r="B2139" i="3"/>
  <c r="B5507" i="3"/>
  <c r="B3121" i="3"/>
  <c r="B722" i="3"/>
  <c r="B3363" i="3"/>
  <c r="B1325" i="3"/>
  <c r="B2135" i="3"/>
  <c r="B2666" i="3"/>
  <c r="B3866" i="3"/>
  <c r="B2967" i="3"/>
  <c r="B5225" i="3"/>
  <c r="B432" i="3"/>
  <c r="B3867" i="3"/>
  <c r="B3922" i="3"/>
  <c r="B4006" i="3"/>
  <c r="B4457" i="3"/>
  <c r="B622" i="3"/>
  <c r="B4200" i="3"/>
  <c r="B74" i="3"/>
  <c r="B2907" i="3"/>
  <c r="B4494" i="3"/>
  <c r="B3738" i="3"/>
  <c r="B4958" i="3"/>
  <c r="B4008" i="3"/>
  <c r="B4481" i="3"/>
  <c r="B4972" i="3"/>
  <c r="B513" i="3"/>
  <c r="B2923" i="3"/>
  <c r="B3072" i="3"/>
  <c r="B2606" i="3"/>
  <c r="B3186" i="3"/>
  <c r="B4362" i="3"/>
  <c r="B2295" i="3"/>
  <c r="B1365" i="3"/>
  <c r="B5559" i="3"/>
  <c r="B238" i="3"/>
  <c r="B4641" i="3"/>
  <c r="B1297" i="3"/>
  <c r="B853" i="3"/>
  <c r="B745" i="3"/>
  <c r="B4030" i="3"/>
  <c r="B4657" i="3"/>
  <c r="B4574" i="3"/>
  <c r="B2497" i="3"/>
  <c r="B895" i="3"/>
  <c r="B5087" i="3"/>
  <c r="B3448" i="3"/>
  <c r="B1846" i="3"/>
  <c r="B995" i="3"/>
  <c r="B646" i="3"/>
  <c r="B2538" i="3"/>
  <c r="B288" i="3"/>
  <c r="B5594" i="3"/>
  <c r="B3617" i="3"/>
  <c r="B1899" i="3"/>
  <c r="B804" i="3"/>
  <c r="B3205" i="3"/>
  <c r="B1039" i="3"/>
  <c r="B2864" i="3"/>
  <c r="B494" i="3"/>
  <c r="B5569" i="3"/>
  <c r="B2416" i="3"/>
  <c r="B863" i="3"/>
  <c r="B2955" i="3"/>
  <c r="B120" i="3"/>
  <c r="B3383" i="3"/>
  <c r="B5857" i="3"/>
  <c r="B4404" i="3"/>
  <c r="B4804" i="3"/>
  <c r="B4685" i="3"/>
  <c r="B721" i="3"/>
  <c r="B1282" i="3"/>
  <c r="B4991" i="3"/>
  <c r="B4865" i="3"/>
  <c r="B2125" i="3"/>
  <c r="B2853" i="3"/>
  <c r="B1381" i="3"/>
  <c r="B4329" i="3"/>
  <c r="B5970" i="3"/>
  <c r="B5521" i="3"/>
  <c r="B40" i="3"/>
  <c r="B47" i="3"/>
  <c r="B5532" i="3"/>
  <c r="B2341" i="3"/>
  <c r="B3112" i="3"/>
  <c r="B3280" i="3"/>
  <c r="B5402" i="3"/>
  <c r="B5390" i="3"/>
  <c r="B4047" i="3"/>
  <c r="B3194" i="3"/>
  <c r="B4572" i="3"/>
  <c r="B1193" i="3"/>
  <c r="B5280" i="3"/>
  <c r="B1642" i="3"/>
  <c r="B2624" i="3"/>
  <c r="B3070" i="3"/>
  <c r="B301" i="3"/>
  <c r="B5128" i="3"/>
  <c r="B4893" i="3"/>
  <c r="B1926" i="3"/>
  <c r="B4616" i="3"/>
  <c r="B2910" i="3"/>
  <c r="B5672" i="3"/>
  <c r="B2447" i="3"/>
  <c r="B1048" i="3"/>
  <c r="B302" i="3"/>
  <c r="B5126" i="3"/>
  <c r="B5611" i="3"/>
  <c r="B5700" i="3"/>
  <c r="B5381" i="3"/>
  <c r="B3859" i="3"/>
  <c r="B4213" i="3"/>
  <c r="B3321" i="3"/>
  <c r="B4599" i="3"/>
  <c r="B4562" i="3"/>
  <c r="B4529" i="3"/>
  <c r="B5511" i="3"/>
  <c r="B5746" i="3"/>
  <c r="B3812" i="3"/>
  <c r="B1289" i="3"/>
  <c r="B3403" i="3"/>
  <c r="B460" i="3"/>
  <c r="B3722" i="3"/>
  <c r="B2728" i="3"/>
  <c r="B5660" i="3"/>
  <c r="B400" i="3"/>
  <c r="B4066" i="3"/>
  <c r="B5767" i="3"/>
  <c r="B5003" i="3"/>
  <c r="B2760" i="3"/>
  <c r="B165" i="3"/>
  <c r="B378" i="3"/>
  <c r="B1376" i="3"/>
  <c r="B1566" i="3"/>
  <c r="B4999" i="3"/>
  <c r="B4922" i="3"/>
  <c r="B88" i="3"/>
  <c r="B1778" i="3"/>
  <c r="B1921" i="3"/>
  <c r="B4585" i="3"/>
  <c r="B2870" i="3"/>
  <c r="B1931" i="3"/>
  <c r="B5017" i="3"/>
  <c r="B1961" i="3"/>
  <c r="B5370" i="3"/>
  <c r="B4344" i="3"/>
  <c r="B3794" i="3"/>
  <c r="B4601" i="3"/>
  <c r="B4725" i="3"/>
  <c r="B3805" i="3"/>
  <c r="B4930" i="3"/>
  <c r="B5919" i="3"/>
  <c r="B5116" i="3"/>
  <c r="B4180" i="3"/>
  <c r="B5901" i="3"/>
  <c r="B3292" i="3"/>
  <c r="B3131" i="3"/>
  <c r="B4078" i="3"/>
  <c r="B559" i="3"/>
  <c r="B1036" i="3"/>
  <c r="B997" i="3"/>
  <c r="B3593" i="3"/>
  <c r="B3408" i="3"/>
  <c r="B4737" i="3"/>
  <c r="B4132" i="3"/>
  <c r="B5391" i="3"/>
  <c r="B605" i="3"/>
  <c r="B5078" i="3"/>
  <c r="B3836" i="3"/>
  <c r="B823" i="3"/>
  <c r="B263" i="3"/>
  <c r="B4289" i="3"/>
  <c r="B1552" i="3"/>
  <c r="B3823" i="3"/>
  <c r="B2430" i="3"/>
  <c r="B5407" i="3"/>
  <c r="B4028" i="3"/>
  <c r="B5333" i="3"/>
  <c r="B1881" i="3"/>
  <c r="B2592" i="3"/>
  <c r="B5870" i="3"/>
  <c r="B5347" i="3"/>
  <c r="B2641" i="3"/>
  <c r="B3390" i="3"/>
  <c r="B1416" i="3"/>
  <c r="B3929" i="3"/>
  <c r="B5841" i="3"/>
  <c r="B4861" i="3"/>
  <c r="B182" i="3"/>
  <c r="B1062" i="3"/>
  <c r="B1029" i="3"/>
  <c r="B908" i="3"/>
  <c r="B5029" i="3"/>
  <c r="B3108" i="3"/>
  <c r="B929" i="3"/>
  <c r="B2192" i="3"/>
  <c r="B5408" i="3"/>
  <c r="B1397" i="3"/>
  <c r="B290" i="3"/>
  <c r="B4885" i="3"/>
  <c r="B4005" i="3"/>
  <c r="B2817" i="3"/>
  <c r="B4736" i="3"/>
  <c r="B5369" i="3"/>
  <c r="B3177" i="3"/>
  <c r="B2026" i="3"/>
  <c r="B2221" i="3"/>
  <c r="B1264" i="3"/>
  <c r="B3438" i="3"/>
  <c r="B3199" i="3"/>
  <c r="B1534" i="3"/>
  <c r="B451" i="3"/>
  <c r="B1040" i="3"/>
  <c r="B4219" i="3"/>
  <c r="B5981" i="3"/>
  <c r="B5722" i="3"/>
  <c r="B235" i="3"/>
  <c r="B3279" i="3"/>
  <c r="B152" i="3"/>
  <c r="B3335" i="3"/>
  <c r="B1683" i="3"/>
  <c r="B5738" i="3"/>
  <c r="B999" i="3"/>
  <c r="B1249" i="3"/>
  <c r="B1663" i="3"/>
  <c r="B2155" i="3"/>
  <c r="B2493" i="3"/>
  <c r="B4533" i="3"/>
  <c r="B1296" i="3"/>
  <c r="B5051" i="3"/>
  <c r="B583" i="3"/>
  <c r="B3882" i="3"/>
  <c r="B4263" i="3"/>
  <c r="B834" i="3"/>
  <c r="B3905" i="3"/>
  <c r="B2378" i="3"/>
  <c r="B2000" i="3"/>
  <c r="B3429" i="3"/>
  <c r="B445" i="3"/>
  <c r="B5546" i="3"/>
  <c r="B5533" i="3"/>
  <c r="B3710" i="3"/>
  <c r="B2973" i="3"/>
  <c r="B2409" i="3"/>
  <c r="B5530" i="3"/>
  <c r="B5353" i="3"/>
  <c r="B4882" i="3"/>
  <c r="B5404" i="3"/>
  <c r="B440" i="3"/>
  <c r="B1453" i="3"/>
  <c r="B4758" i="3"/>
  <c r="B5889" i="3"/>
  <c r="B4853" i="3"/>
  <c r="B800" i="3"/>
  <c r="B5331" i="3"/>
  <c r="B4516" i="3"/>
  <c r="B5657" i="3"/>
  <c r="B3824" i="3"/>
  <c r="B1388" i="3"/>
  <c r="B5104" i="3"/>
  <c r="B5752" i="3"/>
  <c r="B5613" i="3"/>
  <c r="B5207" i="3"/>
  <c r="B1535" i="3"/>
  <c r="B5432" i="3"/>
  <c r="B894" i="3"/>
  <c r="B2198" i="3"/>
  <c r="B2020" i="3"/>
  <c r="B4397" i="3"/>
  <c r="B5774" i="3"/>
  <c r="B4831" i="3"/>
  <c r="B2924" i="3"/>
  <c r="B59" i="3"/>
  <c r="B5596" i="3"/>
  <c r="B2496" i="3"/>
  <c r="B4310" i="3"/>
  <c r="B4862" i="3"/>
  <c r="B4340" i="3"/>
  <c r="B2455" i="3"/>
  <c r="B1483" i="3"/>
  <c r="B2488" i="3"/>
  <c r="B4025" i="3"/>
  <c r="B1311" i="3"/>
  <c r="B5972" i="3"/>
  <c r="B2365" i="3"/>
  <c r="B1741" i="3"/>
  <c r="B2021" i="3"/>
  <c r="B5669" i="3"/>
  <c r="B3897" i="3"/>
  <c r="B344" i="3"/>
  <c r="B5802" i="3"/>
  <c r="B3951" i="3"/>
  <c r="B2818" i="3"/>
  <c r="B1015" i="3"/>
  <c r="B497" i="3"/>
  <c r="B3569" i="3"/>
  <c r="B3973" i="3"/>
  <c r="B1996" i="3"/>
  <c r="B1955" i="3"/>
  <c r="B1090" i="3"/>
  <c r="B1656" i="3"/>
  <c r="B1799" i="3"/>
  <c r="B5771" i="3"/>
  <c r="B4896" i="3"/>
  <c r="B1874" i="3"/>
  <c r="B2092" i="3"/>
  <c r="B548" i="3"/>
  <c r="B2799" i="3"/>
  <c r="B3088" i="3"/>
  <c r="B558" i="3"/>
  <c r="B1157" i="3"/>
  <c r="B4723" i="3"/>
  <c r="B4635" i="3"/>
  <c r="B2759" i="3"/>
  <c r="B5431" i="3"/>
  <c r="B1908" i="3"/>
  <c r="B3809" i="3"/>
  <c r="B5983" i="3"/>
  <c r="B491" i="3"/>
  <c r="B4041" i="3"/>
  <c r="B1499" i="3"/>
  <c r="B1119" i="3"/>
  <c r="B784" i="3"/>
  <c r="B3418" i="3"/>
  <c r="B3754" i="3"/>
  <c r="B4844" i="3"/>
  <c r="B4386" i="3"/>
  <c r="B4659" i="3"/>
  <c r="B5497" i="3"/>
  <c r="B5550" i="3"/>
  <c r="B199" i="3"/>
  <c r="B2415" i="3"/>
  <c r="B4852" i="3"/>
  <c r="B535" i="3"/>
  <c r="B1930" i="3"/>
  <c r="B2159" i="3"/>
  <c r="B1102" i="3"/>
  <c r="B4152" i="3"/>
  <c r="B3706" i="3"/>
  <c r="B652" i="3"/>
  <c r="B2321" i="3"/>
  <c r="B708" i="3"/>
  <c r="B79" i="3"/>
  <c r="B5891" i="3"/>
  <c r="B5496" i="3"/>
  <c r="B5647" i="3"/>
  <c r="B2289" i="3"/>
  <c r="B1380" i="3"/>
  <c r="B4565" i="3"/>
  <c r="B5763" i="3"/>
  <c r="B3242" i="3"/>
  <c r="B118" i="3"/>
  <c r="B5772" i="3"/>
  <c r="B1308" i="3"/>
  <c r="B1451" i="3"/>
  <c r="B898" i="3"/>
  <c r="B3090" i="3"/>
  <c r="B3965" i="3"/>
  <c r="B1993" i="3"/>
  <c r="B4072" i="3"/>
  <c r="B142" i="3"/>
  <c r="B1567" i="3"/>
  <c r="B3431" i="3"/>
  <c r="B1653" i="3"/>
  <c r="B5080" i="3"/>
  <c r="B5023" i="3"/>
  <c r="B5966" i="3"/>
  <c r="B3904" i="3"/>
  <c r="B2271" i="3"/>
  <c r="B5483" i="3"/>
  <c r="B2284" i="3"/>
  <c r="B2196" i="3"/>
  <c r="B5084" i="3"/>
  <c r="B5238" i="3"/>
  <c r="B3193" i="3"/>
  <c r="B1492" i="3"/>
  <c r="B2978" i="3"/>
  <c r="B5345" i="3"/>
  <c r="B2754" i="3"/>
  <c r="B2715" i="3"/>
  <c r="B3667" i="3"/>
  <c r="B4110" i="3"/>
  <c r="B5275" i="3"/>
  <c r="B1934" i="3"/>
  <c r="B5623" i="3"/>
  <c r="B1748" i="3"/>
  <c r="B3033" i="3"/>
  <c r="B3633" i="3"/>
  <c r="B5741" i="3"/>
  <c r="B5001" i="3"/>
  <c r="B2138" i="3"/>
  <c r="B5266" i="3"/>
  <c r="B3430" i="3"/>
  <c r="B3625" i="3"/>
  <c r="B2498" i="3"/>
  <c r="B5340" i="3"/>
  <c r="B3895" i="3"/>
  <c r="B2131" i="3"/>
  <c r="B3634" i="3"/>
  <c r="B3798" i="3"/>
  <c r="B1242" i="3"/>
  <c r="B2469" i="3"/>
  <c r="B4079" i="3"/>
  <c r="B2856" i="3"/>
  <c r="B5719" i="3"/>
  <c r="B4254" i="3"/>
  <c r="B1326" i="3"/>
  <c r="B4239" i="3"/>
  <c r="B2495" i="3"/>
  <c r="B4425" i="3"/>
  <c r="B627" i="3"/>
  <c r="B5202" i="3"/>
  <c r="B2257" i="3"/>
  <c r="B892" i="3"/>
  <c r="B1520" i="3"/>
  <c r="B5581" i="3"/>
  <c r="B4236" i="3"/>
  <c r="B5585" i="3"/>
  <c r="B1831" i="3"/>
  <c r="B1446" i="3"/>
  <c r="B1361" i="3"/>
  <c r="B4924" i="3"/>
  <c r="B1252" i="3"/>
  <c r="B2036" i="3"/>
  <c r="B4264" i="3"/>
  <c r="B5825" i="3"/>
  <c r="B5298" i="3"/>
  <c r="B2175" i="3"/>
  <c r="B1559" i="3"/>
  <c r="B1815" i="3"/>
  <c r="B4693" i="3"/>
  <c r="B1700" i="3"/>
  <c r="B5762" i="3"/>
  <c r="B2521" i="3"/>
  <c r="B4953" i="3"/>
  <c r="B1336" i="3"/>
  <c r="B316" i="3"/>
  <c r="B2917" i="3"/>
  <c r="B2914" i="3"/>
  <c r="B5376" i="3"/>
  <c r="B3776" i="3"/>
  <c r="B865" i="3"/>
  <c r="B2426" i="3"/>
  <c r="B4945" i="3"/>
  <c r="B3945" i="3"/>
  <c r="B4151" i="3"/>
  <c r="B2792" i="3"/>
  <c r="B3239" i="3"/>
  <c r="B5488" i="3"/>
  <c r="B3771" i="3"/>
  <c r="B3861" i="3"/>
  <c r="B5791" i="3"/>
  <c r="B4848" i="3"/>
  <c r="B536" i="3"/>
  <c r="B2199" i="3"/>
  <c r="B3444" i="3"/>
  <c r="B24" i="3"/>
  <c r="B5618" i="3"/>
  <c r="B686" i="3"/>
  <c r="B1379" i="3"/>
  <c r="B2389" i="3"/>
  <c r="B4967" i="3"/>
  <c r="B994" i="3"/>
  <c r="B598" i="3"/>
  <c r="B885" i="3"/>
  <c r="B3817" i="3"/>
  <c r="B967" i="3"/>
  <c r="B2464" i="3"/>
  <c r="B3757" i="3"/>
  <c r="B4144" i="3"/>
  <c r="B1657" i="3"/>
  <c r="B2873" i="3"/>
  <c r="B3855" i="3"/>
  <c r="B4816" i="3"/>
  <c r="B89" i="3"/>
  <c r="B677" i="3"/>
  <c r="B2362" i="3"/>
  <c r="B2117" i="3"/>
  <c r="B5795" i="3"/>
  <c r="B3140" i="3"/>
  <c r="B1197" i="3"/>
  <c r="B2620" i="3"/>
  <c r="B5928" i="3"/>
  <c r="B177" i="3"/>
  <c r="B2847" i="3"/>
  <c r="B2445" i="3"/>
  <c r="B3790" i="3"/>
  <c r="B3466" i="3"/>
  <c r="B4532" i="3"/>
  <c r="B4674" i="3"/>
  <c r="B5781" i="3"/>
  <c r="B3365" i="3"/>
  <c r="B4004" i="3"/>
  <c r="B5707" i="3"/>
  <c r="B4668" i="3"/>
  <c r="B6001" i="3"/>
  <c r="B2810" i="3"/>
  <c r="B1853" i="3"/>
  <c r="B4291" i="3"/>
  <c r="B4300" i="3"/>
  <c r="B3021" i="3"/>
  <c r="B4449" i="3"/>
  <c r="B3849" i="3"/>
  <c r="B1869" i="3"/>
  <c r="B5464" i="3"/>
  <c r="B2224" i="3"/>
  <c r="B3742" i="3"/>
  <c r="B5383" i="3"/>
  <c r="B1091" i="3"/>
  <c r="B5158" i="3"/>
  <c r="B3758" i="3"/>
  <c r="B4798" i="3"/>
  <c r="B2283" i="3"/>
  <c r="B57" i="3"/>
  <c r="B1585" i="3"/>
  <c r="B1574" i="3"/>
  <c r="B3203" i="3"/>
  <c r="B1523" i="3"/>
  <c r="B3179" i="3"/>
  <c r="B1085" i="3"/>
  <c r="B164" i="3"/>
  <c r="B3485" i="3"/>
  <c r="B1794" i="3"/>
  <c r="B3539" i="3"/>
  <c r="B422" i="3"/>
  <c r="B2176" i="3"/>
  <c r="B2665" i="3"/>
  <c r="B5553" i="3"/>
  <c r="B2656" i="3"/>
  <c r="B4495" i="3"/>
  <c r="B4203" i="3"/>
  <c r="B545" i="3"/>
  <c r="B2353" i="3"/>
  <c r="B5334" i="3"/>
  <c r="B976" i="3"/>
  <c r="B2696" i="3"/>
  <c r="B3802" i="3"/>
  <c r="B466" i="3"/>
  <c r="B3165" i="3"/>
  <c r="B4269" i="3"/>
  <c r="B5568" i="3"/>
  <c r="B597" i="3"/>
  <c r="B5242" i="3"/>
  <c r="B1661" i="3"/>
  <c r="B5930" i="3"/>
  <c r="B4222" i="3"/>
  <c r="B4923" i="3"/>
  <c r="B1402" i="3"/>
  <c r="B3835" i="3"/>
  <c r="B4760" i="3"/>
  <c r="B3596" i="3"/>
  <c r="B694" i="3"/>
  <c r="B5113" i="3"/>
  <c r="B4729" i="3"/>
  <c r="B489" i="3"/>
  <c r="B2863" i="3"/>
  <c r="B5902" i="3"/>
  <c r="B4376" i="3"/>
  <c r="B5170" i="3"/>
  <c r="B3349" i="3"/>
  <c r="B331" i="3"/>
  <c r="B1581" i="3"/>
  <c r="B5875" i="3"/>
  <c r="B1529" i="3"/>
  <c r="B519" i="3"/>
  <c r="B5572" i="3"/>
  <c r="B4227" i="3"/>
  <c r="B3129" i="3"/>
  <c r="B4873" i="3"/>
  <c r="B4043" i="3"/>
  <c r="B1195" i="3"/>
  <c r="B3037" i="3"/>
  <c r="B5505" i="3"/>
  <c r="B5244" i="3"/>
  <c r="B4940" i="3"/>
  <c r="B2771" i="3"/>
  <c r="B2840" i="3"/>
  <c r="B1074" i="3"/>
  <c r="B525" i="3"/>
  <c r="B5567" i="3"/>
  <c r="B3158" i="3"/>
  <c r="B310" i="3"/>
  <c r="B5642" i="3"/>
  <c r="B5608" i="3"/>
  <c r="B2900" i="3"/>
  <c r="B4256" i="3"/>
  <c r="B2990" i="3"/>
  <c r="B2398" i="3"/>
  <c r="B1713" i="3"/>
  <c r="B4595" i="3"/>
  <c r="B2350" i="3"/>
  <c r="B287" i="3"/>
  <c r="B2820" i="3"/>
  <c r="B224" i="3"/>
  <c r="B4352" i="3"/>
  <c r="B5222" i="3"/>
  <c r="B2939" i="3"/>
  <c r="B1184" i="3"/>
  <c r="B3856" i="3"/>
  <c r="B4646" i="3"/>
  <c r="B1543" i="3"/>
  <c r="B3243" i="3"/>
  <c r="B3478" i="3"/>
  <c r="B613" i="3"/>
  <c r="B4786" i="3"/>
  <c r="B1845" i="3"/>
  <c r="B3039" i="3"/>
  <c r="B108" i="3"/>
  <c r="B5479" i="3"/>
  <c r="B2079" i="3"/>
  <c r="B5434" i="3"/>
  <c r="B5690" i="3"/>
  <c r="B4989" i="3"/>
  <c r="B4645" i="3"/>
  <c r="B2132" i="3"/>
  <c r="B5224" i="3"/>
  <c r="B3839" i="3"/>
  <c r="B657" i="3"/>
  <c r="B3026" i="3"/>
  <c r="B4478" i="3"/>
  <c r="B2011" i="3"/>
  <c r="B304" i="3"/>
  <c r="B1146" i="3"/>
  <c r="B5139" i="3"/>
  <c r="B4249" i="3"/>
  <c r="B4892" i="3"/>
  <c r="B2061" i="3"/>
  <c r="B2772" i="3"/>
  <c r="B1272" i="3"/>
  <c r="B5570" i="3"/>
  <c r="B5205" i="3"/>
  <c r="B1915" i="3"/>
  <c r="B5178" i="3"/>
  <c r="B4208" i="3"/>
  <c r="B5842" i="3"/>
  <c r="B5592" i="3"/>
  <c r="B3619" i="3"/>
  <c r="B861" i="3"/>
  <c r="B5285" i="3"/>
  <c r="B524" i="3"/>
  <c r="B5449" i="3"/>
  <c r="B5193" i="3"/>
  <c r="B411" i="3"/>
  <c r="B4910" i="3"/>
  <c r="B557" i="3"/>
  <c r="B256" i="3"/>
  <c r="B4129" i="3"/>
  <c r="B3230" i="3"/>
  <c r="B1079" i="3"/>
  <c r="B5420" i="3"/>
  <c r="B926" i="3"/>
  <c r="B1007" i="3"/>
  <c r="B5121" i="3"/>
  <c r="B3298" i="3"/>
  <c r="B3350" i="3"/>
  <c r="B2845" i="3"/>
  <c r="B4620" i="3"/>
  <c r="B2980" i="3"/>
  <c r="B3640" i="3"/>
  <c r="B4086" i="3"/>
  <c r="B4023" i="3"/>
  <c r="B3819" i="3"/>
  <c r="B3662" i="3"/>
  <c r="B4586" i="3"/>
  <c r="B3782" i="3"/>
  <c r="B5059" i="3"/>
  <c r="B740" i="3"/>
  <c r="B5558" i="3"/>
  <c r="B705" i="3"/>
  <c r="B4161" i="3"/>
  <c r="B944" i="3"/>
  <c r="B4536" i="3"/>
  <c r="B185" i="3"/>
  <c r="B4785" i="3"/>
  <c r="B2382" i="3"/>
  <c r="B5491" i="3"/>
  <c r="B1900" i="3"/>
  <c r="B5160" i="3"/>
  <c r="B292" i="3"/>
  <c r="B4434" i="3"/>
  <c r="B5265" i="3"/>
  <c r="B1804" i="3"/>
  <c r="B703" i="3"/>
  <c r="B3302" i="3"/>
  <c r="B3190" i="3"/>
  <c r="B5466" i="3"/>
  <c r="B4993" i="3"/>
  <c r="B5631" i="3"/>
  <c r="B5770" i="3"/>
  <c r="B4391" i="3"/>
  <c r="B673" i="3"/>
  <c r="B675" i="3"/>
  <c r="B167" i="3"/>
  <c r="B5640" i="3"/>
  <c r="B5173" i="3"/>
  <c r="B4570" i="3"/>
  <c r="B1462" i="3"/>
  <c r="B3223" i="3"/>
  <c r="B2984" i="3"/>
  <c r="B2891" i="3"/>
  <c r="B947" i="3"/>
  <c r="B4369" i="3"/>
  <c r="B5499" i="3"/>
  <c r="B3739" i="3"/>
  <c r="B778" i="3"/>
  <c r="B3049" i="3"/>
  <c r="B1887" i="3"/>
  <c r="B4498" i="3"/>
  <c r="B4416" i="3"/>
  <c r="B3541" i="3"/>
  <c r="B1740" i="3"/>
  <c r="B2027" i="3"/>
  <c r="B5806" i="3"/>
  <c r="B5577" i="3"/>
  <c r="B5140" i="3"/>
  <c r="B4750" i="3"/>
  <c r="B3984" i="3"/>
  <c r="B672" i="3"/>
  <c r="B207" i="3"/>
  <c r="B1948" i="3"/>
  <c r="B1216" i="3"/>
  <c r="B821" i="3"/>
  <c r="B3329" i="3"/>
  <c r="B1817" i="3"/>
  <c r="B1672" i="3"/>
  <c r="B2088" i="3"/>
  <c r="B5911" i="3"/>
  <c r="B1772" i="3"/>
  <c r="B1237" i="3"/>
  <c r="B3917" i="3"/>
  <c r="B5730" i="3"/>
  <c r="B5364" i="3"/>
  <c r="B883" i="3"/>
  <c r="B5422" i="3"/>
  <c r="B664" i="3"/>
  <c r="B4702" i="3"/>
  <c r="B2639" i="3"/>
  <c r="B2456" i="3"/>
  <c r="B977" i="3"/>
  <c r="B3841" i="3"/>
  <c r="B3008" i="3"/>
  <c r="B4542" i="3"/>
  <c r="B3435" i="3"/>
  <c r="B3467" i="3"/>
  <c r="B612" i="3"/>
  <c r="B5181" i="3"/>
  <c r="B4044" i="3"/>
  <c r="B2580" i="3"/>
  <c r="B4584" i="3"/>
  <c r="B4337" i="3"/>
  <c r="B5736" i="3"/>
  <c r="B2801" i="3"/>
  <c r="B3875" i="3"/>
  <c r="B2040" i="3"/>
  <c r="B654" i="3"/>
  <c r="B1496" i="3"/>
  <c r="B528" i="3"/>
  <c r="B2311" i="3"/>
  <c r="B5346" i="3"/>
  <c r="B1360" i="3"/>
  <c r="B1052" i="3"/>
  <c r="B1138" i="3"/>
  <c r="B5561" i="3"/>
  <c r="B35" i="3"/>
  <c r="B4630" i="3"/>
  <c r="B2435" i="3"/>
  <c r="B1649" i="3"/>
  <c r="B5300" i="3"/>
  <c r="B1233" i="3"/>
  <c r="B1568" i="3"/>
  <c r="B3793" i="3"/>
  <c r="B3043" i="3"/>
  <c r="B1839" i="3"/>
  <c r="B5174" i="3"/>
  <c r="B4697" i="3"/>
  <c r="B916" i="3"/>
  <c r="B5918" i="3"/>
  <c r="B5584" i="3"/>
  <c r="B1632" i="3"/>
  <c r="B5235" i="3"/>
  <c r="B4186" i="3"/>
  <c r="B340" i="3"/>
  <c r="B704" i="3"/>
  <c r="B5289" i="3"/>
  <c r="B1709" i="3"/>
  <c r="B4808" i="3"/>
  <c r="B1939" i="3"/>
  <c r="B4649" i="3"/>
  <c r="B3615" i="3"/>
  <c r="B3544" i="3"/>
  <c r="B5759" i="3"/>
  <c r="B4973" i="3"/>
  <c r="B5652" i="3"/>
  <c r="B2778" i="3"/>
  <c r="B5837" i="3"/>
  <c r="B3665" i="3"/>
  <c r="B1812" i="3"/>
  <c r="B2915" i="3"/>
  <c r="B1268" i="3"/>
  <c r="B3886" i="3"/>
  <c r="B4982" i="3"/>
  <c r="B4610" i="3"/>
  <c r="B278" i="3"/>
  <c r="B4357" i="3"/>
  <c r="B349" i="3"/>
  <c r="B4825" i="3"/>
  <c r="B1106" i="3"/>
  <c r="B3715" i="3"/>
  <c r="B4621" i="3"/>
  <c r="B3324" i="3"/>
  <c r="B2442" i="3"/>
  <c r="B217" i="3"/>
  <c r="B3699" i="3"/>
  <c r="B4159" i="3"/>
  <c r="B5447" i="3"/>
  <c r="B3618" i="3"/>
  <c r="B3718" i="3"/>
  <c r="B1972" i="3"/>
  <c r="B3002" i="3"/>
  <c r="B407" i="3"/>
  <c r="B3245" i="3"/>
  <c r="B4553" i="3"/>
  <c r="B1579" i="3"/>
  <c r="B3188" i="3"/>
  <c r="B3344" i="3"/>
  <c r="B914" i="3"/>
  <c r="B4683" i="3"/>
  <c r="B3543" i="3"/>
  <c r="B480" i="3"/>
  <c r="B1173" i="3"/>
  <c r="B367" i="3"/>
  <c r="B4726" i="3"/>
  <c r="B5713" i="3"/>
  <c r="B4244" i="3"/>
  <c r="B4771" i="3"/>
  <c r="B1027" i="3"/>
  <c r="B5515" i="3"/>
  <c r="B5804" i="3"/>
  <c r="B2942" i="3"/>
  <c r="B1488" i="3"/>
  <c r="B2448" i="3"/>
  <c r="B4969" i="3"/>
  <c r="B66" i="3"/>
  <c r="B3734" i="3"/>
  <c r="B5455" i="3"/>
  <c r="B5425" i="3"/>
  <c r="B1042" i="3"/>
  <c r="B3814" i="3"/>
  <c r="B589" i="3"/>
  <c r="B5336" i="3"/>
  <c r="B5754" i="3"/>
  <c r="B4414" i="3"/>
  <c r="B3306" i="3"/>
  <c r="B1509" i="3"/>
  <c r="B866" i="3"/>
  <c r="B4577" i="3"/>
  <c r="B4058" i="3"/>
  <c r="B1780" i="3"/>
  <c r="B4581" i="3"/>
  <c r="B4919" i="3"/>
  <c r="B3451" i="3"/>
  <c r="B3789" i="3"/>
  <c r="B5663" i="3"/>
  <c r="B232" i="3"/>
  <c r="B5395" i="3"/>
  <c r="B4080" i="3"/>
  <c r="B4341" i="3"/>
  <c r="B5307" i="3"/>
  <c r="B5327" i="3"/>
  <c r="B4327" i="3"/>
  <c r="B4049" i="3"/>
  <c r="B4678" i="3"/>
  <c r="B1705" i="3"/>
  <c r="B1507" i="3"/>
  <c r="B1271" i="3"/>
  <c r="B2504" i="3"/>
  <c r="B1486" i="3"/>
  <c r="B1583" i="3"/>
  <c r="B1378" i="3"/>
  <c r="B4265" i="3"/>
  <c r="B3212" i="3"/>
  <c r="B5872" i="3"/>
  <c r="B3870" i="3"/>
  <c r="B4188" i="3"/>
  <c r="B4398" i="3"/>
  <c r="B2884" i="3"/>
  <c r="B4095" i="3"/>
  <c r="B4871" i="3"/>
  <c r="B2940" i="3"/>
  <c r="B3130" i="3"/>
  <c r="B294" i="3"/>
  <c r="B1848" i="3"/>
  <c r="B1351" i="3"/>
  <c r="B1310" i="3"/>
  <c r="B219" i="3"/>
  <c r="B5175" i="3"/>
  <c r="B3105" i="3"/>
  <c r="B4042" i="3"/>
  <c r="B4603" i="3"/>
  <c r="B5481" i="3"/>
  <c r="B3282" i="3"/>
  <c r="B3226" i="3"/>
  <c r="B1875" i="3"/>
  <c r="B3831" i="3"/>
  <c r="B2152" i="3"/>
  <c r="B2133" i="3"/>
  <c r="B2999" i="3"/>
  <c r="B5658" i="3"/>
  <c r="B2327" i="3"/>
  <c r="B3089" i="3"/>
  <c r="B729" i="3"/>
  <c r="B4742" i="3"/>
  <c r="B3847" i="3"/>
  <c r="B3623" i="3"/>
  <c r="B841" i="3"/>
  <c r="B3413" i="3"/>
  <c r="B306" i="3"/>
  <c r="B1747" i="3"/>
  <c r="B4911" i="3"/>
  <c r="B3881" i="3"/>
  <c r="B4931" i="3"/>
  <c r="B1645" i="3"/>
  <c r="B3220" i="3"/>
  <c r="B5468" i="3"/>
  <c r="B4527" i="3"/>
  <c r="B4833" i="3"/>
  <c r="B4353" i="3"/>
  <c r="B4003" i="3"/>
  <c r="B1363" i="3"/>
  <c r="B2672" i="3"/>
  <c r="B3818" i="3"/>
  <c r="B3515" i="3"/>
  <c r="B5678" i="3"/>
  <c r="B3853" i="3"/>
  <c r="B5164" i="3"/>
  <c r="B3911" i="3"/>
  <c r="B1332" i="3"/>
  <c r="B1385" i="3"/>
  <c r="B1084" i="3"/>
  <c r="B5953" i="3"/>
  <c r="B2848" i="3"/>
  <c r="B1810" i="3"/>
  <c r="B4914" i="3"/>
  <c r="B3939" i="3"/>
  <c r="B2294" i="3"/>
  <c r="B1605" i="3"/>
  <c r="B4069" i="3"/>
  <c r="B1590" i="3"/>
  <c r="B5973" i="3"/>
  <c r="B1278" i="3"/>
  <c r="B5247" i="3"/>
  <c r="B5005" i="3"/>
  <c r="B2671" i="3"/>
  <c r="B3187" i="3"/>
  <c r="B5619" i="3"/>
  <c r="B2039" i="3"/>
  <c r="B3293" i="3"/>
  <c r="B4806" i="3"/>
  <c r="B4228" i="3"/>
  <c r="B4522" i="3"/>
  <c r="B3144" i="3"/>
  <c r="B574" i="3"/>
  <c r="B3730" i="3"/>
  <c r="B636" i="3"/>
  <c r="B3462" i="3"/>
  <c r="B1046" i="3"/>
  <c r="B4788" i="3"/>
  <c r="B2377" i="3"/>
  <c r="B5142" i="3"/>
  <c r="B1269" i="3"/>
  <c r="B2029" i="3"/>
  <c r="B5516" i="3"/>
  <c r="B1963" i="3"/>
  <c r="B5288" i="3"/>
  <c r="B5427" i="3"/>
  <c r="B4774" i="3"/>
  <c r="B268" i="3"/>
  <c r="B2507" i="3"/>
  <c r="B5106" i="3"/>
  <c r="B2591" i="3"/>
  <c r="B4902" i="3"/>
  <c r="B2491" i="3"/>
  <c r="B2018" i="3"/>
  <c r="B4518" i="3"/>
  <c r="B4296" i="3"/>
  <c r="B2042" i="3"/>
  <c r="B5924" i="3"/>
  <c r="B6002" i="3"/>
  <c r="B4530" i="3"/>
  <c r="B3762" i="3"/>
  <c r="B1824" i="3"/>
  <c r="B2280" i="3"/>
  <c r="B1616" i="3"/>
  <c r="B5201" i="3"/>
  <c r="B449" i="3"/>
  <c r="B1265" i="3"/>
  <c r="B5765" i="3"/>
  <c r="B905" i="3"/>
  <c r="B5291" i="3"/>
  <c r="B2344" i="3"/>
  <c r="B5945" i="3"/>
  <c r="B2419" i="3"/>
  <c r="B5808" i="3"/>
  <c r="B5297" i="3"/>
  <c r="B5165" i="3"/>
  <c r="B1715" i="3"/>
  <c r="B5109" i="3"/>
  <c r="B5665" i="3"/>
  <c r="B5072" i="3"/>
  <c r="B3368" i="3"/>
  <c r="B3507" i="3"/>
  <c r="B2755" i="3"/>
  <c r="B5985" i="3"/>
  <c r="B4317" i="3"/>
  <c r="B2528" i="3"/>
  <c r="B5586" i="3"/>
  <c r="B5091" i="3"/>
  <c r="B1746" i="3"/>
  <c r="B4672" i="3"/>
  <c r="B1375" i="3"/>
  <c r="B1198" i="3"/>
  <c r="B2241" i="3"/>
  <c r="B19" i="3"/>
  <c r="B645" i="3"/>
  <c r="B2824" i="3"/>
  <c r="B802" i="3"/>
  <c r="B1303" i="3"/>
  <c r="B3857" i="3"/>
  <c r="B4558" i="3"/>
  <c r="B2959" i="3"/>
  <c r="B3918" i="3"/>
  <c r="B4900" i="3"/>
  <c r="B2089" i="3"/>
  <c r="B5451" i="3"/>
  <c r="B5450" i="3"/>
  <c r="B3584" i="3"/>
  <c r="B2603" i="3"/>
  <c r="B683" i="3"/>
  <c r="B5099" i="3"/>
  <c r="B4847" i="3"/>
  <c r="B1448" i="3"/>
  <c r="B4935" i="3"/>
  <c r="B3057" i="3"/>
  <c r="B1316" i="3"/>
  <c r="B4021" i="3"/>
  <c r="B3869" i="3"/>
  <c r="B5721" i="3"/>
  <c r="B3591" i="3"/>
  <c r="B1400" i="3"/>
  <c r="B1170" i="3"/>
  <c r="B4772" i="3"/>
  <c r="B4563" i="3"/>
  <c r="B3531" i="3"/>
  <c r="B1732" i="3"/>
  <c r="B5237" i="3"/>
  <c r="B688" i="3"/>
  <c r="B4525" i="3"/>
  <c r="B1057" i="3"/>
  <c r="B3669" i="3"/>
  <c r="B5769" i="3"/>
  <c r="B904" i="3"/>
  <c r="B2749" i="3"/>
  <c r="B5964" i="3"/>
  <c r="B2293" i="3"/>
  <c r="B1960" i="3"/>
  <c r="B4402" i="3"/>
  <c r="B4917" i="3"/>
  <c r="B3527" i="3"/>
  <c r="B1838" i="3"/>
  <c r="B4388" i="3"/>
  <c r="B3851" i="3"/>
  <c r="B2059" i="3"/>
  <c r="B3320" i="3"/>
  <c r="B3051" i="3"/>
  <c r="B4879" i="3"/>
  <c r="B2267" i="3"/>
  <c r="B4963" i="3"/>
  <c r="B4731" i="3"/>
  <c r="B3677" i="3"/>
  <c r="B1968" i="3"/>
  <c r="B3970" i="3"/>
  <c r="B838" i="3"/>
  <c r="B624" i="3"/>
  <c r="B5393" i="3"/>
  <c r="B1359" i="3"/>
  <c r="B4141" i="3"/>
  <c r="B4101" i="3"/>
  <c r="B5176" i="3"/>
  <c r="B539" i="3"/>
  <c r="B5337" i="3"/>
  <c r="B2510" i="3"/>
  <c r="B4492" i="3"/>
  <c r="B5102" i="3"/>
  <c r="B2678" i="3"/>
  <c r="B2457" i="3"/>
  <c r="B5482" i="3"/>
  <c r="B4552" i="3"/>
  <c r="B5186" i="3"/>
  <c r="B1208" i="3"/>
  <c r="B2838" i="3"/>
  <c r="B4160" i="3"/>
  <c r="B3871" i="3"/>
  <c r="B3185" i="3"/>
  <c r="B2947" i="3"/>
  <c r="B3094" i="3"/>
  <c r="B2136" i="3"/>
  <c r="B5008" i="3"/>
  <c r="B3682" i="3"/>
  <c r="B5517" i="3"/>
  <c r="B3464" i="3"/>
  <c r="B3311" i="3"/>
  <c r="B5988" i="3"/>
  <c r="B913" i="3"/>
  <c r="B3952" i="3"/>
  <c r="B2312" i="3"/>
  <c r="B5661" i="3"/>
  <c r="B2617" i="3"/>
  <c r="B405" i="3"/>
  <c r="B632" i="3"/>
  <c r="B4521" i="3"/>
  <c r="B3327" i="3"/>
  <c r="B5800" i="3"/>
  <c r="B368" i="3"/>
  <c r="B5545" i="3"/>
  <c r="B564" i="3"/>
  <c r="B4880" i="3"/>
  <c r="B3698" i="3"/>
  <c r="B4701" i="3"/>
  <c r="B2983" i="3"/>
  <c r="B60" i="3"/>
  <c r="B1855" i="3"/>
  <c r="B731" i="3"/>
  <c r="B4700" i="3"/>
  <c r="B3628" i="3"/>
  <c r="B1877" i="3"/>
  <c r="B4267" i="3"/>
  <c r="B5105" i="3"/>
  <c r="D5105" i="3" s="1"/>
  <c r="M5105" i="3" s="1"/>
  <c r="B1345" i="3"/>
  <c r="D1345" i="3" s="1"/>
  <c r="Q1345" i="3" s="1"/>
  <c r="B4575" i="3"/>
  <c r="B2668" i="3"/>
  <c r="F4426" i="3"/>
  <c r="H4426" i="3" s="1"/>
  <c r="L4426" i="3" s="1"/>
  <c r="F596" i="3"/>
  <c r="H596" i="3" s="1"/>
  <c r="L596" i="3" s="1"/>
  <c r="D526" i="3"/>
  <c r="Q526" i="3" s="1"/>
  <c r="F1093" i="3"/>
  <c r="H1093" i="3" s="1"/>
  <c r="L1093" i="3" s="1"/>
  <c r="D4642" i="3"/>
  <c r="M4642" i="3" s="1"/>
  <c r="F169" i="3"/>
  <c r="H169" i="3" s="1"/>
  <c r="L169" i="3" s="1"/>
  <c r="F2699" i="3"/>
  <c r="H2699" i="3" s="1"/>
  <c r="L2699" i="3" s="1"/>
  <c r="F3843" i="3"/>
  <c r="H3843" i="3" s="1"/>
  <c r="L3843" i="3" s="1"/>
  <c r="F1714" i="3"/>
  <c r="H1714" i="3" s="1"/>
  <c r="L1714" i="3" s="1"/>
  <c r="F982" i="3"/>
  <c r="H982" i="3" s="1"/>
  <c r="L982" i="3" s="1"/>
  <c r="F5826" i="3"/>
  <c r="H5826" i="3" s="1"/>
  <c r="L5826" i="3" s="1"/>
  <c r="D1459" i="3"/>
  <c r="Q1459" i="3" s="1"/>
  <c r="F3873" i="3"/>
  <c r="H3873" i="3" s="1"/>
  <c r="L3873" i="3" s="1"/>
  <c r="F2002" i="3"/>
  <c r="H2002" i="3" s="1"/>
  <c r="L2002" i="3" s="1"/>
  <c r="F5936" i="3"/>
  <c r="H5936" i="3" s="1"/>
  <c r="L5936" i="3" s="1"/>
  <c r="F5136" i="3"/>
  <c r="H5136" i="3" s="1"/>
  <c r="L5136" i="3" s="1"/>
  <c r="D3209" i="3"/>
  <c r="M3209" i="3" s="1"/>
  <c r="D1871" i="3"/>
  <c r="Q1871" i="3" s="1"/>
  <c r="D644" i="3"/>
  <c r="M644" i="3" s="1"/>
  <c r="D2992" i="3"/>
  <c r="M2992" i="3" s="1"/>
  <c r="F4687" i="3"/>
  <c r="H4687" i="3" s="1"/>
  <c r="L4687" i="3" s="1"/>
  <c r="D2890" i="3"/>
  <c r="Q2890" i="3" s="1"/>
  <c r="D309" i="3"/>
  <c r="M309" i="3" s="1"/>
  <c r="J34" i="1"/>
  <c r="Q1811" i="3"/>
  <c r="M2699" i="3"/>
  <c r="Q403" i="3"/>
  <c r="Q3484" i="3"/>
  <c r="M3484" i="3"/>
  <c r="Q1714" i="3"/>
  <c r="Q596" i="3"/>
  <c r="M596" i="3"/>
  <c r="N69" i="1"/>
  <c r="P68" i="1"/>
  <c r="R68" i="1" s="1"/>
  <c r="T68" i="1" s="1"/>
  <c r="M502" i="3"/>
  <c r="P47" i="1"/>
  <c r="R47" i="1" s="1"/>
  <c r="T47" i="1" s="1"/>
  <c r="N48" i="1"/>
  <c r="M1093" i="3"/>
  <c r="Q2476" i="3"/>
  <c r="C70" i="2" l="1"/>
  <c r="C71" i="2" s="1"/>
  <c r="C72" i="2" s="1"/>
  <c r="C73" i="2" s="1"/>
  <c r="G33" i="1" s="1"/>
  <c r="F1811" i="3"/>
  <c r="H1811" i="3" s="1"/>
  <c r="L1811" i="3" s="1"/>
  <c r="F410" i="3"/>
  <c r="H410" i="3" s="1"/>
  <c r="L410" i="3" s="1"/>
  <c r="F5969" i="3"/>
  <c r="H5969" i="3" s="1"/>
  <c r="L5969" i="3" s="1"/>
  <c r="D5998" i="3"/>
  <c r="M5998" i="3" s="1"/>
  <c r="M169" i="3"/>
  <c r="F4499" i="3"/>
  <c r="H4499" i="3" s="1"/>
  <c r="L4499" i="3" s="1"/>
  <c r="D3063" i="3"/>
  <c r="Q3063" i="3" s="1"/>
  <c r="F2410" i="3"/>
  <c r="H2410" i="3" s="1"/>
  <c r="L2410" i="3" s="1"/>
  <c r="F2652" i="3"/>
  <c r="H2652" i="3" s="1"/>
  <c r="L2652" i="3" s="1"/>
  <c r="M2902" i="3"/>
  <c r="D5282" i="3"/>
  <c r="M5282" i="3" s="1"/>
  <c r="F1406" i="3"/>
  <c r="H1406" i="3" s="1"/>
  <c r="L1406" i="3" s="1"/>
  <c r="M1406" i="3"/>
  <c r="D3337" i="3"/>
  <c r="M3337" i="3" s="1"/>
  <c r="Q410" i="3"/>
  <c r="F5873" i="3"/>
  <c r="H5873" i="3" s="1"/>
  <c r="L5873" i="3" s="1"/>
  <c r="D1161" i="3"/>
  <c r="M1161" i="3" s="1"/>
  <c r="M2844" i="3"/>
  <c r="M1299" i="3"/>
  <c r="D4279" i="3"/>
  <c r="M4279" i="3" s="1"/>
  <c r="D1008" i="3"/>
  <c r="Q1008" i="3" s="1"/>
  <c r="F1144" i="3"/>
  <c r="H1144" i="3" s="1"/>
  <c r="L1144" i="3" s="1"/>
  <c r="M3339" i="3"/>
  <c r="D2819" i="3"/>
  <c r="M2819" i="3" s="1"/>
  <c r="F2844" i="3"/>
  <c r="H2844" i="3" s="1"/>
  <c r="L2844" i="3" s="1"/>
  <c r="Q1886" i="3"/>
  <c r="M188" i="3"/>
  <c r="D1834" i="3"/>
  <c r="M1834" i="3" s="1"/>
  <c r="D1136" i="3"/>
  <c r="Q1136" i="3" s="1"/>
  <c r="D5937" i="3"/>
  <c r="M5937" i="3" s="1"/>
  <c r="F354" i="3"/>
  <c r="H354" i="3" s="1"/>
  <c r="L354" i="3" s="1"/>
  <c r="F163" i="3"/>
  <c r="H163" i="3" s="1"/>
  <c r="L163" i="3" s="1"/>
  <c r="D5656" i="3"/>
  <c r="M5656" i="3" s="1"/>
  <c r="D879" i="3"/>
  <c r="Q879" i="3" s="1"/>
  <c r="F253" i="3"/>
  <c r="H253" i="3" s="1"/>
  <c r="L253" i="3" s="1"/>
  <c r="M3066" i="3"/>
  <c r="M2410" i="3"/>
  <c r="Q982" i="3"/>
  <c r="D2210" i="3"/>
  <c r="M2210" i="3" s="1"/>
  <c r="Q28" i="3"/>
  <c r="Q3521" i="3"/>
  <c r="M163" i="3"/>
  <c r="Q2710" i="3"/>
  <c r="F502" i="3"/>
  <c r="H502" i="3" s="1"/>
  <c r="L502" i="3" s="1"/>
  <c r="L161" i="3"/>
  <c r="D260" i="3"/>
  <c r="M260" i="3" s="1"/>
  <c r="Q2878" i="3"/>
  <c r="Q2512" i="3"/>
  <c r="F5997" i="3"/>
  <c r="H5997" i="3" s="1"/>
  <c r="L5997" i="3" s="1"/>
  <c r="F4325" i="3"/>
  <c r="H4325" i="3" s="1"/>
  <c r="L4325" i="3" s="1"/>
  <c r="M2937" i="3"/>
  <c r="M2251" i="3"/>
  <c r="D5897" i="3"/>
  <c r="M5897" i="3" s="1"/>
  <c r="D46" i="3"/>
  <c r="M46" i="3" s="1"/>
  <c r="D783" i="3"/>
  <c r="M783" i="3" s="1"/>
  <c r="F2878" i="3"/>
  <c r="H2878" i="3" s="1"/>
  <c r="L2878" i="3" s="1"/>
  <c r="D2411" i="3"/>
  <c r="M2411" i="3" s="1"/>
  <c r="F2263" i="3"/>
  <c r="H2263" i="3" s="1"/>
  <c r="L2263" i="3" s="1"/>
  <c r="D4770" i="3"/>
  <c r="M4770" i="3" s="1"/>
  <c r="F250" i="3"/>
  <c r="H250" i="3" s="1"/>
  <c r="L250" i="3" s="1"/>
  <c r="F2710" i="3"/>
  <c r="H2710" i="3" s="1"/>
  <c r="L2710" i="3" s="1"/>
  <c r="D4345" i="3"/>
  <c r="M4345" i="3" s="1"/>
  <c r="D1313" i="3"/>
  <c r="Q1313" i="3" s="1"/>
  <c r="F2251" i="3"/>
  <c r="H2251" i="3" s="1"/>
  <c r="L2251" i="3" s="1"/>
  <c r="D4154" i="3"/>
  <c r="M4154" i="3" s="1"/>
  <c r="Q2263" i="3"/>
  <c r="D2587" i="3"/>
  <c r="M2587" i="3" s="1"/>
  <c r="F1886" i="3"/>
  <c r="H1886" i="3" s="1"/>
  <c r="L1886" i="3" s="1"/>
  <c r="Q2957" i="3"/>
  <c r="D4761" i="3"/>
  <c r="M4761" i="3" s="1"/>
  <c r="F5685" i="3"/>
  <c r="H5685" i="3" s="1"/>
  <c r="L5685" i="3" s="1"/>
  <c r="D5350" i="3"/>
  <c r="M5350" i="3" s="1"/>
  <c r="D5386" i="3"/>
  <c r="M5386" i="3" s="1"/>
  <c r="F2927" i="3"/>
  <c r="H2927" i="3" s="1"/>
  <c r="L2927" i="3" s="1"/>
  <c r="F848" i="3"/>
  <c r="H848" i="3" s="1"/>
  <c r="L848" i="3" s="1"/>
  <c r="D5453" i="3"/>
  <c r="M5453" i="3" s="1"/>
  <c r="D2178" i="3"/>
  <c r="Q2178" i="3" s="1"/>
  <c r="Q2002" i="3"/>
  <c r="M2505" i="3"/>
  <c r="Q2867" i="3"/>
  <c r="D4412" i="3"/>
  <c r="M4412" i="3" s="1"/>
  <c r="D817" i="3"/>
  <c r="Q817" i="3" s="1"/>
  <c r="F3484" i="3"/>
  <c r="H3484" i="3" s="1"/>
  <c r="L3484" i="3" s="1"/>
  <c r="F5458" i="3"/>
  <c r="H5458" i="3" s="1"/>
  <c r="L5458" i="3" s="1"/>
  <c r="F4215" i="3"/>
  <c r="H4215" i="3" s="1"/>
  <c r="L4215" i="3" s="1"/>
  <c r="D2058" i="3"/>
  <c r="M2058" i="3" s="1"/>
  <c r="D946" i="3"/>
  <c r="M946" i="3" s="1"/>
  <c r="F5708" i="3"/>
  <c r="H5708" i="3" s="1"/>
  <c r="L5708" i="3" s="1"/>
  <c r="F1083" i="3"/>
  <c r="H1083" i="3" s="1"/>
  <c r="L1083" i="3" s="1"/>
  <c r="F4689" i="3"/>
  <c r="H4689" i="3" s="1"/>
  <c r="L4689" i="3" s="1"/>
  <c r="F2037" i="3"/>
  <c r="H2037" i="3" s="1"/>
  <c r="L2037" i="3" s="1"/>
  <c r="M848" i="3"/>
  <c r="F2867" i="3"/>
  <c r="H2867" i="3" s="1"/>
  <c r="L2867" i="3" s="1"/>
  <c r="M427" i="3"/>
  <c r="F2957" i="3"/>
  <c r="H2957" i="3" s="1"/>
  <c r="L2957" i="3" s="1"/>
  <c r="D5348" i="3"/>
  <c r="M5348" i="3" s="1"/>
  <c r="D1156" i="3"/>
  <c r="Q1156" i="3" s="1"/>
  <c r="D203" i="3"/>
  <c r="M203" i="3" s="1"/>
  <c r="F427" i="3"/>
  <c r="H427" i="3" s="1"/>
  <c r="L427" i="3" s="1"/>
  <c r="F2505" i="3"/>
  <c r="H2505" i="3" s="1"/>
  <c r="L2505" i="3" s="1"/>
  <c r="F1572" i="3"/>
  <c r="H1572" i="3" s="1"/>
  <c r="L1572" i="3" s="1"/>
  <c r="F4320" i="3"/>
  <c r="H4320" i="3" s="1"/>
  <c r="L4320" i="3" s="1"/>
  <c r="F4881" i="3"/>
  <c r="H4881" i="3" s="1"/>
  <c r="L4881" i="3" s="1"/>
  <c r="D5460" i="3"/>
  <c r="M5460" i="3" s="1"/>
  <c r="D4650" i="3"/>
  <c r="M4650" i="3" s="1"/>
  <c r="F4612" i="3"/>
  <c r="H4612" i="3" s="1"/>
  <c r="L4612" i="3" s="1"/>
  <c r="M1144" i="3"/>
  <c r="M541" i="3"/>
  <c r="Q1572" i="3"/>
  <c r="D4067" i="3"/>
  <c r="M4067" i="3" s="1"/>
  <c r="D3364" i="3"/>
  <c r="Q3364" i="3" s="1"/>
  <c r="F4626" i="3"/>
  <c r="H4626" i="3" s="1"/>
  <c r="L4626" i="3" s="1"/>
  <c r="F5830" i="3"/>
  <c r="H5830" i="3" s="1"/>
  <c r="L5830" i="3" s="1"/>
  <c r="F3879" i="3"/>
  <c r="H3879" i="3" s="1"/>
  <c r="L3879" i="3" s="1"/>
  <c r="D3629" i="3"/>
  <c r="M3629" i="3" s="1"/>
  <c r="D5251" i="3"/>
  <c r="M5251" i="3" s="1"/>
  <c r="F5551" i="3"/>
  <c r="H5551" i="3" s="1"/>
  <c r="L5551" i="3" s="1"/>
  <c r="D3561" i="3"/>
  <c r="M3561" i="3" s="1"/>
  <c r="D3807" i="3"/>
  <c r="M3807" i="3" s="1"/>
  <c r="M1246" i="3"/>
  <c r="F4148" i="3"/>
  <c r="H4148" i="3" s="1"/>
  <c r="L4148" i="3" s="1"/>
  <c r="D5384" i="3"/>
  <c r="M5384" i="3" s="1"/>
  <c r="D2077" i="3"/>
  <c r="Q2077" i="3" s="1"/>
  <c r="F2937" i="3"/>
  <c r="H2937" i="3" s="1"/>
  <c r="L2937" i="3" s="1"/>
  <c r="F1345" i="3"/>
  <c r="H1345" i="3" s="1"/>
  <c r="L1345" i="3" s="1"/>
  <c r="D3781" i="3"/>
  <c r="M3781" i="3" s="1"/>
  <c r="F4975" i="3"/>
  <c r="H4975" i="3" s="1"/>
  <c r="L4975" i="3" s="1"/>
  <c r="D5363" i="3"/>
  <c r="M5363" i="3" s="1"/>
  <c r="M1907" i="3"/>
  <c r="Q2045" i="3"/>
  <c r="Q2950" i="3"/>
  <c r="D1423" i="3"/>
  <c r="Q1423" i="3" s="1"/>
  <c r="F2950" i="3"/>
  <c r="H2950" i="3" s="1"/>
  <c r="L2950" i="3" s="1"/>
  <c r="Q2927" i="3"/>
  <c r="M2037" i="3"/>
  <c r="F3963" i="3"/>
  <c r="H3963" i="3" s="1"/>
  <c r="L3963" i="3" s="1"/>
  <c r="D5573" i="3"/>
  <c r="M5573" i="3" s="1"/>
  <c r="D1160" i="3"/>
  <c r="M1160" i="3" s="1"/>
  <c r="F4482" i="3"/>
  <c r="H4482" i="3" s="1"/>
  <c r="L4482" i="3" s="1"/>
  <c r="Q796" i="3"/>
  <c r="D4523" i="3"/>
  <c r="M4523" i="3" s="1"/>
  <c r="F1299" i="3"/>
  <c r="H1299" i="3" s="1"/>
  <c r="L1299" i="3" s="1"/>
  <c r="F1907" i="3"/>
  <c r="H1907" i="3" s="1"/>
  <c r="L1907" i="3" s="1"/>
  <c r="F4298" i="3"/>
  <c r="H4298" i="3" s="1"/>
  <c r="L4298" i="3" s="1"/>
  <c r="F5522" i="3"/>
  <c r="H5522" i="3" s="1"/>
  <c r="L5522" i="3" s="1"/>
  <c r="F4622" i="3"/>
  <c r="H4622" i="3" s="1"/>
  <c r="L4622" i="3" s="1"/>
  <c r="Q1083" i="3"/>
  <c r="F2338" i="3"/>
  <c r="H2338" i="3" s="1"/>
  <c r="L2338" i="3" s="1"/>
  <c r="D4860" i="3"/>
  <c r="M4860" i="3" s="1"/>
  <c r="D5827" i="3"/>
  <c r="M5827" i="3" s="1"/>
  <c r="Q1425" i="3"/>
  <c r="M3357" i="3"/>
  <c r="F5463" i="3"/>
  <c r="H5463" i="3" s="1"/>
  <c r="L5463" i="3" s="1"/>
  <c r="F529" i="3"/>
  <c r="H529" i="3" s="1"/>
  <c r="L529" i="3" s="1"/>
  <c r="M529" i="3"/>
  <c r="F3339" i="3"/>
  <c r="H3339" i="3" s="1"/>
  <c r="L3339" i="3" s="1"/>
  <c r="F403" i="3"/>
  <c r="H403" i="3" s="1"/>
  <c r="L403" i="3" s="1"/>
  <c r="D5876" i="3"/>
  <c r="M5876" i="3" s="1"/>
  <c r="F3396" i="3"/>
  <c r="H3396" i="3" s="1"/>
  <c r="L3396" i="3" s="1"/>
  <c r="D5221" i="3"/>
  <c r="M5221" i="3" s="1"/>
  <c r="D161" i="3"/>
  <c r="Q161" i="3" s="1"/>
  <c r="D5254" i="3"/>
  <c r="M5254" i="3" s="1"/>
  <c r="F2045" i="3"/>
  <c r="H2045" i="3" s="1"/>
  <c r="L2045" i="3" s="1"/>
  <c r="D5312" i="3"/>
  <c r="M5312" i="3" s="1"/>
  <c r="D5114" i="3"/>
  <c r="M5114" i="3" s="1"/>
  <c r="D4197" i="3"/>
  <c r="M4197" i="3" s="1"/>
  <c r="D5529" i="3"/>
  <c r="M5529" i="3" s="1"/>
  <c r="D4104" i="3"/>
  <c r="M4104" i="3" s="1"/>
  <c r="F4285" i="3"/>
  <c r="H4285" i="3" s="1"/>
  <c r="L4285" i="3" s="1"/>
  <c r="F3624" i="3"/>
  <c r="H3624" i="3" s="1"/>
  <c r="L3624" i="3" s="1"/>
  <c r="D854" i="3"/>
  <c r="Q854" i="3" s="1"/>
  <c r="D3319" i="3"/>
  <c r="Q3319" i="3" s="1"/>
  <c r="F3792" i="3"/>
  <c r="H3792" i="3" s="1"/>
  <c r="L3792" i="3" s="1"/>
  <c r="D1936" i="3"/>
  <c r="M1936" i="3" s="1"/>
  <c r="D1108" i="3"/>
  <c r="Q1108" i="3" s="1"/>
  <c r="D3082" i="3"/>
  <c r="M3082" i="3" s="1"/>
  <c r="D2189" i="3"/>
  <c r="M2189" i="3" s="1"/>
  <c r="Q2572" i="3"/>
  <c r="M3396" i="3"/>
  <c r="M1291" i="3"/>
  <c r="M250" i="3"/>
  <c r="M2625" i="3"/>
  <c r="F2572" i="3"/>
  <c r="H2572" i="3" s="1"/>
  <c r="L2572" i="3" s="1"/>
  <c r="D3056" i="3"/>
  <c r="Q3056" i="3" s="1"/>
  <c r="F1291" i="3"/>
  <c r="H1291" i="3" s="1"/>
  <c r="L1291" i="3" s="1"/>
  <c r="D1414" i="3"/>
  <c r="M1414" i="3" s="1"/>
  <c r="D1786" i="3"/>
  <c r="Q1786" i="3" s="1"/>
  <c r="F4338" i="3"/>
  <c r="H4338" i="3" s="1"/>
  <c r="L4338" i="3" s="1"/>
  <c r="F2213" i="3"/>
  <c r="H2213" i="3" s="1"/>
  <c r="L2213" i="3" s="1"/>
  <c r="F3357" i="3"/>
  <c r="H3357" i="3" s="1"/>
  <c r="L3357" i="3" s="1"/>
  <c r="D1533" i="3"/>
  <c r="M1533" i="3" s="1"/>
  <c r="D2485" i="3"/>
  <c r="M2485" i="3" s="1"/>
  <c r="M2338" i="3"/>
  <c r="F1246" i="3"/>
  <c r="H1246" i="3" s="1"/>
  <c r="L1246" i="3" s="1"/>
  <c r="F669" i="3"/>
  <c r="H669" i="3" s="1"/>
  <c r="L669" i="3" s="1"/>
  <c r="D712" i="3"/>
  <c r="M712" i="3" s="1"/>
  <c r="D5424" i="3"/>
  <c r="M5424" i="3" s="1"/>
  <c r="F5161" i="3"/>
  <c r="H5161" i="3" s="1"/>
  <c r="L5161" i="3" s="1"/>
  <c r="F2512" i="3"/>
  <c r="H2512" i="3" s="1"/>
  <c r="L2512" i="3" s="1"/>
  <c r="F5882" i="3"/>
  <c r="H5882" i="3" s="1"/>
  <c r="L5882" i="3" s="1"/>
  <c r="D5887" i="3"/>
  <c r="M5887" i="3" s="1"/>
  <c r="F94" i="3"/>
  <c r="H94" i="3" s="1"/>
  <c r="L94" i="3" s="1"/>
  <c r="F3266" i="3"/>
  <c r="H3266" i="3" s="1"/>
  <c r="L3266" i="3" s="1"/>
  <c r="D1457" i="3"/>
  <c r="Q1457" i="3" s="1"/>
  <c r="F5510" i="3"/>
  <c r="H5510" i="3" s="1"/>
  <c r="L5510" i="3" s="1"/>
  <c r="F5860" i="3"/>
  <c r="H5860" i="3" s="1"/>
  <c r="L5860" i="3" s="1"/>
  <c r="F1517" i="3"/>
  <c r="H1517" i="3" s="1"/>
  <c r="L1517" i="3" s="1"/>
  <c r="D1864" i="3"/>
  <c r="M1864" i="3" s="1"/>
  <c r="D4346" i="3"/>
  <c r="M4346" i="3" s="1"/>
  <c r="D360" i="3"/>
  <c r="M360" i="3" s="1"/>
  <c r="D5734" i="3"/>
  <c r="M5734" i="3" s="1"/>
  <c r="D1685" i="3"/>
  <c r="Q1685" i="3" s="1"/>
  <c r="F4564" i="3"/>
  <c r="H4564" i="3" s="1"/>
  <c r="L4564" i="3" s="1"/>
  <c r="F1675" i="3"/>
  <c r="H1675" i="3" s="1"/>
  <c r="L1675" i="3" s="1"/>
  <c r="D3581" i="3"/>
  <c r="Q3581" i="3" s="1"/>
  <c r="D803" i="3"/>
  <c r="Q803" i="3" s="1"/>
  <c r="F2625" i="3"/>
  <c r="H2625" i="3" s="1"/>
  <c r="L2625" i="3" s="1"/>
  <c r="D4664" i="3"/>
  <c r="M4664" i="3" s="1"/>
  <c r="D3086" i="3"/>
  <c r="M3086" i="3" s="1"/>
  <c r="D4692" i="3"/>
  <c r="M4692" i="3" s="1"/>
  <c r="D5277" i="3"/>
  <c r="M5277" i="3" s="1"/>
  <c r="D5784" i="3"/>
  <c r="M5784" i="3" s="1"/>
  <c r="F5011" i="3"/>
  <c r="H5011" i="3" s="1"/>
  <c r="L5011" i="3" s="1"/>
  <c r="D3475" i="3"/>
  <c r="M3475" i="3" s="1"/>
  <c r="D4762" i="3"/>
  <c r="M4762" i="3" s="1"/>
  <c r="M1828" i="3"/>
  <c r="M2652" i="3"/>
  <c r="D5679" i="3"/>
  <c r="M5679" i="3" s="1"/>
  <c r="D5941" i="3"/>
  <c r="M5941" i="3" s="1"/>
  <c r="M798" i="3"/>
  <c r="M1986" i="3"/>
  <c r="Q2184" i="3"/>
  <c r="Q2213" i="3"/>
  <c r="Q1517" i="3"/>
  <c r="Q1675" i="3"/>
  <c r="M94" i="3"/>
  <c r="M3624" i="3"/>
  <c r="M669" i="3"/>
  <c r="Q3266" i="3"/>
  <c r="M354" i="3"/>
  <c r="F28" i="3"/>
  <c r="H28" i="3" s="1"/>
  <c r="L28" i="3" s="1"/>
  <c r="F5372" i="3"/>
  <c r="H5372" i="3" s="1"/>
  <c r="L5372" i="3" s="1"/>
  <c r="F798" i="3"/>
  <c r="H798" i="3" s="1"/>
  <c r="L798" i="3" s="1"/>
  <c r="F3066" i="3"/>
  <c r="H3066" i="3" s="1"/>
  <c r="L3066" i="3" s="1"/>
  <c r="D5788" i="3"/>
  <c r="M5788" i="3" s="1"/>
  <c r="F4719" i="3"/>
  <c r="H4719" i="3" s="1"/>
  <c r="L4719" i="3" s="1"/>
  <c r="D2227" i="3"/>
  <c r="M2227" i="3" s="1"/>
  <c r="F1986" i="3"/>
  <c r="H1986" i="3" s="1"/>
  <c r="L1986" i="3" s="1"/>
  <c r="D3354" i="3"/>
  <c r="M3354" i="3" s="1"/>
  <c r="F2476" i="3"/>
  <c r="H2476" i="3" s="1"/>
  <c r="L2476" i="3" s="1"/>
  <c r="F4229" i="3"/>
  <c r="H4229" i="3" s="1"/>
  <c r="L4229" i="3" s="1"/>
  <c r="F5316" i="3"/>
  <c r="H5316" i="3" s="1"/>
  <c r="L5316" i="3" s="1"/>
  <c r="F4769" i="3"/>
  <c r="H4769" i="3" s="1"/>
  <c r="L4769" i="3" s="1"/>
  <c r="D1951" i="3"/>
  <c r="F2902" i="3"/>
  <c r="H2902" i="3" s="1"/>
  <c r="L2902" i="3" s="1"/>
  <c r="D2268" i="3"/>
  <c r="Q2268" i="3" s="1"/>
  <c r="D2780" i="3"/>
  <c r="Q2780" i="3" s="1"/>
  <c r="F2184" i="3"/>
  <c r="H2184" i="3" s="1"/>
  <c r="L2184" i="3" s="1"/>
  <c r="F3521" i="3"/>
  <c r="H3521" i="3" s="1"/>
  <c r="L3521" i="3" s="1"/>
  <c r="D1232" i="3"/>
  <c r="Q1232" i="3" s="1"/>
  <c r="F1828" i="3"/>
  <c r="H1828" i="3" s="1"/>
  <c r="L1828" i="3" s="1"/>
  <c r="F5674" i="3"/>
  <c r="H5674" i="3" s="1"/>
  <c r="L5674" i="3" s="1"/>
  <c r="F188" i="3"/>
  <c r="H188" i="3" s="1"/>
  <c r="L188" i="3" s="1"/>
  <c r="F1425" i="3"/>
  <c r="H1425" i="3" s="1"/>
  <c r="L1425" i="3" s="1"/>
  <c r="F4045" i="3"/>
  <c r="H4045" i="3" s="1"/>
  <c r="L4045" i="3" s="1"/>
  <c r="D1727" i="3"/>
  <c r="M1727" i="3" s="1"/>
  <c r="F4171" i="3"/>
  <c r="H4171" i="3" s="1"/>
  <c r="L4171" i="3" s="1"/>
  <c r="D3012" i="3"/>
  <c r="Q3012" i="3" s="1"/>
  <c r="D5739" i="3"/>
  <c r="M5739" i="3" s="1"/>
  <c r="D5956" i="3"/>
  <c r="M5956" i="3" s="1"/>
  <c r="D457" i="3"/>
  <c r="Q457" i="3" s="1"/>
  <c r="F796" i="3"/>
  <c r="H796" i="3" s="1"/>
  <c r="L796" i="3" s="1"/>
  <c r="F629" i="3"/>
  <c r="H629" i="3" s="1"/>
  <c r="L629" i="3" s="1"/>
  <c r="D629" i="3"/>
  <c r="M1790" i="3"/>
  <c r="D4324" i="3"/>
  <c r="M4324" i="3" s="1"/>
  <c r="F3786" i="3"/>
  <c r="H3786" i="3" s="1"/>
  <c r="L3786" i="3" s="1"/>
  <c r="D3786" i="3"/>
  <c r="M3786" i="3" s="1"/>
  <c r="F5484" i="3"/>
  <c r="H5484" i="3" s="1"/>
  <c r="L5484" i="3" s="1"/>
  <c r="Q419" i="3"/>
  <c r="M1345" i="3"/>
  <c r="F1790" i="3"/>
  <c r="H1790" i="3" s="1"/>
  <c r="L1790" i="3" s="1"/>
  <c r="D3500" i="3"/>
  <c r="M3500" i="3" s="1"/>
  <c r="F419" i="3"/>
  <c r="H419" i="3" s="1"/>
  <c r="L419" i="3" s="1"/>
  <c r="D3041" i="3"/>
  <c r="M3041" i="3" s="1"/>
  <c r="F2156" i="3"/>
  <c r="H2156" i="3" s="1"/>
  <c r="L2156" i="3" s="1"/>
  <c r="M2156" i="3"/>
  <c r="D1033" i="3"/>
  <c r="F1033" i="3"/>
  <c r="H1033" i="3" s="1"/>
  <c r="L1033" i="3" s="1"/>
  <c r="D3778" i="3"/>
  <c r="M3778" i="3" s="1"/>
  <c r="F5105" i="3"/>
  <c r="H5105" i="3" s="1"/>
  <c r="L5105" i="3" s="1"/>
  <c r="Q253" i="3"/>
  <c r="M1008" i="3"/>
  <c r="D3464" i="3"/>
  <c r="F3464" i="3"/>
  <c r="H3464" i="3" s="1"/>
  <c r="L3464" i="3" s="1"/>
  <c r="F4388" i="3"/>
  <c r="H4388" i="3" s="1"/>
  <c r="L4388" i="3" s="1"/>
  <c r="D4388" i="3"/>
  <c r="M4388" i="3" s="1"/>
  <c r="F683" i="3"/>
  <c r="H683" i="3" s="1"/>
  <c r="L683" i="3" s="1"/>
  <c r="D683" i="3"/>
  <c r="D1715" i="3"/>
  <c r="F1715" i="3"/>
  <c r="H1715" i="3" s="1"/>
  <c r="L1715" i="3" s="1"/>
  <c r="D1046" i="3"/>
  <c r="F1046" i="3"/>
  <c r="H1046" i="3" s="1"/>
  <c r="L1046" i="3" s="1"/>
  <c r="D3853" i="3"/>
  <c r="M3853" i="3" s="1"/>
  <c r="F3853" i="3"/>
  <c r="H3853" i="3" s="1"/>
  <c r="L3853" i="3" s="1"/>
  <c r="D1310" i="3"/>
  <c r="F1310" i="3"/>
  <c r="H1310" i="3" s="1"/>
  <c r="L1310" i="3" s="1"/>
  <c r="D1509" i="3"/>
  <c r="F1509" i="3"/>
  <c r="H1509" i="3" s="1"/>
  <c r="L1509" i="3" s="1"/>
  <c r="D4159" i="3"/>
  <c r="M4159" i="3" s="1"/>
  <c r="F4159" i="3"/>
  <c r="H4159" i="3" s="1"/>
  <c r="L4159" i="3" s="1"/>
  <c r="D2435" i="3"/>
  <c r="F2435" i="3"/>
  <c r="H2435" i="3" s="1"/>
  <c r="L2435" i="3" s="1"/>
  <c r="D2088" i="3"/>
  <c r="F2088" i="3"/>
  <c r="H2088" i="3" s="1"/>
  <c r="L2088" i="3" s="1"/>
  <c r="F5466" i="3"/>
  <c r="H5466" i="3" s="1"/>
  <c r="L5466" i="3" s="1"/>
  <c r="D5466" i="3"/>
  <c r="M5466" i="3" s="1"/>
  <c r="D861" i="3"/>
  <c r="F861" i="3"/>
  <c r="H861" i="3" s="1"/>
  <c r="L861" i="3" s="1"/>
  <c r="D1845" i="3"/>
  <c r="F1845" i="3"/>
  <c r="H1845" i="3" s="1"/>
  <c r="L1845" i="3" s="1"/>
  <c r="D5244" i="3"/>
  <c r="M5244" i="3" s="1"/>
  <c r="F5244" i="3"/>
  <c r="H5244" i="3" s="1"/>
  <c r="L5244" i="3" s="1"/>
  <c r="D597" i="3"/>
  <c r="F597" i="3"/>
  <c r="H597" i="3" s="1"/>
  <c r="L597" i="3" s="1"/>
  <c r="F5158" i="3"/>
  <c r="H5158" i="3" s="1"/>
  <c r="L5158" i="3" s="1"/>
  <c r="D5158" i="3"/>
  <c r="M5158" i="3" s="1"/>
  <c r="F4144" i="3"/>
  <c r="H4144" i="3" s="1"/>
  <c r="L4144" i="3" s="1"/>
  <c r="D4144" i="3"/>
  <c r="M4144" i="3" s="1"/>
  <c r="D1815" i="3"/>
  <c r="F1815" i="3"/>
  <c r="H1815" i="3" s="1"/>
  <c r="L1815" i="3" s="1"/>
  <c r="D2131" i="3"/>
  <c r="F2131" i="3"/>
  <c r="H2131" i="3" s="1"/>
  <c r="L2131" i="3" s="1"/>
  <c r="D3965" i="3"/>
  <c r="M3965" i="3" s="1"/>
  <c r="F3965" i="3"/>
  <c r="H3965" i="3" s="1"/>
  <c r="L3965" i="3" s="1"/>
  <c r="F4844" i="3"/>
  <c r="H4844" i="3" s="1"/>
  <c r="L4844" i="3" s="1"/>
  <c r="D4844" i="3"/>
  <c r="M4844" i="3" s="1"/>
  <c r="D1741" i="3"/>
  <c r="F1741" i="3"/>
  <c r="H1741" i="3" s="1"/>
  <c r="L1741" i="3" s="1"/>
  <c r="D5353" i="3"/>
  <c r="M5353" i="3" s="1"/>
  <c r="F5353" i="3"/>
  <c r="H5353" i="3" s="1"/>
  <c r="L5353" i="3" s="1"/>
  <c r="D4219" i="3"/>
  <c r="M4219" i="3" s="1"/>
  <c r="F4219" i="3"/>
  <c r="H4219" i="3" s="1"/>
  <c r="L4219" i="3" s="1"/>
  <c r="D5347" i="3"/>
  <c r="M5347" i="3" s="1"/>
  <c r="F5347" i="3"/>
  <c r="H5347" i="3" s="1"/>
  <c r="L5347" i="3" s="1"/>
  <c r="D1931" i="3"/>
  <c r="F1931" i="3"/>
  <c r="H1931" i="3" s="1"/>
  <c r="L1931" i="3" s="1"/>
  <c r="D2910" i="3"/>
  <c r="F2910" i="3"/>
  <c r="H2910" i="3" s="1"/>
  <c r="L2910" i="3" s="1"/>
  <c r="F4685" i="3"/>
  <c r="H4685" i="3" s="1"/>
  <c r="L4685" i="3" s="1"/>
  <c r="D4685" i="3"/>
  <c r="M4685" i="3" s="1"/>
  <c r="D1297" i="3"/>
  <c r="F1297" i="3"/>
  <c r="H1297" i="3" s="1"/>
  <c r="L1297" i="3" s="1"/>
  <c r="D1325" i="3"/>
  <c r="F1325" i="3"/>
  <c r="H1325" i="3" s="1"/>
  <c r="L1325" i="3" s="1"/>
  <c r="D332" i="3"/>
  <c r="F332" i="3"/>
  <c r="H332" i="3" s="1"/>
  <c r="L332" i="3" s="1"/>
  <c r="F4609" i="3"/>
  <c r="H4609" i="3" s="1"/>
  <c r="L4609" i="3" s="1"/>
  <c r="D4609" i="3"/>
  <c r="M4609" i="3" s="1"/>
  <c r="D5486" i="3"/>
  <c r="M5486" i="3" s="1"/>
  <c r="F5486" i="3"/>
  <c r="H5486" i="3" s="1"/>
  <c r="L5486" i="3" s="1"/>
  <c r="D5263" i="3"/>
  <c r="M5263" i="3" s="1"/>
  <c r="F5263" i="3"/>
  <c r="H5263" i="3" s="1"/>
  <c r="L5263" i="3" s="1"/>
  <c r="F4539" i="3"/>
  <c r="H4539" i="3" s="1"/>
  <c r="L4539" i="3" s="1"/>
  <c r="D4539" i="3"/>
  <c r="M4539" i="3" s="1"/>
  <c r="D5820" i="3"/>
  <c r="M5820" i="3" s="1"/>
  <c r="F5820" i="3"/>
  <c r="H5820" i="3" s="1"/>
  <c r="L5820" i="3" s="1"/>
  <c r="F4268" i="3"/>
  <c r="H4268" i="3" s="1"/>
  <c r="L4268" i="3" s="1"/>
  <c r="D4268" i="3"/>
  <c r="M4268" i="3" s="1"/>
  <c r="F5508" i="3"/>
  <c r="H5508" i="3" s="1"/>
  <c r="L5508" i="3" s="1"/>
  <c r="D5508" i="3"/>
  <c r="M5508" i="3" s="1"/>
  <c r="D1684" i="3"/>
  <c r="F1684" i="3"/>
  <c r="H1684" i="3" s="1"/>
  <c r="L1684" i="3" s="1"/>
  <c r="D773" i="3"/>
  <c r="F773" i="3"/>
  <c r="H773" i="3" s="1"/>
  <c r="L773" i="3" s="1"/>
  <c r="D5257" i="3"/>
  <c r="M5257" i="3" s="1"/>
  <c r="F5257" i="3"/>
  <c r="H5257" i="3" s="1"/>
  <c r="L5257" i="3" s="1"/>
  <c r="F5926" i="3"/>
  <c r="H5926" i="3" s="1"/>
  <c r="L5926" i="3" s="1"/>
  <c r="D5926" i="3"/>
  <c r="M5926" i="3" s="1"/>
  <c r="D2066" i="3"/>
  <c r="F2066" i="3"/>
  <c r="H2066" i="3" s="1"/>
  <c r="L2066" i="3" s="1"/>
  <c r="F4198" i="3"/>
  <c r="H4198" i="3" s="1"/>
  <c r="L4198" i="3" s="1"/>
  <c r="D4198" i="3"/>
  <c r="M4198" i="3" s="1"/>
  <c r="F3322" i="3"/>
  <c r="H3322" i="3" s="1"/>
  <c r="L3322" i="3" s="1"/>
  <c r="D3322" i="3"/>
  <c r="D5030" i="3"/>
  <c r="M5030" i="3" s="1"/>
  <c r="F5030" i="3"/>
  <c r="H5030" i="3" s="1"/>
  <c r="L5030" i="3" s="1"/>
  <c r="D3283" i="3"/>
  <c r="F3283" i="3"/>
  <c r="H3283" i="3" s="1"/>
  <c r="L3283" i="3" s="1"/>
  <c r="D4734" i="3"/>
  <c r="M4734" i="3" s="1"/>
  <c r="F4734" i="3"/>
  <c r="H4734" i="3" s="1"/>
  <c r="L4734" i="3" s="1"/>
  <c r="D5303" i="3"/>
  <c r="M5303" i="3" s="1"/>
  <c r="F5303" i="3"/>
  <c r="H5303" i="3" s="1"/>
  <c r="L5303" i="3" s="1"/>
  <c r="F5220" i="3"/>
  <c r="H5220" i="3" s="1"/>
  <c r="L5220" i="3" s="1"/>
  <c r="D5220" i="3"/>
  <c r="M5220" i="3" s="1"/>
  <c r="D1587" i="3"/>
  <c r="F1587" i="3"/>
  <c r="H1587" i="3" s="1"/>
  <c r="L1587" i="3" s="1"/>
  <c r="D1120" i="3"/>
  <c r="F1120" i="3"/>
  <c r="H1120" i="3" s="1"/>
  <c r="L1120" i="3" s="1"/>
  <c r="D291" i="3"/>
  <c r="F291" i="3"/>
  <c r="H291" i="3" s="1"/>
  <c r="L291" i="3" s="1"/>
  <c r="D2318" i="3"/>
  <c r="F2318" i="3"/>
  <c r="H2318" i="3" s="1"/>
  <c r="L2318" i="3" s="1"/>
  <c r="F5150" i="3"/>
  <c r="H5150" i="3" s="1"/>
  <c r="L5150" i="3" s="1"/>
  <c r="D5150" i="3"/>
  <c r="M5150" i="3" s="1"/>
  <c r="D1803" i="3"/>
  <c r="F1803" i="3"/>
  <c r="H1803" i="3" s="1"/>
  <c r="L1803" i="3" s="1"/>
  <c r="D2598" i="3"/>
  <c r="F2598" i="3"/>
  <c r="H2598" i="3" s="1"/>
  <c r="L2598" i="3" s="1"/>
  <c r="F2796" i="3"/>
  <c r="H2796" i="3" s="1"/>
  <c r="L2796" i="3" s="1"/>
  <c r="D2796" i="3"/>
  <c r="D1094" i="3"/>
  <c r="F1094" i="3"/>
  <c r="H1094" i="3" s="1"/>
  <c r="L1094" i="3" s="1"/>
  <c r="F1344" i="3"/>
  <c r="H1344" i="3" s="1"/>
  <c r="L1344" i="3" s="1"/>
  <c r="D1344" i="3"/>
  <c r="F2575" i="3"/>
  <c r="H2575" i="3" s="1"/>
  <c r="L2575" i="3" s="1"/>
  <c r="D2575" i="3"/>
  <c r="F3877" i="3"/>
  <c r="H3877" i="3" s="1"/>
  <c r="L3877" i="3" s="1"/>
  <c r="D3877" i="3"/>
  <c r="M3877" i="3" s="1"/>
  <c r="D4464" i="3"/>
  <c r="M4464" i="3" s="1"/>
  <c r="F4464" i="3"/>
  <c r="H4464" i="3" s="1"/>
  <c r="L4464" i="3" s="1"/>
  <c r="F4707" i="3"/>
  <c r="H4707" i="3" s="1"/>
  <c r="L4707" i="3" s="1"/>
  <c r="D4707" i="3"/>
  <c r="M4707" i="3" s="1"/>
  <c r="F972" i="3"/>
  <c r="H972" i="3" s="1"/>
  <c r="L972" i="3" s="1"/>
  <c r="D972" i="3"/>
  <c r="D3554" i="3"/>
  <c r="F3554" i="3"/>
  <c r="H3554" i="3" s="1"/>
  <c r="L3554" i="3" s="1"/>
  <c r="D1110" i="3"/>
  <c r="F1110" i="3"/>
  <c r="H1110" i="3" s="1"/>
  <c r="L1110" i="3" s="1"/>
  <c r="F774" i="3"/>
  <c r="H774" i="3" s="1"/>
  <c r="L774" i="3" s="1"/>
  <c r="D774" i="3"/>
  <c r="F658" i="3"/>
  <c r="H658" i="3" s="1"/>
  <c r="L658" i="3" s="1"/>
  <c r="D658" i="3"/>
  <c r="D116" i="3"/>
  <c r="F116" i="3"/>
  <c r="H116" i="3" s="1"/>
  <c r="L116" i="3" s="1"/>
  <c r="D2581" i="3"/>
  <c r="F2581" i="3"/>
  <c r="H2581" i="3" s="1"/>
  <c r="L2581" i="3" s="1"/>
  <c r="D5088" i="3"/>
  <c r="M5088" i="3" s="1"/>
  <c r="F5088" i="3"/>
  <c r="H5088" i="3" s="1"/>
  <c r="L5088" i="3" s="1"/>
  <c r="F2418" i="3"/>
  <c r="H2418" i="3" s="1"/>
  <c r="L2418" i="3" s="1"/>
  <c r="D2418" i="3"/>
  <c r="F233" i="3"/>
  <c r="H233" i="3" s="1"/>
  <c r="L233" i="3" s="1"/>
  <c r="D233" i="3"/>
  <c r="D1901" i="3"/>
  <c r="F1901" i="3"/>
  <c r="H1901" i="3" s="1"/>
  <c r="L1901" i="3" s="1"/>
  <c r="D4714" i="3"/>
  <c r="M4714" i="3" s="1"/>
  <c r="F4714" i="3"/>
  <c r="H4714" i="3" s="1"/>
  <c r="L4714" i="3" s="1"/>
  <c r="D99" i="3"/>
  <c r="F99" i="3"/>
  <c r="H99" i="3" s="1"/>
  <c r="L99" i="3" s="1"/>
  <c r="F4403" i="3"/>
  <c r="H4403" i="3" s="1"/>
  <c r="L4403" i="3" s="1"/>
  <c r="D4403" i="3"/>
  <c r="M4403" i="3" s="1"/>
  <c r="D3492" i="3"/>
  <c r="F3492" i="3"/>
  <c r="H3492" i="3" s="1"/>
  <c r="L3492" i="3" s="1"/>
  <c r="D3323" i="3"/>
  <c r="F3323" i="3"/>
  <c r="H3323" i="3" s="1"/>
  <c r="L3323" i="3" s="1"/>
  <c r="D4665" i="3"/>
  <c r="M4665" i="3" s="1"/>
  <c r="F4665" i="3"/>
  <c r="H4665" i="3" s="1"/>
  <c r="L4665" i="3" s="1"/>
  <c r="D356" i="3"/>
  <c r="F356" i="3"/>
  <c r="H356" i="3" s="1"/>
  <c r="L356" i="3" s="1"/>
  <c r="D3156" i="3"/>
  <c r="F3156" i="3"/>
  <c r="H3156" i="3" s="1"/>
  <c r="L3156" i="3" s="1"/>
  <c r="D4349" i="3"/>
  <c r="M4349" i="3" s="1"/>
  <c r="F4349" i="3"/>
  <c r="H4349" i="3" s="1"/>
  <c r="L4349" i="3" s="1"/>
  <c r="D523" i="3"/>
  <c r="F523" i="3"/>
  <c r="H523" i="3" s="1"/>
  <c r="L523" i="3" s="1"/>
  <c r="F3257" i="3"/>
  <c r="H3257" i="3" s="1"/>
  <c r="L3257" i="3" s="1"/>
  <c r="D3257" i="3"/>
  <c r="D4184" i="3"/>
  <c r="M4184" i="3" s="1"/>
  <c r="F4184" i="3"/>
  <c r="H4184" i="3" s="1"/>
  <c r="L4184" i="3" s="1"/>
  <c r="D5208" i="3"/>
  <c r="M5208" i="3" s="1"/>
  <c r="F5208" i="3"/>
  <c r="H5208" i="3" s="1"/>
  <c r="L5208" i="3" s="1"/>
  <c r="F5198" i="3"/>
  <c r="H5198" i="3" s="1"/>
  <c r="L5198" i="3" s="1"/>
  <c r="D5198" i="3"/>
  <c r="M5198" i="3" s="1"/>
  <c r="D1858" i="3"/>
  <c r="F1858" i="3"/>
  <c r="H1858" i="3" s="1"/>
  <c r="L1858" i="3" s="1"/>
  <c r="D4778" i="3"/>
  <c r="M4778" i="3" s="1"/>
  <c r="F4778" i="3"/>
  <c r="H4778" i="3" s="1"/>
  <c r="L4778" i="3" s="1"/>
  <c r="D1415" i="3"/>
  <c r="F1415" i="3"/>
  <c r="H1415" i="3" s="1"/>
  <c r="L1415" i="3" s="1"/>
  <c r="D1321" i="3"/>
  <c r="F1321" i="3"/>
  <c r="H1321" i="3" s="1"/>
  <c r="L1321" i="3" s="1"/>
  <c r="D742" i="3"/>
  <c r="F742" i="3"/>
  <c r="H742" i="3" s="1"/>
  <c r="L742" i="3" s="1"/>
  <c r="F1973" i="3"/>
  <c r="H1973" i="3" s="1"/>
  <c r="L1973" i="3" s="1"/>
  <c r="D1973" i="3"/>
  <c r="D2190" i="3"/>
  <c r="F2190" i="3"/>
  <c r="H2190" i="3" s="1"/>
  <c r="L2190" i="3" s="1"/>
  <c r="D1357" i="3"/>
  <c r="F1357" i="3"/>
  <c r="H1357" i="3" s="1"/>
  <c r="L1357" i="3" s="1"/>
  <c r="D187" i="3"/>
  <c r="F187" i="3"/>
  <c r="H187" i="3" s="1"/>
  <c r="L187" i="3" s="1"/>
  <c r="D312" i="3"/>
  <c r="F312" i="3"/>
  <c r="H312" i="3" s="1"/>
  <c r="L312" i="3" s="1"/>
  <c r="F4755" i="3"/>
  <c r="H4755" i="3" s="1"/>
  <c r="L4755" i="3" s="1"/>
  <c r="D4755" i="3"/>
  <c r="M4755" i="3" s="1"/>
  <c r="F5839" i="3"/>
  <c r="H5839" i="3" s="1"/>
  <c r="L5839" i="3" s="1"/>
  <c r="D5839" i="3"/>
  <c r="M5839" i="3" s="1"/>
  <c r="D1651" i="3"/>
  <c r="F1651" i="3"/>
  <c r="H1651" i="3" s="1"/>
  <c r="L1651" i="3" s="1"/>
  <c r="F4134" i="3"/>
  <c r="H4134" i="3" s="1"/>
  <c r="L4134" i="3" s="1"/>
  <c r="D4134" i="3"/>
  <c r="M4134" i="3" s="1"/>
  <c r="D196" i="3"/>
  <c r="F196" i="3"/>
  <c r="H196" i="3" s="1"/>
  <c r="L196" i="3" s="1"/>
  <c r="D1971" i="3"/>
  <c r="F1971" i="3"/>
  <c r="H1971" i="3" s="1"/>
  <c r="L1971" i="3" s="1"/>
  <c r="F3387" i="3"/>
  <c r="H3387" i="3" s="1"/>
  <c r="L3387" i="3" s="1"/>
  <c r="D3387" i="3"/>
  <c r="F4169" i="3"/>
  <c r="H4169" i="3" s="1"/>
  <c r="L4169" i="3" s="1"/>
  <c r="D4169" i="3"/>
  <c r="M4169" i="3" s="1"/>
  <c r="F4489" i="3"/>
  <c r="H4489" i="3" s="1"/>
  <c r="L4489" i="3" s="1"/>
  <c r="D4489" i="3"/>
  <c r="M4489" i="3" s="1"/>
  <c r="F305" i="3"/>
  <c r="H305" i="3" s="1"/>
  <c r="L305" i="3" s="1"/>
  <c r="D305" i="3"/>
  <c r="F998" i="3"/>
  <c r="H998" i="3" s="1"/>
  <c r="L998" i="3" s="1"/>
  <c r="D998" i="3"/>
  <c r="D1774" i="3"/>
  <c r="F1774" i="3"/>
  <c r="H1774" i="3" s="1"/>
  <c r="L1774" i="3" s="1"/>
  <c r="F5812" i="3"/>
  <c r="H5812" i="3" s="1"/>
  <c r="L5812" i="3" s="1"/>
  <c r="D5812" i="3"/>
  <c r="M5812" i="3" s="1"/>
  <c r="F5696" i="3"/>
  <c r="H5696" i="3" s="1"/>
  <c r="L5696" i="3" s="1"/>
  <c r="D5696" i="3"/>
  <c r="M5696" i="3" s="1"/>
  <c r="D3549" i="3"/>
  <c r="F3549" i="3"/>
  <c r="H3549" i="3" s="1"/>
  <c r="L3549" i="3" s="1"/>
  <c r="D1304" i="3"/>
  <c r="F1304" i="3"/>
  <c r="H1304" i="3" s="1"/>
  <c r="L1304" i="3" s="1"/>
  <c r="D1337" i="3"/>
  <c r="F1337" i="3"/>
  <c r="H1337" i="3" s="1"/>
  <c r="L1337" i="3" s="1"/>
  <c r="F4759" i="3"/>
  <c r="H4759" i="3" s="1"/>
  <c r="L4759" i="3" s="1"/>
  <c r="D4759" i="3"/>
  <c r="M4759" i="3" s="1"/>
  <c r="D5520" i="3"/>
  <c r="M5520" i="3" s="1"/>
  <c r="F5520" i="3"/>
  <c r="H5520" i="3" s="1"/>
  <c r="L5520" i="3" s="1"/>
  <c r="D870" i="3"/>
  <c r="F870" i="3"/>
  <c r="H870" i="3" s="1"/>
  <c r="L870" i="3" s="1"/>
  <c r="F4315" i="3"/>
  <c r="H4315" i="3" s="1"/>
  <c r="L4315" i="3" s="1"/>
  <c r="D4315" i="3"/>
  <c r="M4315" i="3" s="1"/>
  <c r="D209" i="3"/>
  <c r="F209" i="3"/>
  <c r="H209" i="3" s="1"/>
  <c r="L209" i="3" s="1"/>
  <c r="D3128" i="3"/>
  <c r="F3128" i="3"/>
  <c r="H3128" i="3" s="1"/>
  <c r="L3128" i="3" s="1"/>
  <c r="D1676" i="3"/>
  <c r="F1676" i="3"/>
  <c r="H1676" i="3" s="1"/>
  <c r="L1676" i="3" s="1"/>
  <c r="F2008" i="3"/>
  <c r="H2008" i="3" s="1"/>
  <c r="L2008" i="3" s="1"/>
  <c r="D2008" i="3"/>
  <c r="D707" i="3"/>
  <c r="F707" i="3"/>
  <c r="H707" i="3" s="1"/>
  <c r="L707" i="3" s="1"/>
  <c r="D3219" i="3"/>
  <c r="F3219" i="3"/>
  <c r="H3219" i="3" s="1"/>
  <c r="L3219" i="3" s="1"/>
  <c r="F41" i="3"/>
  <c r="H41" i="3" s="1"/>
  <c r="L41" i="3" s="1"/>
  <c r="D41" i="3"/>
  <c r="F2708" i="3"/>
  <c r="H2708" i="3" s="1"/>
  <c r="L2708" i="3" s="1"/>
  <c r="D2708" i="3"/>
  <c r="F477" i="3"/>
  <c r="H477" i="3" s="1"/>
  <c r="L477" i="3" s="1"/>
  <c r="D477" i="3"/>
  <c r="D456" i="3"/>
  <c r="F456" i="3"/>
  <c r="H456" i="3" s="1"/>
  <c r="L456" i="3" s="1"/>
  <c r="D1047" i="3"/>
  <c r="F1047" i="3"/>
  <c r="H1047" i="3" s="1"/>
  <c r="L1047" i="3" s="1"/>
  <c r="D3135" i="3"/>
  <c r="F3135" i="3"/>
  <c r="H3135" i="3" s="1"/>
  <c r="L3135" i="3" s="1"/>
  <c r="F3508" i="3"/>
  <c r="H3508" i="3" s="1"/>
  <c r="L3508" i="3" s="1"/>
  <c r="D3508" i="3"/>
  <c r="D1789" i="3"/>
  <c r="F1789" i="3"/>
  <c r="H1789" i="3" s="1"/>
  <c r="L1789" i="3" s="1"/>
  <c r="D3024" i="3"/>
  <c r="F3024" i="3"/>
  <c r="H3024" i="3" s="1"/>
  <c r="L3024" i="3" s="1"/>
  <c r="F3052" i="3"/>
  <c r="H3052" i="3" s="1"/>
  <c r="L3052" i="3" s="1"/>
  <c r="D3052" i="3"/>
  <c r="F1114" i="3"/>
  <c r="H1114" i="3" s="1"/>
  <c r="L1114" i="3" s="1"/>
  <c r="D1114" i="3"/>
  <c r="F5037" i="3"/>
  <c r="H5037" i="3" s="1"/>
  <c r="L5037" i="3" s="1"/>
  <c r="D5037" i="3"/>
  <c r="M5037" i="3" s="1"/>
  <c r="F590" i="3"/>
  <c r="H590" i="3" s="1"/>
  <c r="L590" i="3" s="1"/>
  <c r="D590" i="3"/>
  <c r="D515" i="3"/>
  <c r="F515" i="3"/>
  <c r="H515" i="3" s="1"/>
  <c r="L515" i="3" s="1"/>
  <c r="F5033" i="3"/>
  <c r="H5033" i="3" s="1"/>
  <c r="L5033" i="3" s="1"/>
  <c r="D5033" i="3"/>
  <c r="M5033" i="3" s="1"/>
  <c r="F3538" i="3"/>
  <c r="H3538" i="3" s="1"/>
  <c r="L3538" i="3" s="1"/>
  <c r="D3538" i="3"/>
  <c r="F3701" i="3"/>
  <c r="H3701" i="3" s="1"/>
  <c r="L3701" i="3" s="1"/>
  <c r="D3701" i="3"/>
  <c r="D2359" i="3"/>
  <c r="F2359" i="3"/>
  <c r="H2359" i="3" s="1"/>
  <c r="L2359" i="3" s="1"/>
  <c r="D1458" i="3"/>
  <c r="F1458" i="3"/>
  <c r="H1458" i="3" s="1"/>
  <c r="L1458" i="3" s="1"/>
  <c r="F4311" i="3"/>
  <c r="H4311" i="3" s="1"/>
  <c r="L4311" i="3" s="1"/>
  <c r="D4311" i="3"/>
  <c r="M4311" i="3" s="1"/>
  <c r="F5493" i="3"/>
  <c r="H5493" i="3" s="1"/>
  <c r="L5493" i="3" s="1"/>
  <c r="D5493" i="3"/>
  <c r="M5493" i="3" s="1"/>
  <c r="D2831" i="3"/>
  <c r="F2831" i="3"/>
  <c r="H2831" i="3" s="1"/>
  <c r="L2831" i="3" s="1"/>
  <c r="F981" i="3"/>
  <c r="H981" i="3" s="1"/>
  <c r="L981" i="3" s="1"/>
  <c r="D981" i="3"/>
  <c r="F3162" i="3"/>
  <c r="H3162" i="3" s="1"/>
  <c r="L3162" i="3" s="1"/>
  <c r="D3162" i="3"/>
  <c r="D5712" i="3"/>
  <c r="M5712" i="3" s="1"/>
  <c r="F5712" i="3"/>
  <c r="H5712" i="3" s="1"/>
  <c r="L5712" i="3" s="1"/>
  <c r="F3659" i="3"/>
  <c r="H3659" i="3" s="1"/>
  <c r="L3659" i="3" s="1"/>
  <c r="D3659" i="3"/>
  <c r="F5415" i="3"/>
  <c r="H5415" i="3" s="1"/>
  <c r="L5415" i="3" s="1"/>
  <c r="D5415" i="3"/>
  <c r="M5415" i="3" s="1"/>
  <c r="F5148" i="3"/>
  <c r="H5148" i="3" s="1"/>
  <c r="L5148" i="3" s="1"/>
  <c r="D5148" i="3"/>
  <c r="M5148" i="3" s="1"/>
  <c r="F3604" i="3"/>
  <c r="H3604" i="3" s="1"/>
  <c r="L3604" i="3" s="1"/>
  <c r="D3604" i="3"/>
  <c r="F5978" i="3"/>
  <c r="H5978" i="3" s="1"/>
  <c r="L5978" i="3" s="1"/>
  <c r="D5978" i="3"/>
  <c r="M5978" i="3" s="1"/>
  <c r="D4017" i="3"/>
  <c r="M4017" i="3" s="1"/>
  <c r="F4017" i="3"/>
  <c r="H4017" i="3" s="1"/>
  <c r="L4017" i="3" s="1"/>
  <c r="D4921" i="3"/>
  <c r="M4921" i="3" s="1"/>
  <c r="F4921" i="3"/>
  <c r="H4921" i="3" s="1"/>
  <c r="L4921" i="3" s="1"/>
  <c r="D3113" i="3"/>
  <c r="F3113" i="3"/>
  <c r="H3113" i="3" s="1"/>
  <c r="L3113" i="3" s="1"/>
  <c r="F2034" i="3"/>
  <c r="H2034" i="3" s="1"/>
  <c r="L2034" i="3" s="1"/>
  <c r="D2034" i="3"/>
  <c r="D1149" i="3"/>
  <c r="F1149" i="3"/>
  <c r="H1149" i="3" s="1"/>
  <c r="L1149" i="3" s="1"/>
  <c r="F2916" i="3"/>
  <c r="H2916" i="3" s="1"/>
  <c r="L2916" i="3" s="1"/>
  <c r="D2916" i="3"/>
  <c r="D799" i="3"/>
  <c r="F799" i="3"/>
  <c r="H799" i="3" s="1"/>
  <c r="L799" i="3" s="1"/>
  <c r="F4594" i="3"/>
  <c r="H4594" i="3" s="1"/>
  <c r="L4594" i="3" s="1"/>
  <c r="D4594" i="3"/>
  <c r="M4594" i="3" s="1"/>
  <c r="F145" i="3"/>
  <c r="H145" i="3" s="1"/>
  <c r="L145" i="3" s="1"/>
  <c r="D145" i="3"/>
  <c r="D5607" i="3"/>
  <c r="M5607" i="3" s="1"/>
  <c r="F5607" i="3"/>
  <c r="H5607" i="3" s="1"/>
  <c r="L5607" i="3" s="1"/>
  <c r="F5094" i="3"/>
  <c r="H5094" i="3" s="1"/>
  <c r="L5094" i="3" s="1"/>
  <c r="D5094" i="3"/>
  <c r="M5094" i="3" s="1"/>
  <c r="F4997" i="3"/>
  <c r="H4997" i="3" s="1"/>
  <c r="L4997" i="3" s="1"/>
  <c r="D4997" i="3"/>
  <c r="M4997" i="3" s="1"/>
  <c r="F4629" i="3"/>
  <c r="H4629" i="3" s="1"/>
  <c r="L4629" i="3" s="1"/>
  <c r="D4629" i="3"/>
  <c r="M4629" i="3" s="1"/>
  <c r="F5865" i="3"/>
  <c r="H5865" i="3" s="1"/>
  <c r="L5865" i="3" s="1"/>
  <c r="D5865" i="3"/>
  <c r="M5865" i="3" s="1"/>
  <c r="D4160" i="3"/>
  <c r="M4160" i="3" s="1"/>
  <c r="F4160" i="3"/>
  <c r="H4160" i="3" s="1"/>
  <c r="L4160" i="3" s="1"/>
  <c r="F4021" i="3"/>
  <c r="H4021" i="3" s="1"/>
  <c r="L4021" i="3" s="1"/>
  <c r="D4021" i="3"/>
  <c r="M4021" i="3" s="1"/>
  <c r="D5165" i="3"/>
  <c r="M5165" i="3" s="1"/>
  <c r="F5165" i="3"/>
  <c r="H5165" i="3" s="1"/>
  <c r="L5165" i="3" s="1"/>
  <c r="D3462" i="3"/>
  <c r="F3462" i="3"/>
  <c r="H3462" i="3" s="1"/>
  <c r="L3462" i="3" s="1"/>
  <c r="F306" i="3"/>
  <c r="H306" i="3" s="1"/>
  <c r="L306" i="3" s="1"/>
  <c r="D306" i="3"/>
  <c r="D5327" i="3"/>
  <c r="M5327" i="3" s="1"/>
  <c r="F5327" i="3"/>
  <c r="H5327" i="3" s="1"/>
  <c r="L5327" i="3" s="1"/>
  <c r="F3245" i="3"/>
  <c r="H3245" i="3" s="1"/>
  <c r="L3245" i="3" s="1"/>
  <c r="D3245" i="3"/>
  <c r="F4186" i="3"/>
  <c r="H4186" i="3" s="1"/>
  <c r="L4186" i="3" s="1"/>
  <c r="D4186" i="3"/>
  <c r="M4186" i="3" s="1"/>
  <c r="D3008" i="3"/>
  <c r="F3008" i="3"/>
  <c r="H3008" i="3" s="1"/>
  <c r="L3008" i="3" s="1"/>
  <c r="D947" i="3"/>
  <c r="F947" i="3"/>
  <c r="H947" i="3" s="1"/>
  <c r="L947" i="3" s="1"/>
  <c r="D705" i="3"/>
  <c r="F705" i="3"/>
  <c r="H705" i="3" s="1"/>
  <c r="L705" i="3" s="1"/>
  <c r="F1272" i="3"/>
  <c r="H1272" i="3" s="1"/>
  <c r="L1272" i="3" s="1"/>
  <c r="D1272" i="3"/>
  <c r="F2939" i="3"/>
  <c r="H2939" i="3" s="1"/>
  <c r="L2939" i="3" s="1"/>
  <c r="D2939" i="3"/>
  <c r="D5902" i="3"/>
  <c r="M5902" i="3" s="1"/>
  <c r="F5902" i="3"/>
  <c r="H5902" i="3" s="1"/>
  <c r="L5902" i="3" s="1"/>
  <c r="D422" i="3"/>
  <c r="F422" i="3"/>
  <c r="H422" i="3" s="1"/>
  <c r="L422" i="3" s="1"/>
  <c r="D4004" i="3"/>
  <c r="M4004" i="3" s="1"/>
  <c r="F4004" i="3"/>
  <c r="H4004" i="3" s="1"/>
  <c r="L4004" i="3" s="1"/>
  <c r="D4848" i="3"/>
  <c r="M4848" i="3" s="1"/>
  <c r="F4848" i="3"/>
  <c r="H4848" i="3" s="1"/>
  <c r="L4848" i="3" s="1"/>
  <c r="D2257" i="3"/>
  <c r="F2257" i="3"/>
  <c r="H2257" i="3" s="1"/>
  <c r="L2257" i="3" s="1"/>
  <c r="D5084" i="3"/>
  <c r="M5084" i="3" s="1"/>
  <c r="F5084" i="3"/>
  <c r="H5084" i="3" s="1"/>
  <c r="L5084" i="3" s="1"/>
  <c r="D2321" i="3"/>
  <c r="F2321" i="3"/>
  <c r="H2321" i="3" s="1"/>
  <c r="L2321" i="3" s="1"/>
  <c r="D3088" i="3"/>
  <c r="F3088" i="3"/>
  <c r="H3088" i="3" s="1"/>
  <c r="L3088" i="3" s="1"/>
  <c r="D4397" i="3"/>
  <c r="M4397" i="3" s="1"/>
  <c r="F4397" i="3"/>
  <c r="H4397" i="3" s="1"/>
  <c r="L4397" i="3" s="1"/>
  <c r="F1296" i="3"/>
  <c r="H1296" i="3" s="1"/>
  <c r="L1296" i="3" s="1"/>
  <c r="D1296" i="3"/>
  <c r="F182" i="3"/>
  <c r="H182" i="3" s="1"/>
  <c r="L182" i="3" s="1"/>
  <c r="D182" i="3"/>
  <c r="F4725" i="3"/>
  <c r="H4725" i="3" s="1"/>
  <c r="L4725" i="3" s="1"/>
  <c r="D4725" i="3"/>
  <c r="M4725" i="3" s="1"/>
  <c r="D5700" i="3"/>
  <c r="M5700" i="3" s="1"/>
  <c r="F5700" i="3"/>
  <c r="H5700" i="3" s="1"/>
  <c r="L5700" i="3" s="1"/>
  <c r="F4804" i="3"/>
  <c r="H4804" i="3" s="1"/>
  <c r="L4804" i="3" s="1"/>
  <c r="D4804" i="3"/>
  <c r="M4804" i="3" s="1"/>
  <c r="F4641" i="3"/>
  <c r="H4641" i="3" s="1"/>
  <c r="L4641" i="3" s="1"/>
  <c r="D4641" i="3"/>
  <c r="M4641" i="3" s="1"/>
  <c r="F3363" i="3"/>
  <c r="H3363" i="3" s="1"/>
  <c r="L3363" i="3" s="1"/>
  <c r="D3363" i="3"/>
  <c r="F5610" i="3"/>
  <c r="H5610" i="3" s="1"/>
  <c r="L5610" i="3" s="1"/>
  <c r="D5610" i="3"/>
  <c r="M5610" i="3" s="1"/>
  <c r="F4756" i="3"/>
  <c r="H4756" i="3" s="1"/>
  <c r="L4756" i="3" s="1"/>
  <c r="D4756" i="3"/>
  <c r="M4756" i="3" s="1"/>
  <c r="D2386" i="3"/>
  <c r="F2386" i="3"/>
  <c r="H2386" i="3" s="1"/>
  <c r="L2386" i="3" s="1"/>
  <c r="F4385" i="3"/>
  <c r="H4385" i="3" s="1"/>
  <c r="L4385" i="3" s="1"/>
  <c r="D4385" i="3"/>
  <c r="M4385" i="3" s="1"/>
  <c r="F5654" i="3"/>
  <c r="H5654" i="3" s="1"/>
  <c r="L5654" i="3" s="1"/>
  <c r="D5654" i="3"/>
  <c r="M5654" i="3" s="1"/>
  <c r="D3410" i="3"/>
  <c r="F3410" i="3"/>
  <c r="H3410" i="3" s="1"/>
  <c r="L3410" i="3" s="1"/>
  <c r="D5724" i="3"/>
  <c r="M5724" i="3" s="1"/>
  <c r="F5724" i="3"/>
  <c r="H5724" i="3" s="1"/>
  <c r="L5724" i="3" s="1"/>
  <c r="D1041" i="3"/>
  <c r="F1041" i="3"/>
  <c r="H1041" i="3" s="1"/>
  <c r="L1041" i="3" s="1"/>
  <c r="D5790" i="3"/>
  <c r="M5790" i="3" s="1"/>
  <c r="F5790" i="3"/>
  <c r="H5790" i="3" s="1"/>
  <c r="L5790" i="3" s="1"/>
  <c r="F3783" i="3"/>
  <c r="H3783" i="3" s="1"/>
  <c r="L3783" i="3" s="1"/>
  <c r="D3783" i="3"/>
  <c r="M3783" i="3" s="1"/>
  <c r="F4506" i="3"/>
  <c r="H4506" i="3" s="1"/>
  <c r="L4506" i="3" s="1"/>
  <c r="D4506" i="3"/>
  <c r="M4506" i="3" s="1"/>
  <c r="D2623" i="3"/>
  <c r="F2623" i="3"/>
  <c r="H2623" i="3" s="1"/>
  <c r="L2623" i="3" s="1"/>
  <c r="F4084" i="3"/>
  <c r="H4084" i="3" s="1"/>
  <c r="L4084" i="3" s="1"/>
  <c r="D4084" i="3"/>
  <c r="M4084" i="3" s="1"/>
  <c r="F4328" i="3"/>
  <c r="H4328" i="3" s="1"/>
  <c r="L4328" i="3" s="1"/>
  <c r="D4328" i="3"/>
  <c r="M4328" i="3" s="1"/>
  <c r="D3222" i="3"/>
  <c r="F3222" i="3"/>
  <c r="H3222" i="3" s="1"/>
  <c r="L3222" i="3" s="1"/>
  <c r="D684" i="3"/>
  <c r="F684" i="3"/>
  <c r="H684" i="3" s="1"/>
  <c r="L684" i="3" s="1"/>
  <c r="D3148" i="3"/>
  <c r="F3148" i="3"/>
  <c r="H3148" i="3" s="1"/>
  <c r="L3148" i="3" s="1"/>
  <c r="F5000" i="3"/>
  <c r="H5000" i="3" s="1"/>
  <c r="L5000" i="3" s="1"/>
  <c r="D5000" i="3"/>
  <c r="M5000" i="3" s="1"/>
  <c r="D32" i="3"/>
  <c r="F32" i="3"/>
  <c r="H32" i="3" s="1"/>
  <c r="L32" i="3" s="1"/>
  <c r="D4526" i="3"/>
  <c r="M4526" i="3" s="1"/>
  <c r="F4526" i="3"/>
  <c r="H4526" i="3" s="1"/>
  <c r="L4526" i="3" s="1"/>
  <c r="D5153" i="3"/>
  <c r="M5153" i="3" s="1"/>
  <c r="F5153" i="3"/>
  <c r="H5153" i="3" s="1"/>
  <c r="L5153" i="3" s="1"/>
  <c r="F5097" i="3"/>
  <c r="H5097" i="3" s="1"/>
  <c r="L5097" i="3" s="1"/>
  <c r="D5097" i="3"/>
  <c r="M5097" i="3" s="1"/>
  <c r="F850" i="3"/>
  <c r="H850" i="3" s="1"/>
  <c r="L850" i="3" s="1"/>
  <c r="D850" i="3"/>
  <c r="F4487" i="3"/>
  <c r="H4487" i="3" s="1"/>
  <c r="L4487" i="3" s="1"/>
  <c r="D4487" i="3"/>
  <c r="M4487" i="3" s="1"/>
  <c r="F1279" i="3"/>
  <c r="H1279" i="3" s="1"/>
  <c r="L1279" i="3" s="1"/>
  <c r="D1279" i="3"/>
  <c r="F5190" i="3"/>
  <c r="H5190" i="3" s="1"/>
  <c r="L5190" i="3" s="1"/>
  <c r="D5190" i="3"/>
  <c r="M5190" i="3" s="1"/>
  <c r="F2909" i="3"/>
  <c r="H2909" i="3" s="1"/>
  <c r="L2909" i="3" s="1"/>
  <c r="D2909" i="3"/>
  <c r="F1021" i="3"/>
  <c r="H1021" i="3" s="1"/>
  <c r="L1021" i="3" s="1"/>
  <c r="D1021" i="3"/>
  <c r="F3481" i="3"/>
  <c r="H3481" i="3" s="1"/>
  <c r="L3481" i="3" s="1"/>
  <c r="D3481" i="3"/>
  <c r="D1352" i="3"/>
  <c r="F1352" i="3"/>
  <c r="H1352" i="3" s="1"/>
  <c r="L1352" i="3" s="1"/>
  <c r="F5879" i="3"/>
  <c r="H5879" i="3" s="1"/>
  <c r="L5879" i="3" s="1"/>
  <c r="D5879" i="3"/>
  <c r="M5879" i="3" s="1"/>
  <c r="F4085" i="3"/>
  <c r="H4085" i="3" s="1"/>
  <c r="L4085" i="3" s="1"/>
  <c r="D4085" i="3"/>
  <c r="M4085" i="3" s="1"/>
  <c r="D3685" i="3"/>
  <c r="F3685" i="3"/>
  <c r="H3685" i="3" s="1"/>
  <c r="L3685" i="3" s="1"/>
  <c r="F4766" i="3"/>
  <c r="H4766" i="3" s="1"/>
  <c r="L4766" i="3" s="1"/>
  <c r="D4766" i="3"/>
  <c r="M4766" i="3" s="1"/>
  <c r="D3284" i="3"/>
  <c r="F3284" i="3"/>
  <c r="H3284" i="3" s="1"/>
  <c r="L3284" i="3" s="1"/>
  <c r="D4054" i="3"/>
  <c r="M4054" i="3" s="1"/>
  <c r="F4054" i="3"/>
  <c r="H4054" i="3" s="1"/>
  <c r="L4054" i="3" s="1"/>
  <c r="D933" i="3"/>
  <c r="F933" i="3"/>
  <c r="H933" i="3" s="1"/>
  <c r="L933" i="3" s="1"/>
  <c r="D2313" i="3"/>
  <c r="F2313" i="3"/>
  <c r="H2313" i="3" s="1"/>
  <c r="L2313" i="3" s="1"/>
  <c r="F5575" i="3"/>
  <c r="H5575" i="3" s="1"/>
  <c r="L5575" i="3" s="1"/>
  <c r="D5575" i="3"/>
  <c r="M5575" i="3" s="1"/>
  <c r="D3355" i="3"/>
  <c r="F3355" i="3"/>
  <c r="H3355" i="3" s="1"/>
  <c r="L3355" i="3" s="1"/>
  <c r="D4359" i="3"/>
  <c r="M4359" i="3" s="1"/>
  <c r="F4359" i="3"/>
  <c r="H4359" i="3" s="1"/>
  <c r="L4359" i="3" s="1"/>
  <c r="D2539" i="3"/>
  <c r="F2539" i="3"/>
  <c r="H2539" i="3" s="1"/>
  <c r="L2539" i="3" s="1"/>
  <c r="F3330" i="3"/>
  <c r="H3330" i="3" s="1"/>
  <c r="L3330" i="3" s="1"/>
  <c r="D3330" i="3"/>
  <c r="F2642" i="3"/>
  <c r="H2642" i="3" s="1"/>
  <c r="L2642" i="3" s="1"/>
  <c r="D2642" i="3"/>
  <c r="D5357" i="3"/>
  <c r="M5357" i="3" s="1"/>
  <c r="F5357" i="3"/>
  <c r="H5357" i="3" s="1"/>
  <c r="L5357" i="3" s="1"/>
  <c r="D1924" i="3"/>
  <c r="F1924" i="3"/>
  <c r="H1924" i="3" s="1"/>
  <c r="L1924" i="3" s="1"/>
  <c r="F4014" i="3"/>
  <c r="H4014" i="3" s="1"/>
  <c r="L4014" i="3" s="1"/>
  <c r="D4014" i="3"/>
  <c r="M4014" i="3" s="1"/>
  <c r="F3915" i="3"/>
  <c r="H3915" i="3" s="1"/>
  <c r="L3915" i="3" s="1"/>
  <c r="D3915" i="3"/>
  <c r="M3915" i="3" s="1"/>
  <c r="F2108" i="3"/>
  <c r="H2108" i="3" s="1"/>
  <c r="L2108" i="3" s="1"/>
  <c r="D2108" i="3"/>
  <c r="D5794" i="3"/>
  <c r="M5794" i="3" s="1"/>
  <c r="F5794" i="3"/>
  <c r="H5794" i="3" s="1"/>
  <c r="L5794" i="3" s="1"/>
  <c r="F2724" i="3"/>
  <c r="H2724" i="3" s="1"/>
  <c r="L2724" i="3" s="1"/>
  <c r="D2724" i="3"/>
  <c r="D4531" i="3"/>
  <c r="M4531" i="3" s="1"/>
  <c r="F4531" i="3"/>
  <c r="H4531" i="3" s="1"/>
  <c r="L4531" i="3" s="1"/>
  <c r="F5290" i="3"/>
  <c r="H5290" i="3" s="1"/>
  <c r="L5290" i="3" s="1"/>
  <c r="D5290" i="3"/>
  <c r="M5290" i="3" s="1"/>
  <c r="D462" i="3"/>
  <c r="F462" i="3"/>
  <c r="H462" i="3" s="1"/>
  <c r="L462" i="3" s="1"/>
  <c r="D3957" i="3"/>
  <c r="M3957" i="3" s="1"/>
  <c r="F3957" i="3"/>
  <c r="H3957" i="3" s="1"/>
  <c r="L3957" i="3" s="1"/>
  <c r="D4583" i="3"/>
  <c r="M4583" i="3" s="1"/>
  <c r="F4583" i="3"/>
  <c r="H4583" i="3" s="1"/>
  <c r="L4583" i="3" s="1"/>
  <c r="D61" i="3"/>
  <c r="F61" i="3"/>
  <c r="H61" i="3" s="1"/>
  <c r="L61" i="3" s="1"/>
  <c r="F4438" i="3"/>
  <c r="H4438" i="3" s="1"/>
  <c r="L4438" i="3" s="1"/>
  <c r="D4438" i="3"/>
  <c r="M4438" i="3" s="1"/>
  <c r="F4869" i="3"/>
  <c r="H4869" i="3" s="1"/>
  <c r="L4869" i="3" s="1"/>
  <c r="D4869" i="3"/>
  <c r="M4869" i="3" s="1"/>
  <c r="D2570" i="3"/>
  <c r="F2570" i="3"/>
  <c r="H2570" i="3" s="1"/>
  <c r="L2570" i="3" s="1"/>
  <c r="F2052" i="3"/>
  <c r="H2052" i="3" s="1"/>
  <c r="L2052" i="3" s="1"/>
  <c r="D2052" i="3"/>
  <c r="F5963" i="3"/>
  <c r="H5963" i="3" s="1"/>
  <c r="L5963" i="3" s="1"/>
  <c r="D5963" i="3"/>
  <c r="M5963" i="3" s="1"/>
  <c r="F3244" i="3"/>
  <c r="H3244" i="3" s="1"/>
  <c r="L3244" i="3" s="1"/>
  <c r="D3244" i="3"/>
  <c r="D4966" i="3"/>
  <c r="M4966" i="3" s="1"/>
  <c r="F4966" i="3"/>
  <c r="H4966" i="3" s="1"/>
  <c r="L4966" i="3" s="1"/>
  <c r="D2085" i="3"/>
  <c r="F2085" i="3"/>
  <c r="H2085" i="3" s="1"/>
  <c r="L2085" i="3" s="1"/>
  <c r="F2325" i="3"/>
  <c r="H2325" i="3" s="1"/>
  <c r="L2325" i="3" s="1"/>
  <c r="D2325" i="3"/>
  <c r="D5898" i="3"/>
  <c r="M5898" i="3" s="1"/>
  <c r="F5898" i="3"/>
  <c r="H5898" i="3" s="1"/>
  <c r="L5898" i="3" s="1"/>
  <c r="D3888" i="3"/>
  <c r="M3888" i="3" s="1"/>
  <c r="F3888" i="3"/>
  <c r="H3888" i="3" s="1"/>
  <c r="L3888" i="3" s="1"/>
  <c r="D1206" i="3"/>
  <c r="F1206" i="3"/>
  <c r="H1206" i="3" s="1"/>
  <c r="L1206" i="3" s="1"/>
  <c r="D376" i="3"/>
  <c r="F376" i="3"/>
  <c r="H376" i="3" s="1"/>
  <c r="L376" i="3" s="1"/>
  <c r="F5574" i="3"/>
  <c r="H5574" i="3" s="1"/>
  <c r="L5574" i="3" s="1"/>
  <c r="D5574" i="3"/>
  <c r="M5574" i="3" s="1"/>
  <c r="D963" i="3"/>
  <c r="F963" i="3"/>
  <c r="H963" i="3" s="1"/>
  <c r="L963" i="3" s="1"/>
  <c r="D2399" i="3"/>
  <c r="F2399" i="3"/>
  <c r="H2399" i="3" s="1"/>
  <c r="L2399" i="3" s="1"/>
  <c r="D3415" i="3"/>
  <c r="F3415" i="3"/>
  <c r="H3415" i="3" s="1"/>
  <c r="L3415" i="3" s="1"/>
  <c r="D1550" i="3"/>
  <c r="F1550" i="3"/>
  <c r="H1550" i="3" s="1"/>
  <c r="L1550" i="3" s="1"/>
  <c r="D1788" i="3"/>
  <c r="F1788" i="3"/>
  <c r="H1788" i="3" s="1"/>
  <c r="L1788" i="3" s="1"/>
  <c r="D668" i="3"/>
  <c r="F668" i="3"/>
  <c r="H668" i="3" s="1"/>
  <c r="L668" i="3" s="1"/>
  <c r="D500" i="3"/>
  <c r="F500" i="3"/>
  <c r="H500" i="3" s="1"/>
  <c r="L500" i="3" s="1"/>
  <c r="F753" i="3"/>
  <c r="H753" i="3" s="1"/>
  <c r="L753" i="3" s="1"/>
  <c r="D753" i="3"/>
  <c r="D1356" i="3"/>
  <c r="F1356" i="3"/>
  <c r="H1356" i="3" s="1"/>
  <c r="L1356" i="3" s="1"/>
  <c r="F473" i="3"/>
  <c r="H473" i="3" s="1"/>
  <c r="L473" i="3" s="1"/>
  <c r="D473" i="3"/>
  <c r="D1127" i="3"/>
  <c r="F1127" i="3"/>
  <c r="H1127" i="3" s="1"/>
  <c r="L1127" i="3" s="1"/>
  <c r="F4150" i="3"/>
  <c r="H4150" i="3" s="1"/>
  <c r="L4150" i="3" s="1"/>
  <c r="D4150" i="3"/>
  <c r="M4150" i="3" s="1"/>
  <c r="D2349" i="3"/>
  <c r="F2349" i="3"/>
  <c r="H2349" i="3" s="1"/>
  <c r="L2349" i="3" s="1"/>
  <c r="D776" i="3"/>
  <c r="F776" i="3"/>
  <c r="H776" i="3" s="1"/>
  <c r="L776" i="3" s="1"/>
  <c r="D3432" i="3"/>
  <c r="F3432" i="3"/>
  <c r="H3432" i="3" s="1"/>
  <c r="L3432" i="3" s="1"/>
  <c r="D2747" i="3"/>
  <c r="F2747" i="3"/>
  <c r="H2747" i="3" s="1"/>
  <c r="L2747" i="3" s="1"/>
  <c r="F438" i="3"/>
  <c r="H438" i="3" s="1"/>
  <c r="L438" i="3" s="1"/>
  <c r="D438" i="3"/>
  <c r="D1863" i="3"/>
  <c r="F1863" i="3"/>
  <c r="H1863" i="3" s="1"/>
  <c r="L1863" i="3" s="1"/>
  <c r="F5475" i="3"/>
  <c r="H5475" i="3" s="1"/>
  <c r="L5475" i="3" s="1"/>
  <c r="D5475" i="3"/>
  <c r="M5475" i="3" s="1"/>
  <c r="D4802" i="3"/>
  <c r="M4802" i="3" s="1"/>
  <c r="F4802" i="3"/>
  <c r="H4802" i="3" s="1"/>
  <c r="L4802" i="3" s="1"/>
  <c r="F3309" i="3"/>
  <c r="H3309" i="3" s="1"/>
  <c r="L3309" i="3" s="1"/>
  <c r="D3309" i="3"/>
  <c r="D5107" i="3"/>
  <c r="M5107" i="3" s="1"/>
  <c r="F5107" i="3"/>
  <c r="H5107" i="3" s="1"/>
  <c r="L5107" i="3" s="1"/>
  <c r="D3073" i="3"/>
  <c r="F3073" i="3"/>
  <c r="H3073" i="3" s="1"/>
  <c r="L3073" i="3" s="1"/>
  <c r="D5686" i="3"/>
  <c r="M5686" i="3" s="1"/>
  <c r="F5686" i="3"/>
  <c r="H5686" i="3" s="1"/>
  <c r="L5686" i="3" s="1"/>
  <c r="D1912" i="3"/>
  <c r="F1912" i="3"/>
  <c r="H1912" i="3" s="1"/>
  <c r="L1912" i="3" s="1"/>
  <c r="D3837" i="3"/>
  <c r="M3837" i="3" s="1"/>
  <c r="F3837" i="3"/>
  <c r="H3837" i="3" s="1"/>
  <c r="L3837" i="3" s="1"/>
  <c r="D405" i="3"/>
  <c r="F405" i="3"/>
  <c r="H405" i="3" s="1"/>
  <c r="L405" i="3" s="1"/>
  <c r="D4141" i="3"/>
  <c r="M4141" i="3" s="1"/>
  <c r="F4141" i="3"/>
  <c r="H4141" i="3" s="1"/>
  <c r="L4141" i="3" s="1"/>
  <c r="F3869" i="3"/>
  <c r="H3869" i="3" s="1"/>
  <c r="L3869" i="3" s="1"/>
  <c r="D3869" i="3"/>
  <c r="M3869" i="3" s="1"/>
  <c r="D4317" i="3"/>
  <c r="M4317" i="3" s="1"/>
  <c r="F4317" i="3"/>
  <c r="H4317" i="3" s="1"/>
  <c r="L4317" i="3" s="1"/>
  <c r="D2491" i="3"/>
  <c r="F2491" i="3"/>
  <c r="H2491" i="3" s="1"/>
  <c r="L2491" i="3" s="1"/>
  <c r="D1278" i="3"/>
  <c r="F1278" i="3"/>
  <c r="H1278" i="3" s="1"/>
  <c r="L1278" i="3" s="1"/>
  <c r="F3089" i="3"/>
  <c r="H3089" i="3" s="1"/>
  <c r="L3089" i="3" s="1"/>
  <c r="D3089" i="3"/>
  <c r="D4327" i="3"/>
  <c r="M4327" i="3" s="1"/>
  <c r="F4327" i="3"/>
  <c r="H4327" i="3" s="1"/>
  <c r="L4327" i="3" s="1"/>
  <c r="D1173" i="3"/>
  <c r="F1173" i="3"/>
  <c r="H1173" i="3" s="1"/>
  <c r="L1173" i="3" s="1"/>
  <c r="D3544" i="3"/>
  <c r="F3544" i="3"/>
  <c r="H3544" i="3" s="1"/>
  <c r="L3544" i="3" s="1"/>
  <c r="F4337" i="3"/>
  <c r="H4337" i="3" s="1"/>
  <c r="L4337" i="3" s="1"/>
  <c r="D4337" i="3"/>
  <c r="M4337" i="3" s="1"/>
  <c r="D672" i="3"/>
  <c r="F672" i="3"/>
  <c r="H672" i="3" s="1"/>
  <c r="L672" i="3" s="1"/>
  <c r="D5640" i="3"/>
  <c r="M5640" i="3" s="1"/>
  <c r="F5640" i="3"/>
  <c r="H5640" i="3" s="1"/>
  <c r="L5640" i="3" s="1"/>
  <c r="F3819" i="3"/>
  <c r="H3819" i="3" s="1"/>
  <c r="L3819" i="3" s="1"/>
  <c r="D3819" i="3"/>
  <c r="M3819" i="3" s="1"/>
  <c r="D304" i="3"/>
  <c r="F304" i="3"/>
  <c r="H304" i="3" s="1"/>
  <c r="L304" i="3" s="1"/>
  <c r="D310" i="3"/>
  <c r="F310" i="3"/>
  <c r="H310" i="3" s="1"/>
  <c r="L310" i="3" s="1"/>
  <c r="F4760" i="3"/>
  <c r="H4760" i="3" s="1"/>
  <c r="L4760" i="3" s="1"/>
  <c r="D4760" i="3"/>
  <c r="M4760" i="3" s="1"/>
  <c r="F1523" i="3"/>
  <c r="H1523" i="3" s="1"/>
  <c r="L1523" i="3" s="1"/>
  <c r="D1523" i="3"/>
  <c r="D2445" i="3"/>
  <c r="F2445" i="3"/>
  <c r="H2445" i="3" s="1"/>
  <c r="L2445" i="3" s="1"/>
  <c r="F4151" i="3"/>
  <c r="H4151" i="3" s="1"/>
  <c r="L4151" i="3" s="1"/>
  <c r="D4151" i="3"/>
  <c r="M4151" i="3" s="1"/>
  <c r="D4254" i="3"/>
  <c r="M4254" i="3" s="1"/>
  <c r="F4254" i="3"/>
  <c r="H4254" i="3" s="1"/>
  <c r="L4254" i="3" s="1"/>
  <c r="F5238" i="3"/>
  <c r="H5238" i="3" s="1"/>
  <c r="L5238" i="3" s="1"/>
  <c r="D5238" i="3"/>
  <c r="M5238" i="3" s="1"/>
  <c r="D535" i="3"/>
  <c r="F535" i="3"/>
  <c r="H535" i="3" s="1"/>
  <c r="L535" i="3" s="1"/>
  <c r="F1799" i="3"/>
  <c r="H1799" i="3" s="1"/>
  <c r="L1799" i="3" s="1"/>
  <c r="D1799" i="3"/>
  <c r="F5613" i="3"/>
  <c r="H5613" i="3" s="1"/>
  <c r="L5613" i="3" s="1"/>
  <c r="D5613" i="3"/>
  <c r="M5613" i="3" s="1"/>
  <c r="D5738" i="3"/>
  <c r="M5738" i="3" s="1"/>
  <c r="F5738" i="3"/>
  <c r="H5738" i="3" s="1"/>
  <c r="L5738" i="3" s="1"/>
  <c r="F1062" i="3"/>
  <c r="H1062" i="3" s="1"/>
  <c r="L1062" i="3" s="1"/>
  <c r="D1062" i="3"/>
  <c r="F4078" i="3"/>
  <c r="H4078" i="3" s="1"/>
  <c r="L4078" i="3" s="1"/>
  <c r="D4078" i="3"/>
  <c r="M4078" i="3" s="1"/>
  <c r="F5746" i="3"/>
  <c r="H5746" i="3" s="1"/>
  <c r="L5746" i="3" s="1"/>
  <c r="D5746" i="3"/>
  <c r="M5746" i="3" s="1"/>
  <c r="D4329" i="3"/>
  <c r="M4329" i="3" s="1"/>
  <c r="F4329" i="3"/>
  <c r="H4329" i="3" s="1"/>
  <c r="L4329" i="3" s="1"/>
  <c r="F5087" i="3"/>
  <c r="H5087" i="3" s="1"/>
  <c r="L5087" i="3" s="1"/>
  <c r="D5087" i="3"/>
  <c r="M5087" i="3" s="1"/>
  <c r="D3922" i="3"/>
  <c r="M3922" i="3" s="1"/>
  <c r="F3922" i="3"/>
  <c r="H3922" i="3" s="1"/>
  <c r="L3922" i="3" s="1"/>
  <c r="D2033" i="3"/>
  <c r="F2033" i="3"/>
  <c r="H2033" i="3" s="1"/>
  <c r="L2033" i="3" s="1"/>
  <c r="F556" i="3"/>
  <c r="H556" i="3" s="1"/>
  <c r="L556" i="3" s="1"/>
  <c r="D556" i="3"/>
  <c r="D2153" i="3"/>
  <c r="F2153" i="3"/>
  <c r="H2153" i="3" s="1"/>
  <c r="L2153" i="3" s="1"/>
  <c r="F5751" i="3"/>
  <c r="H5751" i="3" s="1"/>
  <c r="L5751" i="3" s="1"/>
  <c r="D5751" i="3"/>
  <c r="M5751" i="3" s="1"/>
  <c r="D420" i="3"/>
  <c r="F420" i="3"/>
  <c r="H420" i="3" s="1"/>
  <c r="L420" i="3" s="1"/>
  <c r="D516" i="3"/>
  <c r="F516" i="3"/>
  <c r="H516" i="3" s="1"/>
  <c r="L516" i="3" s="1"/>
  <c r="D5710" i="3"/>
  <c r="M5710" i="3" s="1"/>
  <c r="F5710" i="3"/>
  <c r="H5710" i="3" s="1"/>
  <c r="L5710" i="3" s="1"/>
  <c r="F5416" i="3"/>
  <c r="H5416" i="3" s="1"/>
  <c r="L5416" i="3" s="1"/>
  <c r="D5416" i="3"/>
  <c r="M5416" i="3" s="1"/>
  <c r="D3953" i="3"/>
  <c r="M3953" i="3" s="1"/>
  <c r="F3953" i="3"/>
  <c r="H3953" i="3" s="1"/>
  <c r="L3953" i="3" s="1"/>
  <c r="F4500" i="3"/>
  <c r="H4500" i="3" s="1"/>
  <c r="L4500" i="3" s="1"/>
  <c r="D4500" i="3"/>
  <c r="M4500" i="3" s="1"/>
  <c r="F246" i="3"/>
  <c r="H246" i="3" s="1"/>
  <c r="L246" i="3" s="1"/>
  <c r="D246" i="3"/>
  <c r="D4970" i="3"/>
  <c r="M4970" i="3" s="1"/>
  <c r="F4970" i="3"/>
  <c r="H4970" i="3" s="1"/>
  <c r="L4970" i="3" s="1"/>
  <c r="D4281" i="3"/>
  <c r="M4281" i="3" s="1"/>
  <c r="F4281" i="3"/>
  <c r="H4281" i="3" s="1"/>
  <c r="L4281" i="3" s="1"/>
  <c r="D1769" i="3"/>
  <c r="F1769" i="3"/>
  <c r="H1769" i="3" s="1"/>
  <c r="L1769" i="3" s="1"/>
  <c r="F4951" i="3"/>
  <c r="H4951" i="3" s="1"/>
  <c r="L4951" i="3" s="1"/>
  <c r="D4951" i="3"/>
  <c r="M4951" i="3" s="1"/>
  <c r="D3019" i="3"/>
  <c r="F3019" i="3"/>
  <c r="H3019" i="3" s="1"/>
  <c r="L3019" i="3" s="1"/>
  <c r="D4669" i="3"/>
  <c r="M4669" i="3" s="1"/>
  <c r="F4669" i="3"/>
  <c r="H4669" i="3" s="1"/>
  <c r="L4669" i="3" s="1"/>
  <c r="D4336" i="3"/>
  <c r="M4336" i="3" s="1"/>
  <c r="F4336" i="3"/>
  <c r="H4336" i="3" s="1"/>
  <c r="L4336" i="3" s="1"/>
  <c r="D2904" i="3"/>
  <c r="F2904" i="3"/>
  <c r="H2904" i="3" s="1"/>
  <c r="L2904" i="3" s="1"/>
  <c r="F4109" i="3"/>
  <c r="H4109" i="3" s="1"/>
  <c r="L4109" i="3" s="1"/>
  <c r="D4109" i="3"/>
  <c r="M4109" i="3" s="1"/>
  <c r="D3385" i="3"/>
  <c r="F3385" i="3"/>
  <c r="H3385" i="3" s="1"/>
  <c r="L3385" i="3" s="1"/>
  <c r="D4818" i="3"/>
  <c r="M4818" i="3" s="1"/>
  <c r="F4818" i="3"/>
  <c r="H4818" i="3" s="1"/>
  <c r="L4818" i="3" s="1"/>
  <c r="F1302" i="3"/>
  <c r="H1302" i="3" s="1"/>
  <c r="L1302" i="3" s="1"/>
  <c r="D1302" i="3"/>
  <c r="D5258" i="3"/>
  <c r="M5258" i="3" s="1"/>
  <c r="F5258" i="3"/>
  <c r="H5258" i="3" s="1"/>
  <c r="L5258" i="3" s="1"/>
  <c r="D1444" i="3"/>
  <c r="F1444" i="3"/>
  <c r="H1444" i="3" s="1"/>
  <c r="L1444" i="3" s="1"/>
  <c r="D1020" i="3"/>
  <c r="F1020" i="3"/>
  <c r="H1020" i="3" s="1"/>
  <c r="L1020" i="3" s="1"/>
  <c r="D843" i="3"/>
  <c r="F843" i="3"/>
  <c r="H843" i="3" s="1"/>
  <c r="L843" i="3" s="1"/>
  <c r="D2679" i="3"/>
  <c r="F2679" i="3"/>
  <c r="H2679" i="3" s="1"/>
  <c r="L2679" i="3" s="1"/>
  <c r="D251" i="3"/>
  <c r="F251" i="3"/>
  <c r="H251" i="3" s="1"/>
  <c r="L251" i="3" s="1"/>
  <c r="D5976" i="3"/>
  <c r="M5976" i="3" s="1"/>
  <c r="F5976" i="3"/>
  <c r="H5976" i="3" s="1"/>
  <c r="L5976" i="3" s="1"/>
  <c r="D4716" i="3"/>
  <c r="M4716" i="3" s="1"/>
  <c r="F4716" i="3"/>
  <c r="H4716" i="3" s="1"/>
  <c r="L4716" i="3" s="1"/>
  <c r="F3104" i="3"/>
  <c r="H3104" i="3" s="1"/>
  <c r="L3104" i="3" s="1"/>
  <c r="D3104" i="3"/>
  <c r="F1677" i="3"/>
  <c r="H1677" i="3" s="1"/>
  <c r="L1677" i="3" s="1"/>
  <c r="D1677" i="3"/>
  <c r="D1493" i="3"/>
  <c r="F1493" i="3"/>
  <c r="H1493" i="3" s="1"/>
  <c r="L1493" i="3" s="1"/>
  <c r="D2718" i="3"/>
  <c r="F2718" i="3"/>
  <c r="H2718" i="3" s="1"/>
  <c r="L2718" i="3" s="1"/>
  <c r="D3899" i="3"/>
  <c r="M3899" i="3" s="1"/>
  <c r="F3899" i="3"/>
  <c r="H3899" i="3" s="1"/>
  <c r="L3899" i="3" s="1"/>
  <c r="D5667" i="3"/>
  <c r="M5667" i="3" s="1"/>
  <c r="F5667" i="3"/>
  <c r="H5667" i="3" s="1"/>
  <c r="L5667" i="3" s="1"/>
  <c r="F1538" i="3"/>
  <c r="H1538" i="3" s="1"/>
  <c r="L1538" i="3" s="1"/>
  <c r="D1538" i="3"/>
  <c r="F1980" i="3"/>
  <c r="H1980" i="3" s="1"/>
  <c r="L1980" i="3" s="1"/>
  <c r="D1980" i="3"/>
  <c r="F2542" i="3"/>
  <c r="H2542" i="3" s="1"/>
  <c r="L2542" i="3" s="1"/>
  <c r="D2542" i="3"/>
  <c r="F3652" i="3"/>
  <c r="H3652" i="3" s="1"/>
  <c r="L3652" i="3" s="1"/>
  <c r="D3652" i="3"/>
  <c r="F30" i="3"/>
  <c r="H30" i="3" s="1"/>
  <c r="L30" i="3" s="1"/>
  <c r="D30" i="3"/>
  <c r="D1854" i="3"/>
  <c r="F1854" i="3"/>
  <c r="H1854" i="3" s="1"/>
  <c r="L1854" i="3" s="1"/>
  <c r="F339" i="3"/>
  <c r="H339" i="3" s="1"/>
  <c r="L339" i="3" s="1"/>
  <c r="D339" i="3"/>
  <c r="D5046" i="3"/>
  <c r="M5046" i="3" s="1"/>
  <c r="F5046" i="3"/>
  <c r="H5046" i="3" s="1"/>
  <c r="L5046" i="3" s="1"/>
  <c r="D1037" i="3"/>
  <c r="F1037" i="3"/>
  <c r="H1037" i="3" s="1"/>
  <c r="L1037" i="3" s="1"/>
  <c r="F2866" i="3"/>
  <c r="H2866" i="3" s="1"/>
  <c r="L2866" i="3" s="1"/>
  <c r="D2866" i="3"/>
  <c r="F3653" i="3"/>
  <c r="H3653" i="3" s="1"/>
  <c r="L3653" i="3" s="1"/>
  <c r="D3653" i="3"/>
  <c r="F4189" i="3"/>
  <c r="H4189" i="3" s="1"/>
  <c r="L4189" i="3" s="1"/>
  <c r="D4189" i="3"/>
  <c r="M4189" i="3" s="1"/>
  <c r="D2644" i="3"/>
  <c r="F2644" i="3"/>
  <c r="H2644" i="3" s="1"/>
  <c r="L2644" i="3" s="1"/>
  <c r="D1182" i="3"/>
  <c r="F1182" i="3"/>
  <c r="H1182" i="3" s="1"/>
  <c r="L1182" i="3" s="1"/>
  <c r="D5704" i="3"/>
  <c r="M5704" i="3" s="1"/>
  <c r="F5704" i="3"/>
  <c r="H5704" i="3" s="1"/>
  <c r="L5704" i="3" s="1"/>
  <c r="D2486" i="3"/>
  <c r="F2486" i="3"/>
  <c r="H2486" i="3" s="1"/>
  <c r="L2486" i="3" s="1"/>
  <c r="D5443" i="3"/>
  <c r="M5443" i="3" s="1"/>
  <c r="F5443" i="3"/>
  <c r="H5443" i="3" s="1"/>
  <c r="L5443" i="3" s="1"/>
  <c r="F5982" i="3"/>
  <c r="H5982" i="3" s="1"/>
  <c r="L5982" i="3" s="1"/>
  <c r="D5982" i="3"/>
  <c r="M5982" i="3" s="1"/>
  <c r="F4136" i="3"/>
  <c r="H4136" i="3" s="1"/>
  <c r="L4136" i="3" s="1"/>
  <c r="D4136" i="3"/>
  <c r="M4136" i="3" s="1"/>
  <c r="D5151" i="3"/>
  <c r="M5151" i="3" s="1"/>
  <c r="F5151" i="3"/>
  <c r="H5151" i="3" s="1"/>
  <c r="L5151" i="3" s="1"/>
  <c r="D3683" i="3"/>
  <c r="F3683" i="3"/>
  <c r="H3683" i="3" s="1"/>
  <c r="L3683" i="3" s="1"/>
  <c r="F1004" i="3"/>
  <c r="H1004" i="3" s="1"/>
  <c r="L1004" i="3" s="1"/>
  <c r="D1004" i="3"/>
  <c r="D3059" i="3"/>
  <c r="F3059" i="3"/>
  <c r="H3059" i="3" s="1"/>
  <c r="L3059" i="3" s="1"/>
  <c r="D1267" i="3"/>
  <c r="F1267" i="3"/>
  <c r="H1267" i="3" s="1"/>
  <c r="L1267" i="3" s="1"/>
  <c r="D4089" i="3"/>
  <c r="M4089" i="3" s="1"/>
  <c r="F4089" i="3"/>
  <c r="H4089" i="3" s="1"/>
  <c r="L4089" i="3" s="1"/>
  <c r="D366" i="3"/>
  <c r="F366" i="3"/>
  <c r="H366" i="3" s="1"/>
  <c r="L366" i="3" s="1"/>
  <c r="D961" i="3"/>
  <c r="F961" i="3"/>
  <c r="H961" i="3" s="1"/>
  <c r="L961" i="3" s="1"/>
  <c r="F173" i="3"/>
  <c r="H173" i="3" s="1"/>
  <c r="L173" i="3" s="1"/>
  <c r="D173" i="3"/>
  <c r="F4252" i="3"/>
  <c r="H4252" i="3" s="1"/>
  <c r="L4252" i="3" s="1"/>
  <c r="D4252" i="3"/>
  <c r="M4252" i="3" s="1"/>
  <c r="D1445" i="3"/>
  <c r="F1445" i="3"/>
  <c r="H1445" i="3" s="1"/>
  <c r="L1445" i="3" s="1"/>
  <c r="D5323" i="3"/>
  <c r="M5323" i="3" s="1"/>
  <c r="F5323" i="3"/>
  <c r="H5323" i="3" s="1"/>
  <c r="L5323" i="3" s="1"/>
  <c r="F2971" i="3"/>
  <c r="H2971" i="3" s="1"/>
  <c r="L2971" i="3" s="1"/>
  <c r="D2971" i="3"/>
  <c r="D2704" i="3"/>
  <c r="F2704" i="3"/>
  <c r="H2704" i="3" s="1"/>
  <c r="L2704" i="3" s="1"/>
  <c r="D3921" i="3"/>
  <c r="M3921" i="3" s="1"/>
  <c r="F3921" i="3"/>
  <c r="H3921" i="3" s="1"/>
  <c r="L3921" i="3" s="1"/>
  <c r="F4313" i="3"/>
  <c r="H4313" i="3" s="1"/>
  <c r="L4313" i="3" s="1"/>
  <c r="D4313" i="3"/>
  <c r="M4313" i="3" s="1"/>
  <c r="D2683" i="3"/>
  <c r="F2683" i="3"/>
  <c r="H2683" i="3" s="1"/>
  <c r="L2683" i="3" s="1"/>
  <c r="D635" i="3"/>
  <c r="F635" i="3"/>
  <c r="H635" i="3" s="1"/>
  <c r="L635" i="3" s="1"/>
  <c r="F5968" i="3"/>
  <c r="H5968" i="3" s="1"/>
  <c r="L5968" i="3" s="1"/>
  <c r="D5968" i="3"/>
  <c r="M5968" i="3" s="1"/>
  <c r="F2514" i="3"/>
  <c r="H2514" i="3" s="1"/>
  <c r="L2514" i="3" s="1"/>
  <c r="D2514" i="3"/>
  <c r="D1112" i="3"/>
  <c r="F1112" i="3"/>
  <c r="H1112" i="3" s="1"/>
  <c r="L1112" i="3" s="1"/>
  <c r="D3195" i="3"/>
  <c r="F3195" i="3"/>
  <c r="H3195" i="3" s="1"/>
  <c r="L3195" i="3" s="1"/>
  <c r="D3373" i="3"/>
  <c r="F3373" i="3"/>
  <c r="H3373" i="3" s="1"/>
  <c r="L3373" i="3" s="1"/>
  <c r="D4073" i="3"/>
  <c r="M4073" i="3" s="1"/>
  <c r="F4073" i="3"/>
  <c r="H4073" i="3" s="1"/>
  <c r="L4073" i="3" s="1"/>
  <c r="D1422" i="3"/>
  <c r="F1422" i="3"/>
  <c r="H1422" i="3" s="1"/>
  <c r="L1422" i="3" s="1"/>
  <c r="D26" i="3"/>
  <c r="F26" i="3"/>
  <c r="H26" i="3" s="1"/>
  <c r="L26" i="3" s="1"/>
  <c r="D5163" i="3"/>
  <c r="M5163" i="3" s="1"/>
  <c r="F5163" i="3"/>
  <c r="H5163" i="3" s="1"/>
  <c r="L5163" i="3" s="1"/>
  <c r="D2319" i="3"/>
  <c r="F2319" i="3"/>
  <c r="H2319" i="3" s="1"/>
  <c r="L2319" i="3" s="1"/>
  <c r="D2119" i="3"/>
  <c r="F2119" i="3"/>
  <c r="H2119" i="3" s="1"/>
  <c r="L2119" i="3" s="1"/>
  <c r="D2640" i="3"/>
  <c r="F2640" i="3"/>
  <c r="H2640" i="3" s="1"/>
  <c r="L2640" i="3" s="1"/>
  <c r="D2148" i="3"/>
  <c r="F2148" i="3"/>
  <c r="H2148" i="3" s="1"/>
  <c r="L2148" i="3" s="1"/>
  <c r="F114" i="3"/>
  <c r="H114" i="3" s="1"/>
  <c r="L114" i="3" s="1"/>
  <c r="D114" i="3"/>
  <c r="F4763" i="3"/>
  <c r="H4763" i="3" s="1"/>
  <c r="L4763" i="3" s="1"/>
  <c r="D4763" i="3"/>
  <c r="M4763" i="3" s="1"/>
  <c r="D3421" i="3"/>
  <c r="F3421" i="3"/>
  <c r="H3421" i="3" s="1"/>
  <c r="L3421" i="3" s="1"/>
  <c r="F4842" i="3"/>
  <c r="H4842" i="3" s="1"/>
  <c r="L4842" i="3" s="1"/>
  <c r="D4842" i="3"/>
  <c r="M4842" i="3" s="1"/>
  <c r="F4545" i="3"/>
  <c r="H4545" i="3" s="1"/>
  <c r="L4545" i="3" s="1"/>
  <c r="D4545" i="3"/>
  <c r="M4545" i="3" s="1"/>
  <c r="F3078" i="3"/>
  <c r="H3078" i="3" s="1"/>
  <c r="L3078" i="3" s="1"/>
  <c r="D3078" i="3"/>
  <c r="F1340" i="3"/>
  <c r="H1340" i="3" s="1"/>
  <c r="L1340" i="3" s="1"/>
  <c r="D1340" i="3"/>
  <c r="F1570" i="3"/>
  <c r="H1570" i="3" s="1"/>
  <c r="L1570" i="3" s="1"/>
  <c r="D1570" i="3"/>
  <c r="F4168" i="3"/>
  <c r="H4168" i="3" s="1"/>
  <c r="L4168" i="3" s="1"/>
  <c r="D4168" i="3"/>
  <c r="M4168" i="3" s="1"/>
  <c r="F1743" i="3"/>
  <c r="H1743" i="3" s="1"/>
  <c r="L1743" i="3" s="1"/>
  <c r="D1743" i="3"/>
  <c r="F1254" i="3"/>
  <c r="H1254" i="3" s="1"/>
  <c r="L1254" i="3" s="1"/>
  <c r="D1254" i="3"/>
  <c r="D4192" i="3"/>
  <c r="M4192" i="3" s="1"/>
  <c r="F4192" i="3"/>
  <c r="H4192" i="3" s="1"/>
  <c r="L4192" i="3" s="1"/>
  <c r="D5125" i="3"/>
  <c r="M5125" i="3" s="1"/>
  <c r="F5125" i="3"/>
  <c r="H5125" i="3" s="1"/>
  <c r="L5125" i="3" s="1"/>
  <c r="F117" i="3"/>
  <c r="H117" i="3" s="1"/>
  <c r="L117" i="3" s="1"/>
  <c r="D117" i="3"/>
  <c r="F45" i="3"/>
  <c r="H45" i="3" s="1"/>
  <c r="L45" i="3" s="1"/>
  <c r="D45" i="3"/>
  <c r="F2393" i="3"/>
  <c r="H2393" i="3" s="1"/>
  <c r="L2393" i="3" s="1"/>
  <c r="D2393" i="3"/>
  <c r="F5922" i="3"/>
  <c r="H5922" i="3" s="1"/>
  <c r="L5922" i="3" s="1"/>
  <c r="D5922" i="3"/>
  <c r="M5922" i="3" s="1"/>
  <c r="F3647" i="3"/>
  <c r="H3647" i="3" s="1"/>
  <c r="L3647" i="3" s="1"/>
  <c r="D3647" i="3"/>
  <c r="D2687" i="3"/>
  <c r="F2687" i="3"/>
  <c r="H2687" i="3" s="1"/>
  <c r="L2687" i="3" s="1"/>
  <c r="F1104" i="3"/>
  <c r="H1104" i="3" s="1"/>
  <c r="L1104" i="3" s="1"/>
  <c r="D1104" i="3"/>
  <c r="D447" i="3"/>
  <c r="F447" i="3"/>
  <c r="H447" i="3" s="1"/>
  <c r="L447" i="3" s="1"/>
  <c r="F1966" i="3"/>
  <c r="H1966" i="3" s="1"/>
  <c r="L1966" i="3" s="1"/>
  <c r="D1966" i="3"/>
  <c r="F3160" i="3"/>
  <c r="H3160" i="3" s="1"/>
  <c r="L3160" i="3" s="1"/>
  <c r="D3160" i="3"/>
  <c r="D5194" i="3"/>
  <c r="M5194" i="3" s="1"/>
  <c r="F5194" i="3"/>
  <c r="H5194" i="3" s="1"/>
  <c r="L5194" i="3" s="1"/>
  <c r="D2487" i="3"/>
  <c r="F2487" i="3"/>
  <c r="H2487" i="3" s="1"/>
  <c r="L2487" i="3" s="1"/>
  <c r="F5083" i="3"/>
  <c r="H5083" i="3" s="1"/>
  <c r="L5083" i="3" s="1"/>
  <c r="D5083" i="3"/>
  <c r="M5083" i="3" s="1"/>
  <c r="F3695" i="3"/>
  <c r="H3695" i="3" s="1"/>
  <c r="L3695" i="3" s="1"/>
  <c r="D3695" i="3"/>
  <c r="F2009" i="3"/>
  <c r="H2009" i="3" s="1"/>
  <c r="L2009" i="3" s="1"/>
  <c r="D2009" i="3"/>
  <c r="F4784" i="3"/>
  <c r="H4784" i="3" s="1"/>
  <c r="L4784" i="3" s="1"/>
  <c r="D4784" i="3"/>
  <c r="M4784" i="3" s="1"/>
  <c r="F3447" i="3"/>
  <c r="H3447" i="3" s="1"/>
  <c r="L3447" i="3" s="1"/>
  <c r="D3447" i="3"/>
  <c r="D4789" i="3"/>
  <c r="M4789" i="3" s="1"/>
  <c r="F4789" i="3"/>
  <c r="H4789" i="3" s="1"/>
  <c r="L4789" i="3" s="1"/>
  <c r="D3436" i="3"/>
  <c r="F3436" i="3"/>
  <c r="H3436" i="3" s="1"/>
  <c r="L3436" i="3" s="1"/>
  <c r="F1121" i="3"/>
  <c r="H1121" i="3" s="1"/>
  <c r="L1121" i="3" s="1"/>
  <c r="D1121" i="3"/>
  <c r="F5782" i="3"/>
  <c r="H5782" i="3" s="1"/>
  <c r="L5782" i="3" s="1"/>
  <c r="D5782" i="3"/>
  <c r="M5782" i="3" s="1"/>
  <c r="D2055" i="3"/>
  <c r="F2055" i="3"/>
  <c r="H2055" i="3" s="1"/>
  <c r="L2055" i="3" s="1"/>
  <c r="D2854" i="3"/>
  <c r="F2854" i="3"/>
  <c r="H2854" i="3" s="1"/>
  <c r="L2854" i="3" s="1"/>
  <c r="F4677" i="3"/>
  <c r="H4677" i="3" s="1"/>
  <c r="L4677" i="3" s="1"/>
  <c r="D4677" i="3"/>
  <c r="M4677" i="3" s="1"/>
  <c r="D3189" i="3"/>
  <c r="F3189" i="3"/>
  <c r="H3189" i="3" s="1"/>
  <c r="L3189" i="3" s="1"/>
  <c r="D3933" i="3"/>
  <c r="M3933" i="3" s="1"/>
  <c r="F3933" i="3"/>
  <c r="H3933" i="3" s="1"/>
  <c r="L3933" i="3" s="1"/>
  <c r="F1354" i="3"/>
  <c r="H1354" i="3" s="1"/>
  <c r="L1354" i="3" s="1"/>
  <c r="D1354" i="3"/>
  <c r="F1829" i="3"/>
  <c r="H1829" i="3" s="1"/>
  <c r="L1829" i="3" s="1"/>
  <c r="D1829" i="3"/>
  <c r="F2151" i="3"/>
  <c r="H2151" i="3" s="1"/>
  <c r="L2151" i="3" s="1"/>
  <c r="D2151" i="3"/>
  <c r="D3095" i="3"/>
  <c r="F3095" i="3"/>
  <c r="H3095" i="3" s="1"/>
  <c r="L3095" i="3" s="1"/>
  <c r="F3697" i="3"/>
  <c r="H3697" i="3" s="1"/>
  <c r="L3697" i="3" s="1"/>
  <c r="D3697" i="3"/>
  <c r="D2893" i="3"/>
  <c r="F2893" i="3"/>
  <c r="H2893" i="3" s="1"/>
  <c r="L2893" i="3" s="1"/>
  <c r="D4064" i="3"/>
  <c r="M4064" i="3" s="1"/>
  <c r="F4064" i="3"/>
  <c r="H4064" i="3" s="1"/>
  <c r="L4064" i="3" s="1"/>
  <c r="F578" i="3"/>
  <c r="H578" i="3" s="1"/>
  <c r="L578" i="3" s="1"/>
  <c r="D578" i="3"/>
  <c r="F3010" i="3"/>
  <c r="H3010" i="3" s="1"/>
  <c r="L3010" i="3" s="1"/>
  <c r="D3010" i="3"/>
  <c r="D2829" i="3"/>
  <c r="F2829" i="3"/>
  <c r="H2829" i="3" s="1"/>
  <c r="L2829" i="3" s="1"/>
  <c r="D1010" i="3"/>
  <c r="F1010" i="3"/>
  <c r="H1010" i="3" s="1"/>
  <c r="L1010" i="3" s="1"/>
  <c r="D5356" i="3"/>
  <c r="M5356" i="3" s="1"/>
  <c r="F5356" i="3"/>
  <c r="H5356" i="3" s="1"/>
  <c r="L5356" i="3" s="1"/>
  <c r="D2348" i="3"/>
  <c r="F2348" i="3"/>
  <c r="H2348" i="3" s="1"/>
  <c r="L2348" i="3" s="1"/>
  <c r="D3686" i="3"/>
  <c r="F3686" i="3"/>
  <c r="H3686" i="3" s="1"/>
  <c r="L3686" i="3" s="1"/>
  <c r="F1903" i="3"/>
  <c r="H1903" i="3" s="1"/>
  <c r="L1903" i="3" s="1"/>
  <c r="D1903" i="3"/>
  <c r="D1974" i="3"/>
  <c r="F1974" i="3"/>
  <c r="H1974" i="3" s="1"/>
  <c r="L1974" i="3" s="1"/>
  <c r="F4745" i="3"/>
  <c r="H4745" i="3" s="1"/>
  <c r="L4745" i="3" s="1"/>
  <c r="D4745" i="3"/>
  <c r="M4745" i="3" s="1"/>
  <c r="D2222" i="3"/>
  <c r="F2222" i="3"/>
  <c r="H2222" i="3" s="1"/>
  <c r="L2222" i="3" s="1"/>
  <c r="F4700" i="3"/>
  <c r="H4700" i="3" s="1"/>
  <c r="L4700" i="3" s="1"/>
  <c r="D4700" i="3"/>
  <c r="M4700" i="3" s="1"/>
  <c r="D5517" i="3"/>
  <c r="M5517" i="3" s="1"/>
  <c r="F5517" i="3"/>
  <c r="H5517" i="3" s="1"/>
  <c r="L5517" i="3" s="1"/>
  <c r="D4963" i="3"/>
  <c r="M4963" i="3" s="1"/>
  <c r="F4963" i="3"/>
  <c r="H4963" i="3" s="1"/>
  <c r="L4963" i="3" s="1"/>
  <c r="D3531" i="3"/>
  <c r="F3531" i="3"/>
  <c r="H3531" i="3" s="1"/>
  <c r="L3531" i="3" s="1"/>
  <c r="D1198" i="3"/>
  <c r="F1198" i="3"/>
  <c r="H1198" i="3" s="1"/>
  <c r="L1198" i="3" s="1"/>
  <c r="D4902" i="3"/>
  <c r="M4902" i="3" s="1"/>
  <c r="F4902" i="3"/>
  <c r="H4902" i="3" s="1"/>
  <c r="L4902" i="3" s="1"/>
  <c r="F5973" i="3"/>
  <c r="H5973" i="3" s="1"/>
  <c r="L5973" i="3" s="1"/>
  <c r="D5973" i="3"/>
  <c r="M5973" i="3" s="1"/>
  <c r="F4527" i="3"/>
  <c r="H4527" i="3" s="1"/>
  <c r="L4527" i="3" s="1"/>
  <c r="D4527" i="3"/>
  <c r="M4527" i="3" s="1"/>
  <c r="F1351" i="3"/>
  <c r="H1351" i="3" s="1"/>
  <c r="L1351" i="3" s="1"/>
  <c r="D1351" i="3"/>
  <c r="D3451" i="3"/>
  <c r="F3451" i="3"/>
  <c r="H3451" i="3" s="1"/>
  <c r="L3451" i="3" s="1"/>
  <c r="D480" i="3"/>
  <c r="F480" i="3"/>
  <c r="H480" i="3" s="1"/>
  <c r="L480" i="3" s="1"/>
  <c r="D1812" i="3"/>
  <c r="F1812" i="3"/>
  <c r="H1812" i="3" s="1"/>
  <c r="L1812" i="3" s="1"/>
  <c r="D4630" i="3"/>
  <c r="M4630" i="3" s="1"/>
  <c r="F4630" i="3"/>
  <c r="H4630" i="3" s="1"/>
  <c r="L4630" i="3" s="1"/>
  <c r="D883" i="3"/>
  <c r="F883" i="3"/>
  <c r="H883" i="3" s="1"/>
  <c r="L883" i="3" s="1"/>
  <c r="D4416" i="3"/>
  <c r="M4416" i="3" s="1"/>
  <c r="F4416" i="3"/>
  <c r="H4416" i="3" s="1"/>
  <c r="L4416" i="3" s="1"/>
  <c r="D1900" i="3"/>
  <c r="F1900" i="3"/>
  <c r="H1900" i="3" s="1"/>
  <c r="L1900" i="3" s="1"/>
  <c r="D557" i="3"/>
  <c r="F557" i="3"/>
  <c r="H557" i="3" s="1"/>
  <c r="L557" i="3" s="1"/>
  <c r="D4786" i="3"/>
  <c r="M4786" i="3" s="1"/>
  <c r="F4786" i="3"/>
  <c r="H4786" i="3" s="1"/>
  <c r="L4786" i="3" s="1"/>
  <c r="F5505" i="3"/>
  <c r="H5505" i="3" s="1"/>
  <c r="L5505" i="3" s="1"/>
  <c r="D5505" i="3"/>
  <c r="M5505" i="3" s="1"/>
  <c r="D2353" i="3"/>
  <c r="F2353" i="3"/>
  <c r="H2353" i="3" s="1"/>
  <c r="L2353" i="3" s="1"/>
  <c r="D3021" i="3"/>
  <c r="F3021" i="3"/>
  <c r="H3021" i="3" s="1"/>
  <c r="L3021" i="3" s="1"/>
  <c r="D2389" i="3"/>
  <c r="F2389" i="3"/>
  <c r="H2389" i="3" s="1"/>
  <c r="L2389" i="3" s="1"/>
  <c r="D1559" i="3"/>
  <c r="F1559" i="3"/>
  <c r="H1559" i="3" s="1"/>
  <c r="L1559" i="3" s="1"/>
  <c r="F3895" i="3"/>
  <c r="H3895" i="3" s="1"/>
  <c r="L3895" i="3" s="1"/>
  <c r="D3895" i="3"/>
  <c r="M3895" i="3" s="1"/>
  <c r="D3090" i="3"/>
  <c r="F3090" i="3"/>
  <c r="H3090" i="3" s="1"/>
  <c r="L3090" i="3" s="1"/>
  <c r="F3809" i="3"/>
  <c r="H3809" i="3" s="1"/>
  <c r="L3809" i="3" s="1"/>
  <c r="D3809" i="3"/>
  <c r="M3809" i="3" s="1"/>
  <c r="D2365" i="3"/>
  <c r="F2365" i="3"/>
  <c r="H2365" i="3" s="1"/>
  <c r="L2365" i="3" s="1"/>
  <c r="D5530" i="3"/>
  <c r="M5530" i="3" s="1"/>
  <c r="F5530" i="3"/>
  <c r="H5530" i="3" s="1"/>
  <c r="L5530" i="3" s="1"/>
  <c r="D1040" i="3"/>
  <c r="F1040" i="3"/>
  <c r="H1040" i="3" s="1"/>
  <c r="L1040" i="3" s="1"/>
  <c r="D5870" i="3"/>
  <c r="M5870" i="3" s="1"/>
  <c r="F5870" i="3"/>
  <c r="H5870" i="3" s="1"/>
  <c r="L5870" i="3" s="1"/>
  <c r="F3131" i="3"/>
  <c r="H3131" i="3" s="1"/>
  <c r="L3131" i="3" s="1"/>
  <c r="D3131" i="3"/>
  <c r="D5660" i="3"/>
  <c r="M5660" i="3" s="1"/>
  <c r="F5660" i="3"/>
  <c r="H5660" i="3" s="1"/>
  <c r="L5660" i="3" s="1"/>
  <c r="D5280" i="3"/>
  <c r="M5280" i="3" s="1"/>
  <c r="F5280" i="3"/>
  <c r="H5280" i="3" s="1"/>
  <c r="L5280" i="3" s="1"/>
  <c r="D5594" i="3"/>
  <c r="M5594" i="3" s="1"/>
  <c r="F5594" i="3"/>
  <c r="H5594" i="3" s="1"/>
  <c r="L5594" i="3" s="1"/>
  <c r="D3867" i="3"/>
  <c r="M3867" i="3" s="1"/>
  <c r="F3867" i="3"/>
  <c r="H3867" i="3" s="1"/>
  <c r="L3867" i="3" s="1"/>
  <c r="D1077" i="3"/>
  <c r="F1077" i="3"/>
  <c r="H1077" i="3" s="1"/>
  <c r="L1077" i="3" s="1"/>
  <c r="F5745" i="3"/>
  <c r="H5745" i="3" s="1"/>
  <c r="L5745" i="3" s="1"/>
  <c r="D5745" i="3"/>
  <c r="M5745" i="3" s="1"/>
  <c r="D4019" i="3"/>
  <c r="M4019" i="3" s="1"/>
  <c r="F4019" i="3"/>
  <c r="H4019" i="3" s="1"/>
  <c r="L4019" i="3" s="1"/>
  <c r="D77" i="3"/>
  <c r="F77" i="3"/>
  <c r="H77" i="3" s="1"/>
  <c r="L77" i="3" s="1"/>
  <c r="D3716" i="3"/>
  <c r="F3716" i="3"/>
  <c r="H3716" i="3" s="1"/>
  <c r="L3716" i="3" s="1"/>
  <c r="D1983" i="3"/>
  <c r="F1983" i="3"/>
  <c r="H1983" i="3" s="1"/>
  <c r="L1983" i="3" s="1"/>
  <c r="F2187" i="3"/>
  <c r="H2187" i="3" s="1"/>
  <c r="L2187" i="3" s="1"/>
  <c r="D2187" i="3"/>
  <c r="F2698" i="3"/>
  <c r="H2698" i="3" s="1"/>
  <c r="L2698" i="3" s="1"/>
  <c r="D2698" i="3"/>
  <c r="F4383" i="3"/>
  <c r="H4383" i="3" s="1"/>
  <c r="L4383" i="3" s="1"/>
  <c r="D4383" i="3"/>
  <c r="M4383" i="3" s="1"/>
  <c r="F1957" i="3"/>
  <c r="H1957" i="3" s="1"/>
  <c r="L1957" i="3" s="1"/>
  <c r="D1957" i="3"/>
  <c r="D3713" i="3"/>
  <c r="F3713" i="3"/>
  <c r="H3713" i="3" s="1"/>
  <c r="L3713" i="3" s="1"/>
  <c r="F2987" i="3"/>
  <c r="H2987" i="3" s="1"/>
  <c r="L2987" i="3" s="1"/>
  <c r="D2987" i="3"/>
  <c r="D3348" i="3"/>
  <c r="F3348" i="3"/>
  <c r="H3348" i="3" s="1"/>
  <c r="L3348" i="3" s="1"/>
  <c r="F5817" i="3"/>
  <c r="H5817" i="3" s="1"/>
  <c r="L5817" i="3" s="1"/>
  <c r="D5817" i="3"/>
  <c r="M5817" i="3" s="1"/>
  <c r="D4547" i="3"/>
  <c r="M4547" i="3" s="1"/>
  <c r="F4547" i="3"/>
  <c r="H4547" i="3" s="1"/>
  <c r="L4547" i="3" s="1"/>
  <c r="D3495" i="3"/>
  <c r="F3495" i="3"/>
  <c r="H3495" i="3" s="1"/>
  <c r="L3495" i="3" s="1"/>
  <c r="F5848" i="3"/>
  <c r="H5848" i="3" s="1"/>
  <c r="L5848" i="3" s="1"/>
  <c r="D5848" i="3"/>
  <c r="M5848" i="3" s="1"/>
  <c r="D4053" i="3"/>
  <c r="M4053" i="3" s="1"/>
  <c r="F4053" i="3"/>
  <c r="H4053" i="3" s="1"/>
  <c r="L4053" i="3" s="1"/>
  <c r="D5021" i="3"/>
  <c r="M5021" i="3" s="1"/>
  <c r="F5021" i="3"/>
  <c r="H5021" i="3" s="1"/>
  <c r="L5021" i="3" s="1"/>
  <c r="F3442" i="3"/>
  <c r="H3442" i="3" s="1"/>
  <c r="L3442" i="3" s="1"/>
  <c r="D3442" i="3"/>
  <c r="D1148" i="3"/>
  <c r="F1148" i="3"/>
  <c r="H1148" i="3" s="1"/>
  <c r="L1148" i="3" s="1"/>
  <c r="D335" i="3"/>
  <c r="F335" i="3"/>
  <c r="H335" i="3" s="1"/>
  <c r="L335" i="3" s="1"/>
  <c r="F2182" i="3"/>
  <c r="H2182" i="3" s="1"/>
  <c r="L2182" i="3" s="1"/>
  <c r="D2182" i="3"/>
  <c r="F5576" i="3"/>
  <c r="H5576" i="3" s="1"/>
  <c r="L5576" i="3" s="1"/>
  <c r="D5576" i="3"/>
  <c r="M5576" i="3" s="1"/>
  <c r="F4644" i="3"/>
  <c r="H4644" i="3" s="1"/>
  <c r="L4644" i="3" s="1"/>
  <c r="D4644" i="3"/>
  <c r="M4644" i="3" s="1"/>
  <c r="D4957" i="3"/>
  <c r="M4957" i="3" s="1"/>
  <c r="F4957" i="3"/>
  <c r="H4957" i="3" s="1"/>
  <c r="L4957" i="3" s="1"/>
  <c r="D4874" i="3"/>
  <c r="M4874" i="3" s="1"/>
  <c r="F4874" i="3"/>
  <c r="H4874" i="3" s="1"/>
  <c r="L4874" i="3" s="1"/>
  <c r="D3409" i="3"/>
  <c r="F3409" i="3"/>
  <c r="H3409" i="3" s="1"/>
  <c r="L3409" i="3" s="1"/>
  <c r="F5269" i="3"/>
  <c r="H5269" i="3" s="1"/>
  <c r="L5269" i="3" s="1"/>
  <c r="D5269" i="3"/>
  <c r="M5269" i="3" s="1"/>
  <c r="F1502" i="3"/>
  <c r="H1502" i="3" s="1"/>
  <c r="L1502" i="3" s="1"/>
  <c r="D1502" i="3"/>
  <c r="D3454" i="3"/>
  <c r="F3454" i="3"/>
  <c r="H3454" i="3" s="1"/>
  <c r="L3454" i="3" s="1"/>
  <c r="F3979" i="3"/>
  <c r="H3979" i="3" s="1"/>
  <c r="L3979" i="3" s="1"/>
  <c r="D3979" i="3"/>
  <c r="M3979" i="3" s="1"/>
  <c r="D1768" i="3"/>
  <c r="F1768" i="3"/>
  <c r="H1768" i="3" s="1"/>
  <c r="L1768" i="3" s="1"/>
  <c r="D1275" i="3"/>
  <c r="F1275" i="3"/>
  <c r="H1275" i="3" s="1"/>
  <c r="L1275" i="3" s="1"/>
  <c r="D5779" i="3"/>
  <c r="M5779" i="3" s="1"/>
  <c r="F5779" i="3"/>
  <c r="H5779" i="3" s="1"/>
  <c r="L5779" i="3" s="1"/>
  <c r="F1330" i="3"/>
  <c r="H1330" i="3" s="1"/>
  <c r="L1330" i="3" s="1"/>
  <c r="D1330" i="3"/>
  <c r="D4673" i="3"/>
  <c r="M4673" i="3" s="1"/>
  <c r="F4673" i="3"/>
  <c r="H4673" i="3" s="1"/>
  <c r="L4673" i="3" s="1"/>
  <c r="D1258" i="3"/>
  <c r="F1258" i="3"/>
  <c r="H1258" i="3" s="1"/>
  <c r="L1258" i="3" s="1"/>
  <c r="D785" i="3"/>
  <c r="F785" i="3"/>
  <c r="H785" i="3" s="1"/>
  <c r="L785" i="3" s="1"/>
  <c r="F4010" i="3"/>
  <c r="H4010" i="3" s="1"/>
  <c r="L4010" i="3" s="1"/>
  <c r="D4010" i="3"/>
  <c r="M4010" i="3" s="1"/>
  <c r="F3894" i="3"/>
  <c r="H3894" i="3" s="1"/>
  <c r="L3894" i="3" s="1"/>
  <c r="D3894" i="3"/>
  <c r="M3894" i="3" s="1"/>
  <c r="D599" i="3"/>
  <c r="F599" i="3"/>
  <c r="H599" i="3" s="1"/>
  <c r="L599" i="3" s="1"/>
  <c r="F4302" i="3"/>
  <c r="H4302" i="3" s="1"/>
  <c r="L4302" i="3" s="1"/>
  <c r="D4302" i="3"/>
  <c r="M4302" i="3" s="1"/>
  <c r="F5621" i="3"/>
  <c r="H5621" i="3" s="1"/>
  <c r="L5621" i="3" s="1"/>
  <c r="D5621" i="3"/>
  <c r="M5621" i="3" s="1"/>
  <c r="D5400" i="3"/>
  <c r="M5400" i="3" s="1"/>
  <c r="F5400" i="3"/>
  <c r="H5400" i="3" s="1"/>
  <c r="L5400" i="3" s="1"/>
  <c r="D2535" i="3"/>
  <c r="F2535" i="3"/>
  <c r="H2535" i="3" s="1"/>
  <c r="L2535" i="3" s="1"/>
  <c r="D5677" i="3"/>
  <c r="M5677" i="3" s="1"/>
  <c r="F5677" i="3"/>
  <c r="H5677" i="3" s="1"/>
  <c r="L5677" i="3" s="1"/>
  <c r="D5411" i="3"/>
  <c r="M5411" i="3" s="1"/>
  <c r="F5411" i="3"/>
  <c r="H5411" i="3" s="1"/>
  <c r="L5411" i="3" s="1"/>
  <c r="D4100" i="3"/>
  <c r="M4100" i="3" s="1"/>
  <c r="F4100" i="3"/>
  <c r="H4100" i="3" s="1"/>
  <c r="L4100" i="3" s="1"/>
  <c r="D5604" i="3"/>
  <c r="M5604" i="3" s="1"/>
  <c r="F5604" i="3"/>
  <c r="H5604" i="3" s="1"/>
  <c r="L5604" i="3" s="1"/>
  <c r="D1226" i="3"/>
  <c r="F1226" i="3"/>
  <c r="H1226" i="3" s="1"/>
  <c r="L1226" i="3" s="1"/>
  <c r="F4406" i="3"/>
  <c r="H4406" i="3" s="1"/>
  <c r="L4406" i="3" s="1"/>
  <c r="D4406" i="3"/>
  <c r="M4406" i="3" s="1"/>
  <c r="D5912" i="3"/>
  <c r="M5912" i="3" s="1"/>
  <c r="F5912" i="3"/>
  <c r="H5912" i="3" s="1"/>
  <c r="L5912" i="3" s="1"/>
  <c r="F1956" i="3"/>
  <c r="H1956" i="3" s="1"/>
  <c r="L1956" i="3" s="1"/>
  <c r="D1956" i="3"/>
  <c r="D4210" i="3"/>
  <c r="M4210" i="3" s="1"/>
  <c r="F4210" i="3"/>
  <c r="H4210" i="3" s="1"/>
  <c r="L4210" i="3" s="1"/>
  <c r="D3519" i="3"/>
  <c r="F3519" i="3"/>
  <c r="H3519" i="3" s="1"/>
  <c r="L3519" i="3" s="1"/>
  <c r="D5843" i="3"/>
  <c r="M5843" i="3" s="1"/>
  <c r="F5843" i="3"/>
  <c r="H5843" i="3" s="1"/>
  <c r="L5843" i="3" s="1"/>
  <c r="D2622" i="3"/>
  <c r="F2622" i="3"/>
  <c r="H2622" i="3" s="1"/>
  <c r="L2622" i="3" s="1"/>
  <c r="D2252" i="3"/>
  <c r="F2252" i="3"/>
  <c r="H2252" i="3" s="1"/>
  <c r="L2252" i="3" s="1"/>
  <c r="D1401" i="3"/>
  <c r="F1401" i="3"/>
  <c r="H1401" i="3" s="1"/>
  <c r="L1401" i="3" s="1"/>
  <c r="D3603" i="3"/>
  <c r="F3603" i="3"/>
  <c r="H3603" i="3" s="1"/>
  <c r="L3603" i="3" s="1"/>
  <c r="D1880" i="3"/>
  <c r="F1880" i="3"/>
  <c r="H1880" i="3" s="1"/>
  <c r="L1880" i="3" s="1"/>
  <c r="D4834" i="3"/>
  <c r="M4834" i="3" s="1"/>
  <c r="F4834" i="3"/>
  <c r="H4834" i="3" s="1"/>
  <c r="L4834" i="3" s="1"/>
  <c r="F2304" i="3"/>
  <c r="H2304" i="3" s="1"/>
  <c r="L2304" i="3" s="1"/>
  <c r="D2304" i="3"/>
  <c r="D3132" i="3"/>
  <c r="F3132" i="3"/>
  <c r="H3132" i="3" s="1"/>
  <c r="L3132" i="3" s="1"/>
  <c r="D5429" i="3"/>
  <c r="M5429" i="3" s="1"/>
  <c r="F5429" i="3"/>
  <c r="H5429" i="3" s="1"/>
  <c r="L5429" i="3" s="1"/>
  <c r="F2372" i="3"/>
  <c r="H2372" i="3" s="1"/>
  <c r="L2372" i="3" s="1"/>
  <c r="D2372" i="3"/>
  <c r="F160" i="3"/>
  <c r="H160" i="3" s="1"/>
  <c r="L160" i="3" s="1"/>
  <c r="D160" i="3"/>
  <c r="D2812" i="3"/>
  <c r="F2812" i="3"/>
  <c r="H2812" i="3" s="1"/>
  <c r="L2812" i="3" s="1"/>
  <c r="D4272" i="3"/>
  <c r="M4272" i="3" s="1"/>
  <c r="F4272" i="3"/>
  <c r="H4272" i="3" s="1"/>
  <c r="L4272" i="3" s="1"/>
  <c r="F5950" i="3"/>
  <c r="H5950" i="3" s="1"/>
  <c r="L5950" i="3" s="1"/>
  <c r="D5950" i="3"/>
  <c r="M5950" i="3" s="1"/>
  <c r="F2481" i="3"/>
  <c r="H2481" i="3" s="1"/>
  <c r="L2481" i="3" s="1"/>
  <c r="D2481" i="3"/>
  <c r="F801" i="3"/>
  <c r="H801" i="3" s="1"/>
  <c r="L801" i="3" s="1"/>
  <c r="D801" i="3"/>
  <c r="F4894" i="3"/>
  <c r="H4894" i="3" s="1"/>
  <c r="L4894" i="3" s="1"/>
  <c r="D4894" i="3"/>
  <c r="M4894" i="3" s="1"/>
  <c r="F945" i="3"/>
  <c r="H945" i="3" s="1"/>
  <c r="L945" i="3" s="1"/>
  <c r="D945" i="3"/>
  <c r="D3412" i="3"/>
  <c r="F3412" i="3"/>
  <c r="H3412" i="3" s="1"/>
  <c r="L3412" i="3" s="1"/>
  <c r="F682" i="3"/>
  <c r="H682" i="3" s="1"/>
  <c r="L682" i="3" s="1"/>
  <c r="D682" i="3"/>
  <c r="F1277" i="3"/>
  <c r="H1277" i="3" s="1"/>
  <c r="L1277" i="3" s="1"/>
  <c r="D1277" i="3"/>
  <c r="F4981" i="3"/>
  <c r="H4981" i="3" s="1"/>
  <c r="L4981" i="3" s="1"/>
  <c r="D4981" i="3"/>
  <c r="M4981" i="3" s="1"/>
  <c r="D3157" i="3"/>
  <c r="F3157" i="3"/>
  <c r="H3157" i="3" s="1"/>
  <c r="L3157" i="3" s="1"/>
  <c r="F553" i="3"/>
  <c r="H553" i="3" s="1"/>
  <c r="L553" i="3" s="1"/>
  <c r="D553" i="3"/>
  <c r="D2154" i="3"/>
  <c r="F2154" i="3"/>
  <c r="H2154" i="3" s="1"/>
  <c r="L2154" i="3" s="1"/>
  <c r="D689" i="3"/>
  <c r="F689" i="3"/>
  <c r="H689" i="3" s="1"/>
  <c r="L689" i="3" s="1"/>
  <c r="F896" i="3"/>
  <c r="H896" i="3" s="1"/>
  <c r="L896" i="3" s="1"/>
  <c r="D896" i="3"/>
  <c r="D4065" i="3"/>
  <c r="M4065" i="3" s="1"/>
  <c r="F4065" i="3"/>
  <c r="H4065" i="3" s="1"/>
  <c r="L4065" i="3" s="1"/>
  <c r="F674" i="3"/>
  <c r="H674" i="3" s="1"/>
  <c r="L674" i="3" s="1"/>
  <c r="D674" i="3"/>
  <c r="D1625" i="3"/>
  <c r="F1625" i="3"/>
  <c r="H1625" i="3" s="1"/>
  <c r="L1625" i="3" s="1"/>
  <c r="D1009" i="3"/>
  <c r="F1009" i="3"/>
  <c r="H1009" i="3" s="1"/>
  <c r="L1009" i="3" s="1"/>
  <c r="D5495" i="3"/>
  <c r="M5495" i="3" s="1"/>
  <c r="F5495" i="3"/>
  <c r="H5495" i="3" s="1"/>
  <c r="L5495" i="3" s="1"/>
  <c r="D4266" i="3"/>
  <c r="M4266" i="3" s="1"/>
  <c r="F4266" i="3"/>
  <c r="H4266" i="3" s="1"/>
  <c r="L4266" i="3" s="1"/>
  <c r="D4887" i="3"/>
  <c r="M4887" i="3" s="1"/>
  <c r="F4887" i="3"/>
  <c r="H4887" i="3" s="1"/>
  <c r="L4887" i="3" s="1"/>
  <c r="F506" i="3"/>
  <c r="H506" i="3" s="1"/>
  <c r="L506" i="3" s="1"/>
  <c r="D506" i="3"/>
  <c r="D1512" i="3"/>
  <c r="F1512" i="3"/>
  <c r="H1512" i="3" s="1"/>
  <c r="L1512" i="3" s="1"/>
  <c r="D2876" i="3"/>
  <c r="F2876" i="3"/>
  <c r="H2876" i="3" s="1"/>
  <c r="L2876" i="3" s="1"/>
  <c r="D1060" i="3"/>
  <c r="F1060" i="3"/>
  <c r="H1060" i="3" s="1"/>
  <c r="L1060" i="3" s="1"/>
  <c r="F4223" i="3"/>
  <c r="H4223" i="3" s="1"/>
  <c r="L4223" i="3" s="1"/>
  <c r="D4223" i="3"/>
  <c r="M4223" i="3" s="1"/>
  <c r="F1688" i="3"/>
  <c r="H1688" i="3" s="1"/>
  <c r="L1688" i="3" s="1"/>
  <c r="D1688" i="3"/>
  <c r="D1179" i="3"/>
  <c r="F1179" i="3"/>
  <c r="H1179" i="3" s="1"/>
  <c r="L1179" i="3" s="1"/>
  <c r="D21" i="3"/>
  <c r="F21" i="3"/>
  <c r="H21" i="3" s="1"/>
  <c r="L21" i="3" s="1"/>
  <c r="F485" i="3"/>
  <c r="H485" i="3" s="1"/>
  <c r="L485" i="3" s="1"/>
  <c r="D485" i="3"/>
  <c r="F1719" i="3"/>
  <c r="H1719" i="3" s="1"/>
  <c r="L1719" i="3" s="1"/>
  <c r="D1719" i="3"/>
  <c r="D482" i="3"/>
  <c r="F482" i="3"/>
  <c r="H482" i="3" s="1"/>
  <c r="L482" i="3" s="1"/>
  <c r="F3575" i="3"/>
  <c r="H3575" i="3" s="1"/>
  <c r="L3575" i="3" s="1"/>
  <c r="D3575" i="3"/>
  <c r="F4880" i="3"/>
  <c r="H4880" i="3" s="1"/>
  <c r="L4880" i="3" s="1"/>
  <c r="D4880" i="3"/>
  <c r="M4880" i="3" s="1"/>
  <c r="D2678" i="3"/>
  <c r="F2678" i="3"/>
  <c r="H2678" i="3" s="1"/>
  <c r="L2678" i="3" s="1"/>
  <c r="D2749" i="3"/>
  <c r="F2749" i="3"/>
  <c r="H2749" i="3" s="1"/>
  <c r="L2749" i="3" s="1"/>
  <c r="D2959" i="3"/>
  <c r="F2959" i="3"/>
  <c r="H2959" i="3" s="1"/>
  <c r="L2959" i="3" s="1"/>
  <c r="D905" i="3"/>
  <c r="F905" i="3"/>
  <c r="H905" i="3" s="1"/>
  <c r="L905" i="3" s="1"/>
  <c r="F5288" i="3"/>
  <c r="H5288" i="3" s="1"/>
  <c r="L5288" i="3" s="1"/>
  <c r="D5288" i="3"/>
  <c r="M5288" i="3" s="1"/>
  <c r="D1810" i="3"/>
  <c r="F1810" i="3"/>
  <c r="H1810" i="3" s="1"/>
  <c r="L1810" i="3" s="1"/>
  <c r="D1747" i="3"/>
  <c r="F1747" i="3"/>
  <c r="H1747" i="3" s="1"/>
  <c r="L1747" i="3" s="1"/>
  <c r="F2884" i="3"/>
  <c r="H2884" i="3" s="1"/>
  <c r="L2884" i="3" s="1"/>
  <c r="D2884" i="3"/>
  <c r="F3789" i="3"/>
  <c r="H3789" i="3" s="1"/>
  <c r="L3789" i="3" s="1"/>
  <c r="D3789" i="3"/>
  <c r="M3789" i="3" s="1"/>
  <c r="D5804" i="3"/>
  <c r="M5804" i="3" s="1"/>
  <c r="F5804" i="3"/>
  <c r="H5804" i="3" s="1"/>
  <c r="L5804" i="3" s="1"/>
  <c r="F4825" i="3"/>
  <c r="H4825" i="3" s="1"/>
  <c r="L4825" i="3" s="1"/>
  <c r="D4825" i="3"/>
  <c r="M4825" i="3" s="1"/>
  <c r="D340" i="3"/>
  <c r="F340" i="3"/>
  <c r="H340" i="3" s="1"/>
  <c r="L340" i="3" s="1"/>
  <c r="D2311" i="3"/>
  <c r="F2311" i="3"/>
  <c r="H2311" i="3" s="1"/>
  <c r="L2311" i="3" s="1"/>
  <c r="D5422" i="3"/>
  <c r="M5422" i="3" s="1"/>
  <c r="F5422" i="3"/>
  <c r="H5422" i="3" s="1"/>
  <c r="L5422" i="3" s="1"/>
  <c r="D3541" i="3"/>
  <c r="F3541" i="3"/>
  <c r="H3541" i="3" s="1"/>
  <c r="L3541" i="3" s="1"/>
  <c r="F5160" i="3"/>
  <c r="H5160" i="3" s="1"/>
  <c r="L5160" i="3" s="1"/>
  <c r="D5160" i="3"/>
  <c r="M5160" i="3" s="1"/>
  <c r="D3298" i="3"/>
  <c r="F3298" i="3"/>
  <c r="H3298" i="3" s="1"/>
  <c r="L3298" i="3" s="1"/>
  <c r="F5570" i="3"/>
  <c r="H5570" i="3" s="1"/>
  <c r="L5570" i="3" s="1"/>
  <c r="D5570" i="3"/>
  <c r="M5570" i="3" s="1"/>
  <c r="D1184" i="3"/>
  <c r="F1184" i="3"/>
  <c r="H1184" i="3" s="1"/>
  <c r="L1184" i="3" s="1"/>
  <c r="D5572" i="3"/>
  <c r="M5572" i="3" s="1"/>
  <c r="F5572" i="3"/>
  <c r="H5572" i="3" s="1"/>
  <c r="L5572" i="3" s="1"/>
  <c r="D5334" i="3"/>
  <c r="M5334" i="3" s="1"/>
  <c r="F5334" i="3"/>
  <c r="H5334" i="3" s="1"/>
  <c r="L5334" i="3" s="1"/>
  <c r="F4449" i="3"/>
  <c r="H4449" i="3" s="1"/>
  <c r="L4449" i="3" s="1"/>
  <c r="D4449" i="3"/>
  <c r="M4449" i="3" s="1"/>
  <c r="D2117" i="3"/>
  <c r="F2117" i="3"/>
  <c r="H2117" i="3" s="1"/>
  <c r="L2117" i="3" s="1"/>
  <c r="F536" i="3"/>
  <c r="H536" i="3" s="1"/>
  <c r="L536" i="3" s="1"/>
  <c r="D536" i="3"/>
  <c r="F4924" i="3"/>
  <c r="H4924" i="3" s="1"/>
  <c r="L4924" i="3" s="1"/>
  <c r="D4924" i="3"/>
  <c r="M4924" i="3" s="1"/>
  <c r="F5001" i="3"/>
  <c r="H5001" i="3" s="1"/>
  <c r="L5001" i="3" s="1"/>
  <c r="D5001" i="3"/>
  <c r="M5001" i="3" s="1"/>
  <c r="F5023" i="3"/>
  <c r="H5023" i="3" s="1"/>
  <c r="L5023" i="3" s="1"/>
  <c r="D5023" i="3"/>
  <c r="M5023" i="3" s="1"/>
  <c r="D708" i="3"/>
  <c r="F708" i="3"/>
  <c r="H708" i="3" s="1"/>
  <c r="L708" i="3" s="1"/>
  <c r="F558" i="3"/>
  <c r="H558" i="3" s="1"/>
  <c r="L558" i="3" s="1"/>
  <c r="D558" i="3"/>
  <c r="D4340" i="3"/>
  <c r="M4340" i="3" s="1"/>
  <c r="F4340" i="3"/>
  <c r="H4340" i="3" s="1"/>
  <c r="L4340" i="3" s="1"/>
  <c r="D800" i="3"/>
  <c r="F800" i="3"/>
  <c r="H800" i="3" s="1"/>
  <c r="L800" i="3" s="1"/>
  <c r="F5051" i="3"/>
  <c r="H5051" i="3" s="1"/>
  <c r="L5051" i="3" s="1"/>
  <c r="D5051" i="3"/>
  <c r="M5051" i="3" s="1"/>
  <c r="D1397" i="3"/>
  <c r="F1397" i="3"/>
  <c r="H1397" i="3" s="1"/>
  <c r="L1397" i="3" s="1"/>
  <c r="F5391" i="3"/>
  <c r="H5391" i="3" s="1"/>
  <c r="L5391" i="3" s="1"/>
  <c r="D5391" i="3"/>
  <c r="M5391" i="3" s="1"/>
  <c r="D1566" i="3"/>
  <c r="F1566" i="3"/>
  <c r="H1566" i="3" s="1"/>
  <c r="L1566" i="3" s="1"/>
  <c r="D5381" i="3"/>
  <c r="M5381" i="3" s="1"/>
  <c r="F5381" i="3"/>
  <c r="H5381" i="3" s="1"/>
  <c r="L5381" i="3" s="1"/>
  <c r="D3280" i="3"/>
  <c r="F3280" i="3"/>
  <c r="H3280" i="3" s="1"/>
  <c r="L3280" i="3" s="1"/>
  <c r="D3617" i="3"/>
  <c r="F3617" i="3"/>
  <c r="H3617" i="3" s="1"/>
  <c r="L3617" i="3" s="1"/>
  <c r="F3738" i="3"/>
  <c r="H3738" i="3" s="1"/>
  <c r="L3738" i="3" s="1"/>
  <c r="D3738" i="3"/>
  <c r="M3738" i="3" s="1"/>
  <c r="D3351" i="3"/>
  <c r="F3351" i="3"/>
  <c r="H3351" i="3" s="1"/>
  <c r="L3351" i="3" s="1"/>
  <c r="D1798" i="3"/>
  <c r="F1798" i="3"/>
  <c r="H1798" i="3" s="1"/>
  <c r="L1798" i="3" s="1"/>
  <c r="D2082" i="3"/>
  <c r="F2082" i="3"/>
  <c r="H2082" i="3" s="1"/>
  <c r="L2082" i="3" s="1"/>
  <c r="D3389" i="3"/>
  <c r="F3389" i="3"/>
  <c r="H3389" i="3" s="1"/>
  <c r="L3389" i="3" s="1"/>
  <c r="D1666" i="3"/>
  <c r="F1666" i="3"/>
  <c r="H1666" i="3" s="1"/>
  <c r="L1666" i="3" s="1"/>
  <c r="D791" i="3"/>
  <c r="F791" i="3"/>
  <c r="H791" i="3" s="1"/>
  <c r="L791" i="3" s="1"/>
  <c r="D2651" i="3"/>
  <c r="F2651" i="3"/>
  <c r="H2651" i="3" s="1"/>
  <c r="L2651" i="3" s="1"/>
  <c r="F4024" i="3"/>
  <c r="H4024" i="3" s="1"/>
  <c r="L4024" i="3" s="1"/>
  <c r="D4024" i="3"/>
  <c r="M4024" i="3" s="1"/>
  <c r="D1343" i="3"/>
  <c r="F1343" i="3"/>
  <c r="H1343" i="3" s="1"/>
  <c r="L1343" i="3" s="1"/>
  <c r="D5612" i="3"/>
  <c r="M5612" i="3" s="1"/>
  <c r="F5612" i="3"/>
  <c r="H5612" i="3" s="1"/>
  <c r="L5612" i="3" s="1"/>
  <c r="D5856" i="3"/>
  <c r="M5856" i="3" s="1"/>
  <c r="F5856" i="3"/>
  <c r="H5856" i="3" s="1"/>
  <c r="L5856" i="3" s="1"/>
  <c r="D5374" i="3"/>
  <c r="M5374" i="3" s="1"/>
  <c r="F5374" i="3"/>
  <c r="H5374" i="3" s="1"/>
  <c r="L5374" i="3" s="1"/>
  <c r="D5977" i="3"/>
  <c r="M5977" i="3" s="1"/>
  <c r="F5977" i="3"/>
  <c r="H5977" i="3" s="1"/>
  <c r="L5977" i="3" s="1"/>
  <c r="F3774" i="3"/>
  <c r="H3774" i="3" s="1"/>
  <c r="L3774" i="3" s="1"/>
  <c r="D3774" i="3"/>
  <c r="M3774" i="3" s="1"/>
  <c r="D1329" i="3"/>
  <c r="F1329" i="3"/>
  <c r="H1329" i="3" s="1"/>
  <c r="L1329" i="3" s="1"/>
  <c r="D1438" i="3"/>
  <c r="F1438" i="3"/>
  <c r="H1438" i="3" s="1"/>
  <c r="L1438" i="3" s="1"/>
  <c r="D4303" i="3"/>
  <c r="M4303" i="3" s="1"/>
  <c r="F4303" i="3"/>
  <c r="H4303" i="3" s="1"/>
  <c r="L4303" i="3" s="1"/>
  <c r="F3534" i="3"/>
  <c r="H3534" i="3" s="1"/>
  <c r="L3534" i="3" s="1"/>
  <c r="D3534" i="3"/>
  <c r="F5182" i="3"/>
  <c r="H5182" i="3" s="1"/>
  <c r="L5182" i="3" s="1"/>
  <c r="D5182" i="3"/>
  <c r="M5182" i="3" s="1"/>
  <c r="D5013" i="3"/>
  <c r="M5013" i="3" s="1"/>
  <c r="F5013" i="3"/>
  <c r="H5013" i="3" s="1"/>
  <c r="L5013" i="3" s="1"/>
  <c r="F5961" i="3"/>
  <c r="H5961" i="3" s="1"/>
  <c r="L5961" i="3" s="1"/>
  <c r="D5961" i="3"/>
  <c r="M5961" i="3" s="1"/>
  <c r="D5459" i="3"/>
  <c r="M5459" i="3" s="1"/>
  <c r="F5459" i="3"/>
  <c r="H5459" i="3" s="1"/>
  <c r="L5459" i="3" s="1"/>
  <c r="F4790" i="3"/>
  <c r="H4790" i="3" s="1"/>
  <c r="L4790" i="3" s="1"/>
  <c r="D4790" i="3"/>
  <c r="M4790" i="3" s="1"/>
  <c r="D5079" i="3"/>
  <c r="M5079" i="3" s="1"/>
  <c r="F5079" i="3"/>
  <c r="H5079" i="3" s="1"/>
  <c r="L5079" i="3" s="1"/>
  <c r="F4863" i="3"/>
  <c r="H4863" i="3" s="1"/>
  <c r="L4863" i="3" s="1"/>
  <c r="D4863" i="3"/>
  <c r="M4863" i="3" s="1"/>
  <c r="F3471" i="3"/>
  <c r="H3471" i="3" s="1"/>
  <c r="L3471" i="3" s="1"/>
  <c r="D3471" i="3"/>
  <c r="F3151" i="3"/>
  <c r="H3151" i="3" s="1"/>
  <c r="L3151" i="3" s="1"/>
  <c r="D3151" i="3"/>
  <c r="D1562" i="3"/>
  <c r="F1562" i="3"/>
  <c r="H1562" i="3" s="1"/>
  <c r="L1562" i="3" s="1"/>
  <c r="D4195" i="3"/>
  <c r="M4195" i="3" s="1"/>
  <c r="F4195" i="3"/>
  <c r="H4195" i="3" s="1"/>
  <c r="L4195" i="3" s="1"/>
  <c r="F4955" i="3"/>
  <c r="H4955" i="3" s="1"/>
  <c r="L4955" i="3" s="1"/>
  <c r="D4955" i="3"/>
  <c r="M4955" i="3" s="1"/>
  <c r="F5548" i="3"/>
  <c r="H5548" i="3" s="1"/>
  <c r="L5548" i="3" s="1"/>
  <c r="D5548" i="3"/>
  <c r="M5548" i="3" s="1"/>
  <c r="F5655" i="3"/>
  <c r="H5655" i="3" s="1"/>
  <c r="L5655" i="3" s="1"/>
  <c r="D5655" i="3"/>
  <c r="M5655" i="3" s="1"/>
  <c r="D2220" i="3"/>
  <c r="F2220" i="3"/>
  <c r="H2220" i="3" s="1"/>
  <c r="L2220" i="3" s="1"/>
  <c r="D3075" i="3"/>
  <c r="F3075" i="3"/>
  <c r="H3075" i="3" s="1"/>
  <c r="L3075" i="3" s="1"/>
  <c r="D1575" i="3"/>
  <c r="F1575" i="3"/>
  <c r="H1575" i="3" s="1"/>
  <c r="L1575" i="3" s="1"/>
  <c r="F3599" i="3"/>
  <c r="H3599" i="3" s="1"/>
  <c r="L3599" i="3" s="1"/>
  <c r="D3599" i="3"/>
  <c r="F3989" i="3"/>
  <c r="H3989" i="3" s="1"/>
  <c r="L3989" i="3" s="1"/>
  <c r="D3989" i="3"/>
  <c r="M3989" i="3" s="1"/>
  <c r="F5960" i="3"/>
  <c r="H5960" i="3" s="1"/>
  <c r="L5960" i="3" s="1"/>
  <c r="D5960" i="3"/>
  <c r="M5960" i="3" s="1"/>
  <c r="F3743" i="3"/>
  <c r="H3743" i="3" s="1"/>
  <c r="L3743" i="3" s="1"/>
  <c r="D3743" i="3"/>
  <c r="M3743" i="3" s="1"/>
  <c r="F1612" i="3"/>
  <c r="H1612" i="3" s="1"/>
  <c r="L1612" i="3" s="1"/>
  <c r="D1612" i="3"/>
  <c r="D4156" i="3"/>
  <c r="M4156" i="3" s="1"/>
  <c r="F4156" i="3"/>
  <c r="H4156" i="3" s="1"/>
  <c r="L4156" i="3" s="1"/>
  <c r="D3504" i="3"/>
  <c r="F3504" i="3"/>
  <c r="H3504" i="3" s="1"/>
  <c r="L3504" i="3" s="1"/>
  <c r="D307" i="3"/>
  <c r="F307" i="3"/>
  <c r="H307" i="3" s="1"/>
  <c r="L307" i="3" s="1"/>
  <c r="F4925" i="3"/>
  <c r="H4925" i="3" s="1"/>
  <c r="L4925" i="3" s="1"/>
  <c r="D4925" i="3"/>
  <c r="M4925" i="3" s="1"/>
  <c r="D4248" i="3"/>
  <c r="M4248" i="3" s="1"/>
  <c r="F4248" i="3"/>
  <c r="H4248" i="3" s="1"/>
  <c r="L4248" i="3" s="1"/>
  <c r="F73" i="3"/>
  <c r="H73" i="3" s="1"/>
  <c r="L73" i="3" s="1"/>
  <c r="D73" i="3"/>
  <c r="D2179" i="3"/>
  <c r="F2179" i="3"/>
  <c r="H2179" i="3" s="1"/>
  <c r="L2179" i="3" s="1"/>
  <c r="F3937" i="3"/>
  <c r="H3937" i="3" s="1"/>
  <c r="L3937" i="3" s="1"/>
  <c r="D3937" i="3"/>
  <c r="M3937" i="3" s="1"/>
  <c r="F2823" i="3"/>
  <c r="H2823" i="3" s="1"/>
  <c r="L2823" i="3" s="1"/>
  <c r="D2823" i="3"/>
  <c r="F5167" i="3"/>
  <c r="H5167" i="3" s="1"/>
  <c r="L5167" i="3" s="1"/>
  <c r="D5167" i="3"/>
  <c r="M5167" i="3" s="1"/>
  <c r="D3317" i="3"/>
  <c r="F3317" i="3"/>
  <c r="H3317" i="3" s="1"/>
  <c r="L3317" i="3" s="1"/>
  <c r="D5219" i="3"/>
  <c r="M5219" i="3" s="1"/>
  <c r="F5219" i="3"/>
  <c r="H5219" i="3" s="1"/>
  <c r="L5219" i="3" s="1"/>
  <c r="D3749" i="3"/>
  <c r="M3749" i="3" s="1"/>
  <c r="F3749" i="3"/>
  <c r="H3749" i="3" s="1"/>
  <c r="L3749" i="3" s="1"/>
  <c r="D5766" i="3"/>
  <c r="M5766" i="3" s="1"/>
  <c r="F5766" i="3"/>
  <c r="H5766" i="3" s="1"/>
  <c r="L5766" i="3" s="1"/>
  <c r="F159" i="3"/>
  <c r="H159" i="3" s="1"/>
  <c r="L159" i="3" s="1"/>
  <c r="D159" i="3"/>
  <c r="F4415" i="3"/>
  <c r="H4415" i="3" s="1"/>
  <c r="L4415" i="3" s="1"/>
  <c r="D4415" i="3"/>
  <c r="M4415" i="3" s="1"/>
  <c r="D3308" i="3"/>
  <c r="F3308" i="3"/>
  <c r="H3308" i="3" s="1"/>
  <c r="L3308" i="3" s="1"/>
  <c r="F4280" i="3"/>
  <c r="H4280" i="3" s="1"/>
  <c r="L4280" i="3" s="1"/>
  <c r="D4280" i="3"/>
  <c r="M4280" i="3" s="1"/>
  <c r="F2051" i="3"/>
  <c r="H2051" i="3" s="1"/>
  <c r="L2051" i="3" s="1"/>
  <c r="D2051" i="3"/>
  <c r="D1477" i="3"/>
  <c r="F1477" i="3"/>
  <c r="H1477" i="3" s="1"/>
  <c r="L1477" i="3" s="1"/>
  <c r="D4253" i="3"/>
  <c r="M4253" i="3" s="1"/>
  <c r="F4253" i="3"/>
  <c r="H4253" i="3" s="1"/>
  <c r="L4253" i="3" s="1"/>
  <c r="F752" i="3"/>
  <c r="H752" i="3" s="1"/>
  <c r="L752" i="3" s="1"/>
  <c r="D752" i="3"/>
  <c r="F2619" i="3"/>
  <c r="H2619" i="3" s="1"/>
  <c r="L2619" i="3" s="1"/>
  <c r="D2619" i="3"/>
  <c r="F833" i="3"/>
  <c r="H833" i="3" s="1"/>
  <c r="L833" i="3" s="1"/>
  <c r="D833" i="3"/>
  <c r="F4587" i="3"/>
  <c r="H4587" i="3" s="1"/>
  <c r="L4587" i="3" s="1"/>
  <c r="D4587" i="3"/>
  <c r="M4587" i="3" s="1"/>
  <c r="D1169" i="3"/>
  <c r="F1169" i="3"/>
  <c r="H1169" i="3" s="1"/>
  <c r="L1169" i="3" s="1"/>
  <c r="D5509" i="3"/>
  <c r="M5509" i="3" s="1"/>
  <c r="F5509" i="3"/>
  <c r="H5509" i="3" s="1"/>
  <c r="L5509" i="3" s="1"/>
  <c r="F1225" i="3"/>
  <c r="H1225" i="3" s="1"/>
  <c r="L1225" i="3" s="1"/>
  <c r="D1225" i="3"/>
  <c r="F1464" i="3"/>
  <c r="H1464" i="3" s="1"/>
  <c r="L1464" i="3" s="1"/>
  <c r="D1464" i="3"/>
  <c r="D5234" i="3"/>
  <c r="M5234" i="3" s="1"/>
  <c r="F5234" i="3"/>
  <c r="H5234" i="3" s="1"/>
  <c r="L5234" i="3" s="1"/>
  <c r="D3399" i="3"/>
  <c r="F3399" i="3"/>
  <c r="H3399" i="3" s="1"/>
  <c r="L3399" i="3" s="1"/>
  <c r="F2106" i="3"/>
  <c r="H2106" i="3" s="1"/>
  <c r="L2106" i="3" s="1"/>
  <c r="D2106" i="3"/>
  <c r="D5002" i="3"/>
  <c r="M5002" i="3" s="1"/>
  <c r="F5002" i="3"/>
  <c r="H5002" i="3" s="1"/>
  <c r="L5002" i="3" s="1"/>
  <c r="D2746" i="3"/>
  <c r="F2746" i="3"/>
  <c r="H2746" i="3" s="1"/>
  <c r="L2746" i="3" s="1"/>
  <c r="F1384" i="3"/>
  <c r="H1384" i="3" s="1"/>
  <c r="L1384" i="3" s="1"/>
  <c r="D1384" i="3"/>
  <c r="F5086" i="3"/>
  <c r="H5086" i="3" s="1"/>
  <c r="L5086" i="3" s="1"/>
  <c r="D5086" i="3"/>
  <c r="M5086" i="3" s="1"/>
  <c r="D3801" i="3"/>
  <c r="M3801" i="3" s="1"/>
  <c r="F3801" i="3"/>
  <c r="H3801" i="3" s="1"/>
  <c r="L3801" i="3" s="1"/>
  <c r="D1665" i="3"/>
  <c r="F1665" i="3"/>
  <c r="H1665" i="3" s="1"/>
  <c r="L1665" i="3" s="1"/>
  <c r="F585" i="3"/>
  <c r="H585" i="3" s="1"/>
  <c r="L585" i="3" s="1"/>
  <c r="D585" i="3"/>
  <c r="F5096" i="3"/>
  <c r="H5096" i="3" s="1"/>
  <c r="L5096" i="3" s="1"/>
  <c r="D5096" i="3"/>
  <c r="M5096" i="3" s="1"/>
  <c r="D425" i="3"/>
  <c r="F425" i="3"/>
  <c r="H425" i="3" s="1"/>
  <c r="L425" i="3" s="1"/>
  <c r="F1411" i="3"/>
  <c r="H1411" i="3" s="1"/>
  <c r="L1411" i="3" s="1"/>
  <c r="D1411" i="3"/>
  <c r="D4933" i="3"/>
  <c r="M4933" i="3" s="1"/>
  <c r="F4933" i="3"/>
  <c r="H4933" i="3" s="1"/>
  <c r="L4933" i="3" s="1"/>
  <c r="F4534" i="3"/>
  <c r="H4534" i="3" s="1"/>
  <c r="L4534" i="3" s="1"/>
  <c r="D4534" i="3"/>
  <c r="M4534" i="3" s="1"/>
  <c r="D736" i="3"/>
  <c r="F736" i="3"/>
  <c r="H736" i="3" s="1"/>
  <c r="L736" i="3" s="1"/>
  <c r="F4932" i="3"/>
  <c r="H4932" i="3" s="1"/>
  <c r="L4932" i="3" s="1"/>
  <c r="D4932" i="3"/>
  <c r="M4932" i="3" s="1"/>
  <c r="F2628" i="3"/>
  <c r="H2628" i="3" s="1"/>
  <c r="L2628" i="3" s="1"/>
  <c r="D2628" i="3"/>
  <c r="F2756" i="3"/>
  <c r="H2756" i="3" s="1"/>
  <c r="L2756" i="3" s="1"/>
  <c r="D2756" i="3"/>
  <c r="D205" i="3"/>
  <c r="F205" i="3"/>
  <c r="H205" i="3" s="1"/>
  <c r="L205" i="3" s="1"/>
  <c r="F3961" i="3"/>
  <c r="H3961" i="3" s="1"/>
  <c r="L3961" i="3" s="1"/>
  <c r="D3961" i="3"/>
  <c r="M3961" i="3" s="1"/>
  <c r="F2862" i="3"/>
  <c r="H2862" i="3" s="1"/>
  <c r="L2862" i="3" s="1"/>
  <c r="D2862" i="3"/>
  <c r="D3700" i="3"/>
  <c r="F3700" i="3"/>
  <c r="H3700" i="3" s="1"/>
  <c r="L3700" i="3" s="1"/>
  <c r="F3486" i="3"/>
  <c r="H3486" i="3" s="1"/>
  <c r="L3486" i="3" s="1"/>
  <c r="D3486" i="3"/>
  <c r="F1673" i="3"/>
  <c r="H1673" i="3" s="1"/>
  <c r="L1673" i="3" s="1"/>
  <c r="D1673" i="3"/>
  <c r="F825" i="3"/>
  <c r="H825" i="3" s="1"/>
  <c r="L825" i="3" s="1"/>
  <c r="D825" i="3"/>
  <c r="F768" i="3"/>
  <c r="H768" i="3" s="1"/>
  <c r="L768" i="3" s="1"/>
  <c r="D768" i="3"/>
  <c r="F1937" i="3"/>
  <c r="H1937" i="3" s="1"/>
  <c r="L1937" i="3" s="1"/>
  <c r="D1937" i="3"/>
  <c r="F1061" i="3"/>
  <c r="H1061" i="3" s="1"/>
  <c r="L1061" i="3" s="1"/>
  <c r="D1061" i="3"/>
  <c r="D1399" i="3"/>
  <c r="F1399" i="3"/>
  <c r="H1399" i="3" s="1"/>
  <c r="L1399" i="3" s="1"/>
  <c r="D4819" i="3"/>
  <c r="M4819" i="3" s="1"/>
  <c r="F4819" i="3"/>
  <c r="H4819" i="3" s="1"/>
  <c r="L4819" i="3" s="1"/>
  <c r="D4837" i="3"/>
  <c r="M4837" i="3" s="1"/>
  <c r="F4837" i="3"/>
  <c r="H4837" i="3" s="1"/>
  <c r="L4837" i="3" s="1"/>
  <c r="D5020" i="3"/>
  <c r="M5020" i="3" s="1"/>
  <c r="F5020" i="3"/>
  <c r="H5020" i="3" s="1"/>
  <c r="L5020" i="3" s="1"/>
  <c r="F1503" i="3"/>
  <c r="H1503" i="3" s="1"/>
  <c r="L1503" i="3" s="1"/>
  <c r="D1503" i="3"/>
  <c r="D1467" i="3"/>
  <c r="F1467" i="3"/>
  <c r="H1467" i="3" s="1"/>
  <c r="L1467" i="3" s="1"/>
  <c r="D2308" i="3"/>
  <c r="F2308" i="3"/>
  <c r="H2308" i="3" s="1"/>
  <c r="L2308" i="3" s="1"/>
  <c r="D2339" i="3"/>
  <c r="F2339" i="3"/>
  <c r="H2339" i="3" s="1"/>
  <c r="L2339" i="3" s="1"/>
  <c r="F1692" i="3"/>
  <c r="H1692" i="3" s="1"/>
  <c r="L1692" i="3" s="1"/>
  <c r="D1692" i="3"/>
  <c r="D179" i="3"/>
  <c r="F179" i="3"/>
  <c r="H179" i="3" s="1"/>
  <c r="L179" i="3" s="1"/>
  <c r="F3110" i="3"/>
  <c r="H3110" i="3" s="1"/>
  <c r="L3110" i="3" s="1"/>
  <c r="D3110" i="3"/>
  <c r="D3450" i="3"/>
  <c r="F3450" i="3"/>
  <c r="H3450" i="3" s="1"/>
  <c r="L3450" i="3" s="1"/>
  <c r="D4366" i="3"/>
  <c r="M4366" i="3" s="1"/>
  <c r="F4366" i="3"/>
  <c r="H4366" i="3" s="1"/>
  <c r="L4366" i="3" s="1"/>
  <c r="D218" i="3"/>
  <c r="F218" i="3"/>
  <c r="H218" i="3" s="1"/>
  <c r="L218" i="3" s="1"/>
  <c r="F1174" i="3"/>
  <c r="H1174" i="3" s="1"/>
  <c r="L1174" i="3" s="1"/>
  <c r="D1174" i="3"/>
  <c r="D5454" i="3"/>
  <c r="M5454" i="3" s="1"/>
  <c r="F5454" i="3"/>
  <c r="H5454" i="3" s="1"/>
  <c r="L5454" i="3" s="1"/>
  <c r="D4801" i="3"/>
  <c r="M4801" i="3" s="1"/>
  <c r="F4801" i="3"/>
  <c r="H4801" i="3" s="1"/>
  <c r="L4801" i="3" s="1"/>
  <c r="F522" i="3"/>
  <c r="H522" i="3" s="1"/>
  <c r="L522" i="3" s="1"/>
  <c r="D522" i="3"/>
  <c r="F533" i="3"/>
  <c r="H533" i="3" s="1"/>
  <c r="L533" i="3" s="1"/>
  <c r="D533" i="3"/>
  <c r="F3892" i="3"/>
  <c r="H3892" i="3" s="1"/>
  <c r="L3892" i="3" s="1"/>
  <c r="D3892" i="3"/>
  <c r="M3892" i="3" s="1"/>
  <c r="D939" i="3"/>
  <c r="F939" i="3"/>
  <c r="H939" i="3" s="1"/>
  <c r="L939" i="3" s="1"/>
  <c r="D1710" i="3"/>
  <c r="F1710" i="3"/>
  <c r="H1710" i="3" s="1"/>
  <c r="L1710" i="3" s="1"/>
  <c r="D1679" i="3"/>
  <c r="F1679" i="3"/>
  <c r="H1679" i="3" s="1"/>
  <c r="L1679" i="3" s="1"/>
  <c r="D2556" i="3"/>
  <c r="F2556" i="3"/>
  <c r="H2556" i="3" s="1"/>
  <c r="L2556" i="3" s="1"/>
  <c r="D1760" i="3"/>
  <c r="F1760" i="3"/>
  <c r="H1760" i="3" s="1"/>
  <c r="L1760" i="3" s="1"/>
  <c r="F3379" i="3"/>
  <c r="H3379" i="3" s="1"/>
  <c r="L3379" i="3" s="1"/>
  <c r="D3379" i="3"/>
  <c r="F1716" i="3"/>
  <c r="H1716" i="3" s="1"/>
  <c r="L1716" i="3" s="1"/>
  <c r="D1716" i="3"/>
  <c r="F1617" i="3"/>
  <c r="H1617" i="3" s="1"/>
  <c r="L1617" i="3" s="1"/>
  <c r="D1617" i="3"/>
  <c r="D1911" i="3"/>
  <c r="F1911" i="3"/>
  <c r="H1911" i="3" s="1"/>
  <c r="L1911" i="3" s="1"/>
  <c r="F3085" i="3"/>
  <c r="H3085" i="3" s="1"/>
  <c r="L3085" i="3" s="1"/>
  <c r="D3085" i="3"/>
  <c r="F336" i="3"/>
  <c r="H336" i="3" s="1"/>
  <c r="L336" i="3" s="1"/>
  <c r="D336" i="3"/>
  <c r="F5308" i="3"/>
  <c r="H5308" i="3" s="1"/>
  <c r="L5308" i="3" s="1"/>
  <c r="D5308" i="3"/>
  <c r="M5308" i="3" s="1"/>
  <c r="F747" i="3"/>
  <c r="H747" i="3" s="1"/>
  <c r="L747" i="3" s="1"/>
  <c r="D747" i="3"/>
  <c r="D262" i="3"/>
  <c r="F262" i="3"/>
  <c r="H262" i="3" s="1"/>
  <c r="L262" i="3" s="1"/>
  <c r="F1168" i="3"/>
  <c r="H1168" i="3" s="1"/>
  <c r="L1168" i="3" s="1"/>
  <c r="D1168" i="3"/>
  <c r="F2766" i="3"/>
  <c r="H2766" i="3" s="1"/>
  <c r="L2766" i="3" s="1"/>
  <c r="D2766" i="3"/>
  <c r="D5834" i="3"/>
  <c r="M5834" i="3" s="1"/>
  <c r="F5834" i="3"/>
  <c r="H5834" i="3" s="1"/>
  <c r="L5834" i="3" s="1"/>
  <c r="F3457" i="3"/>
  <c r="H3457" i="3" s="1"/>
  <c r="L3457" i="3" s="1"/>
  <c r="D3457" i="3"/>
  <c r="F4230" i="3"/>
  <c r="H4230" i="3" s="1"/>
  <c r="L4230" i="3" s="1"/>
  <c r="D4230" i="3"/>
  <c r="M4230" i="3" s="1"/>
  <c r="F3883" i="3"/>
  <c r="H3883" i="3" s="1"/>
  <c r="L3883" i="3" s="1"/>
  <c r="D3883" i="3"/>
  <c r="M3883" i="3" s="1"/>
  <c r="F1501" i="3"/>
  <c r="H1501" i="3" s="1"/>
  <c r="L1501" i="3" s="1"/>
  <c r="D1501" i="3"/>
  <c r="F5067" i="3"/>
  <c r="H5067" i="3" s="1"/>
  <c r="L5067" i="3" s="1"/>
  <c r="D5067" i="3"/>
  <c r="M5067" i="3" s="1"/>
  <c r="F3964" i="3"/>
  <c r="H3964" i="3" s="1"/>
  <c r="L3964" i="3" s="1"/>
  <c r="D3964" i="3"/>
  <c r="M3964" i="3" s="1"/>
  <c r="D634" i="3"/>
  <c r="F634" i="3"/>
  <c r="H634" i="3" s="1"/>
  <c r="L634" i="3" s="1"/>
  <c r="F3360" i="3"/>
  <c r="H3360" i="3" s="1"/>
  <c r="L3360" i="3" s="1"/>
  <c r="D3360" i="3"/>
  <c r="F3487" i="3"/>
  <c r="H3487" i="3" s="1"/>
  <c r="L3487" i="3" s="1"/>
  <c r="D3487" i="3"/>
  <c r="F3502" i="3"/>
  <c r="H3502" i="3" s="1"/>
  <c r="L3502" i="3" s="1"/>
  <c r="D3502" i="3"/>
  <c r="D5599" i="3"/>
  <c r="M5599" i="3" s="1"/>
  <c r="F5599" i="3"/>
  <c r="H5599" i="3" s="1"/>
  <c r="L5599" i="3" s="1"/>
  <c r="D5609" i="3"/>
  <c r="M5609" i="3" s="1"/>
  <c r="F5609" i="3"/>
  <c r="H5609" i="3" s="1"/>
  <c r="L5609" i="3" s="1"/>
  <c r="D5231" i="3"/>
  <c r="M5231" i="3" s="1"/>
  <c r="F5231" i="3"/>
  <c r="H5231" i="3" s="1"/>
  <c r="L5231" i="3" s="1"/>
  <c r="D1954" i="3"/>
  <c r="F1954" i="3"/>
  <c r="H1954" i="3" s="1"/>
  <c r="L1954" i="3" s="1"/>
  <c r="F2453" i="3"/>
  <c r="H2453" i="3" s="1"/>
  <c r="L2453" i="3" s="1"/>
  <c r="D2453" i="3"/>
  <c r="D467" i="3"/>
  <c r="F467" i="3"/>
  <c r="H467" i="3" s="1"/>
  <c r="L467" i="3" s="1"/>
  <c r="D564" i="3"/>
  <c r="F564" i="3"/>
  <c r="H564" i="3" s="1"/>
  <c r="L564" i="3" s="1"/>
  <c r="F5102" i="3"/>
  <c r="H5102" i="3" s="1"/>
  <c r="L5102" i="3" s="1"/>
  <c r="D5102" i="3"/>
  <c r="M5102" i="3" s="1"/>
  <c r="D1838" i="3"/>
  <c r="F1838" i="3"/>
  <c r="H1838" i="3" s="1"/>
  <c r="L1838" i="3" s="1"/>
  <c r="D2603" i="3"/>
  <c r="F2603" i="3"/>
  <c r="H2603" i="3" s="1"/>
  <c r="L2603" i="3" s="1"/>
  <c r="F5985" i="3"/>
  <c r="H5985" i="3" s="1"/>
  <c r="L5985" i="3" s="1"/>
  <c r="D5985" i="3"/>
  <c r="M5985" i="3" s="1"/>
  <c r="F4530" i="3"/>
  <c r="H4530" i="3" s="1"/>
  <c r="L4530" i="3" s="1"/>
  <c r="D4530" i="3"/>
  <c r="M4530" i="3" s="1"/>
  <c r="D3293" i="3"/>
  <c r="F3293" i="3"/>
  <c r="H3293" i="3" s="1"/>
  <c r="L3293" i="3" s="1"/>
  <c r="D5678" i="3"/>
  <c r="M5678" i="3" s="1"/>
  <c r="F5678" i="3"/>
  <c r="H5678" i="3" s="1"/>
  <c r="L5678" i="3" s="1"/>
  <c r="F3282" i="3"/>
  <c r="H3282" i="3" s="1"/>
  <c r="L3282" i="3" s="1"/>
  <c r="D3282" i="3"/>
  <c r="F4398" i="3"/>
  <c r="H4398" i="3" s="1"/>
  <c r="L4398" i="3" s="1"/>
  <c r="D4398" i="3"/>
  <c r="M4398" i="3" s="1"/>
  <c r="D3306" i="3"/>
  <c r="F3306" i="3"/>
  <c r="H3306" i="3" s="1"/>
  <c r="L3306" i="3" s="1"/>
  <c r="F5515" i="3"/>
  <c r="H5515" i="3" s="1"/>
  <c r="L5515" i="3" s="1"/>
  <c r="D5515" i="3"/>
  <c r="M5515" i="3" s="1"/>
  <c r="D349" i="3"/>
  <c r="F349" i="3"/>
  <c r="H349" i="3" s="1"/>
  <c r="L349" i="3" s="1"/>
  <c r="D1839" i="3"/>
  <c r="F1839" i="3"/>
  <c r="H1839" i="3" s="1"/>
  <c r="L1839" i="3" s="1"/>
  <c r="D4584" i="3"/>
  <c r="M4584" i="3" s="1"/>
  <c r="F4584" i="3"/>
  <c r="H4584" i="3" s="1"/>
  <c r="L4584" i="3" s="1"/>
  <c r="D1672" i="3"/>
  <c r="F1672" i="3"/>
  <c r="H1672" i="3" s="1"/>
  <c r="L1672" i="3" s="1"/>
  <c r="F167" i="3"/>
  <c r="H167" i="3" s="1"/>
  <c r="L167" i="3" s="1"/>
  <c r="D167" i="3"/>
  <c r="D4023" i="3"/>
  <c r="M4023" i="3" s="1"/>
  <c r="F4023" i="3"/>
  <c r="H4023" i="3" s="1"/>
  <c r="L4023" i="3" s="1"/>
  <c r="D3619" i="3"/>
  <c r="F3619" i="3"/>
  <c r="H3619" i="3" s="1"/>
  <c r="L3619" i="3" s="1"/>
  <c r="F4989" i="3"/>
  <c r="H4989" i="3" s="1"/>
  <c r="L4989" i="3" s="1"/>
  <c r="D4989" i="3"/>
  <c r="M4989" i="3" s="1"/>
  <c r="F1713" i="3"/>
  <c r="H1713" i="3" s="1"/>
  <c r="L1713" i="3" s="1"/>
  <c r="D1713" i="3"/>
  <c r="F519" i="3"/>
  <c r="H519" i="3" s="1"/>
  <c r="L519" i="3" s="1"/>
  <c r="D519" i="3"/>
  <c r="F5568" i="3"/>
  <c r="H5568" i="3" s="1"/>
  <c r="L5568" i="3" s="1"/>
  <c r="D5568" i="3"/>
  <c r="M5568" i="3" s="1"/>
  <c r="D3203" i="3"/>
  <c r="F3203" i="3"/>
  <c r="H3203" i="3" s="1"/>
  <c r="L3203" i="3" s="1"/>
  <c r="F2847" i="3"/>
  <c r="H2847" i="3" s="1"/>
  <c r="L2847" i="3" s="1"/>
  <c r="D2847" i="3"/>
  <c r="D3757" i="3"/>
  <c r="M3757" i="3" s="1"/>
  <c r="F3757" i="3"/>
  <c r="H3757" i="3" s="1"/>
  <c r="L3757" i="3" s="1"/>
  <c r="D316" i="3"/>
  <c r="F316" i="3"/>
  <c r="H316" i="3" s="1"/>
  <c r="L316" i="3" s="1"/>
  <c r="F5719" i="3"/>
  <c r="H5719" i="3" s="1"/>
  <c r="L5719" i="3" s="1"/>
  <c r="D5719" i="3"/>
  <c r="M5719" i="3" s="1"/>
  <c r="D5741" i="3"/>
  <c r="M5741" i="3" s="1"/>
  <c r="F5741" i="3"/>
  <c r="H5741" i="3" s="1"/>
  <c r="L5741" i="3" s="1"/>
  <c r="F5080" i="3"/>
  <c r="H5080" i="3" s="1"/>
  <c r="L5080" i="3" s="1"/>
  <c r="D5080" i="3"/>
  <c r="M5080" i="3" s="1"/>
  <c r="D4852" i="3"/>
  <c r="M4852" i="3" s="1"/>
  <c r="F4852" i="3"/>
  <c r="H4852" i="3" s="1"/>
  <c r="L4852" i="3" s="1"/>
  <c r="F1656" i="3"/>
  <c r="H1656" i="3" s="1"/>
  <c r="L1656" i="3" s="1"/>
  <c r="D1656" i="3"/>
  <c r="D4862" i="3"/>
  <c r="M4862" i="3" s="1"/>
  <c r="F4862" i="3"/>
  <c r="H4862" i="3" s="1"/>
  <c r="L4862" i="3" s="1"/>
  <c r="F4853" i="3"/>
  <c r="H4853" i="3" s="1"/>
  <c r="L4853" i="3" s="1"/>
  <c r="D4853" i="3"/>
  <c r="M4853" i="3" s="1"/>
  <c r="D1683" i="3"/>
  <c r="F1683" i="3"/>
  <c r="H1683" i="3" s="1"/>
  <c r="L1683" i="3" s="1"/>
  <c r="F5408" i="3"/>
  <c r="H5408" i="3" s="1"/>
  <c r="L5408" i="3" s="1"/>
  <c r="D5408" i="3"/>
  <c r="M5408" i="3" s="1"/>
  <c r="F4132" i="3"/>
  <c r="H4132" i="3" s="1"/>
  <c r="L4132" i="3" s="1"/>
  <c r="D4132" i="3"/>
  <c r="M4132" i="3" s="1"/>
  <c r="D1376" i="3"/>
  <c r="F1376" i="3"/>
  <c r="H1376" i="3" s="1"/>
  <c r="L1376" i="3" s="1"/>
  <c r="D4616" i="3"/>
  <c r="M4616" i="3" s="1"/>
  <c r="F4616" i="3"/>
  <c r="H4616" i="3" s="1"/>
  <c r="L4616" i="3" s="1"/>
  <c r="D1381" i="3"/>
  <c r="F1381" i="3"/>
  <c r="H1381" i="3" s="1"/>
  <c r="L1381" i="3" s="1"/>
  <c r="D895" i="3"/>
  <c r="F895" i="3"/>
  <c r="H895" i="3" s="1"/>
  <c r="L895" i="3" s="1"/>
  <c r="F4494" i="3"/>
  <c r="H4494" i="3" s="1"/>
  <c r="L4494" i="3" s="1"/>
  <c r="D4494" i="3"/>
  <c r="M4494" i="3" s="1"/>
  <c r="F5328" i="3"/>
  <c r="H5328" i="3" s="1"/>
  <c r="L5328" i="3" s="1"/>
  <c r="D5328" i="3"/>
  <c r="M5328" i="3" s="1"/>
  <c r="D5589" i="3"/>
  <c r="M5589" i="3" s="1"/>
  <c r="F5589" i="3"/>
  <c r="H5589" i="3" s="1"/>
  <c r="L5589" i="3" s="1"/>
  <c r="F4389" i="3"/>
  <c r="H4389" i="3" s="1"/>
  <c r="L4389" i="3" s="1"/>
  <c r="D4389" i="3"/>
  <c r="M4389" i="3" s="1"/>
  <c r="D5318" i="3"/>
  <c r="M5318" i="3" s="1"/>
  <c r="F5318" i="3"/>
  <c r="H5318" i="3" s="1"/>
  <c r="L5318" i="3" s="1"/>
  <c r="F4628" i="3"/>
  <c r="H4628" i="3" s="1"/>
  <c r="L4628" i="3" s="1"/>
  <c r="D4628" i="3"/>
  <c r="M4628" i="3" s="1"/>
  <c r="D3260" i="3"/>
  <c r="F3260" i="3"/>
  <c r="H3260" i="3" s="1"/>
  <c r="L3260" i="3" s="1"/>
  <c r="D1000" i="3"/>
  <c r="F1000" i="3"/>
  <c r="H1000" i="3" s="1"/>
  <c r="L1000" i="3" s="1"/>
  <c r="D105" i="3"/>
  <c r="F105" i="3"/>
  <c r="H105" i="3" s="1"/>
  <c r="L105" i="3" s="1"/>
  <c r="F295" i="3"/>
  <c r="H295" i="3" s="1"/>
  <c r="L295" i="3" s="1"/>
  <c r="D295" i="3"/>
  <c r="F5135" i="3"/>
  <c r="H5135" i="3" s="1"/>
  <c r="L5135" i="3" s="1"/>
  <c r="D5135" i="3"/>
  <c r="M5135" i="3" s="1"/>
  <c r="D775" i="3"/>
  <c r="F775" i="3"/>
  <c r="H775" i="3" s="1"/>
  <c r="L775" i="3" s="1"/>
  <c r="F3064" i="3"/>
  <c r="H3064" i="3" s="1"/>
  <c r="L3064" i="3" s="1"/>
  <c r="D3064" i="3"/>
  <c r="D1787" i="3"/>
  <c r="F1787" i="3"/>
  <c r="H1787" i="3" s="1"/>
  <c r="L1787" i="3" s="1"/>
  <c r="F3434" i="3"/>
  <c r="H3434" i="3" s="1"/>
  <c r="L3434" i="3" s="1"/>
  <c r="D3434" i="3"/>
  <c r="F3666" i="3"/>
  <c r="H3666" i="3" s="1"/>
  <c r="L3666" i="3" s="1"/>
  <c r="D3666" i="3"/>
  <c r="D5539" i="3"/>
  <c r="M5539" i="3" s="1"/>
  <c r="F5539" i="3"/>
  <c r="H5539" i="3" s="1"/>
  <c r="L5539" i="3" s="1"/>
  <c r="F5726" i="3"/>
  <c r="H5726" i="3" s="1"/>
  <c r="L5726" i="3" s="1"/>
  <c r="D5726" i="3"/>
  <c r="M5726" i="3" s="1"/>
  <c r="F2347" i="3"/>
  <c r="H2347" i="3" s="1"/>
  <c r="L2347" i="3" s="1"/>
  <c r="D2347" i="3"/>
  <c r="D4165" i="3"/>
  <c r="M4165" i="3" s="1"/>
  <c r="F4165" i="3"/>
  <c r="H4165" i="3" s="1"/>
  <c r="L4165" i="3" s="1"/>
  <c r="D415" i="3"/>
  <c r="F415" i="3"/>
  <c r="H415" i="3" s="1"/>
  <c r="L415" i="3" s="1"/>
  <c r="D3122" i="3"/>
  <c r="F3122" i="3"/>
  <c r="H3122" i="3" s="1"/>
  <c r="L3122" i="3" s="1"/>
  <c r="D5410" i="3"/>
  <c r="M5410" i="3" s="1"/>
  <c r="F5410" i="3"/>
  <c r="H5410" i="3" s="1"/>
  <c r="L5410" i="3" s="1"/>
  <c r="D765" i="3"/>
  <c r="F765" i="3"/>
  <c r="H765" i="3" s="1"/>
  <c r="L765" i="3" s="1"/>
  <c r="D341" i="3"/>
  <c r="F341" i="3"/>
  <c r="H341" i="3" s="1"/>
  <c r="L341" i="3" s="1"/>
  <c r="F1339" i="3"/>
  <c r="H1339" i="3" s="1"/>
  <c r="L1339" i="3" s="1"/>
  <c r="D1339" i="3"/>
  <c r="F3675" i="3"/>
  <c r="H3675" i="3" s="1"/>
  <c r="L3675" i="3" s="1"/>
  <c r="D3675" i="3"/>
  <c r="F3433" i="3"/>
  <c r="H3433" i="3" s="1"/>
  <c r="L3433" i="3" s="1"/>
  <c r="D3433" i="3"/>
  <c r="F2134" i="3"/>
  <c r="H2134" i="3" s="1"/>
  <c r="L2134" i="3" s="1"/>
  <c r="D2134" i="3"/>
  <c r="D4936" i="3"/>
  <c r="M4936" i="3" s="1"/>
  <c r="F4936" i="3"/>
  <c r="H4936" i="3" s="1"/>
  <c r="L4936" i="3" s="1"/>
  <c r="D2072" i="3"/>
  <c r="F2072" i="3"/>
  <c r="H2072" i="3" s="1"/>
  <c r="L2072" i="3" s="1"/>
  <c r="F4070" i="3"/>
  <c r="H4070" i="3" s="1"/>
  <c r="L4070" i="3" s="1"/>
  <c r="D4070" i="3"/>
  <c r="M4070" i="3" s="1"/>
  <c r="D95" i="3"/>
  <c r="F95" i="3"/>
  <c r="H95" i="3" s="1"/>
  <c r="L95" i="3" s="1"/>
  <c r="F2530" i="3"/>
  <c r="H2530" i="3" s="1"/>
  <c r="L2530" i="3" s="1"/>
  <c r="D2530" i="3"/>
  <c r="D5629" i="3"/>
  <c r="M5629" i="3" s="1"/>
  <c r="F5629" i="3"/>
  <c r="H5629" i="3" s="1"/>
  <c r="L5629" i="3" s="1"/>
  <c r="D4814" i="3"/>
  <c r="M4814" i="3" s="1"/>
  <c r="F4814" i="3"/>
  <c r="H4814" i="3" s="1"/>
  <c r="L4814" i="3" s="1"/>
  <c r="F5906" i="3"/>
  <c r="H5906" i="3" s="1"/>
  <c r="L5906" i="3" s="1"/>
  <c r="D5906" i="3"/>
  <c r="M5906" i="3" s="1"/>
  <c r="D5753" i="3"/>
  <c r="M5753" i="3" s="1"/>
  <c r="F5753" i="3"/>
  <c r="H5753" i="3" s="1"/>
  <c r="L5753" i="3" s="1"/>
  <c r="D3693" i="3"/>
  <c r="F3693" i="3"/>
  <c r="H3693" i="3" s="1"/>
  <c r="L3693" i="3" s="1"/>
  <c r="D3752" i="3"/>
  <c r="M3752" i="3" s="1"/>
  <c r="F3752" i="3"/>
  <c r="H3752" i="3" s="1"/>
  <c r="L3752" i="3" s="1"/>
  <c r="F3760" i="3"/>
  <c r="H3760" i="3" s="1"/>
  <c r="L3760" i="3" s="1"/>
  <c r="D3760" i="3"/>
  <c r="M3760" i="3" s="1"/>
  <c r="D441" i="3"/>
  <c r="F441" i="3"/>
  <c r="H441" i="3" s="1"/>
  <c r="L441" i="3" s="1"/>
  <c r="D5524" i="3"/>
  <c r="M5524" i="3" s="1"/>
  <c r="F5524" i="3"/>
  <c r="H5524" i="3" s="1"/>
  <c r="L5524" i="3" s="1"/>
  <c r="F5100" i="3"/>
  <c r="H5100" i="3" s="1"/>
  <c r="L5100" i="3" s="1"/>
  <c r="D5100" i="3"/>
  <c r="M5100" i="3" s="1"/>
  <c r="F4634" i="3"/>
  <c r="H4634" i="3" s="1"/>
  <c r="L4634" i="3" s="1"/>
  <c r="D4634" i="3"/>
  <c r="M4634" i="3" s="1"/>
  <c r="F401" i="3"/>
  <c r="H401" i="3" s="1"/>
  <c r="L401" i="3" s="1"/>
  <c r="D401" i="3"/>
  <c r="F3639" i="3"/>
  <c r="H3639" i="3" s="1"/>
  <c r="L3639" i="3" s="1"/>
  <c r="D3639" i="3"/>
  <c r="D3834" i="3"/>
  <c r="M3834" i="3" s="1"/>
  <c r="F3834" i="3"/>
  <c r="H3834" i="3" s="1"/>
  <c r="L3834" i="3" s="1"/>
  <c r="D5723" i="3"/>
  <c r="M5723" i="3" s="1"/>
  <c r="F5723" i="3"/>
  <c r="H5723" i="3" s="1"/>
  <c r="L5723" i="3" s="1"/>
  <c r="D2300" i="3"/>
  <c r="F2300" i="3"/>
  <c r="H2300" i="3" s="1"/>
  <c r="L2300" i="3" s="1"/>
  <c r="D3167" i="3"/>
  <c r="F3167" i="3"/>
  <c r="H3167" i="3" s="1"/>
  <c r="L3167" i="3" s="1"/>
  <c r="F3582" i="3"/>
  <c r="H3582" i="3" s="1"/>
  <c r="L3582" i="3" s="1"/>
  <c r="D3582" i="3"/>
  <c r="D1595" i="3"/>
  <c r="F1595" i="3"/>
  <c r="H1595" i="3" s="1"/>
  <c r="L1595" i="3" s="1"/>
  <c r="D2444" i="3"/>
  <c r="F2444" i="3"/>
  <c r="H2444" i="3" s="1"/>
  <c r="L2444" i="3" s="1"/>
  <c r="D2499" i="3"/>
  <c r="F2499" i="3"/>
  <c r="H2499" i="3" s="1"/>
  <c r="L2499" i="3" s="1"/>
  <c r="D5600" i="3"/>
  <c r="M5600" i="3" s="1"/>
  <c r="F5600" i="3"/>
  <c r="H5600" i="3" s="1"/>
  <c r="L5600" i="3" s="1"/>
  <c r="D5695" i="3"/>
  <c r="M5695" i="3" s="1"/>
  <c r="F5695" i="3"/>
  <c r="H5695" i="3" s="1"/>
  <c r="L5695" i="3" s="1"/>
  <c r="F600" i="3"/>
  <c r="H600" i="3" s="1"/>
  <c r="L600" i="3" s="1"/>
  <c r="D600" i="3"/>
  <c r="D4504" i="3"/>
  <c r="M4504" i="3" s="1"/>
  <c r="F4504" i="3"/>
  <c r="H4504" i="3" s="1"/>
  <c r="L4504" i="3" s="1"/>
  <c r="F4247" i="3"/>
  <c r="H4247" i="3" s="1"/>
  <c r="L4247" i="3" s="1"/>
  <c r="D4247" i="3"/>
  <c r="M4247" i="3" s="1"/>
  <c r="D790" i="3"/>
  <c r="F790" i="3"/>
  <c r="H790" i="3" s="1"/>
  <c r="L790" i="3" s="1"/>
  <c r="D4878" i="3"/>
  <c r="M4878" i="3" s="1"/>
  <c r="F4878" i="3"/>
  <c r="H4878" i="3" s="1"/>
  <c r="L4878" i="3" s="1"/>
  <c r="D2122" i="3"/>
  <c r="F2122" i="3"/>
  <c r="H2122" i="3" s="1"/>
  <c r="L2122" i="3" s="1"/>
  <c r="F5409" i="3"/>
  <c r="H5409" i="3" s="1"/>
  <c r="L5409" i="3" s="1"/>
  <c r="D5409" i="3"/>
  <c r="M5409" i="3" s="1"/>
  <c r="D891" i="3"/>
  <c r="F891" i="3"/>
  <c r="H891" i="3" s="1"/>
  <c r="L891" i="3" s="1"/>
  <c r="D4307" i="3"/>
  <c r="M4307" i="3" s="1"/>
  <c r="F4307" i="3"/>
  <c r="H4307" i="3" s="1"/>
  <c r="L4307" i="3" s="1"/>
  <c r="D5123" i="3"/>
  <c r="M5123" i="3" s="1"/>
  <c r="F5123" i="3"/>
  <c r="H5123" i="3" s="1"/>
  <c r="L5123" i="3" s="1"/>
  <c r="D2049" i="3"/>
  <c r="F2049" i="3"/>
  <c r="H2049" i="3" s="1"/>
  <c r="L2049" i="3" s="1"/>
  <c r="D3935" i="3"/>
  <c r="M3935" i="3" s="1"/>
  <c r="F3935" i="3"/>
  <c r="H3935" i="3" s="1"/>
  <c r="L3935" i="3" s="1"/>
  <c r="D1827" i="3"/>
  <c r="F1827" i="3"/>
  <c r="H1827" i="3" s="1"/>
  <c r="L1827" i="3" s="1"/>
  <c r="F4470" i="3"/>
  <c r="H4470" i="3" s="1"/>
  <c r="L4470" i="3" s="1"/>
  <c r="D4470" i="3"/>
  <c r="M4470" i="3" s="1"/>
  <c r="D248" i="3"/>
  <c r="F248" i="3"/>
  <c r="H248" i="3" s="1"/>
  <c r="L248" i="3" s="1"/>
  <c r="D1238" i="3"/>
  <c r="F1238" i="3"/>
  <c r="H1238" i="3" s="1"/>
  <c r="L1238" i="3" s="1"/>
  <c r="F4387" i="3"/>
  <c r="H4387" i="3" s="1"/>
  <c r="L4387" i="3" s="1"/>
  <c r="D4387" i="3"/>
  <c r="M4387" i="3" s="1"/>
  <c r="D716" i="3"/>
  <c r="F716" i="3"/>
  <c r="H716" i="3" s="1"/>
  <c r="L716" i="3" s="1"/>
  <c r="F3602" i="3"/>
  <c r="H3602" i="3" s="1"/>
  <c r="L3602" i="3" s="1"/>
  <c r="D3602" i="3"/>
  <c r="D4368" i="3"/>
  <c r="M4368" i="3" s="1"/>
  <c r="F4368" i="3"/>
  <c r="H4368" i="3" s="1"/>
  <c r="L4368" i="3" s="1"/>
  <c r="F2776" i="3"/>
  <c r="H2776" i="3" s="1"/>
  <c r="L2776" i="3" s="1"/>
  <c r="D2776" i="3"/>
  <c r="D4356" i="3"/>
  <c r="M4356" i="3" s="1"/>
  <c r="F4356" i="3"/>
  <c r="H4356" i="3" s="1"/>
  <c r="L4356" i="3" s="1"/>
  <c r="F2379" i="3"/>
  <c r="H2379" i="3" s="1"/>
  <c r="L2379" i="3" s="1"/>
  <c r="D2379" i="3"/>
  <c r="F5342" i="3"/>
  <c r="H5342" i="3" s="1"/>
  <c r="L5342" i="3" s="1"/>
  <c r="D5342" i="3"/>
  <c r="M5342" i="3" s="1"/>
  <c r="D3275" i="3"/>
  <c r="F3275" i="3"/>
  <c r="H3275" i="3" s="1"/>
  <c r="L3275" i="3" s="1"/>
  <c r="D4147" i="3"/>
  <c r="M4147" i="3" s="1"/>
  <c r="F4147" i="3"/>
  <c r="H4147" i="3" s="1"/>
  <c r="L4147" i="3" s="1"/>
  <c r="F5044" i="3"/>
  <c r="H5044" i="3" s="1"/>
  <c r="L5044" i="3" s="1"/>
  <c r="D5044" i="3"/>
  <c r="M5044" i="3" s="1"/>
  <c r="D996" i="3"/>
  <c r="F996" i="3"/>
  <c r="H996" i="3" s="1"/>
  <c r="L996" i="3" s="1"/>
  <c r="D5849" i="3"/>
  <c r="M5849" i="3" s="1"/>
  <c r="F5849" i="3"/>
  <c r="H5849" i="3" s="1"/>
  <c r="L5849" i="3" s="1"/>
  <c r="D4744" i="3"/>
  <c r="M4744" i="3" s="1"/>
  <c r="F4744" i="3"/>
  <c r="H4744" i="3" s="1"/>
  <c r="L4744" i="3" s="1"/>
  <c r="F3469" i="3"/>
  <c r="H3469" i="3" s="1"/>
  <c r="L3469" i="3" s="1"/>
  <c r="D3469" i="3"/>
  <c r="F3772" i="3"/>
  <c r="H3772" i="3" s="1"/>
  <c r="L3772" i="3" s="1"/>
  <c r="D3772" i="3"/>
  <c r="M3772" i="3" s="1"/>
  <c r="D1287" i="3"/>
  <c r="F1287" i="3"/>
  <c r="H1287" i="3" s="1"/>
  <c r="L1287" i="3" s="1"/>
  <c r="D3751" i="3"/>
  <c r="M3751" i="3" s="1"/>
  <c r="F3751" i="3"/>
  <c r="H3751" i="3" s="1"/>
  <c r="L3751" i="3" s="1"/>
  <c r="F394" i="3"/>
  <c r="H394" i="3" s="1"/>
  <c r="L394" i="3" s="1"/>
  <c r="D394" i="3"/>
  <c r="F399" i="3"/>
  <c r="H399" i="3" s="1"/>
  <c r="L399" i="3" s="1"/>
  <c r="D399" i="3"/>
  <c r="F1103" i="3"/>
  <c r="H1103" i="3" s="1"/>
  <c r="L1103" i="3" s="1"/>
  <c r="D1103" i="3"/>
  <c r="D426" i="3"/>
  <c r="F426" i="3"/>
  <c r="H426" i="3" s="1"/>
  <c r="L426" i="3" s="1"/>
  <c r="D860" i="3"/>
  <c r="F860" i="3"/>
  <c r="H860" i="3" s="1"/>
  <c r="L860" i="3" s="1"/>
  <c r="F1795" i="3"/>
  <c r="H1795" i="3" s="1"/>
  <c r="L1795" i="3" s="1"/>
  <c r="D1795" i="3"/>
  <c r="D1800" i="3"/>
  <c r="F1800" i="3"/>
  <c r="H1800" i="3" s="1"/>
  <c r="L1800" i="3" s="1"/>
  <c r="D4815" i="3"/>
  <c r="M4815" i="3" s="1"/>
  <c r="F4815" i="3"/>
  <c r="H4815" i="3" s="1"/>
  <c r="L4815" i="3" s="1"/>
  <c r="F3510" i="3"/>
  <c r="H3510" i="3" s="1"/>
  <c r="L3510" i="3" s="1"/>
  <c r="D3510" i="3"/>
  <c r="D51" i="3"/>
  <c r="F51" i="3"/>
  <c r="H51" i="3" s="1"/>
  <c r="L51" i="3" s="1"/>
  <c r="F2076" i="3"/>
  <c r="H2076" i="3" s="1"/>
  <c r="L2076" i="3" s="1"/>
  <c r="D2076" i="3"/>
  <c r="D2655" i="3"/>
  <c r="F2655" i="3"/>
  <c r="H2655" i="3" s="1"/>
  <c r="L2655" i="3" s="1"/>
  <c r="F5351" i="3"/>
  <c r="H5351" i="3" s="1"/>
  <c r="L5351" i="3" s="1"/>
  <c r="D5351" i="3"/>
  <c r="M5351" i="3" s="1"/>
  <c r="D3509" i="3"/>
  <c r="F3509" i="3"/>
  <c r="H3509" i="3" s="1"/>
  <c r="L3509" i="3" s="1"/>
  <c r="D3684" i="3"/>
  <c r="F3684" i="3"/>
  <c r="H3684" i="3" s="1"/>
  <c r="L3684" i="3" s="1"/>
  <c r="F1793" i="3"/>
  <c r="H1793" i="3" s="1"/>
  <c r="L1793" i="3" s="1"/>
  <c r="D1793" i="3"/>
  <c r="F4051" i="3"/>
  <c r="H4051" i="3" s="1"/>
  <c r="L4051" i="3" s="1"/>
  <c r="D4051" i="3"/>
  <c r="M4051" i="3" s="1"/>
  <c r="D2833" i="3"/>
  <c r="F2833" i="3"/>
  <c r="H2833" i="3" s="1"/>
  <c r="L2833" i="3" s="1"/>
  <c r="D1508" i="3"/>
  <c r="F1508" i="3"/>
  <c r="H1508" i="3" s="1"/>
  <c r="L1508" i="3" s="1"/>
  <c r="F771" i="3"/>
  <c r="H771" i="3" s="1"/>
  <c r="L771" i="3" s="1"/>
  <c r="D771" i="3"/>
  <c r="F5855" i="3"/>
  <c r="H5855" i="3" s="1"/>
  <c r="L5855" i="3" s="1"/>
  <c r="D5855" i="3"/>
  <c r="M5855" i="3" s="1"/>
  <c r="F4799" i="3"/>
  <c r="H4799" i="3" s="1"/>
  <c r="L4799" i="3" s="1"/>
  <c r="D4799" i="3"/>
  <c r="M4799" i="3" s="1"/>
  <c r="D2604" i="3"/>
  <c r="F2604" i="3"/>
  <c r="H2604" i="3" s="1"/>
  <c r="L2604" i="3" s="1"/>
  <c r="F788" i="3"/>
  <c r="H788" i="3" s="1"/>
  <c r="L788" i="3" s="1"/>
  <c r="D788" i="3"/>
  <c r="D1967" i="3"/>
  <c r="F1967" i="3"/>
  <c r="H1967" i="3" s="1"/>
  <c r="L1967" i="3" s="1"/>
  <c r="F2007" i="3"/>
  <c r="H2007" i="3" s="1"/>
  <c r="L2007" i="3" s="1"/>
  <c r="D2007" i="3"/>
  <c r="D2618" i="3"/>
  <c r="F2618" i="3"/>
  <c r="H2618" i="3" s="1"/>
  <c r="L2618" i="3" s="1"/>
  <c r="F4663" i="3"/>
  <c r="H4663" i="3" s="1"/>
  <c r="L4663" i="3" s="1"/>
  <c r="D4663" i="3"/>
  <c r="M4663" i="3" s="1"/>
  <c r="D4292" i="3"/>
  <c r="M4292" i="3" s="1"/>
  <c r="F4292" i="3"/>
  <c r="H4292" i="3" s="1"/>
  <c r="L4292" i="3" s="1"/>
  <c r="F2502" i="3"/>
  <c r="H2502" i="3" s="1"/>
  <c r="L2502" i="3" s="1"/>
  <c r="D2502" i="3"/>
  <c r="F805" i="3"/>
  <c r="H805" i="3" s="1"/>
  <c r="L805" i="3" s="1"/>
  <c r="D805" i="3"/>
  <c r="D5009" i="3"/>
  <c r="M5009" i="3" s="1"/>
  <c r="F5009" i="3"/>
  <c r="H5009" i="3" s="1"/>
  <c r="L5009" i="3" s="1"/>
  <c r="D3702" i="3"/>
  <c r="F3702" i="3"/>
  <c r="H3702" i="3" s="1"/>
  <c r="L3702" i="3" s="1"/>
  <c r="D3397" i="3"/>
  <c r="F3397" i="3"/>
  <c r="H3397" i="3" s="1"/>
  <c r="L3397" i="3" s="1"/>
  <c r="F2177" i="3"/>
  <c r="H2177" i="3" s="1"/>
  <c r="L2177" i="3" s="1"/>
  <c r="D2177" i="3"/>
  <c r="D3628" i="3"/>
  <c r="F3628" i="3"/>
  <c r="H3628" i="3" s="1"/>
  <c r="L3628" i="3" s="1"/>
  <c r="F3871" i="3"/>
  <c r="H3871" i="3" s="1"/>
  <c r="L3871" i="3" s="1"/>
  <c r="D3871" i="3"/>
  <c r="M3871" i="3" s="1"/>
  <c r="F4731" i="3"/>
  <c r="H4731" i="3" s="1"/>
  <c r="L4731" i="3" s="1"/>
  <c r="D4731" i="3"/>
  <c r="M4731" i="3" s="1"/>
  <c r="D1732" i="3"/>
  <c r="F1732" i="3"/>
  <c r="H1732" i="3" s="1"/>
  <c r="L1732" i="3" s="1"/>
  <c r="D2241" i="3"/>
  <c r="F2241" i="3"/>
  <c r="H2241" i="3" s="1"/>
  <c r="L2241" i="3" s="1"/>
  <c r="F3762" i="3"/>
  <c r="H3762" i="3" s="1"/>
  <c r="L3762" i="3" s="1"/>
  <c r="D3762" i="3"/>
  <c r="M3762" i="3" s="1"/>
  <c r="F4806" i="3"/>
  <c r="H4806" i="3" s="1"/>
  <c r="L4806" i="3" s="1"/>
  <c r="D4806" i="3"/>
  <c r="M4806" i="3" s="1"/>
  <c r="D4833" i="3"/>
  <c r="M4833" i="3" s="1"/>
  <c r="F4833" i="3"/>
  <c r="H4833" i="3" s="1"/>
  <c r="L4833" i="3" s="1"/>
  <c r="D3226" i="3"/>
  <c r="F3226" i="3"/>
  <c r="H3226" i="3" s="1"/>
  <c r="L3226" i="3" s="1"/>
  <c r="D1583" i="3"/>
  <c r="F1583" i="3"/>
  <c r="H1583" i="3" s="1"/>
  <c r="L1583" i="3" s="1"/>
  <c r="D5425" i="3"/>
  <c r="M5425" i="3" s="1"/>
  <c r="F5425" i="3"/>
  <c r="H5425" i="3" s="1"/>
  <c r="L5425" i="3" s="1"/>
  <c r="F4553" i="3"/>
  <c r="H4553" i="3" s="1"/>
  <c r="L4553" i="3" s="1"/>
  <c r="D4553" i="3"/>
  <c r="M4553" i="3" s="1"/>
  <c r="F2915" i="3"/>
  <c r="H2915" i="3" s="1"/>
  <c r="L2915" i="3" s="1"/>
  <c r="D2915" i="3"/>
  <c r="D5174" i="3"/>
  <c r="M5174" i="3" s="1"/>
  <c r="F5174" i="3"/>
  <c r="H5174" i="3" s="1"/>
  <c r="L5174" i="3" s="1"/>
  <c r="D4542" i="3"/>
  <c r="M4542" i="3" s="1"/>
  <c r="F4542" i="3"/>
  <c r="H4542" i="3" s="1"/>
  <c r="L4542" i="3" s="1"/>
  <c r="F4369" i="3"/>
  <c r="H4369" i="3" s="1"/>
  <c r="L4369" i="3" s="1"/>
  <c r="D4369" i="3"/>
  <c r="M4369" i="3" s="1"/>
  <c r="F4161" i="3"/>
  <c r="H4161" i="3" s="1"/>
  <c r="L4161" i="3" s="1"/>
  <c r="D4161" i="3"/>
  <c r="M4161" i="3" s="1"/>
  <c r="D256" i="3"/>
  <c r="F256" i="3"/>
  <c r="H256" i="3" s="1"/>
  <c r="L256" i="3" s="1"/>
  <c r="D4645" i="3"/>
  <c r="M4645" i="3" s="1"/>
  <c r="F4645" i="3"/>
  <c r="H4645" i="3" s="1"/>
  <c r="L4645" i="3" s="1"/>
  <c r="D4595" i="3"/>
  <c r="M4595" i="3" s="1"/>
  <c r="F4595" i="3"/>
  <c r="H4595" i="3" s="1"/>
  <c r="L4595" i="3" s="1"/>
  <c r="D4376" i="3"/>
  <c r="M4376" i="3" s="1"/>
  <c r="F4376" i="3"/>
  <c r="H4376" i="3" s="1"/>
  <c r="L4376" i="3" s="1"/>
  <c r="D2176" i="3"/>
  <c r="F2176" i="3"/>
  <c r="H2176" i="3" s="1"/>
  <c r="L2176" i="3" s="1"/>
  <c r="D5707" i="3"/>
  <c r="M5707" i="3" s="1"/>
  <c r="F5707" i="3"/>
  <c r="H5707" i="3" s="1"/>
  <c r="L5707" i="3" s="1"/>
  <c r="D4967" i="3"/>
  <c r="M4967" i="3" s="1"/>
  <c r="F4967" i="3"/>
  <c r="H4967" i="3" s="1"/>
  <c r="L4967" i="3" s="1"/>
  <c r="D2917" i="3"/>
  <c r="F2917" i="3"/>
  <c r="H2917" i="3" s="1"/>
  <c r="L2917" i="3" s="1"/>
  <c r="F892" i="3"/>
  <c r="H892" i="3" s="1"/>
  <c r="L892" i="3" s="1"/>
  <c r="D892" i="3"/>
  <c r="D4110" i="3"/>
  <c r="M4110" i="3" s="1"/>
  <c r="F4110" i="3"/>
  <c r="H4110" i="3" s="1"/>
  <c r="L4110" i="3" s="1"/>
  <c r="F5763" i="3"/>
  <c r="H5763" i="3" s="1"/>
  <c r="L5763" i="3" s="1"/>
  <c r="D5763" i="3"/>
  <c r="M5763" i="3" s="1"/>
  <c r="D5983" i="3"/>
  <c r="M5983" i="3" s="1"/>
  <c r="F5983" i="3"/>
  <c r="H5983" i="3" s="1"/>
  <c r="L5983" i="3" s="1"/>
  <c r="F1015" i="3"/>
  <c r="H1015" i="3" s="1"/>
  <c r="L1015" i="3" s="1"/>
  <c r="D1015" i="3"/>
  <c r="F5774" i="3"/>
  <c r="H5774" i="3" s="1"/>
  <c r="L5774" i="3" s="1"/>
  <c r="D5774" i="3"/>
  <c r="M5774" i="3" s="1"/>
  <c r="D3429" i="3"/>
  <c r="F3429" i="3"/>
  <c r="H3429" i="3" s="1"/>
  <c r="L3429" i="3" s="1"/>
  <c r="D2026" i="3"/>
  <c r="F2026" i="3"/>
  <c r="H2026" i="3" s="1"/>
  <c r="L2026" i="3" s="1"/>
  <c r="F3823" i="3"/>
  <c r="H3823" i="3" s="1"/>
  <c r="L3823" i="3" s="1"/>
  <c r="D3823" i="3"/>
  <c r="M3823" i="3" s="1"/>
  <c r="F3805" i="3"/>
  <c r="H3805" i="3" s="1"/>
  <c r="L3805" i="3" s="1"/>
  <c r="D3805" i="3"/>
  <c r="M3805" i="3" s="1"/>
  <c r="D400" i="3"/>
  <c r="F400" i="3"/>
  <c r="H400" i="3" s="1"/>
  <c r="L400" i="3" s="1"/>
  <c r="D1642" i="3"/>
  <c r="F1642" i="3"/>
  <c r="H1642" i="3" s="1"/>
  <c r="L1642" i="3" s="1"/>
  <c r="D2416" i="3"/>
  <c r="F2416" i="3"/>
  <c r="H2416" i="3" s="1"/>
  <c r="L2416" i="3" s="1"/>
  <c r="D2606" i="3"/>
  <c r="F2606" i="3"/>
  <c r="H2606" i="3" s="1"/>
  <c r="L2606" i="3" s="1"/>
  <c r="D3565" i="3"/>
  <c r="F3565" i="3"/>
  <c r="H3565" i="3" s="1"/>
  <c r="L3565" i="3" s="1"/>
  <c r="D5689" i="3"/>
  <c r="M5689" i="3" s="1"/>
  <c r="F5689" i="3"/>
  <c r="H5689" i="3" s="1"/>
  <c r="L5689" i="3" s="1"/>
  <c r="D1318" i="3"/>
  <c r="F1318" i="3"/>
  <c r="H1318" i="3" s="1"/>
  <c r="L1318" i="3" s="1"/>
  <c r="D3312" i="3"/>
  <c r="F3312" i="3"/>
  <c r="H3312" i="3" s="1"/>
  <c r="L3312" i="3" s="1"/>
  <c r="D5965" i="3"/>
  <c r="M5965" i="3" s="1"/>
  <c r="F5965" i="3"/>
  <c r="H5965" i="3" s="1"/>
  <c r="L5965" i="3" s="1"/>
  <c r="D135" i="3"/>
  <c r="F135" i="3"/>
  <c r="H135" i="3" s="1"/>
  <c r="L135" i="3" s="1"/>
  <c r="D299" i="3"/>
  <c r="F299" i="3"/>
  <c r="H299" i="3" s="1"/>
  <c r="L299" i="3" s="1"/>
  <c r="D2019" i="3"/>
  <c r="F2019" i="3"/>
  <c r="H2019" i="3" s="1"/>
  <c r="L2019" i="3" s="1"/>
  <c r="F5641" i="3"/>
  <c r="H5641" i="3" s="1"/>
  <c r="L5641" i="3" s="1"/>
  <c r="D5641" i="3"/>
  <c r="M5641" i="3" s="1"/>
  <c r="D5616" i="3"/>
  <c r="M5616" i="3" s="1"/>
  <c r="F5616" i="3"/>
  <c r="H5616" i="3" s="1"/>
  <c r="L5616" i="3" s="1"/>
  <c r="F4579" i="3"/>
  <c r="H4579" i="3" s="1"/>
  <c r="L4579" i="3" s="1"/>
  <c r="D4579" i="3"/>
  <c r="M4579" i="3" s="1"/>
  <c r="D4950" i="3"/>
  <c r="M4950" i="3" s="1"/>
  <c r="F4950" i="3"/>
  <c r="H4950" i="3" s="1"/>
  <c r="L4950" i="3" s="1"/>
  <c r="D5980" i="3"/>
  <c r="M5980" i="3" s="1"/>
  <c r="F5980" i="3"/>
  <c r="H5980" i="3" s="1"/>
  <c r="L5980" i="3" s="1"/>
  <c r="D5255" i="3"/>
  <c r="M5255" i="3" s="1"/>
  <c r="F5255" i="3"/>
  <c r="H5255" i="3" s="1"/>
  <c r="L5255" i="3" s="1"/>
  <c r="D837" i="3"/>
  <c r="F837" i="3"/>
  <c r="H837" i="3" s="1"/>
  <c r="L837" i="3" s="1"/>
  <c r="D2879" i="3"/>
  <c r="F2879" i="3"/>
  <c r="H2879" i="3" s="1"/>
  <c r="L2879" i="3" s="1"/>
  <c r="D1518" i="3"/>
  <c r="F1518" i="3"/>
  <c r="H1518" i="3" s="1"/>
  <c r="L1518" i="3" s="1"/>
  <c r="F1069" i="3"/>
  <c r="H1069" i="3" s="1"/>
  <c r="L1069" i="3" s="1"/>
  <c r="D1069" i="3"/>
  <c r="F3182" i="3"/>
  <c r="H3182" i="3" s="1"/>
  <c r="L3182" i="3" s="1"/>
  <c r="D3182" i="3"/>
  <c r="D3405" i="3"/>
  <c r="F3405" i="3"/>
  <c r="H3405" i="3" s="1"/>
  <c r="L3405" i="3" s="1"/>
  <c r="F3213" i="3"/>
  <c r="H3213" i="3" s="1"/>
  <c r="L3213" i="3" s="1"/>
  <c r="D3213" i="3"/>
  <c r="D1150" i="3"/>
  <c r="F1150" i="3"/>
  <c r="H1150" i="3" s="1"/>
  <c r="L1150" i="3" s="1"/>
  <c r="D1648" i="3"/>
  <c r="F1648" i="3"/>
  <c r="H1648" i="3" s="1"/>
  <c r="L1648" i="3" s="1"/>
  <c r="F4797" i="3"/>
  <c r="H4797" i="3" s="1"/>
  <c r="L4797" i="3" s="1"/>
  <c r="D4797" i="3"/>
  <c r="M4797" i="3" s="1"/>
  <c r="D38" i="3"/>
  <c r="F38" i="3"/>
  <c r="H38" i="3" s="1"/>
  <c r="L38" i="3" s="1"/>
  <c r="F1545" i="3"/>
  <c r="H1545" i="3" s="1"/>
  <c r="L1545" i="3" s="1"/>
  <c r="D1545" i="3"/>
  <c r="F3670" i="3"/>
  <c r="H3670" i="3" s="1"/>
  <c r="L3670" i="3" s="1"/>
  <c r="D3670" i="3"/>
  <c r="F4395" i="3"/>
  <c r="H4395" i="3" s="1"/>
  <c r="L4395" i="3" s="1"/>
  <c r="D4395" i="3"/>
  <c r="M4395" i="3" s="1"/>
  <c r="D725" i="3"/>
  <c r="F725" i="3"/>
  <c r="H725" i="3" s="1"/>
  <c r="L725" i="3" s="1"/>
  <c r="F5035" i="3"/>
  <c r="H5035" i="3" s="1"/>
  <c r="L5035" i="3" s="1"/>
  <c r="D5035" i="3"/>
  <c r="M5035" i="3" s="1"/>
  <c r="D615" i="3"/>
  <c r="F615" i="3"/>
  <c r="H615" i="3" s="1"/>
  <c r="L615" i="3" s="1"/>
  <c r="F2841" i="3"/>
  <c r="H2841" i="3" s="1"/>
  <c r="L2841" i="3" s="1"/>
  <c r="D2841" i="3"/>
  <c r="D1611" i="3"/>
  <c r="F1611" i="3"/>
  <c r="H1611" i="3" s="1"/>
  <c r="L1611" i="3" s="1"/>
  <c r="F3546" i="3"/>
  <c r="H3546" i="3" s="1"/>
  <c r="L3546" i="3" s="1"/>
  <c r="D3546" i="3"/>
  <c r="F5797" i="3"/>
  <c r="H5797" i="3" s="1"/>
  <c r="L5797" i="3" s="1"/>
  <c r="D5797" i="3"/>
  <c r="M5797" i="3" s="1"/>
  <c r="F5785" i="3"/>
  <c r="H5785" i="3" s="1"/>
  <c r="L5785" i="3" s="1"/>
  <c r="D5785" i="3"/>
  <c r="M5785" i="3" s="1"/>
  <c r="F3898" i="3"/>
  <c r="H3898" i="3" s="1"/>
  <c r="L3898" i="3" s="1"/>
  <c r="D3898" i="3"/>
  <c r="M3898" i="3" s="1"/>
  <c r="F2830" i="3"/>
  <c r="H2830" i="3" s="1"/>
  <c r="L2830" i="3" s="1"/>
  <c r="D2830" i="3"/>
  <c r="D237" i="3"/>
  <c r="F237" i="3"/>
  <c r="H237" i="3" s="1"/>
  <c r="L237" i="3" s="1"/>
  <c r="D55" i="3"/>
  <c r="F55" i="3"/>
  <c r="H55" i="3" s="1"/>
  <c r="L55" i="3" s="1"/>
  <c r="D2068" i="3"/>
  <c r="F2068" i="3"/>
  <c r="H2068" i="3" s="1"/>
  <c r="L2068" i="3" s="1"/>
  <c r="F4142" i="3"/>
  <c r="H4142" i="3" s="1"/>
  <c r="L4142" i="3" s="1"/>
  <c r="D4142" i="3"/>
  <c r="M4142" i="3" s="1"/>
  <c r="D4537" i="3"/>
  <c r="M4537" i="3" s="1"/>
  <c r="F4537" i="3"/>
  <c r="H4537" i="3" s="1"/>
  <c r="L4537" i="3" s="1"/>
  <c r="F1260" i="3"/>
  <c r="H1260" i="3" s="1"/>
  <c r="L1260" i="3" s="1"/>
  <c r="D1260" i="3"/>
  <c r="F4907" i="3"/>
  <c r="H4907" i="3" s="1"/>
  <c r="L4907" i="3" s="1"/>
  <c r="D4907" i="3"/>
  <c r="M4907" i="3" s="1"/>
  <c r="D5542" i="3"/>
  <c r="M5542" i="3" s="1"/>
  <c r="F5542" i="3"/>
  <c r="H5542" i="3" s="1"/>
  <c r="L5542" i="3" s="1"/>
  <c r="F5819" i="3"/>
  <c r="H5819" i="3" s="1"/>
  <c r="L5819" i="3" s="1"/>
  <c r="D5819" i="3"/>
  <c r="M5819" i="3" s="1"/>
  <c r="F3489" i="3"/>
  <c r="H3489" i="3" s="1"/>
  <c r="L3489" i="3" s="1"/>
  <c r="D3489" i="3"/>
  <c r="F2265" i="3"/>
  <c r="H2265" i="3" s="1"/>
  <c r="L2265" i="3" s="1"/>
  <c r="D2265" i="3"/>
  <c r="F3004" i="3"/>
  <c r="H3004" i="3" s="1"/>
  <c r="L3004" i="3" s="1"/>
  <c r="D3004" i="3"/>
  <c r="D511" i="3"/>
  <c r="F511" i="3"/>
  <c r="H511" i="3" s="1"/>
  <c r="L511" i="3" s="1"/>
  <c r="D5026" i="3"/>
  <c r="M5026" i="3" s="1"/>
  <c r="F5026" i="3"/>
  <c r="H5026" i="3" s="1"/>
  <c r="L5026" i="3" s="1"/>
  <c r="F5439" i="3"/>
  <c r="H5439" i="3" s="1"/>
  <c r="L5439" i="3" s="1"/>
  <c r="D5439" i="3"/>
  <c r="M5439" i="3" s="1"/>
  <c r="D3943" i="3"/>
  <c r="M3943" i="3" s="1"/>
  <c r="F3943" i="3"/>
  <c r="H3943" i="3" s="1"/>
  <c r="L3943" i="3" s="1"/>
  <c r="F4708" i="3"/>
  <c r="H4708" i="3" s="1"/>
  <c r="L4708" i="3" s="1"/>
  <c r="D4708" i="3"/>
  <c r="M4708" i="3" s="1"/>
  <c r="F3977" i="3"/>
  <c r="H3977" i="3" s="1"/>
  <c r="L3977" i="3" s="1"/>
  <c r="D3977" i="3"/>
  <c r="M3977" i="3" s="1"/>
  <c r="D139" i="3"/>
  <c r="F139" i="3"/>
  <c r="H139" i="3" s="1"/>
  <c r="L139" i="3" s="1"/>
  <c r="F1253" i="3"/>
  <c r="H1253" i="3" s="1"/>
  <c r="L1253" i="3" s="1"/>
  <c r="D1253" i="3"/>
  <c r="D2087" i="3"/>
  <c r="F2087" i="3"/>
  <c r="H2087" i="3" s="1"/>
  <c r="L2087" i="3" s="1"/>
  <c r="D4214" i="3"/>
  <c r="M4214" i="3" s="1"/>
  <c r="F4214" i="3"/>
  <c r="H4214" i="3" s="1"/>
  <c r="L4214" i="3" s="1"/>
  <c r="D2828" i="3"/>
  <c r="F2828" i="3"/>
  <c r="H2828" i="3" s="1"/>
  <c r="L2828" i="3" s="1"/>
  <c r="F3865" i="3"/>
  <c r="H3865" i="3" s="1"/>
  <c r="L3865" i="3" s="1"/>
  <c r="D3865" i="3"/>
  <c r="M3865" i="3" s="1"/>
  <c r="D3333" i="3"/>
  <c r="F3333" i="3"/>
  <c r="H3333" i="3" s="1"/>
  <c r="L3333" i="3" s="1"/>
  <c r="F3588" i="3"/>
  <c r="H3588" i="3" s="1"/>
  <c r="L3588" i="3" s="1"/>
  <c r="D3588" i="3"/>
  <c r="F1554" i="3"/>
  <c r="H1554" i="3" s="1"/>
  <c r="L1554" i="3" s="1"/>
  <c r="D1554" i="3"/>
  <c r="D5620" i="3"/>
  <c r="M5620" i="3" s="1"/>
  <c r="F5620" i="3"/>
  <c r="H5620" i="3" s="1"/>
  <c r="L5620" i="3" s="1"/>
  <c r="F1141" i="3"/>
  <c r="H1141" i="3" s="1"/>
  <c r="L1141" i="3" s="1"/>
  <c r="D1141" i="3"/>
  <c r="F4632" i="3"/>
  <c r="H4632" i="3" s="1"/>
  <c r="L4632" i="3" s="1"/>
  <c r="D4632" i="3"/>
  <c r="M4632" i="3" s="1"/>
  <c r="D141" i="3"/>
  <c r="F141" i="3"/>
  <c r="H141" i="3" s="1"/>
  <c r="L141" i="3" s="1"/>
  <c r="D2438" i="3"/>
  <c r="F2438" i="3"/>
  <c r="H2438" i="3" s="1"/>
  <c r="L2438" i="3" s="1"/>
  <c r="D1419" i="3"/>
  <c r="F1419" i="3"/>
  <c r="H1419" i="3" s="1"/>
  <c r="L1419" i="3" s="1"/>
  <c r="D5579" i="3"/>
  <c r="M5579" i="3" s="1"/>
  <c r="F5579" i="3"/>
  <c r="H5579" i="3" s="1"/>
  <c r="L5579" i="3" s="1"/>
  <c r="D1028" i="3"/>
  <c r="F1028" i="3"/>
  <c r="H1028" i="3" s="1"/>
  <c r="L1028" i="3" s="1"/>
  <c r="F1541" i="3"/>
  <c r="H1541" i="3" s="1"/>
  <c r="L1541" i="3" s="1"/>
  <c r="D1541" i="3"/>
  <c r="F4524" i="3"/>
  <c r="H4524" i="3" s="1"/>
  <c r="L4524" i="3" s="1"/>
  <c r="D4524" i="3"/>
  <c r="M4524" i="3" s="1"/>
  <c r="F1205" i="3"/>
  <c r="H1205" i="3" s="1"/>
  <c r="L1205" i="3" s="1"/>
  <c r="D1205" i="3"/>
  <c r="F5861" i="3"/>
  <c r="H5861" i="3" s="1"/>
  <c r="L5861" i="3" s="1"/>
  <c r="D5861" i="3"/>
  <c r="M5861" i="3" s="1"/>
  <c r="F3940" i="3"/>
  <c r="H3940" i="3" s="1"/>
  <c r="L3940" i="3" s="1"/>
  <c r="D3940" i="3"/>
  <c r="M3940" i="3" s="1"/>
  <c r="F4589" i="3"/>
  <c r="H4589" i="3" s="1"/>
  <c r="L4589" i="3" s="1"/>
  <c r="D4589" i="3"/>
  <c r="M4589" i="3" s="1"/>
  <c r="D1563" i="3"/>
  <c r="F1563" i="3"/>
  <c r="H1563" i="3" s="1"/>
  <c r="L1563" i="3" s="1"/>
  <c r="F836" i="3"/>
  <c r="H836" i="3" s="1"/>
  <c r="L836" i="3" s="1"/>
  <c r="D836" i="3"/>
  <c r="D4431" i="3"/>
  <c r="M4431" i="3" s="1"/>
  <c r="F4431" i="3"/>
  <c r="H4431" i="3" s="1"/>
  <c r="L4431" i="3" s="1"/>
  <c r="D3109" i="3"/>
  <c r="F3109" i="3"/>
  <c r="H3109" i="3" s="1"/>
  <c r="L3109" i="3" s="1"/>
  <c r="D2569" i="3"/>
  <c r="F2569" i="3"/>
  <c r="H2569" i="3" s="1"/>
  <c r="L2569" i="3" s="1"/>
  <c r="F1807" i="3"/>
  <c r="H1807" i="3" s="1"/>
  <c r="L1807" i="3" s="1"/>
  <c r="D1807" i="3"/>
  <c r="F3445" i="3"/>
  <c r="H3445" i="3" s="1"/>
  <c r="L3445" i="3" s="1"/>
  <c r="D3445" i="3"/>
  <c r="D3679" i="3"/>
  <c r="F3679" i="3"/>
  <c r="H3679" i="3" s="1"/>
  <c r="L3679" i="3" s="1"/>
  <c r="F3393" i="3"/>
  <c r="H3393" i="3" s="1"/>
  <c r="L3393" i="3" s="1"/>
  <c r="D3393" i="3"/>
  <c r="D900" i="3"/>
  <c r="F900" i="3"/>
  <c r="H900" i="3" s="1"/>
  <c r="L900" i="3" s="1"/>
  <c r="D2017" i="3"/>
  <c r="F2017" i="3"/>
  <c r="H2017" i="3" s="1"/>
  <c r="L2017" i="3" s="1"/>
  <c r="D901" i="3"/>
  <c r="F901" i="3"/>
  <c r="H901" i="3" s="1"/>
  <c r="L901" i="3" s="1"/>
  <c r="F3731" i="3"/>
  <c r="H3731" i="3" s="1"/>
  <c r="L3731" i="3" s="1"/>
  <c r="D3731" i="3"/>
  <c r="M3731" i="3" s="1"/>
  <c r="D3770" i="3"/>
  <c r="M3770" i="3" s="1"/>
  <c r="F3770" i="3"/>
  <c r="H3770" i="3" s="1"/>
  <c r="L3770" i="3" s="1"/>
  <c r="D797" i="3"/>
  <c r="F797" i="3"/>
  <c r="H797" i="3" s="1"/>
  <c r="L797" i="3" s="1"/>
  <c r="D3537" i="3"/>
  <c r="F3537" i="3"/>
  <c r="H3537" i="3" s="1"/>
  <c r="L3537" i="3" s="1"/>
  <c r="F5687" i="3"/>
  <c r="H5687" i="3" s="1"/>
  <c r="L5687" i="3" s="1"/>
  <c r="D5687" i="3"/>
  <c r="M5687" i="3" s="1"/>
  <c r="D3204" i="3"/>
  <c r="F3204" i="3"/>
  <c r="H3204" i="3" s="1"/>
  <c r="L3204" i="3" s="1"/>
  <c r="F5591" i="3"/>
  <c r="H5591" i="3" s="1"/>
  <c r="L5591" i="3" s="1"/>
  <c r="D5591" i="3"/>
  <c r="M5591" i="3" s="1"/>
  <c r="D1865" i="3"/>
  <c r="F1865" i="3"/>
  <c r="H1865" i="3" s="1"/>
  <c r="L1865" i="3" s="1"/>
  <c r="F3960" i="3"/>
  <c r="H3960" i="3" s="1"/>
  <c r="L3960" i="3" s="1"/>
  <c r="D3960" i="3"/>
  <c r="M3960" i="3" s="1"/>
  <c r="D286" i="3"/>
  <c r="F286" i="3"/>
  <c r="H286" i="3" s="1"/>
  <c r="L286" i="3" s="1"/>
  <c r="F191" i="3"/>
  <c r="H191" i="3" s="1"/>
  <c r="L191" i="3" s="1"/>
  <c r="D191" i="3"/>
  <c r="D1835" i="3"/>
  <c r="F1835" i="3"/>
  <c r="H1835" i="3" s="1"/>
  <c r="L1835" i="3" s="1"/>
  <c r="F3114" i="3"/>
  <c r="H3114" i="3" s="1"/>
  <c r="L3114" i="3" s="1"/>
  <c r="D3114" i="3"/>
  <c r="D2648" i="3"/>
  <c r="F2648" i="3"/>
  <c r="H2648" i="3" s="1"/>
  <c r="L2648" i="3" s="1"/>
  <c r="D2218" i="3"/>
  <c r="F2218" i="3"/>
  <c r="H2218" i="3" s="1"/>
  <c r="L2218" i="3" s="1"/>
  <c r="F3573" i="3"/>
  <c r="H3573" i="3" s="1"/>
  <c r="L3573" i="3" s="1"/>
  <c r="D3573" i="3"/>
  <c r="D1843" i="3"/>
  <c r="F1843" i="3"/>
  <c r="H1843" i="3" s="1"/>
  <c r="L1843" i="3" s="1"/>
  <c r="D5680" i="3"/>
  <c r="M5680" i="3" s="1"/>
  <c r="F5680" i="3"/>
  <c r="H5680" i="3" s="1"/>
  <c r="L5680" i="3" s="1"/>
  <c r="F540" i="3"/>
  <c r="H540" i="3" s="1"/>
  <c r="L540" i="3" s="1"/>
  <c r="D540" i="3"/>
  <c r="F1920" i="3"/>
  <c r="H1920" i="3" s="1"/>
  <c r="L1920" i="3" s="1"/>
  <c r="D1920" i="3"/>
  <c r="F2645" i="3"/>
  <c r="H2645" i="3" s="1"/>
  <c r="L2645" i="3" s="1"/>
  <c r="D2645" i="3"/>
  <c r="D954" i="3"/>
  <c r="F954" i="3"/>
  <c r="H954" i="3" s="1"/>
  <c r="L954" i="3" s="1"/>
  <c r="F656" i="3"/>
  <c r="H656" i="3" s="1"/>
  <c r="L656" i="3" s="1"/>
  <c r="D656" i="3"/>
  <c r="D189" i="3"/>
  <c r="F189" i="3"/>
  <c r="H189" i="3" s="1"/>
  <c r="L189" i="3" s="1"/>
  <c r="D2857" i="3"/>
  <c r="F2857" i="3"/>
  <c r="H2857" i="3" s="1"/>
  <c r="L2857" i="3" s="1"/>
  <c r="D2807" i="3"/>
  <c r="F2807" i="3"/>
  <c r="H2807" i="3" s="1"/>
  <c r="L2807" i="3" s="1"/>
  <c r="F1322" i="3"/>
  <c r="H1322" i="3" s="1"/>
  <c r="L1322" i="3" s="1"/>
  <c r="D1322" i="3"/>
  <c r="F915" i="3"/>
  <c r="H915" i="3" s="1"/>
  <c r="L915" i="3" s="1"/>
  <c r="D915" i="3"/>
  <c r="D3688" i="3"/>
  <c r="F3688" i="3"/>
  <c r="H3688" i="3" s="1"/>
  <c r="L3688" i="3" s="1"/>
  <c r="D1089" i="3"/>
  <c r="F1089" i="3"/>
  <c r="H1089" i="3" s="1"/>
  <c r="L1089" i="3" s="1"/>
  <c r="F444" i="3"/>
  <c r="H444" i="3" s="1"/>
  <c r="L444" i="3" s="1"/>
  <c r="D444" i="3"/>
  <c r="F621" i="3"/>
  <c r="H621" i="3" s="1"/>
  <c r="L621" i="3" s="1"/>
  <c r="D621" i="3"/>
  <c r="F4713" i="3"/>
  <c r="H4713" i="3" s="1"/>
  <c r="L4713" i="3" s="1"/>
  <c r="D4713" i="3"/>
  <c r="M4713" i="3" s="1"/>
  <c r="F808" i="3"/>
  <c r="H808" i="3" s="1"/>
  <c r="L808" i="3" s="1"/>
  <c r="D808" i="3"/>
  <c r="F579" i="3"/>
  <c r="H579" i="3" s="1"/>
  <c r="L579" i="3" s="1"/>
  <c r="D579" i="3"/>
  <c r="D5702" i="3"/>
  <c r="M5702" i="3" s="1"/>
  <c r="F5702" i="3"/>
  <c r="H5702" i="3" s="1"/>
  <c r="L5702" i="3" s="1"/>
  <c r="F3079" i="3"/>
  <c r="H3079" i="3" s="1"/>
  <c r="L3079" i="3" s="1"/>
  <c r="D3079" i="3"/>
  <c r="F1754" i="3"/>
  <c r="H1754" i="3" s="1"/>
  <c r="L1754" i="3" s="1"/>
  <c r="D1754" i="3"/>
  <c r="F1640" i="3"/>
  <c r="H1640" i="3" s="1"/>
  <c r="L1640" i="3" s="1"/>
  <c r="D1640" i="3"/>
  <c r="D2702" i="3"/>
  <c r="F2702" i="3"/>
  <c r="H2702" i="3" s="1"/>
  <c r="L2702" i="3" s="1"/>
  <c r="F781" i="3"/>
  <c r="H781" i="3" s="1"/>
  <c r="L781" i="3" s="1"/>
  <c r="D781" i="3"/>
  <c r="D3116" i="3"/>
  <c r="F3116" i="3"/>
  <c r="H3116" i="3" s="1"/>
  <c r="L3116" i="3" s="1"/>
  <c r="F3201" i="3"/>
  <c r="H3201" i="3" s="1"/>
  <c r="L3201" i="3" s="1"/>
  <c r="D3201" i="3"/>
  <c r="F3518" i="3"/>
  <c r="H3518" i="3" s="1"/>
  <c r="L3518" i="3" s="1"/>
  <c r="D3518" i="3"/>
  <c r="F372" i="3"/>
  <c r="H372" i="3" s="1"/>
  <c r="L372" i="3" s="1"/>
  <c r="D372" i="3"/>
  <c r="F5423" i="3"/>
  <c r="H5423" i="3" s="1"/>
  <c r="L5423" i="3" s="1"/>
  <c r="D5423" i="3"/>
  <c r="M5423" i="3" s="1"/>
  <c r="D4773" i="3"/>
  <c r="M4773" i="3" s="1"/>
  <c r="F4773" i="3"/>
  <c r="H4773" i="3" s="1"/>
  <c r="L4773" i="3" s="1"/>
  <c r="F3380" i="3"/>
  <c r="H3380" i="3" s="1"/>
  <c r="L3380" i="3" s="1"/>
  <c r="D3380" i="3"/>
  <c r="F5335" i="3"/>
  <c r="H5335" i="3" s="1"/>
  <c r="L5335" i="3" s="1"/>
  <c r="D5335" i="3"/>
  <c r="M5335" i="3" s="1"/>
  <c r="F2617" i="3"/>
  <c r="H2617" i="3" s="1"/>
  <c r="L2617" i="3" s="1"/>
  <c r="D2617" i="3"/>
  <c r="D1359" i="3"/>
  <c r="F1359" i="3"/>
  <c r="H1359" i="3" s="1"/>
  <c r="L1359" i="3" s="1"/>
  <c r="F904" i="3"/>
  <c r="H904" i="3" s="1"/>
  <c r="L904" i="3" s="1"/>
  <c r="D904" i="3"/>
  <c r="F4558" i="3"/>
  <c r="H4558" i="3" s="1"/>
  <c r="L4558" i="3" s="1"/>
  <c r="D4558" i="3"/>
  <c r="M4558" i="3" s="1"/>
  <c r="F5765" i="3"/>
  <c r="H5765" i="3" s="1"/>
  <c r="L5765" i="3" s="1"/>
  <c r="D5765" i="3"/>
  <c r="M5765" i="3" s="1"/>
  <c r="D1963" i="3"/>
  <c r="F1963" i="3"/>
  <c r="H1963" i="3" s="1"/>
  <c r="L1963" i="3" s="1"/>
  <c r="D2848" i="3"/>
  <c r="F2848" i="3"/>
  <c r="H2848" i="3" s="1"/>
  <c r="L2848" i="3" s="1"/>
  <c r="D2327" i="3"/>
  <c r="F2327" i="3"/>
  <c r="H2327" i="3" s="1"/>
  <c r="L2327" i="3" s="1"/>
  <c r="D1486" i="3"/>
  <c r="F1486" i="3"/>
  <c r="H1486" i="3" s="1"/>
  <c r="L1486" i="3" s="1"/>
  <c r="D5455" i="3"/>
  <c r="M5455" i="3" s="1"/>
  <c r="F5455" i="3"/>
  <c r="H5455" i="3" s="1"/>
  <c r="L5455" i="3" s="1"/>
  <c r="D3699" i="3"/>
  <c r="F3699" i="3"/>
  <c r="H3699" i="3" s="1"/>
  <c r="L3699" i="3" s="1"/>
  <c r="F3615" i="3"/>
  <c r="H3615" i="3" s="1"/>
  <c r="L3615" i="3" s="1"/>
  <c r="D3615" i="3"/>
  <c r="F528" i="3"/>
  <c r="H528" i="3" s="1"/>
  <c r="L528" i="3" s="1"/>
  <c r="D528" i="3"/>
  <c r="D3984" i="3"/>
  <c r="M3984" i="3" s="1"/>
  <c r="F3984" i="3"/>
  <c r="H3984" i="3" s="1"/>
  <c r="L3984" i="3" s="1"/>
  <c r="D3190" i="3"/>
  <c r="F3190" i="3"/>
  <c r="H3190" i="3" s="1"/>
  <c r="L3190" i="3" s="1"/>
  <c r="D5121" i="3"/>
  <c r="M5121" i="3" s="1"/>
  <c r="F5121" i="3"/>
  <c r="H5121" i="3" s="1"/>
  <c r="L5121" i="3" s="1"/>
  <c r="D2011" i="3"/>
  <c r="F2011" i="3"/>
  <c r="H2011" i="3" s="1"/>
  <c r="L2011" i="3" s="1"/>
  <c r="D3158" i="3"/>
  <c r="F3158" i="3"/>
  <c r="H3158" i="3" s="1"/>
  <c r="L3158" i="3" s="1"/>
  <c r="F3835" i="3"/>
  <c r="H3835" i="3" s="1"/>
  <c r="L3835" i="3" s="1"/>
  <c r="D3835" i="3"/>
  <c r="M3835" i="3" s="1"/>
  <c r="D1091" i="3"/>
  <c r="F1091" i="3"/>
  <c r="H1091" i="3" s="1"/>
  <c r="L1091" i="3" s="1"/>
  <c r="F2362" i="3"/>
  <c r="H2362" i="3" s="1"/>
  <c r="L2362" i="3" s="1"/>
  <c r="D2362" i="3"/>
  <c r="F3945" i="3"/>
  <c r="H3945" i="3" s="1"/>
  <c r="L3945" i="3" s="1"/>
  <c r="D3945" i="3"/>
  <c r="M3945" i="3" s="1"/>
  <c r="F1361" i="3"/>
  <c r="H1361" i="3" s="1"/>
  <c r="L1361" i="3" s="1"/>
  <c r="D1361" i="3"/>
  <c r="D3667" i="3"/>
  <c r="F3667" i="3"/>
  <c r="H3667" i="3" s="1"/>
  <c r="L3667" i="3" s="1"/>
  <c r="D4565" i="3"/>
  <c r="M4565" i="3" s="1"/>
  <c r="F4565" i="3"/>
  <c r="H4565" i="3" s="1"/>
  <c r="L4565" i="3" s="1"/>
  <c r="D3754" i="3"/>
  <c r="M3754" i="3" s="1"/>
  <c r="F3754" i="3"/>
  <c r="H3754" i="3" s="1"/>
  <c r="L3754" i="3" s="1"/>
  <c r="D2818" i="3"/>
  <c r="F2818" i="3"/>
  <c r="H2818" i="3" s="1"/>
  <c r="L2818" i="3" s="1"/>
  <c r="D5752" i="3"/>
  <c r="M5752" i="3" s="1"/>
  <c r="F5752" i="3"/>
  <c r="H5752" i="3" s="1"/>
  <c r="L5752" i="3" s="1"/>
  <c r="D2000" i="3"/>
  <c r="F2000" i="3"/>
  <c r="H2000" i="3" s="1"/>
  <c r="L2000" i="3" s="1"/>
  <c r="F3177" i="3"/>
  <c r="H3177" i="3" s="1"/>
  <c r="L3177" i="3" s="1"/>
  <c r="D3177" i="3"/>
  <c r="D1552" i="3"/>
  <c r="F1552" i="3"/>
  <c r="H1552" i="3" s="1"/>
  <c r="L1552" i="3" s="1"/>
  <c r="F2870" i="3"/>
  <c r="H2870" i="3" s="1"/>
  <c r="L2870" i="3" s="1"/>
  <c r="D2870" i="3"/>
  <c r="D5511" i="3"/>
  <c r="M5511" i="3" s="1"/>
  <c r="F5511" i="3"/>
  <c r="H5511" i="3" s="1"/>
  <c r="L5511" i="3" s="1"/>
  <c r="D3112" i="3"/>
  <c r="F3112" i="3"/>
  <c r="H3112" i="3" s="1"/>
  <c r="L3112" i="3" s="1"/>
  <c r="F5569" i="3"/>
  <c r="H5569" i="3" s="1"/>
  <c r="L5569" i="3" s="1"/>
  <c r="D5569" i="3"/>
  <c r="M5569" i="3" s="1"/>
  <c r="D3072" i="3"/>
  <c r="F3072" i="3"/>
  <c r="H3072" i="3" s="1"/>
  <c r="L3072" i="3" s="1"/>
  <c r="D4484" i="3"/>
  <c r="M4484" i="3" s="1"/>
  <c r="F4484" i="3"/>
  <c r="H4484" i="3" s="1"/>
  <c r="L4484" i="3" s="1"/>
  <c r="D4258" i="3"/>
  <c r="M4258" i="3" s="1"/>
  <c r="F4258" i="3"/>
  <c r="H4258" i="3" s="1"/>
  <c r="L4258" i="3" s="1"/>
  <c r="D1941" i="3"/>
  <c r="F1941" i="3"/>
  <c r="H1941" i="3" s="1"/>
  <c r="L1941" i="3" s="1"/>
  <c r="D3947" i="3"/>
  <c r="M3947" i="3" s="1"/>
  <c r="F3947" i="3"/>
  <c r="H3947" i="3" s="1"/>
  <c r="L3947" i="3" s="1"/>
  <c r="F5471" i="3"/>
  <c r="H5471" i="3" s="1"/>
  <c r="L5471" i="3" s="1"/>
  <c r="D5471" i="3"/>
  <c r="M5471" i="3" s="1"/>
  <c r="D5371" i="3"/>
  <c r="M5371" i="3" s="1"/>
  <c r="F5371" i="3"/>
  <c r="H5371" i="3" s="1"/>
  <c r="L5371" i="3" s="1"/>
  <c r="D5124" i="3"/>
  <c r="M5124" i="3" s="1"/>
  <c r="F5124" i="3"/>
  <c r="H5124" i="3" s="1"/>
  <c r="L5124" i="3" s="1"/>
  <c r="D4473" i="3"/>
  <c r="M4473" i="3" s="1"/>
  <c r="F4473" i="3"/>
  <c r="H4473" i="3" s="1"/>
  <c r="L4473" i="3" s="1"/>
  <c r="D4792" i="3"/>
  <c r="M4792" i="3" s="1"/>
  <c r="F4792" i="3"/>
  <c r="H4792" i="3" s="1"/>
  <c r="L4792" i="3" s="1"/>
  <c r="D859" i="3"/>
  <c r="F859" i="3"/>
  <c r="H859" i="3" s="1"/>
  <c r="L859" i="3" s="1"/>
  <c r="D3141" i="3"/>
  <c r="F3141" i="3"/>
  <c r="H3141" i="3" s="1"/>
  <c r="L3141" i="3" s="1"/>
  <c r="F103" i="3"/>
  <c r="H103" i="3" s="1"/>
  <c r="L103" i="3" s="1"/>
  <c r="D103" i="3"/>
  <c r="D959" i="3"/>
  <c r="F959" i="3"/>
  <c r="H959" i="3" s="1"/>
  <c r="L959" i="3" s="1"/>
  <c r="F5216" i="3"/>
  <c r="H5216" i="3" s="1"/>
  <c r="L5216" i="3" s="1"/>
  <c r="D5216" i="3"/>
  <c r="M5216" i="3" s="1"/>
  <c r="D2561" i="3"/>
  <c r="F2561" i="3"/>
  <c r="H2561" i="3" s="1"/>
  <c r="L2561" i="3" s="1"/>
  <c r="F5064" i="3"/>
  <c r="H5064" i="3" s="1"/>
  <c r="L5064" i="3" s="1"/>
  <c r="D5064" i="3"/>
  <c r="M5064" i="3" s="1"/>
  <c r="F1650" i="3"/>
  <c r="H1650" i="3" s="1"/>
  <c r="L1650" i="3" s="1"/>
  <c r="D1650" i="3"/>
  <c r="F4832" i="3"/>
  <c r="H4832" i="3" s="1"/>
  <c r="L4832" i="3" s="1"/>
  <c r="D4832" i="3"/>
  <c r="M4832" i="3" s="1"/>
  <c r="D2522" i="3"/>
  <c r="F2522" i="3"/>
  <c r="H2522" i="3" s="1"/>
  <c r="L2522" i="3" s="1"/>
  <c r="F4845" i="3"/>
  <c r="H4845" i="3" s="1"/>
  <c r="L4845" i="3" s="1"/>
  <c r="D4845" i="3"/>
  <c r="M4845" i="3" s="1"/>
  <c r="D428" i="3"/>
  <c r="F428" i="3"/>
  <c r="H428" i="3" s="1"/>
  <c r="L428" i="3" s="1"/>
  <c r="D4849" i="3"/>
  <c r="M4849" i="3" s="1"/>
  <c r="F4849" i="3"/>
  <c r="H4849" i="3" s="1"/>
  <c r="L4849" i="3" s="1"/>
  <c r="F4555" i="3"/>
  <c r="H4555" i="3" s="1"/>
  <c r="L4555" i="3" s="1"/>
  <c r="D4555" i="3"/>
  <c r="M4555" i="3" s="1"/>
  <c r="D2662" i="3"/>
  <c r="F2662" i="3"/>
  <c r="H2662" i="3" s="1"/>
  <c r="L2662" i="3" s="1"/>
  <c r="D1113" i="3"/>
  <c r="F1113" i="3"/>
  <c r="H1113" i="3" s="1"/>
  <c r="L1113" i="3" s="1"/>
  <c r="F4505" i="3"/>
  <c r="H4505" i="3" s="1"/>
  <c r="L4505" i="3" s="1"/>
  <c r="D4505" i="3"/>
  <c r="M4505" i="3" s="1"/>
  <c r="F4408" i="3"/>
  <c r="H4408" i="3" s="1"/>
  <c r="L4408" i="3" s="1"/>
  <c r="D4408" i="3"/>
  <c r="M4408" i="3" s="1"/>
  <c r="F3968" i="3"/>
  <c r="H3968" i="3" s="1"/>
  <c r="L3968" i="3" s="1"/>
  <c r="D3968" i="3"/>
  <c r="M3968" i="3" s="1"/>
  <c r="F5824" i="3"/>
  <c r="H5824" i="3" s="1"/>
  <c r="L5824" i="3" s="1"/>
  <c r="D5824" i="3"/>
  <c r="M5824" i="3" s="1"/>
  <c r="F1689" i="3"/>
  <c r="H1689" i="3" s="1"/>
  <c r="L1689" i="3" s="1"/>
  <c r="D1689" i="3"/>
  <c r="D1134" i="3"/>
  <c r="F1134" i="3"/>
  <c r="H1134" i="3" s="1"/>
  <c r="L1134" i="3" s="1"/>
  <c r="D4964" i="3"/>
  <c r="M4964" i="3" s="1"/>
  <c r="F4964" i="3"/>
  <c r="H4964" i="3" s="1"/>
  <c r="L4964" i="3" s="1"/>
  <c r="D147" i="3"/>
  <c r="F147" i="3"/>
  <c r="H147" i="3" s="1"/>
  <c r="L147" i="3" s="1"/>
  <c r="F4428" i="3"/>
  <c r="H4428" i="3" s="1"/>
  <c r="L4428" i="3" s="1"/>
  <c r="D4428" i="3"/>
  <c r="M4428" i="3" s="1"/>
  <c r="D4541" i="3"/>
  <c r="M4541" i="3" s="1"/>
  <c r="F4541" i="3"/>
  <c r="H4541" i="3" s="1"/>
  <c r="L4541" i="3" s="1"/>
  <c r="D3377" i="3"/>
  <c r="F3377" i="3"/>
  <c r="H3377" i="3" s="1"/>
  <c r="L3377" i="3" s="1"/>
  <c r="F818" i="3"/>
  <c r="H818" i="3" s="1"/>
  <c r="L818" i="3" s="1"/>
  <c r="D818" i="3"/>
  <c r="D469" i="3"/>
  <c r="F469" i="3"/>
  <c r="H469" i="3" s="1"/>
  <c r="L469" i="3" s="1"/>
  <c r="F4490" i="3"/>
  <c r="H4490" i="3" s="1"/>
  <c r="L4490" i="3" s="1"/>
  <c r="D4490" i="3"/>
  <c r="M4490" i="3" s="1"/>
  <c r="F3532" i="3"/>
  <c r="H3532" i="3" s="1"/>
  <c r="L3532" i="3" s="1"/>
  <c r="D3532" i="3"/>
  <c r="D2219" i="3"/>
  <c r="F2219" i="3"/>
  <c r="H2219" i="3" s="1"/>
  <c r="L2219" i="3" s="1"/>
  <c r="D5392" i="3"/>
  <c r="M5392" i="3" s="1"/>
  <c r="F5392" i="3"/>
  <c r="H5392" i="3" s="1"/>
  <c r="L5392" i="3" s="1"/>
  <c r="D3656" i="3"/>
  <c r="F3656" i="3"/>
  <c r="H3656" i="3" s="1"/>
  <c r="L3656" i="3" s="1"/>
  <c r="D4158" i="3"/>
  <c r="M4158" i="3" s="1"/>
  <c r="F4158" i="3"/>
  <c r="H4158" i="3" s="1"/>
  <c r="L4158" i="3" s="1"/>
  <c r="F4149" i="3"/>
  <c r="H4149" i="3" s="1"/>
  <c r="L4149" i="3" s="1"/>
  <c r="D4149" i="3"/>
  <c r="M4149" i="3" s="1"/>
  <c r="F5004" i="3"/>
  <c r="H5004" i="3" s="1"/>
  <c r="L5004" i="3" s="1"/>
  <c r="D5004" i="3"/>
  <c r="M5004" i="3" s="1"/>
  <c r="D2400" i="3"/>
  <c r="F2400" i="3"/>
  <c r="H2400" i="3" s="1"/>
  <c r="L2400" i="3" s="1"/>
  <c r="D3228" i="3"/>
  <c r="F3228" i="3"/>
  <c r="H3228" i="3" s="1"/>
  <c r="L3228" i="3" s="1"/>
  <c r="D1324" i="3"/>
  <c r="F1324" i="3"/>
  <c r="H1324" i="3" s="1"/>
  <c r="L1324" i="3" s="1"/>
  <c r="D4968" i="3"/>
  <c r="M4968" i="3" s="1"/>
  <c r="F4968" i="3"/>
  <c r="H4968" i="3" s="1"/>
  <c r="L4968" i="3" s="1"/>
  <c r="D230" i="3"/>
  <c r="F230" i="3"/>
  <c r="H230" i="3" s="1"/>
  <c r="L230" i="3" s="1"/>
  <c r="D2466" i="3"/>
  <c r="F2466" i="3"/>
  <c r="H2466" i="3" s="1"/>
  <c r="L2466" i="3" s="1"/>
  <c r="F1991" i="3"/>
  <c r="H1991" i="3" s="1"/>
  <c r="L1991" i="3" s="1"/>
  <c r="D1991" i="3"/>
  <c r="D143" i="3"/>
  <c r="F143" i="3"/>
  <c r="H143" i="3" s="1"/>
  <c r="L143" i="3" s="1"/>
  <c r="D3900" i="3"/>
  <c r="M3900" i="3" s="1"/>
  <c r="F3900" i="3"/>
  <c r="H3900" i="3" s="1"/>
  <c r="L3900" i="3" s="1"/>
  <c r="F2944" i="3"/>
  <c r="H2944" i="3" s="1"/>
  <c r="L2944" i="3" s="1"/>
  <c r="D2944" i="3"/>
  <c r="F4698" i="3"/>
  <c r="H4698" i="3" s="1"/>
  <c r="L4698" i="3" s="1"/>
  <c r="D4698" i="3"/>
  <c r="M4698" i="3" s="1"/>
  <c r="F4653" i="3"/>
  <c r="H4653" i="3" s="1"/>
  <c r="L4653" i="3" s="1"/>
  <c r="D4653" i="3"/>
  <c r="M4653" i="3" s="1"/>
  <c r="D5119" i="3"/>
  <c r="M5119" i="3" s="1"/>
  <c r="F5119" i="3"/>
  <c r="H5119" i="3" s="1"/>
  <c r="L5119" i="3" s="1"/>
  <c r="D3278" i="3"/>
  <c r="F3278" i="3"/>
  <c r="H3278" i="3" s="1"/>
  <c r="L3278" i="3" s="1"/>
  <c r="D5317" i="3"/>
  <c r="M5317" i="3" s="1"/>
  <c r="F5317" i="3"/>
  <c r="H5317" i="3" s="1"/>
  <c r="L5317" i="3" s="1"/>
  <c r="F3806" i="3"/>
  <c r="H3806" i="3" s="1"/>
  <c r="L3806" i="3" s="1"/>
  <c r="D3806" i="3"/>
  <c r="M3806" i="3" s="1"/>
  <c r="D3100" i="3"/>
  <c r="F3100" i="3"/>
  <c r="H3100" i="3" s="1"/>
  <c r="L3100" i="3" s="1"/>
  <c r="D3991" i="3"/>
  <c r="M3991" i="3" s="1"/>
  <c r="F3991" i="3"/>
  <c r="H3991" i="3" s="1"/>
  <c r="L3991" i="3" s="1"/>
  <c r="D4796" i="3"/>
  <c r="M4796" i="3" s="1"/>
  <c r="F4796" i="3"/>
  <c r="H4796" i="3" s="1"/>
  <c r="L4796" i="3" s="1"/>
  <c r="D274" i="3"/>
  <c r="F274" i="3"/>
  <c r="H274" i="3" s="1"/>
  <c r="L274" i="3" s="1"/>
  <c r="D4942" i="3"/>
  <c r="M4942" i="3" s="1"/>
  <c r="F4942" i="3"/>
  <c r="H4942" i="3" s="1"/>
  <c r="L4942" i="3" s="1"/>
  <c r="F4661" i="3"/>
  <c r="H4661" i="3" s="1"/>
  <c r="L4661" i="3" s="1"/>
  <c r="D4661" i="3"/>
  <c r="M4661" i="3" s="1"/>
  <c r="F5108" i="3"/>
  <c r="H5108" i="3" s="1"/>
  <c r="L5108" i="3" s="1"/>
  <c r="D5108" i="3"/>
  <c r="M5108" i="3" s="1"/>
  <c r="D5582" i="3"/>
  <c r="M5582" i="3" s="1"/>
  <c r="F5582" i="3"/>
  <c r="H5582" i="3" s="1"/>
  <c r="L5582" i="3" s="1"/>
  <c r="D3092" i="3"/>
  <c r="F3092" i="3"/>
  <c r="H3092" i="3" s="1"/>
  <c r="L3092" i="3" s="1"/>
  <c r="D5027" i="3"/>
  <c r="M5027" i="3" s="1"/>
  <c r="F5027" i="3"/>
  <c r="H5027" i="3" s="1"/>
  <c r="L5027" i="3" s="1"/>
  <c r="D1409" i="3"/>
  <c r="F1409" i="3"/>
  <c r="H1409" i="3" s="1"/>
  <c r="L1409" i="3" s="1"/>
  <c r="D106" i="3"/>
  <c r="F106" i="3"/>
  <c r="H106" i="3" s="1"/>
  <c r="L106" i="3" s="1"/>
  <c r="D2986" i="3"/>
  <c r="F2986" i="3"/>
  <c r="H2986" i="3" s="1"/>
  <c r="L2986" i="3" s="1"/>
  <c r="D2816" i="3"/>
  <c r="F2816" i="3"/>
  <c r="H2816" i="3" s="1"/>
  <c r="L2816" i="3" s="1"/>
  <c r="F1894" i="3"/>
  <c r="H1894" i="3" s="1"/>
  <c r="L1894" i="3" s="1"/>
  <c r="D1894" i="3"/>
  <c r="D2207" i="3"/>
  <c r="F2207" i="3"/>
  <c r="H2207" i="3" s="1"/>
  <c r="L2207" i="3" s="1"/>
  <c r="D1635" i="3"/>
  <c r="F1635" i="3"/>
  <c r="H1635" i="3" s="1"/>
  <c r="L1635" i="3" s="1"/>
  <c r="D3427" i="3"/>
  <c r="F3427" i="3"/>
  <c r="H3427" i="3" s="1"/>
  <c r="L3427" i="3" s="1"/>
  <c r="F3820" i="3"/>
  <c r="H3820" i="3" s="1"/>
  <c r="L3820" i="3" s="1"/>
  <c r="D3820" i="3"/>
  <c r="M3820" i="3" s="1"/>
  <c r="D2634" i="3"/>
  <c r="F2634" i="3"/>
  <c r="H2634" i="3" s="1"/>
  <c r="L2634" i="3" s="1"/>
  <c r="F2069" i="3"/>
  <c r="H2069" i="3" s="1"/>
  <c r="L2069" i="3" s="1"/>
  <c r="D2069" i="3"/>
  <c r="D2834" i="3"/>
  <c r="F2834" i="3"/>
  <c r="H2834" i="3" s="1"/>
  <c r="L2834" i="3" s="1"/>
  <c r="D2803" i="3"/>
  <c r="F2803" i="3"/>
  <c r="H2803" i="3" s="1"/>
  <c r="L2803" i="3" s="1"/>
  <c r="D5018" i="3"/>
  <c r="M5018" i="3" s="1"/>
  <c r="F5018" i="3"/>
  <c r="H5018" i="3" s="1"/>
  <c r="L5018" i="3" s="1"/>
  <c r="F1116" i="3"/>
  <c r="H1116" i="3" s="1"/>
  <c r="L1116" i="3" s="1"/>
  <c r="D1116" i="3"/>
  <c r="F5081" i="3"/>
  <c r="H5081" i="3" s="1"/>
  <c r="L5081" i="3" s="1"/>
  <c r="D5081" i="3"/>
  <c r="M5081" i="3" s="1"/>
  <c r="D4185" i="3"/>
  <c r="M4185" i="3" s="1"/>
  <c r="F4185" i="3"/>
  <c r="H4185" i="3" s="1"/>
  <c r="L4185" i="3" s="1"/>
  <c r="D4393" i="3"/>
  <c r="M4393" i="3" s="1"/>
  <c r="F4393" i="3"/>
  <c r="H4393" i="3" s="1"/>
  <c r="L4393" i="3" s="1"/>
  <c r="F4839" i="3"/>
  <c r="H4839" i="3" s="1"/>
  <c r="L4839" i="3" s="1"/>
  <c r="D4839" i="3"/>
  <c r="M4839" i="3" s="1"/>
  <c r="F1081" i="3"/>
  <c r="H1081" i="3" s="1"/>
  <c r="L1081" i="3" s="1"/>
  <c r="D1081" i="3"/>
  <c r="D3962" i="3"/>
  <c r="M3962" i="3" s="1"/>
  <c r="F3962" i="3"/>
  <c r="H3962" i="3" s="1"/>
  <c r="L3962" i="3" s="1"/>
  <c r="D18" i="3"/>
  <c r="F18" i="3"/>
  <c r="H18" i="3" s="1"/>
  <c r="L18" i="3" s="1"/>
  <c r="D4926" i="3"/>
  <c r="M4926" i="3" s="1"/>
  <c r="F4926" i="3"/>
  <c r="H4926" i="3" s="1"/>
  <c r="L4926" i="3" s="1"/>
  <c r="F4238" i="3"/>
  <c r="H4238" i="3" s="1"/>
  <c r="L4238" i="3" s="1"/>
  <c r="D4238" i="3"/>
  <c r="M4238" i="3" s="1"/>
  <c r="F4998" i="3"/>
  <c r="H4998" i="3" s="1"/>
  <c r="L4998" i="3" s="1"/>
  <c r="D4998" i="3"/>
  <c r="M4998" i="3" s="1"/>
  <c r="F1431" i="3"/>
  <c r="H1431" i="3" s="1"/>
  <c r="L1431" i="3" s="1"/>
  <c r="D1431" i="3"/>
  <c r="F3707" i="3"/>
  <c r="H3707" i="3" s="1"/>
  <c r="L3707" i="3" s="1"/>
  <c r="D3707" i="3"/>
  <c r="F374" i="3"/>
  <c r="H374" i="3" s="1"/>
  <c r="L374" i="3" s="1"/>
  <c r="D374" i="3"/>
  <c r="F588" i="3"/>
  <c r="H588" i="3" s="1"/>
  <c r="L588" i="3" s="1"/>
  <c r="D588" i="3"/>
  <c r="D2310" i="3"/>
  <c r="F2310" i="3"/>
  <c r="H2310" i="3" s="1"/>
  <c r="L2310" i="3" s="1"/>
  <c r="F303" i="3"/>
  <c r="H303" i="3" s="1"/>
  <c r="L303" i="3" s="1"/>
  <c r="D303" i="3"/>
  <c r="F3048" i="3"/>
  <c r="H3048" i="3" s="1"/>
  <c r="L3048" i="3" s="1"/>
  <c r="D3048" i="3"/>
  <c r="F971" i="3"/>
  <c r="H971" i="3" s="1"/>
  <c r="L971" i="3" s="1"/>
  <c r="D971" i="3"/>
  <c r="F4139" i="3"/>
  <c r="H4139" i="3" s="1"/>
  <c r="L4139" i="3" s="1"/>
  <c r="D4139" i="3"/>
  <c r="M4139" i="3" s="1"/>
  <c r="D2988" i="3"/>
  <c r="F2988" i="3"/>
  <c r="H2988" i="3" s="1"/>
  <c r="L2988" i="3" s="1"/>
  <c r="F3791" i="3"/>
  <c r="H3791" i="3" s="1"/>
  <c r="L3791" i="3" s="1"/>
  <c r="D3791" i="3"/>
  <c r="M3791" i="3" s="1"/>
  <c r="F5639" i="3"/>
  <c r="H5639" i="3" s="1"/>
  <c r="L5639" i="3" s="1"/>
  <c r="D5639" i="3"/>
  <c r="M5639" i="3" s="1"/>
  <c r="D1525" i="3"/>
  <c r="F1525" i="3"/>
  <c r="H1525" i="3" s="1"/>
  <c r="L1525" i="3" s="1"/>
  <c r="F3741" i="3"/>
  <c r="H3741" i="3" s="1"/>
  <c r="L3741" i="3" s="1"/>
  <c r="D3741" i="3"/>
  <c r="M3741" i="3" s="1"/>
  <c r="D3255" i="3"/>
  <c r="F3255" i="3"/>
  <c r="H3255" i="3" s="1"/>
  <c r="L3255" i="3" s="1"/>
  <c r="F2240" i="3"/>
  <c r="H2240" i="3" s="1"/>
  <c r="L2240" i="3" s="1"/>
  <c r="D2240" i="3"/>
  <c r="F2960" i="3"/>
  <c r="H2960" i="3" s="1"/>
  <c r="L2960" i="3" s="1"/>
  <c r="D2960" i="3"/>
  <c r="D3310" i="3"/>
  <c r="F3310" i="3"/>
  <c r="H3310" i="3" s="1"/>
  <c r="L3310" i="3" s="1"/>
  <c r="F3152" i="3"/>
  <c r="H3152" i="3" s="1"/>
  <c r="L3152" i="3" s="1"/>
  <c r="D3152" i="3"/>
  <c r="F2786" i="3"/>
  <c r="H2786" i="3" s="1"/>
  <c r="L2786" i="3" s="1"/>
  <c r="D2786" i="3"/>
  <c r="F1412" i="3"/>
  <c r="H1412" i="3" s="1"/>
  <c r="L1412" i="3" s="1"/>
  <c r="D1412" i="3"/>
  <c r="F3146" i="3"/>
  <c r="H3146" i="3" s="1"/>
  <c r="L3146" i="3" s="1"/>
  <c r="D3146" i="3"/>
  <c r="D2107" i="3"/>
  <c r="F2107" i="3"/>
  <c r="H2107" i="3" s="1"/>
  <c r="L2107" i="3" s="1"/>
  <c r="D2677" i="3"/>
  <c r="F2677" i="3"/>
  <c r="H2677" i="3" s="1"/>
  <c r="L2677" i="3" s="1"/>
  <c r="F130" i="3"/>
  <c r="H130" i="3" s="1"/>
  <c r="L130" i="3" s="1"/>
  <c r="D130" i="3"/>
  <c r="F3119" i="3"/>
  <c r="H3119" i="3" s="1"/>
  <c r="L3119" i="3" s="1"/>
  <c r="D3119" i="3"/>
  <c r="F3367" i="3"/>
  <c r="H3367" i="3" s="1"/>
  <c r="L3367" i="3" s="1"/>
  <c r="D3367" i="3"/>
  <c r="F3091" i="3"/>
  <c r="H3091" i="3" s="1"/>
  <c r="L3091" i="3" s="1"/>
  <c r="D3091" i="3"/>
  <c r="F4466" i="3"/>
  <c r="H4466" i="3" s="1"/>
  <c r="L4466" i="3" s="1"/>
  <c r="D4466" i="3"/>
  <c r="M4466" i="3" s="1"/>
  <c r="D2701" i="3"/>
  <c r="F2701" i="3"/>
  <c r="H2701" i="3" s="1"/>
  <c r="L2701" i="3" s="1"/>
  <c r="D1455" i="3"/>
  <c r="F1455" i="3"/>
  <c r="H1455" i="3" s="1"/>
  <c r="L1455" i="3" s="1"/>
  <c r="D1064" i="3"/>
  <c r="F1064" i="3"/>
  <c r="H1064" i="3" s="1"/>
  <c r="L1064" i="3" s="1"/>
  <c r="F2961" i="3"/>
  <c r="H2961" i="3" s="1"/>
  <c r="L2961" i="3" s="1"/>
  <c r="D2961" i="3"/>
  <c r="F3627" i="3"/>
  <c r="H3627" i="3" s="1"/>
  <c r="L3627" i="3" s="1"/>
  <c r="D3627" i="3"/>
  <c r="D1823" i="3"/>
  <c r="F1823" i="3"/>
  <c r="H1823" i="3" s="1"/>
  <c r="L1823" i="3" s="1"/>
  <c r="F4055" i="3"/>
  <c r="H4055" i="3" s="1"/>
  <c r="L4055" i="3" s="1"/>
  <c r="D4055" i="3"/>
  <c r="M4055" i="3" s="1"/>
  <c r="D3657" i="3"/>
  <c r="F3657" i="3"/>
  <c r="H3657" i="3" s="1"/>
  <c r="L3657" i="3" s="1"/>
  <c r="F3568" i="3"/>
  <c r="H3568" i="3" s="1"/>
  <c r="L3568" i="3" s="1"/>
  <c r="D3568" i="3"/>
  <c r="D1849" i="3"/>
  <c r="F1849" i="3"/>
  <c r="H1849" i="3" s="1"/>
  <c r="L1849" i="3" s="1"/>
  <c r="D2562" i="3"/>
  <c r="F2562" i="3"/>
  <c r="H2562" i="3" s="1"/>
  <c r="L2562" i="3" s="1"/>
  <c r="D5651" i="3"/>
  <c r="M5651" i="3" s="1"/>
  <c r="F5651" i="3"/>
  <c r="H5651" i="3" s="1"/>
  <c r="L5651" i="3" s="1"/>
  <c r="F2730" i="3"/>
  <c r="H2730" i="3" s="1"/>
  <c r="L2730" i="3" s="1"/>
  <c r="D2730" i="3"/>
  <c r="F2638" i="3"/>
  <c r="H2638" i="3" s="1"/>
  <c r="L2638" i="3" s="1"/>
  <c r="D2638" i="3"/>
  <c r="D2852" i="3"/>
  <c r="F2852" i="3"/>
  <c r="H2852" i="3" s="1"/>
  <c r="L2852" i="3" s="1"/>
  <c r="F3598" i="3"/>
  <c r="H3598" i="3" s="1"/>
  <c r="L3598" i="3" s="1"/>
  <c r="D3598" i="3"/>
  <c r="D543" i="3"/>
  <c r="F543" i="3"/>
  <c r="H543" i="3" s="1"/>
  <c r="L543" i="3" s="1"/>
  <c r="F2351" i="3"/>
  <c r="H2351" i="3" s="1"/>
  <c r="L2351" i="3" s="1"/>
  <c r="D2351" i="3"/>
  <c r="F2795" i="3"/>
  <c r="H2795" i="3" s="1"/>
  <c r="L2795" i="3" s="1"/>
  <c r="D2795" i="3"/>
  <c r="D3803" i="3"/>
  <c r="M3803" i="3" s="1"/>
  <c r="F3803" i="3"/>
  <c r="H3803" i="3" s="1"/>
  <c r="L3803" i="3" s="1"/>
  <c r="F1577" i="3"/>
  <c r="H1577" i="3" s="1"/>
  <c r="L1577" i="3" s="1"/>
  <c r="D1577" i="3"/>
  <c r="D3556" i="3"/>
  <c r="F3556" i="3"/>
  <c r="H3556" i="3" s="1"/>
  <c r="L3556" i="3" s="1"/>
  <c r="F5698" i="3"/>
  <c r="H5698" i="3" s="1"/>
  <c r="L5698" i="3" s="1"/>
  <c r="D5698" i="3"/>
  <c r="M5698" i="3" s="1"/>
  <c r="D2668" i="3"/>
  <c r="F2668" i="3"/>
  <c r="H2668" i="3" s="1"/>
  <c r="L2668" i="3" s="1"/>
  <c r="D5661" i="3"/>
  <c r="M5661" i="3" s="1"/>
  <c r="F5661" i="3"/>
  <c r="H5661" i="3" s="1"/>
  <c r="L5661" i="3" s="1"/>
  <c r="D5393" i="3"/>
  <c r="M5393" i="3" s="1"/>
  <c r="F5393" i="3"/>
  <c r="H5393" i="3" s="1"/>
  <c r="L5393" i="3" s="1"/>
  <c r="F4563" i="3"/>
  <c r="H4563" i="3" s="1"/>
  <c r="L4563" i="3" s="1"/>
  <c r="D4563" i="3"/>
  <c r="M4563" i="3" s="1"/>
  <c r="F3857" i="3"/>
  <c r="H3857" i="3" s="1"/>
  <c r="L3857" i="3" s="1"/>
  <c r="D3857" i="3"/>
  <c r="M3857" i="3" s="1"/>
  <c r="D1265" i="3"/>
  <c r="F1265" i="3"/>
  <c r="H1265" i="3" s="1"/>
  <c r="L1265" i="3" s="1"/>
  <c r="D636" i="3"/>
  <c r="F636" i="3"/>
  <c r="H636" i="3" s="1"/>
  <c r="L636" i="3" s="1"/>
  <c r="D3515" i="3"/>
  <c r="F3515" i="3"/>
  <c r="H3515" i="3" s="1"/>
  <c r="L3515" i="3" s="1"/>
  <c r="D5658" i="3"/>
  <c r="M5658" i="3" s="1"/>
  <c r="F5658" i="3"/>
  <c r="H5658" i="3" s="1"/>
  <c r="L5658" i="3" s="1"/>
  <c r="D5307" i="3"/>
  <c r="M5307" i="3" s="1"/>
  <c r="F5307" i="3"/>
  <c r="H5307" i="3" s="1"/>
  <c r="L5307" i="3" s="1"/>
  <c r="D1027" i="3"/>
  <c r="F1027" i="3"/>
  <c r="H1027" i="3" s="1"/>
  <c r="L1027" i="3" s="1"/>
  <c r="D4357" i="3"/>
  <c r="M4357" i="3" s="1"/>
  <c r="F4357" i="3"/>
  <c r="H4357" i="3" s="1"/>
  <c r="L4357" i="3" s="1"/>
  <c r="F3043" i="3"/>
  <c r="H3043" i="3" s="1"/>
  <c r="L3043" i="3" s="1"/>
  <c r="D3043" i="3"/>
  <c r="D3841" i="3"/>
  <c r="M3841" i="3" s="1"/>
  <c r="F3841" i="3"/>
  <c r="H3841" i="3" s="1"/>
  <c r="L3841" i="3" s="1"/>
  <c r="D4498" i="3"/>
  <c r="M4498" i="3" s="1"/>
  <c r="F4498" i="3"/>
  <c r="H4498" i="3" s="1"/>
  <c r="L4498" i="3" s="1"/>
  <c r="F5491" i="3"/>
  <c r="H5491" i="3" s="1"/>
  <c r="L5491" i="3" s="1"/>
  <c r="D5491" i="3"/>
  <c r="M5491" i="3" s="1"/>
  <c r="D4910" i="3"/>
  <c r="M4910" i="3" s="1"/>
  <c r="F4910" i="3"/>
  <c r="H4910" i="3" s="1"/>
  <c r="L4910" i="3" s="1"/>
  <c r="F5690" i="3"/>
  <c r="H5690" i="3" s="1"/>
  <c r="L5690" i="3" s="1"/>
  <c r="D5690" i="3"/>
  <c r="M5690" i="3" s="1"/>
  <c r="D3037" i="3"/>
  <c r="F3037" i="3"/>
  <c r="H3037" i="3" s="1"/>
  <c r="L3037" i="3" s="1"/>
  <c r="F4269" i="3"/>
  <c r="H4269" i="3" s="1"/>
  <c r="L4269" i="3" s="1"/>
  <c r="D4269" i="3"/>
  <c r="M4269" i="3" s="1"/>
  <c r="F4300" i="3"/>
  <c r="H4300" i="3" s="1"/>
  <c r="L4300" i="3" s="1"/>
  <c r="D4300" i="3"/>
  <c r="M4300" i="3" s="1"/>
  <c r="F2464" i="3"/>
  <c r="H2464" i="3" s="1"/>
  <c r="L2464" i="3" s="1"/>
  <c r="D2464" i="3"/>
  <c r="F2175" i="3"/>
  <c r="H2175" i="3" s="1"/>
  <c r="L2175" i="3" s="1"/>
  <c r="D2175" i="3"/>
  <c r="D2196" i="3"/>
  <c r="F2196" i="3"/>
  <c r="H2196" i="3" s="1"/>
  <c r="L2196" i="3" s="1"/>
  <c r="D2415" i="3"/>
  <c r="F2415" i="3"/>
  <c r="H2415" i="3" s="1"/>
  <c r="L2415" i="3" s="1"/>
  <c r="D1090" i="3"/>
  <c r="F1090" i="3"/>
  <c r="H1090" i="3" s="1"/>
  <c r="L1090" i="3" s="1"/>
  <c r="F5104" i="3"/>
  <c r="H5104" i="3" s="1"/>
  <c r="L5104" i="3" s="1"/>
  <c r="D5104" i="3"/>
  <c r="M5104" i="3" s="1"/>
  <c r="D3335" i="3"/>
  <c r="F3335" i="3"/>
  <c r="H3335" i="3" s="1"/>
  <c r="L3335" i="3" s="1"/>
  <c r="D4861" i="3"/>
  <c r="M4861" i="3" s="1"/>
  <c r="F4861" i="3"/>
  <c r="H4861" i="3" s="1"/>
  <c r="L4861" i="3" s="1"/>
  <c r="D4585" i="3"/>
  <c r="M4585" i="3" s="1"/>
  <c r="F4585" i="3"/>
  <c r="H4585" i="3" s="1"/>
  <c r="L4585" i="3" s="1"/>
  <c r="D1926" i="3"/>
  <c r="F1926" i="3"/>
  <c r="H1926" i="3" s="1"/>
  <c r="L1926" i="3" s="1"/>
  <c r="D2497" i="3"/>
  <c r="F2497" i="3"/>
  <c r="H2497" i="3" s="1"/>
  <c r="L2497" i="3" s="1"/>
  <c r="D212" i="3"/>
  <c r="F212" i="3"/>
  <c r="H212" i="3" s="1"/>
  <c r="L212" i="3" s="1"/>
  <c r="F1516" i="3"/>
  <c r="H1516" i="3" s="1"/>
  <c r="L1516" i="3" s="1"/>
  <c r="D1516" i="3"/>
  <c r="D5053" i="3"/>
  <c r="M5053" i="3" s="1"/>
  <c r="F5053" i="3"/>
  <c r="H5053" i="3" s="1"/>
  <c r="L5053" i="3" s="1"/>
  <c r="D1928" i="3"/>
  <c r="F1928" i="3"/>
  <c r="H1928" i="3" s="1"/>
  <c r="L1928" i="3" s="1"/>
  <c r="D2806" i="3"/>
  <c r="F2806" i="3"/>
  <c r="H2806" i="3" s="1"/>
  <c r="L2806" i="3" s="1"/>
  <c r="F4447" i="3"/>
  <c r="H4447" i="3" s="1"/>
  <c r="L4447" i="3" s="1"/>
  <c r="D4447" i="3"/>
  <c r="M4447" i="3" s="1"/>
  <c r="F911" i="3"/>
  <c r="H911" i="3" s="1"/>
  <c r="L911" i="3" s="1"/>
  <c r="D911" i="3"/>
  <c r="F1071" i="3"/>
  <c r="H1071" i="3" s="1"/>
  <c r="L1071" i="3" s="1"/>
  <c r="D1071" i="3"/>
  <c r="D3216" i="3"/>
  <c r="F3216" i="3"/>
  <c r="H3216" i="3" s="1"/>
  <c r="L3216" i="3" s="1"/>
  <c r="F3331" i="3"/>
  <c r="H3331" i="3" s="1"/>
  <c r="L3331" i="3" s="1"/>
  <c r="D3331" i="3"/>
  <c r="F5389" i="3"/>
  <c r="H5389" i="3" s="1"/>
  <c r="L5389" i="3" s="1"/>
  <c r="D5389" i="3"/>
  <c r="M5389" i="3" s="1"/>
  <c r="D2031" i="3"/>
  <c r="F2031" i="3"/>
  <c r="H2031" i="3" s="1"/>
  <c r="L2031" i="3" s="1"/>
  <c r="F5166" i="3"/>
  <c r="H5166" i="3" s="1"/>
  <c r="L5166" i="3" s="1"/>
  <c r="D5166" i="3"/>
  <c r="M5166" i="3" s="1"/>
  <c r="D1382" i="3"/>
  <c r="F1382" i="3"/>
  <c r="H1382" i="3" s="1"/>
  <c r="L1382" i="3" s="1"/>
  <c r="D4040" i="3"/>
  <c r="M4040" i="3" s="1"/>
  <c r="F4040" i="3"/>
  <c r="H4040" i="3" s="1"/>
  <c r="L4040" i="3" s="1"/>
  <c r="D3452" i="3"/>
  <c r="F3452" i="3"/>
  <c r="H3452" i="3" s="1"/>
  <c r="L3452" i="3" s="1"/>
  <c r="F5401" i="3"/>
  <c r="H5401" i="3" s="1"/>
  <c r="L5401" i="3" s="1"/>
  <c r="D5401" i="3"/>
  <c r="M5401" i="3" s="1"/>
  <c r="D3268" i="3"/>
  <c r="F3268" i="3"/>
  <c r="H3268" i="3" s="1"/>
  <c r="L3268" i="3" s="1"/>
  <c r="D2932" i="3"/>
  <c r="F2932" i="3"/>
  <c r="H2932" i="3" s="1"/>
  <c r="L2932" i="3" s="1"/>
  <c r="D2958" i="3"/>
  <c r="F2958" i="3"/>
  <c r="H2958" i="3" s="1"/>
  <c r="L2958" i="3" s="1"/>
  <c r="F3923" i="3"/>
  <c r="H3923" i="3" s="1"/>
  <c r="L3923" i="3" s="1"/>
  <c r="D3923" i="3"/>
  <c r="M3923" i="3" s="1"/>
  <c r="F3336" i="3"/>
  <c r="H3336" i="3" s="1"/>
  <c r="L3336" i="3" s="1"/>
  <c r="D3336" i="3"/>
  <c r="F4986" i="3"/>
  <c r="H4986" i="3" s="1"/>
  <c r="L4986" i="3" s="1"/>
  <c r="D4986" i="3"/>
  <c r="M4986" i="3" s="1"/>
  <c r="F2981" i="3"/>
  <c r="H2981" i="3" s="1"/>
  <c r="L2981" i="3" s="1"/>
  <c r="D2981" i="3"/>
  <c r="D1749" i="3"/>
  <c r="F1749" i="3"/>
  <c r="H1749" i="3" s="1"/>
  <c r="L1749" i="3" s="1"/>
  <c r="D792" i="3"/>
  <c r="F792" i="3"/>
  <c r="H792" i="3" s="1"/>
  <c r="L792" i="3" s="1"/>
  <c r="F4746" i="3"/>
  <c r="H4746" i="3" s="1"/>
  <c r="L4746" i="3" s="1"/>
  <c r="D4746" i="3"/>
  <c r="M4746" i="3" s="1"/>
  <c r="D3231" i="3"/>
  <c r="F3231" i="3"/>
  <c r="H3231" i="3" s="1"/>
  <c r="L3231" i="3" s="1"/>
  <c r="F3795" i="3"/>
  <c r="H3795" i="3" s="1"/>
  <c r="L3795" i="3" s="1"/>
  <c r="D3795" i="3"/>
  <c r="M3795" i="3" s="1"/>
  <c r="F4794" i="3"/>
  <c r="H4794" i="3" s="1"/>
  <c r="L4794" i="3" s="1"/>
  <c r="D4794" i="3"/>
  <c r="M4794" i="3" s="1"/>
  <c r="F4588" i="3"/>
  <c r="H4588" i="3" s="1"/>
  <c r="L4588" i="3" s="1"/>
  <c r="D4588" i="3"/>
  <c r="M4588" i="3" s="1"/>
  <c r="D100" i="3"/>
  <c r="F100" i="3"/>
  <c r="H100" i="3" s="1"/>
  <c r="L100" i="3" s="1"/>
  <c r="D2048" i="3"/>
  <c r="F2048" i="3"/>
  <c r="H2048" i="3" s="1"/>
  <c r="L2048" i="3" s="1"/>
  <c r="D2938" i="3"/>
  <c r="F2938" i="3"/>
  <c r="H2938" i="3" s="1"/>
  <c r="L2938" i="3" s="1"/>
  <c r="F4220" i="3"/>
  <c r="H4220" i="3" s="1"/>
  <c r="L4220" i="3" s="1"/>
  <c r="D4220" i="3"/>
  <c r="M4220" i="3" s="1"/>
  <c r="D4840" i="3"/>
  <c r="M4840" i="3" s="1"/>
  <c r="F4840" i="3"/>
  <c r="H4840" i="3" s="1"/>
  <c r="L4840" i="3" s="1"/>
  <c r="D3303" i="3"/>
  <c r="F3303" i="3"/>
  <c r="H3303" i="3" s="1"/>
  <c r="L3303" i="3" s="1"/>
  <c r="F642" i="3"/>
  <c r="H642" i="3" s="1"/>
  <c r="L642" i="3" s="1"/>
  <c r="D642" i="3"/>
  <c r="F530" i="3"/>
  <c r="H530" i="3" s="1"/>
  <c r="L530" i="3" s="1"/>
  <c r="D530" i="3"/>
  <c r="F1392" i="3"/>
  <c r="H1392" i="3" s="1"/>
  <c r="L1392" i="3" s="1"/>
  <c r="D1392" i="3"/>
  <c r="F4927" i="3"/>
  <c r="H4927" i="3" s="1"/>
  <c r="L4927" i="3" s="1"/>
  <c r="D4927" i="3"/>
  <c r="M4927" i="3" s="1"/>
  <c r="F4124" i="3"/>
  <c r="H4124" i="3" s="1"/>
  <c r="L4124" i="3" s="1"/>
  <c r="D4124" i="3"/>
  <c r="M4124" i="3" s="1"/>
  <c r="D992" i="3"/>
  <c r="F992" i="3"/>
  <c r="H992" i="3" s="1"/>
  <c r="L992" i="3" s="1"/>
  <c r="D1460" i="3"/>
  <c r="F1460" i="3"/>
  <c r="H1460" i="3" s="1"/>
  <c r="L1460" i="3" s="1"/>
  <c r="F5514" i="3"/>
  <c r="H5514" i="3" s="1"/>
  <c r="L5514" i="3" s="1"/>
  <c r="D5514" i="3"/>
  <c r="M5514" i="3" s="1"/>
  <c r="F4638" i="3"/>
  <c r="H4638" i="3" s="1"/>
  <c r="L4638" i="3" s="1"/>
  <c r="D4638" i="3"/>
  <c r="M4638" i="3" s="1"/>
  <c r="D2489" i="3"/>
  <c r="F2489" i="3"/>
  <c r="H2489" i="3" s="1"/>
  <c r="L2489" i="3" s="1"/>
  <c r="F815" i="3"/>
  <c r="H815" i="3" s="1"/>
  <c r="L815" i="3" s="1"/>
  <c r="D815" i="3"/>
  <c r="D4889" i="3"/>
  <c r="M4889" i="3" s="1"/>
  <c r="F4889" i="3"/>
  <c r="H4889" i="3" s="1"/>
  <c r="L4889" i="3" s="1"/>
  <c r="D1147" i="3"/>
  <c r="F1147" i="3"/>
  <c r="H1147" i="3" s="1"/>
  <c r="L1147" i="3" s="1"/>
  <c r="D5831" i="3"/>
  <c r="M5831" i="3" s="1"/>
  <c r="F5831" i="3"/>
  <c r="H5831" i="3" s="1"/>
  <c r="L5831" i="3" s="1"/>
  <c r="D1151" i="3"/>
  <c r="F1151" i="3"/>
  <c r="H1151" i="3" s="1"/>
  <c r="L1151" i="3" s="1"/>
  <c r="D2774" i="3"/>
  <c r="F2774" i="3"/>
  <c r="H2774" i="3" s="1"/>
  <c r="L2774" i="3" s="1"/>
  <c r="D1433" i="3"/>
  <c r="F1433" i="3"/>
  <c r="H1433" i="3" s="1"/>
  <c r="L1433" i="3" s="1"/>
  <c r="F5180" i="3"/>
  <c r="H5180" i="3" s="1"/>
  <c r="L5180" i="3" s="1"/>
  <c r="D5180" i="3"/>
  <c r="M5180" i="3" s="1"/>
  <c r="D1594" i="3"/>
  <c r="F1594" i="3"/>
  <c r="H1594" i="3" s="1"/>
  <c r="L1594" i="3" s="1"/>
  <c r="D759" i="3"/>
  <c r="F759" i="3"/>
  <c r="H759" i="3" s="1"/>
  <c r="L759" i="3" s="1"/>
  <c r="D2951" i="3"/>
  <c r="F2951" i="3"/>
  <c r="H2951" i="3" s="1"/>
  <c r="L2951" i="3" s="1"/>
  <c r="D1211" i="3"/>
  <c r="F1211" i="3"/>
  <c r="H1211" i="3" s="1"/>
  <c r="L1211" i="3" s="1"/>
  <c r="D5428" i="3"/>
  <c r="M5428" i="3" s="1"/>
  <c r="F5428" i="3"/>
  <c r="H5428" i="3" s="1"/>
  <c r="L5428" i="3" s="1"/>
  <c r="F4074" i="3"/>
  <c r="H4074" i="3" s="1"/>
  <c r="L4074" i="3" s="1"/>
  <c r="D4074" i="3"/>
  <c r="M4074" i="3" s="1"/>
  <c r="D4060" i="3"/>
  <c r="M4060" i="3" s="1"/>
  <c r="F4060" i="3"/>
  <c r="H4060" i="3" s="1"/>
  <c r="L4060" i="3" s="1"/>
  <c r="D82" i="3"/>
  <c r="F82" i="3"/>
  <c r="H82" i="3" s="1"/>
  <c r="L82" i="3" s="1"/>
  <c r="D5512" i="3"/>
  <c r="M5512" i="3" s="1"/>
  <c r="F5512" i="3"/>
  <c r="H5512" i="3" s="1"/>
  <c r="L5512" i="3" s="1"/>
  <c r="F3990" i="3"/>
  <c r="H3990" i="3" s="1"/>
  <c r="L3990" i="3" s="1"/>
  <c r="D3990" i="3"/>
  <c r="M3990" i="3" s="1"/>
  <c r="D1006" i="3"/>
  <c r="F1006" i="3"/>
  <c r="H1006" i="3" s="1"/>
  <c r="L1006" i="3" s="1"/>
  <c r="D2116" i="3"/>
  <c r="F2116" i="3"/>
  <c r="H2116" i="3" s="1"/>
  <c r="L2116" i="3" s="1"/>
  <c r="D2695" i="3"/>
  <c r="F2695" i="3"/>
  <c r="H2695" i="3" s="1"/>
  <c r="L2695" i="3" s="1"/>
  <c r="F5074" i="3"/>
  <c r="H5074" i="3" s="1"/>
  <c r="L5074" i="3" s="1"/>
  <c r="D5074" i="3"/>
  <c r="M5074" i="3" s="1"/>
  <c r="F3586" i="3"/>
  <c r="H3586" i="3" s="1"/>
  <c r="L3586" i="3" s="1"/>
  <c r="D3586" i="3"/>
  <c r="F3550" i="3"/>
  <c r="H3550" i="3" s="1"/>
  <c r="L3550" i="3" s="1"/>
  <c r="D3550" i="3"/>
  <c r="D4748" i="3"/>
  <c r="M4748" i="3" s="1"/>
  <c r="F4748" i="3"/>
  <c r="H4748" i="3" s="1"/>
  <c r="L4748" i="3" s="1"/>
  <c r="F4510" i="3"/>
  <c r="H4510" i="3" s="1"/>
  <c r="L4510" i="3" s="1"/>
  <c r="D4510" i="3"/>
  <c r="M4510" i="3" s="1"/>
  <c r="F1847" i="3"/>
  <c r="H1847" i="3" s="1"/>
  <c r="L1847" i="3" s="1"/>
  <c r="D1847" i="3"/>
  <c r="D5671" i="3"/>
  <c r="M5671" i="3" s="1"/>
  <c r="F5671" i="3"/>
  <c r="H5671" i="3" s="1"/>
  <c r="L5671" i="3" s="1"/>
  <c r="F254" i="3"/>
  <c r="H254" i="3" s="1"/>
  <c r="L254" i="3" s="1"/>
  <c r="D254" i="3"/>
  <c r="D3562" i="3"/>
  <c r="F3562" i="3"/>
  <c r="H3562" i="3" s="1"/>
  <c r="L3562" i="3" s="1"/>
  <c r="D5122" i="3"/>
  <c r="M5122" i="3" s="1"/>
  <c r="F5122" i="3"/>
  <c r="H5122" i="3" s="1"/>
  <c r="L5122" i="3" s="1"/>
  <c r="D3352" i="3"/>
  <c r="F3352" i="3"/>
  <c r="H3352" i="3" s="1"/>
  <c r="L3352" i="3" s="1"/>
  <c r="D3736" i="3"/>
  <c r="M3736" i="3" s="1"/>
  <c r="F3736" i="3"/>
  <c r="H3736" i="3" s="1"/>
  <c r="L3736" i="3" s="1"/>
  <c r="D2798" i="3"/>
  <c r="F2798" i="3"/>
  <c r="H2798" i="3" s="1"/>
  <c r="L2798" i="3" s="1"/>
  <c r="D5587" i="3"/>
  <c r="M5587" i="3" s="1"/>
  <c r="F5587" i="3"/>
  <c r="H5587" i="3" s="1"/>
  <c r="L5587" i="3" s="1"/>
  <c r="F3587" i="3"/>
  <c r="H3587" i="3" s="1"/>
  <c r="L3587" i="3" s="1"/>
  <c r="D3587" i="3"/>
  <c r="F2501" i="3"/>
  <c r="H2501" i="3" s="1"/>
  <c r="L2501" i="3" s="1"/>
  <c r="D2501" i="3"/>
  <c r="D4897" i="3"/>
  <c r="M4897" i="3" s="1"/>
  <c r="F4897" i="3"/>
  <c r="H4897" i="3" s="1"/>
  <c r="L4897" i="3" s="1"/>
  <c r="F4846" i="3"/>
  <c r="H4846" i="3" s="1"/>
  <c r="L4846" i="3" s="1"/>
  <c r="D4846" i="3"/>
  <c r="M4846" i="3" s="1"/>
  <c r="F3955" i="3"/>
  <c r="H3955" i="3" s="1"/>
  <c r="L3955" i="3" s="1"/>
  <c r="D3955" i="3"/>
  <c r="M3955" i="3" s="1"/>
  <c r="F2126" i="3"/>
  <c r="H2126" i="3" s="1"/>
  <c r="L2126" i="3" s="1"/>
  <c r="D2126" i="3"/>
  <c r="F408" i="3"/>
  <c r="H408" i="3" s="1"/>
  <c r="L408" i="3" s="1"/>
  <c r="D408" i="3"/>
  <c r="F4838" i="3"/>
  <c r="H4838" i="3" s="1"/>
  <c r="L4838" i="3" s="1"/>
  <c r="D4838" i="3"/>
  <c r="M4838" i="3" s="1"/>
  <c r="F3420" i="3"/>
  <c r="H3420" i="3" s="1"/>
  <c r="L3420" i="3" s="1"/>
  <c r="D3420" i="3"/>
  <c r="D935" i="3"/>
  <c r="F935" i="3"/>
  <c r="H935" i="3" s="1"/>
  <c r="L935" i="3" s="1"/>
  <c r="F4768" i="3"/>
  <c r="H4768" i="3" s="1"/>
  <c r="L4768" i="3" s="1"/>
  <c r="D4768" i="3"/>
  <c r="M4768" i="3" s="1"/>
  <c r="F1687" i="3"/>
  <c r="H1687" i="3" s="1"/>
  <c r="L1687" i="3" s="1"/>
  <c r="D1687" i="3"/>
  <c r="F129" i="3"/>
  <c r="H129" i="3" s="1"/>
  <c r="L129" i="3" s="1"/>
  <c r="D129" i="3"/>
  <c r="D458" i="3"/>
  <c r="F458" i="3"/>
  <c r="H458" i="3" s="1"/>
  <c r="L458" i="3" s="1"/>
  <c r="D34" i="3"/>
  <c r="F34" i="3"/>
  <c r="H34" i="3" s="1"/>
  <c r="L34" i="3" s="1"/>
  <c r="F4803" i="3"/>
  <c r="H4803" i="3" s="1"/>
  <c r="L4803" i="3" s="1"/>
  <c r="D4803" i="3"/>
  <c r="M4803" i="3" s="1"/>
  <c r="D1588" i="3"/>
  <c r="F1588" i="3"/>
  <c r="H1588" i="3" s="1"/>
  <c r="L1588" i="3" s="1"/>
  <c r="D5056" i="3"/>
  <c r="M5056" i="3" s="1"/>
  <c r="F5056" i="3"/>
  <c r="H5056" i="3" s="1"/>
  <c r="L5056" i="3" s="1"/>
  <c r="D2480" i="3"/>
  <c r="F2480" i="3"/>
  <c r="H2480" i="3" s="1"/>
  <c r="L2480" i="3" s="1"/>
  <c r="F44" i="3"/>
  <c r="H44" i="3" s="1"/>
  <c r="L44" i="3" s="1"/>
  <c r="D44" i="3"/>
  <c r="D2969" i="3"/>
  <c r="F2969" i="3"/>
  <c r="H2969" i="3" s="1"/>
  <c r="L2969" i="3" s="1"/>
  <c r="D3386" i="3"/>
  <c r="F3386" i="3"/>
  <c r="H3386" i="3" s="1"/>
  <c r="L3386" i="3" s="1"/>
  <c r="F211" i="3"/>
  <c r="H211" i="3" s="1"/>
  <c r="L211" i="3" s="1"/>
  <c r="D211" i="3"/>
  <c r="D3512" i="3"/>
  <c r="F3512" i="3"/>
  <c r="H3512" i="3" s="1"/>
  <c r="L3512" i="3" s="1"/>
  <c r="D986" i="3"/>
  <c r="F986" i="3"/>
  <c r="H986" i="3" s="1"/>
  <c r="L986" i="3" s="1"/>
  <c r="F2361" i="3"/>
  <c r="H2361" i="3" s="1"/>
  <c r="L2361" i="3" s="1"/>
  <c r="D2361" i="3"/>
  <c r="D3007" i="3"/>
  <c r="F3007" i="3"/>
  <c r="H3007" i="3" s="1"/>
  <c r="L3007" i="3" s="1"/>
  <c r="D5590" i="3"/>
  <c r="M5590" i="3" s="1"/>
  <c r="F5590" i="3"/>
  <c r="H5590" i="3" s="1"/>
  <c r="L5590" i="3" s="1"/>
  <c r="F5061" i="3"/>
  <c r="H5061" i="3" s="1"/>
  <c r="L5061" i="3" s="1"/>
  <c r="D5061" i="3"/>
  <c r="M5061" i="3" s="1"/>
  <c r="D560" i="3"/>
  <c r="F560" i="3"/>
  <c r="H560" i="3" s="1"/>
  <c r="L560" i="3" s="1"/>
  <c r="F1432" i="3"/>
  <c r="H1432" i="3" s="1"/>
  <c r="L1432" i="3" s="1"/>
  <c r="D1432" i="3"/>
  <c r="D2204" i="3"/>
  <c r="F2204" i="3"/>
  <c r="H2204" i="3" s="1"/>
  <c r="L2204" i="3" s="1"/>
  <c r="F4781" i="3"/>
  <c r="H4781" i="3" s="1"/>
  <c r="L4781" i="3" s="1"/>
  <c r="D4781" i="3"/>
  <c r="M4781" i="3" s="1"/>
  <c r="F2962" i="3"/>
  <c r="H2962" i="3" s="1"/>
  <c r="L2962" i="3" s="1"/>
  <c r="D2962" i="3"/>
  <c r="D3000" i="3"/>
  <c r="F3000" i="3"/>
  <c r="H3000" i="3" s="1"/>
  <c r="L3000" i="3" s="1"/>
  <c r="F4237" i="3"/>
  <c r="H4237" i="3" s="1"/>
  <c r="L4237" i="3" s="1"/>
  <c r="D4237" i="3"/>
  <c r="M4237" i="3" s="1"/>
  <c r="D2113" i="3"/>
  <c r="F2113" i="3"/>
  <c r="H2113" i="3" s="1"/>
  <c r="L2113" i="3" s="1"/>
  <c r="D3936" i="3"/>
  <c r="M3936" i="3" s="1"/>
  <c r="F3936" i="3"/>
  <c r="H3936" i="3" s="1"/>
  <c r="L3936" i="3" s="1"/>
  <c r="D2451" i="3"/>
  <c r="F2451" i="3"/>
  <c r="H2451" i="3" s="1"/>
  <c r="L2451" i="3" s="1"/>
  <c r="D1436" i="3"/>
  <c r="F1436" i="3"/>
  <c r="H1436" i="3" s="1"/>
  <c r="L1436" i="3" s="1"/>
  <c r="D1707" i="3"/>
  <c r="F1707" i="3"/>
  <c r="H1707" i="3" s="1"/>
  <c r="L1707" i="3" s="1"/>
  <c r="D4856" i="3"/>
  <c r="M4856" i="3" s="1"/>
  <c r="F4856" i="3"/>
  <c r="H4856" i="3" s="1"/>
  <c r="L4856" i="3" s="1"/>
  <c r="F3765" i="3"/>
  <c r="H3765" i="3" s="1"/>
  <c r="L3765" i="3" s="1"/>
  <c r="D3765" i="3"/>
  <c r="M3765" i="3" s="1"/>
  <c r="D5986" i="3"/>
  <c r="M5986" i="3" s="1"/>
  <c r="F5986" i="3"/>
  <c r="H5986" i="3" s="1"/>
  <c r="L5986" i="3" s="1"/>
  <c r="F2095" i="3"/>
  <c r="H2095" i="3" s="1"/>
  <c r="L2095" i="3" s="1"/>
  <c r="D2095" i="3"/>
  <c r="D1652" i="3"/>
  <c r="F1652" i="3"/>
  <c r="H1652" i="3" s="1"/>
  <c r="L1652" i="3" s="1"/>
  <c r="D3472" i="3"/>
  <c r="F3472" i="3"/>
  <c r="H3472" i="3" s="1"/>
  <c r="L3472" i="3" s="1"/>
  <c r="F3098" i="3"/>
  <c r="H3098" i="3" s="1"/>
  <c r="L3098" i="3" s="1"/>
  <c r="D3098" i="3"/>
  <c r="D4906" i="3"/>
  <c r="M4906" i="3" s="1"/>
  <c r="F4906" i="3"/>
  <c r="H4906" i="3" s="1"/>
  <c r="L4906" i="3" s="1"/>
  <c r="F4113" i="3"/>
  <c r="H4113" i="3" s="1"/>
  <c r="L4113" i="3" s="1"/>
  <c r="D4113" i="3"/>
  <c r="M4113" i="3" s="1"/>
  <c r="F5838" i="3"/>
  <c r="H5838" i="3" s="1"/>
  <c r="L5838" i="3" s="1"/>
  <c r="D5838" i="3"/>
  <c r="M5838" i="3" s="1"/>
  <c r="F1059" i="3"/>
  <c r="H1059" i="3" s="1"/>
  <c r="L1059" i="3" s="1"/>
  <c r="D1059" i="3"/>
  <c r="D368" i="3"/>
  <c r="F368" i="3"/>
  <c r="H368" i="3" s="1"/>
  <c r="L368" i="3" s="1"/>
  <c r="F624" i="3"/>
  <c r="H624" i="3" s="1"/>
  <c r="L624" i="3" s="1"/>
  <c r="D624" i="3"/>
  <c r="D3057" i="3"/>
  <c r="F3057" i="3"/>
  <c r="H3057" i="3" s="1"/>
  <c r="L3057" i="3" s="1"/>
  <c r="D449" i="3"/>
  <c r="F449" i="3"/>
  <c r="H449" i="3" s="1"/>
  <c r="L449" i="3" s="1"/>
  <c r="D4069" i="3"/>
  <c r="M4069" i="3" s="1"/>
  <c r="F4069" i="3"/>
  <c r="H4069" i="3" s="1"/>
  <c r="L4069" i="3" s="1"/>
  <c r="D2999" i="3"/>
  <c r="F2999" i="3"/>
  <c r="H2999" i="3" s="1"/>
  <c r="L2999" i="3" s="1"/>
  <c r="F4341" i="3"/>
  <c r="H4341" i="3" s="1"/>
  <c r="L4341" i="3" s="1"/>
  <c r="D4341" i="3"/>
  <c r="M4341" i="3" s="1"/>
  <c r="F4683" i="3"/>
  <c r="H4683" i="3" s="1"/>
  <c r="L4683" i="3" s="1"/>
  <c r="D4683" i="3"/>
  <c r="M4683" i="3" s="1"/>
  <c r="D1939" i="3"/>
  <c r="F1939" i="3"/>
  <c r="H1939" i="3" s="1"/>
  <c r="L1939" i="3" s="1"/>
  <c r="F654" i="3"/>
  <c r="H654" i="3" s="1"/>
  <c r="L654" i="3" s="1"/>
  <c r="D654" i="3"/>
  <c r="F5140" i="3"/>
  <c r="H5140" i="3" s="1"/>
  <c r="L5140" i="3" s="1"/>
  <c r="D5140" i="3"/>
  <c r="M5140" i="3" s="1"/>
  <c r="D2382" i="3"/>
  <c r="F2382" i="3"/>
  <c r="H2382" i="3" s="1"/>
  <c r="L2382" i="3" s="1"/>
  <c r="D5842" i="3"/>
  <c r="M5842" i="3" s="1"/>
  <c r="F5842" i="3"/>
  <c r="H5842" i="3" s="1"/>
  <c r="L5842" i="3" s="1"/>
  <c r="D4352" i="3"/>
  <c r="M4352" i="3" s="1"/>
  <c r="F4352" i="3"/>
  <c r="H4352" i="3" s="1"/>
  <c r="L4352" i="3" s="1"/>
  <c r="F4923" i="3"/>
  <c r="H4923" i="3" s="1"/>
  <c r="L4923" i="3" s="1"/>
  <c r="D4923" i="3"/>
  <c r="M4923" i="3" s="1"/>
  <c r="D1585" i="3"/>
  <c r="F1585" i="3"/>
  <c r="H1585" i="3" s="1"/>
  <c r="L1585" i="3" s="1"/>
  <c r="F89" i="3"/>
  <c r="H89" i="3" s="1"/>
  <c r="L89" i="3" s="1"/>
  <c r="D89" i="3"/>
  <c r="D4953" i="3"/>
  <c r="M4953" i="3" s="1"/>
  <c r="F4953" i="3"/>
  <c r="H4953" i="3" s="1"/>
  <c r="L4953" i="3" s="1"/>
  <c r="D4079" i="3"/>
  <c r="M4079" i="3" s="1"/>
  <c r="F4079" i="3"/>
  <c r="H4079" i="3" s="1"/>
  <c r="L4079" i="3" s="1"/>
  <c r="D2754" i="3"/>
  <c r="F2754" i="3"/>
  <c r="H2754" i="3" s="1"/>
  <c r="L2754" i="3" s="1"/>
  <c r="D2289" i="3"/>
  <c r="F2289" i="3"/>
  <c r="H2289" i="3" s="1"/>
  <c r="L2289" i="3" s="1"/>
  <c r="D5431" i="3"/>
  <c r="M5431" i="3" s="1"/>
  <c r="F5431" i="3"/>
  <c r="H5431" i="3" s="1"/>
  <c r="L5431" i="3" s="1"/>
  <c r="D1311" i="3"/>
  <c r="F1311" i="3"/>
  <c r="H1311" i="3" s="1"/>
  <c r="L1311" i="3" s="1"/>
  <c r="D1388" i="3"/>
  <c r="F1388" i="3"/>
  <c r="H1388" i="3" s="1"/>
  <c r="L1388" i="3" s="1"/>
  <c r="D2493" i="3"/>
  <c r="F2493" i="3"/>
  <c r="H2493" i="3" s="1"/>
  <c r="L2493" i="3" s="1"/>
  <c r="D929" i="3"/>
  <c r="F929" i="3"/>
  <c r="H929" i="3" s="1"/>
  <c r="L929" i="3" s="1"/>
  <c r="D5901" i="3"/>
  <c r="M5901" i="3" s="1"/>
  <c r="F5901" i="3"/>
  <c r="H5901" i="3" s="1"/>
  <c r="L5901" i="3" s="1"/>
  <c r="F4562" i="3"/>
  <c r="H4562" i="3" s="1"/>
  <c r="L4562" i="3" s="1"/>
  <c r="D4562" i="3"/>
  <c r="M4562" i="3" s="1"/>
  <c r="D2125" i="3"/>
  <c r="F2125" i="3"/>
  <c r="H2125" i="3" s="1"/>
  <c r="L2125" i="3" s="1"/>
  <c r="F4574" i="3"/>
  <c r="H4574" i="3" s="1"/>
  <c r="L4574" i="3" s="1"/>
  <c r="D4574" i="3"/>
  <c r="M4574" i="3" s="1"/>
  <c r="D5225" i="3"/>
  <c r="M5225" i="3" s="1"/>
  <c r="F5225" i="3"/>
  <c r="H5225" i="3" s="1"/>
  <c r="L5225" i="3" s="1"/>
  <c r="D2885" i="3"/>
  <c r="F2885" i="3"/>
  <c r="H2885" i="3" s="1"/>
  <c r="L2885" i="3" s="1"/>
  <c r="F5850" i="3"/>
  <c r="H5850" i="3" s="1"/>
  <c r="L5850" i="3" s="1"/>
  <c r="D5850" i="3"/>
  <c r="M5850" i="3" s="1"/>
  <c r="F856" i="3"/>
  <c r="H856" i="3" s="1"/>
  <c r="L856" i="3" s="1"/>
  <c r="D856" i="3"/>
  <c r="F3661" i="3"/>
  <c r="H3661" i="3" s="1"/>
  <c r="L3661" i="3" s="1"/>
  <c r="D3661" i="3"/>
  <c r="D297" i="3"/>
  <c r="F297" i="3"/>
  <c r="H297" i="3" s="1"/>
  <c r="L297" i="3" s="1"/>
  <c r="D3535" i="3"/>
  <c r="F3535" i="3"/>
  <c r="H3535" i="3" s="1"/>
  <c r="L3535" i="3" s="1"/>
  <c r="F4290" i="3"/>
  <c r="H4290" i="3" s="1"/>
  <c r="L4290" i="3" s="1"/>
  <c r="D4290" i="3"/>
  <c r="M4290" i="3" s="1"/>
  <c r="D2405" i="3"/>
  <c r="F2405" i="3"/>
  <c r="H2405" i="3" s="1"/>
  <c r="L2405" i="3" s="1"/>
  <c r="F5103" i="3"/>
  <c r="H5103" i="3" s="1"/>
  <c r="L5103" i="3" s="1"/>
  <c r="D5103" i="3"/>
  <c r="M5103" i="3" s="1"/>
  <c r="F4613" i="3"/>
  <c r="H4613" i="3" s="1"/>
  <c r="L4613" i="3" s="1"/>
  <c r="D4613" i="3"/>
  <c r="M4613" i="3" s="1"/>
  <c r="D1593" i="3"/>
  <c r="F1593" i="3"/>
  <c r="H1593" i="3" s="1"/>
  <c r="L1593" i="3" s="1"/>
  <c r="F3491" i="3"/>
  <c r="H3491" i="3" s="1"/>
  <c r="L3491" i="3" s="1"/>
  <c r="D3491" i="3"/>
  <c r="F2264" i="3"/>
  <c r="H2264" i="3" s="1"/>
  <c r="L2264" i="3" s="1"/>
  <c r="D2264" i="3"/>
  <c r="F3362" i="3"/>
  <c r="H3362" i="3" s="1"/>
  <c r="L3362" i="3" s="1"/>
  <c r="D3362" i="3"/>
  <c r="F1235" i="3"/>
  <c r="H1235" i="3" s="1"/>
  <c r="L1235" i="3" s="1"/>
  <c r="D1235" i="3"/>
  <c r="D5635" i="3"/>
  <c r="M5635" i="3" s="1"/>
  <c r="F5635" i="3"/>
  <c r="H5635" i="3" s="1"/>
  <c r="L5635" i="3" s="1"/>
  <c r="F2129" i="3"/>
  <c r="H2129" i="3" s="1"/>
  <c r="L2129" i="3" s="1"/>
  <c r="D2129" i="3"/>
  <c r="D486" i="3"/>
  <c r="F486" i="3"/>
  <c r="H486" i="3" s="1"/>
  <c r="L486" i="3" s="1"/>
  <c r="D2140" i="3"/>
  <c r="F2140" i="3"/>
  <c r="H2140" i="3" s="1"/>
  <c r="L2140" i="3" s="1"/>
  <c r="D4828" i="3"/>
  <c r="M4828" i="3" s="1"/>
  <c r="F4828" i="3"/>
  <c r="H4828" i="3" s="1"/>
  <c r="L4828" i="3" s="1"/>
  <c r="F4710" i="3"/>
  <c r="H4710" i="3" s="1"/>
  <c r="L4710" i="3" s="1"/>
  <c r="D4710" i="3"/>
  <c r="M4710" i="3" s="1"/>
  <c r="F5324" i="3"/>
  <c r="H5324" i="3" s="1"/>
  <c r="L5324" i="3" s="1"/>
  <c r="D5324" i="3"/>
  <c r="M5324" i="3" s="1"/>
  <c r="D2779" i="3"/>
  <c r="F2779" i="3"/>
  <c r="H2779" i="3" s="1"/>
  <c r="L2779" i="3" s="1"/>
  <c r="F475" i="3"/>
  <c r="H475" i="3" s="1"/>
  <c r="L475" i="3" s="1"/>
  <c r="D475" i="3"/>
  <c r="D2553" i="3"/>
  <c r="F2553" i="3"/>
  <c r="H2553" i="3" s="1"/>
  <c r="L2553" i="3" s="1"/>
  <c r="F3756" i="3"/>
  <c r="H3756" i="3" s="1"/>
  <c r="L3756" i="3" s="1"/>
  <c r="D3756" i="3"/>
  <c r="M3756" i="3" s="1"/>
  <c r="D884" i="3"/>
  <c r="F884" i="3"/>
  <c r="H884" i="3" s="1"/>
  <c r="L884" i="3" s="1"/>
  <c r="D5394" i="3"/>
  <c r="M5394" i="3" s="1"/>
  <c r="F5394" i="3"/>
  <c r="H5394" i="3" s="1"/>
  <c r="L5394" i="3" s="1"/>
  <c r="D4111" i="3"/>
  <c r="M4111" i="3" s="1"/>
  <c r="F4111" i="3"/>
  <c r="H4111" i="3" s="1"/>
  <c r="L4111" i="3" s="1"/>
  <c r="D756" i="3"/>
  <c r="F756" i="3"/>
  <c r="H756" i="3" s="1"/>
  <c r="L756" i="3" s="1"/>
  <c r="F5544" i="3"/>
  <c r="H5544" i="3" s="1"/>
  <c r="L5544" i="3" s="1"/>
  <c r="D5544" i="3"/>
  <c r="M5544" i="3" s="1"/>
  <c r="F184" i="3"/>
  <c r="H184" i="3" s="1"/>
  <c r="L184" i="3" s="1"/>
  <c r="D184" i="3"/>
  <c r="D4730" i="3"/>
  <c r="M4730" i="3" s="1"/>
  <c r="F4730" i="3"/>
  <c r="H4730" i="3" s="1"/>
  <c r="L4730" i="3" s="1"/>
  <c r="F2390" i="3"/>
  <c r="H2390" i="3" s="1"/>
  <c r="L2390" i="3" s="1"/>
  <c r="D2390" i="3"/>
  <c r="D352" i="3"/>
  <c r="F352" i="3"/>
  <c r="H352" i="3" s="1"/>
  <c r="L352" i="3" s="1"/>
  <c r="F2506" i="3"/>
  <c r="H2506" i="3" s="1"/>
  <c r="L2506" i="3" s="1"/>
  <c r="D2506" i="3"/>
  <c r="F272" i="3"/>
  <c r="H272" i="3" s="1"/>
  <c r="L272" i="3" s="1"/>
  <c r="D272" i="3"/>
  <c r="D4452" i="3"/>
  <c r="M4452" i="3" s="1"/>
  <c r="F4452" i="3"/>
  <c r="H4452" i="3" s="1"/>
  <c r="L4452" i="3" s="1"/>
  <c r="F3784" i="3"/>
  <c r="H3784" i="3" s="1"/>
  <c r="L3784" i="3" s="1"/>
  <c r="D3784" i="3"/>
  <c r="M3784" i="3" s="1"/>
  <c r="D3577" i="3"/>
  <c r="F3577" i="3"/>
  <c r="H3577" i="3" s="1"/>
  <c r="L3577" i="3" s="1"/>
  <c r="F125" i="3"/>
  <c r="H125" i="3" s="1"/>
  <c r="L125" i="3" s="1"/>
  <c r="D125" i="3"/>
  <c r="D2183" i="3"/>
  <c r="F2183" i="3"/>
  <c r="H2183" i="3" s="1"/>
  <c r="L2183" i="3" s="1"/>
  <c r="D2855" i="3"/>
  <c r="F2855" i="3"/>
  <c r="H2855" i="3" s="1"/>
  <c r="L2855" i="3" s="1"/>
  <c r="D730" i="3"/>
  <c r="F730" i="3"/>
  <c r="H730" i="3" s="1"/>
  <c r="L730" i="3" s="1"/>
  <c r="F171" i="3"/>
  <c r="H171" i="3" s="1"/>
  <c r="L171" i="3" s="1"/>
  <c r="D171" i="3"/>
  <c r="D2247" i="3"/>
  <c r="F2247" i="3"/>
  <c r="H2247" i="3" s="1"/>
  <c r="L2247" i="3" s="1"/>
  <c r="F4791" i="3"/>
  <c r="H4791" i="3" s="1"/>
  <c r="L4791" i="3" s="1"/>
  <c r="D4791" i="3"/>
  <c r="M4791" i="3" s="1"/>
  <c r="F5934" i="3"/>
  <c r="H5934" i="3" s="1"/>
  <c r="L5934" i="3" s="1"/>
  <c r="D5934" i="3"/>
  <c r="M5934" i="3" s="1"/>
  <c r="D3971" i="3"/>
  <c r="M3971" i="3" s="1"/>
  <c r="F3971" i="3"/>
  <c r="H3971" i="3" s="1"/>
  <c r="L3971" i="3" s="1"/>
  <c r="D5560" i="3"/>
  <c r="M5560" i="3" s="1"/>
  <c r="F5560" i="3"/>
  <c r="H5560" i="3" s="1"/>
  <c r="L5560" i="3" s="1"/>
  <c r="F2330" i="3"/>
  <c r="H2330" i="3" s="1"/>
  <c r="L2330" i="3" s="1"/>
  <c r="D2330" i="3"/>
  <c r="F5397" i="3"/>
  <c r="H5397" i="3" s="1"/>
  <c r="L5397" i="3" s="1"/>
  <c r="D5397" i="3"/>
  <c r="M5397" i="3" s="1"/>
  <c r="D1944" i="3"/>
  <c r="F1944" i="3"/>
  <c r="H1944" i="3" s="1"/>
  <c r="L1944" i="3" s="1"/>
  <c r="F4928" i="3"/>
  <c r="H4928" i="3" s="1"/>
  <c r="L4928" i="3" s="1"/>
  <c r="D4928" i="3"/>
  <c r="M4928" i="3" s="1"/>
  <c r="F4375" i="3"/>
  <c r="H4375" i="3" s="1"/>
  <c r="L4375" i="3" s="1"/>
  <c r="D4375" i="3"/>
  <c r="M4375" i="3" s="1"/>
  <c r="D4835" i="3"/>
  <c r="M4835" i="3" s="1"/>
  <c r="F4835" i="3"/>
  <c r="H4835" i="3" s="1"/>
  <c r="L4835" i="3" s="1"/>
  <c r="D1248" i="3"/>
  <c r="F1248" i="3"/>
  <c r="H1248" i="3" s="1"/>
  <c r="L1248" i="3" s="1"/>
  <c r="F2166" i="3"/>
  <c r="H2166" i="3" s="1"/>
  <c r="L2166" i="3" s="1"/>
  <c r="D2166" i="3"/>
  <c r="F1480" i="3"/>
  <c r="H1480" i="3" s="1"/>
  <c r="L1480" i="3" s="1"/>
  <c r="D1480" i="3"/>
  <c r="D2722" i="3"/>
  <c r="F2722" i="3"/>
  <c r="H2722" i="3" s="1"/>
  <c r="L2722" i="3" s="1"/>
  <c r="D1132" i="3"/>
  <c r="F1132" i="3"/>
  <c r="H1132" i="3" s="1"/>
  <c r="L1132" i="3" s="1"/>
  <c r="F2952" i="3"/>
  <c r="H2952" i="3" s="1"/>
  <c r="L2952" i="3" s="1"/>
  <c r="D2952" i="3"/>
  <c r="F4432" i="3"/>
  <c r="H4432" i="3" s="1"/>
  <c r="L4432" i="3" s="1"/>
  <c r="D4432" i="3"/>
  <c r="M4432" i="3" s="1"/>
  <c r="D3178" i="3"/>
  <c r="F3178" i="3"/>
  <c r="H3178" i="3" s="1"/>
  <c r="L3178" i="3" s="1"/>
  <c r="F353" i="3"/>
  <c r="H353" i="3" s="1"/>
  <c r="L353" i="3" s="1"/>
  <c r="D353" i="3"/>
  <c r="F3304" i="3"/>
  <c r="H3304" i="3" s="1"/>
  <c r="L3304" i="3" s="1"/>
  <c r="D3304" i="3"/>
  <c r="F3416" i="3"/>
  <c r="H3416" i="3" s="1"/>
  <c r="L3416" i="3" s="1"/>
  <c r="D3416" i="3"/>
  <c r="D5603" i="3"/>
  <c r="M5603" i="3" s="1"/>
  <c r="F5603" i="3"/>
  <c r="H5603" i="3" s="1"/>
  <c r="L5603" i="3" s="1"/>
  <c r="F2168" i="3"/>
  <c r="H2168" i="3" s="1"/>
  <c r="L2168" i="3" s="1"/>
  <c r="D2168" i="3"/>
  <c r="D81" i="3"/>
  <c r="F81" i="3"/>
  <c r="H81" i="3" s="1"/>
  <c r="L81" i="3" s="1"/>
  <c r="F6000" i="3"/>
  <c r="H6000" i="3" s="1"/>
  <c r="L6000" i="3" s="1"/>
  <c r="D6000" i="3"/>
  <c r="M6000" i="3" s="1"/>
  <c r="D1038" i="3"/>
  <c r="F1038" i="3"/>
  <c r="H1038" i="3" s="1"/>
  <c r="L1038" i="3" s="1"/>
  <c r="F2483" i="3"/>
  <c r="H2483" i="3" s="1"/>
  <c r="L2483" i="3" s="1"/>
  <c r="D2483" i="3"/>
  <c r="D4959" i="3"/>
  <c r="M4959" i="3" s="1"/>
  <c r="F4959" i="3"/>
  <c r="H4959" i="3" s="1"/>
  <c r="L4959" i="3" s="1"/>
  <c r="F2081" i="3"/>
  <c r="H2081" i="3" s="1"/>
  <c r="L2081" i="3" s="1"/>
  <c r="D2081" i="3"/>
  <c r="F937" i="3"/>
  <c r="H937" i="3" s="1"/>
  <c r="L937" i="3" s="1"/>
  <c r="D937" i="3"/>
  <c r="F5210" i="3"/>
  <c r="H5210" i="3" s="1"/>
  <c r="L5210" i="3" s="1"/>
  <c r="D5210" i="3"/>
  <c r="M5210" i="3" s="1"/>
  <c r="D5192" i="3"/>
  <c r="M5192" i="3" s="1"/>
  <c r="F5192" i="3"/>
  <c r="H5192" i="3" s="1"/>
  <c r="L5192" i="3" s="1"/>
  <c r="F948" i="3"/>
  <c r="H948" i="3" s="1"/>
  <c r="L948" i="3" s="1"/>
  <c r="D948" i="3"/>
  <c r="D3258" i="3"/>
  <c r="F3258" i="3"/>
  <c r="H3258" i="3" s="1"/>
  <c r="L3258" i="3" s="1"/>
  <c r="D1224" i="3"/>
  <c r="F1224" i="3"/>
  <c r="H1224" i="3" s="1"/>
  <c r="L1224" i="3" s="1"/>
  <c r="D611" i="3"/>
  <c r="F611" i="3"/>
  <c r="H611" i="3" s="1"/>
  <c r="L611" i="3" s="1"/>
  <c r="D570" i="3"/>
  <c r="F570" i="3"/>
  <c r="H570" i="3" s="1"/>
  <c r="L570" i="3" s="1"/>
  <c r="F282" i="3"/>
  <c r="H282" i="3" s="1"/>
  <c r="L282" i="3" s="1"/>
  <c r="D282" i="3"/>
  <c r="F3332" i="3"/>
  <c r="H3332" i="3" s="1"/>
  <c r="L3332" i="3" s="1"/>
  <c r="D3332" i="3"/>
  <c r="F1671" i="3"/>
  <c r="H1671" i="3" s="1"/>
  <c r="L1671" i="3" s="1"/>
  <c r="D1671" i="3"/>
  <c r="D1247" i="3"/>
  <c r="F1247" i="3"/>
  <c r="H1247" i="3" s="1"/>
  <c r="L1247" i="3" s="1"/>
  <c r="D562" i="3"/>
  <c r="F562" i="3"/>
  <c r="H562" i="3" s="1"/>
  <c r="L562" i="3" s="1"/>
  <c r="D1623" i="3"/>
  <c r="F1623" i="3"/>
  <c r="H1623" i="3" s="1"/>
  <c r="L1623" i="3" s="1"/>
  <c r="F969" i="3"/>
  <c r="H969" i="3" s="1"/>
  <c r="L969" i="3" s="1"/>
  <c r="D969" i="3"/>
  <c r="D2288" i="3"/>
  <c r="F2288" i="3"/>
  <c r="H2288" i="3" s="1"/>
  <c r="L2288" i="3" s="1"/>
  <c r="F2323" i="3"/>
  <c r="H2323" i="3" s="1"/>
  <c r="L2323" i="3" s="1"/>
  <c r="D2323" i="3"/>
  <c r="F3422" i="3"/>
  <c r="H3422" i="3" s="1"/>
  <c r="L3422" i="3" s="1"/>
  <c r="D3422" i="3"/>
  <c r="F134" i="3"/>
  <c r="H134" i="3" s="1"/>
  <c r="L134" i="3" s="1"/>
  <c r="D134" i="3"/>
  <c r="D3395" i="3"/>
  <c r="F3395" i="3"/>
  <c r="H3395" i="3" s="1"/>
  <c r="L3395" i="3" s="1"/>
  <c r="D2897" i="3"/>
  <c r="F2897" i="3"/>
  <c r="H2897" i="3" s="1"/>
  <c r="L2897" i="3" s="1"/>
  <c r="F5469" i="3"/>
  <c r="H5469" i="3" s="1"/>
  <c r="L5469" i="3" s="1"/>
  <c r="D5469" i="3"/>
  <c r="M5469" i="3" s="1"/>
  <c r="F2865" i="3"/>
  <c r="H2865" i="3" s="1"/>
  <c r="L2865" i="3" s="1"/>
  <c r="D2865" i="3"/>
  <c r="F1513" i="3"/>
  <c r="H1513" i="3" s="1"/>
  <c r="L1513" i="3" s="1"/>
  <c r="D1513" i="3"/>
  <c r="D4439" i="3"/>
  <c r="M4439" i="3" s="1"/>
  <c r="F4439" i="3"/>
  <c r="H4439" i="3" s="1"/>
  <c r="L4439" i="3" s="1"/>
  <c r="D3465" i="3"/>
  <c r="F3465" i="3"/>
  <c r="H3465" i="3" s="1"/>
  <c r="L3465" i="3" s="1"/>
  <c r="D3443" i="3"/>
  <c r="F3443" i="3"/>
  <c r="H3443" i="3" s="1"/>
  <c r="L3443" i="3" s="1"/>
  <c r="D4250" i="3"/>
  <c r="M4250" i="3" s="1"/>
  <c r="F4250" i="3"/>
  <c r="H4250" i="3" s="1"/>
  <c r="L4250" i="3" s="1"/>
  <c r="F5143" i="3"/>
  <c r="H5143" i="3" s="1"/>
  <c r="L5143" i="3" s="1"/>
  <c r="D5143" i="3"/>
  <c r="M5143" i="3" s="1"/>
  <c r="F2674" i="3"/>
  <c r="H2674" i="3" s="1"/>
  <c r="L2674" i="3" s="1"/>
  <c r="D2674" i="3"/>
  <c r="D4063" i="3"/>
  <c r="M4063" i="3" s="1"/>
  <c r="F4063" i="3"/>
  <c r="H4063" i="3" s="1"/>
  <c r="L4063" i="3" s="1"/>
  <c r="D3028" i="3"/>
  <c r="F3028" i="3"/>
  <c r="H3028" i="3" s="1"/>
  <c r="L3028" i="3" s="1"/>
  <c r="D4920" i="3"/>
  <c r="M4920" i="3" s="1"/>
  <c r="F4920" i="3"/>
  <c r="H4920" i="3" s="1"/>
  <c r="L4920" i="3" s="1"/>
  <c r="D162" i="3"/>
  <c r="F162" i="3"/>
  <c r="H162" i="3" s="1"/>
  <c r="L162" i="3" s="1"/>
  <c r="F2150" i="3"/>
  <c r="H2150" i="3" s="1"/>
  <c r="L2150" i="3" s="1"/>
  <c r="D2150" i="3"/>
  <c r="F4430" i="3"/>
  <c r="H4430" i="3" s="1"/>
  <c r="L4430" i="3" s="1"/>
  <c r="D4430" i="3"/>
  <c r="M4430" i="3" s="1"/>
  <c r="F2315" i="3"/>
  <c r="H2315" i="3" s="1"/>
  <c r="L2315" i="3" s="1"/>
  <c r="D2315" i="3"/>
  <c r="D4787" i="3"/>
  <c r="M4787" i="3" s="1"/>
  <c r="F4787" i="3"/>
  <c r="H4787" i="3" s="1"/>
  <c r="L4787" i="3" s="1"/>
  <c r="D910" i="3"/>
  <c r="F910" i="3"/>
  <c r="H910" i="3" s="1"/>
  <c r="L910" i="3" s="1"/>
  <c r="D3980" i="3"/>
  <c r="M3980" i="3" s="1"/>
  <c r="F3980" i="3"/>
  <c r="H3980" i="3" s="1"/>
  <c r="L3980" i="3" s="1"/>
  <c r="D5670" i="3"/>
  <c r="M5670" i="3" s="1"/>
  <c r="F5670" i="3"/>
  <c r="H5670" i="3" s="1"/>
  <c r="L5670" i="3" s="1"/>
  <c r="F758" i="3"/>
  <c r="H758" i="3" s="1"/>
  <c r="L758" i="3" s="1"/>
  <c r="D758" i="3"/>
  <c r="D1005" i="3"/>
  <c r="F1005" i="3"/>
  <c r="H1005" i="3" s="1"/>
  <c r="L1005" i="3" s="1"/>
  <c r="D3608" i="3"/>
  <c r="F3608" i="3"/>
  <c r="H3608" i="3" s="1"/>
  <c r="L3608" i="3" s="1"/>
  <c r="F1606" i="3"/>
  <c r="H1606" i="3" s="1"/>
  <c r="L1606" i="3" s="1"/>
  <c r="D1606" i="3"/>
  <c r="D4679" i="3"/>
  <c r="M4679" i="3" s="1"/>
  <c r="F4679" i="3"/>
  <c r="H4679" i="3" s="1"/>
  <c r="L4679" i="3" s="1"/>
  <c r="D1095" i="3"/>
  <c r="F1095" i="3"/>
  <c r="H1095" i="3" s="1"/>
  <c r="L1095" i="3" s="1"/>
  <c r="F5555" i="3"/>
  <c r="H5555" i="3" s="1"/>
  <c r="L5555" i="3" s="1"/>
  <c r="D5555" i="3"/>
  <c r="M5555" i="3" s="1"/>
  <c r="F5853" i="3"/>
  <c r="H5853" i="3" s="1"/>
  <c r="L5853" i="3" s="1"/>
  <c r="D5853" i="3"/>
  <c r="M5853" i="3" s="1"/>
  <c r="F1734" i="3"/>
  <c r="H1734" i="3" s="1"/>
  <c r="L1734" i="3" s="1"/>
  <c r="D1734" i="3"/>
  <c r="F234" i="3"/>
  <c r="H234" i="3" s="1"/>
  <c r="L234" i="3" s="1"/>
  <c r="D234" i="3"/>
  <c r="F3118" i="3"/>
  <c r="H3118" i="3" s="1"/>
  <c r="L3118" i="3" s="1"/>
  <c r="D3118" i="3"/>
  <c r="F3347" i="3"/>
  <c r="H3347" i="3" s="1"/>
  <c r="L3347" i="3" s="1"/>
  <c r="D3347" i="3"/>
  <c r="F39" i="3"/>
  <c r="H39" i="3" s="1"/>
  <c r="L39" i="3" s="1"/>
  <c r="D39" i="3"/>
  <c r="D3191" i="3"/>
  <c r="F3191" i="3"/>
  <c r="H3191" i="3" s="1"/>
  <c r="L3191" i="3" s="1"/>
  <c r="F2568" i="3"/>
  <c r="H2568" i="3" s="1"/>
  <c r="L2568" i="3" s="1"/>
  <c r="D2568" i="3"/>
  <c r="F479" i="3"/>
  <c r="H479" i="3" s="1"/>
  <c r="L479" i="3" s="1"/>
  <c r="D479" i="3"/>
  <c r="F2654" i="3"/>
  <c r="H2654" i="3" s="1"/>
  <c r="L2654" i="3" s="1"/>
  <c r="D2654" i="3"/>
  <c r="D2563" i="3"/>
  <c r="F2563" i="3"/>
  <c r="H2563" i="3" s="1"/>
  <c r="L2563" i="3" s="1"/>
  <c r="D192" i="3"/>
  <c r="F192" i="3"/>
  <c r="H192" i="3" s="1"/>
  <c r="L192" i="3" s="1"/>
  <c r="F2235" i="3"/>
  <c r="H2235" i="3" s="1"/>
  <c r="L2235" i="3" s="1"/>
  <c r="D2235" i="3"/>
  <c r="D5580" i="3"/>
  <c r="M5580" i="3" s="1"/>
  <c r="F5580" i="3"/>
  <c r="H5580" i="3" s="1"/>
  <c r="L5580" i="3" s="1"/>
  <c r="D2203" i="3"/>
  <c r="F2203" i="3"/>
  <c r="H2203" i="3" s="1"/>
  <c r="L2203" i="3" s="1"/>
  <c r="F857" i="3"/>
  <c r="H857" i="3" s="1"/>
  <c r="L857" i="3" s="1"/>
  <c r="D857" i="3"/>
  <c r="D1819" i="3"/>
  <c r="F1819" i="3"/>
  <c r="H1819" i="3" s="1"/>
  <c r="L1819" i="3" s="1"/>
  <c r="D1315" i="3"/>
  <c r="F1315" i="3"/>
  <c r="H1315" i="3" s="1"/>
  <c r="L1315" i="3" s="1"/>
  <c r="D1386" i="3"/>
  <c r="F1386" i="3"/>
  <c r="H1386" i="3" s="1"/>
  <c r="L1386" i="3" s="1"/>
  <c r="F4691" i="3"/>
  <c r="H4691" i="3" s="1"/>
  <c r="L4691" i="3" s="1"/>
  <c r="D4691" i="3"/>
  <c r="M4691" i="3" s="1"/>
  <c r="F3067" i="3"/>
  <c r="H3067" i="3" s="1"/>
  <c r="L3067" i="3" s="1"/>
  <c r="D3067" i="3"/>
  <c r="F4260" i="3"/>
  <c r="H4260" i="3" s="1"/>
  <c r="L4260" i="3" s="1"/>
  <c r="D4260" i="3"/>
  <c r="M4260" i="3" s="1"/>
  <c r="D3155" i="3"/>
  <c r="F3155" i="3"/>
  <c r="H3155" i="3" s="1"/>
  <c r="L3155" i="3" s="1"/>
  <c r="D952" i="3"/>
  <c r="F952" i="3"/>
  <c r="H952" i="3" s="1"/>
  <c r="L952" i="3" s="1"/>
  <c r="D5942" i="3"/>
  <c r="M5942" i="3" s="1"/>
  <c r="F5942" i="3"/>
  <c r="H5942" i="3" s="1"/>
  <c r="L5942" i="3" s="1"/>
  <c r="D2363" i="3"/>
  <c r="F2363" i="3"/>
  <c r="H2363" i="3" s="1"/>
  <c r="L2363" i="3" s="1"/>
  <c r="D3411" i="3"/>
  <c r="F3411" i="3"/>
  <c r="H3411" i="3" s="1"/>
  <c r="L3411" i="3" s="1"/>
  <c r="D2518" i="3"/>
  <c r="F2518" i="3"/>
  <c r="H2518" i="3" s="1"/>
  <c r="L2518" i="3" s="1"/>
  <c r="F1140" i="3"/>
  <c r="H1140" i="3" s="1"/>
  <c r="L1140" i="3" s="1"/>
  <c r="D1140" i="3"/>
  <c r="F4251" i="3"/>
  <c r="H4251" i="3" s="1"/>
  <c r="L4251" i="3" s="1"/>
  <c r="D4251" i="3"/>
  <c r="M4251" i="3" s="1"/>
  <c r="F1738" i="3"/>
  <c r="H1738" i="3" s="1"/>
  <c r="L1738" i="3" s="1"/>
  <c r="D1738" i="3"/>
  <c r="F4876" i="3"/>
  <c r="H4876" i="3" s="1"/>
  <c r="L4876" i="3" s="1"/>
  <c r="D4876" i="3"/>
  <c r="M4876" i="3" s="1"/>
  <c r="D4805" i="3"/>
  <c r="M4805" i="3" s="1"/>
  <c r="F4805" i="3"/>
  <c r="H4805" i="3" s="1"/>
  <c r="L4805" i="3" s="1"/>
  <c r="F2975" i="3"/>
  <c r="H2975" i="3" s="1"/>
  <c r="L2975" i="3" s="1"/>
  <c r="D2975" i="3"/>
  <c r="D731" i="3"/>
  <c r="F731" i="3"/>
  <c r="H731" i="3" s="1"/>
  <c r="L731" i="3" s="1"/>
  <c r="D2838" i="3"/>
  <c r="F2838" i="3"/>
  <c r="H2838" i="3" s="1"/>
  <c r="L2838" i="3" s="1"/>
  <c r="D3527" i="3"/>
  <c r="F3527" i="3"/>
  <c r="H3527" i="3" s="1"/>
  <c r="L3527" i="3" s="1"/>
  <c r="D3584" i="3"/>
  <c r="F3584" i="3"/>
  <c r="H3584" i="3" s="1"/>
  <c r="L3584" i="3" s="1"/>
  <c r="F5297" i="3"/>
  <c r="H5297" i="3" s="1"/>
  <c r="L5297" i="3" s="1"/>
  <c r="D5297" i="3"/>
  <c r="M5297" i="3" s="1"/>
  <c r="D2591" i="3"/>
  <c r="F2591" i="3"/>
  <c r="H2591" i="3" s="1"/>
  <c r="L2591" i="3" s="1"/>
  <c r="D1590" i="3"/>
  <c r="F1590" i="3"/>
  <c r="H1590" i="3" s="1"/>
  <c r="L1590" i="3" s="1"/>
  <c r="D3413" i="3"/>
  <c r="F3413" i="3"/>
  <c r="H3413" i="3" s="1"/>
  <c r="L3413" i="3" s="1"/>
  <c r="F4188" i="3"/>
  <c r="H4188" i="3" s="1"/>
  <c r="L4188" i="3" s="1"/>
  <c r="D4188" i="3"/>
  <c r="M4188" i="3" s="1"/>
  <c r="D4414" i="3"/>
  <c r="M4414" i="3" s="1"/>
  <c r="F4414" i="3"/>
  <c r="H4414" i="3" s="1"/>
  <c r="L4414" i="3" s="1"/>
  <c r="D3543" i="3"/>
  <c r="F3543" i="3"/>
  <c r="H3543" i="3" s="1"/>
  <c r="L3543" i="3" s="1"/>
  <c r="F4649" i="3"/>
  <c r="H4649" i="3" s="1"/>
  <c r="L4649" i="3" s="1"/>
  <c r="D4649" i="3"/>
  <c r="M4649" i="3" s="1"/>
  <c r="D1496" i="3"/>
  <c r="F1496" i="3"/>
  <c r="H1496" i="3" s="1"/>
  <c r="L1496" i="3" s="1"/>
  <c r="D1817" i="3"/>
  <c r="F1817" i="3"/>
  <c r="H1817" i="3" s="1"/>
  <c r="L1817" i="3" s="1"/>
  <c r="D675" i="3"/>
  <c r="F675" i="3"/>
  <c r="H675" i="3" s="1"/>
  <c r="L675" i="3" s="1"/>
  <c r="D4086" i="3"/>
  <c r="M4086" i="3" s="1"/>
  <c r="F4086" i="3"/>
  <c r="H4086" i="3" s="1"/>
  <c r="L4086" i="3" s="1"/>
  <c r="D2772" i="3"/>
  <c r="F2772" i="3"/>
  <c r="H2772" i="3" s="1"/>
  <c r="L2772" i="3" s="1"/>
  <c r="D5222" i="3"/>
  <c r="M5222" i="3" s="1"/>
  <c r="F5222" i="3"/>
  <c r="H5222" i="3" s="1"/>
  <c r="L5222" i="3" s="1"/>
  <c r="D1529" i="3"/>
  <c r="F1529" i="3"/>
  <c r="H1529" i="3" s="1"/>
  <c r="L1529" i="3" s="1"/>
  <c r="F3539" i="3"/>
  <c r="H3539" i="3" s="1"/>
  <c r="L3539" i="3" s="1"/>
  <c r="D3539" i="3"/>
  <c r="D3365" i="3"/>
  <c r="F3365" i="3"/>
  <c r="H3365" i="3" s="1"/>
  <c r="L3365" i="3" s="1"/>
  <c r="F5791" i="3"/>
  <c r="H5791" i="3" s="1"/>
  <c r="L5791" i="3" s="1"/>
  <c r="D5791" i="3"/>
  <c r="M5791" i="3" s="1"/>
  <c r="D5202" i="3"/>
  <c r="M5202" i="3" s="1"/>
  <c r="F5202" i="3"/>
  <c r="H5202" i="3" s="1"/>
  <c r="L5202" i="3" s="1"/>
  <c r="D2715" i="3"/>
  <c r="F2715" i="3"/>
  <c r="H2715" i="3" s="1"/>
  <c r="L2715" i="3" s="1"/>
  <c r="D652" i="3"/>
  <c r="F652" i="3"/>
  <c r="H652" i="3" s="1"/>
  <c r="L652" i="3" s="1"/>
  <c r="D2799" i="3"/>
  <c r="F2799" i="3"/>
  <c r="H2799" i="3" s="1"/>
  <c r="L2799" i="3" s="1"/>
  <c r="D4310" i="3"/>
  <c r="M4310" i="3" s="1"/>
  <c r="F4310" i="3"/>
  <c r="H4310" i="3" s="1"/>
  <c r="L4310" i="3" s="1"/>
  <c r="D2378" i="3"/>
  <c r="F2378" i="3"/>
  <c r="H2378" i="3" s="1"/>
  <c r="L2378" i="3" s="1"/>
  <c r="D2192" i="3"/>
  <c r="F2192" i="3"/>
  <c r="H2192" i="3" s="1"/>
  <c r="L2192" i="3" s="1"/>
  <c r="F4737" i="3"/>
  <c r="H4737" i="3" s="1"/>
  <c r="L4737" i="3" s="1"/>
  <c r="D4737" i="3"/>
  <c r="M4737" i="3" s="1"/>
  <c r="F378" i="3"/>
  <c r="H378" i="3" s="1"/>
  <c r="L378" i="3" s="1"/>
  <c r="D378" i="3"/>
  <c r="D5611" i="3"/>
  <c r="M5611" i="3" s="1"/>
  <c r="F5611" i="3"/>
  <c r="H5611" i="3" s="1"/>
  <c r="L5611" i="3" s="1"/>
  <c r="F2853" i="3"/>
  <c r="H2853" i="3" s="1"/>
  <c r="L2853" i="3" s="1"/>
  <c r="D2853" i="3"/>
  <c r="D288" i="3"/>
  <c r="F288" i="3"/>
  <c r="H288" i="3" s="1"/>
  <c r="L288" i="3" s="1"/>
  <c r="D2907" i="3"/>
  <c r="F2907" i="3"/>
  <c r="H2907" i="3" s="1"/>
  <c r="L2907" i="3" s="1"/>
  <c r="D1165" i="3"/>
  <c r="F1165" i="3"/>
  <c r="H1165" i="3" s="1"/>
  <c r="L1165" i="3" s="1"/>
  <c r="F5241" i="3"/>
  <c r="H5241" i="3" s="1"/>
  <c r="L5241" i="3" s="1"/>
  <c r="D5241" i="3"/>
  <c r="M5241" i="3" s="1"/>
  <c r="F1524" i="3"/>
  <c r="H1524" i="3" s="1"/>
  <c r="L1524" i="3" s="1"/>
  <c r="D1524" i="3"/>
  <c r="D2894" i="3"/>
  <c r="F2894" i="3"/>
  <c r="H2894" i="3" s="1"/>
  <c r="L2894" i="3" s="1"/>
  <c r="F5421" i="3"/>
  <c r="H5421" i="3" s="1"/>
  <c r="L5421" i="3" s="1"/>
  <c r="D5421" i="3"/>
  <c r="M5421" i="3" s="1"/>
  <c r="D3494" i="3"/>
  <c r="F3494" i="3"/>
  <c r="H3494" i="3" s="1"/>
  <c r="L3494" i="3" s="1"/>
  <c r="D4567" i="3"/>
  <c r="M4567" i="3" s="1"/>
  <c r="F4567" i="3"/>
  <c r="H4567" i="3" s="1"/>
  <c r="L4567" i="3" s="1"/>
  <c r="D2869" i="3"/>
  <c r="F2869" i="3"/>
  <c r="H2869" i="3" s="1"/>
  <c r="L2869" i="3" s="1"/>
  <c r="D4274" i="3"/>
  <c r="M4274" i="3" s="1"/>
  <c r="F4274" i="3"/>
  <c r="H4274" i="3" s="1"/>
  <c r="L4274" i="3" s="1"/>
  <c r="D2253" i="3"/>
  <c r="F2253" i="3"/>
  <c r="H2253" i="3" s="1"/>
  <c r="L2253" i="3" s="1"/>
  <c r="F5437" i="3"/>
  <c r="H5437" i="3" s="1"/>
  <c r="L5437" i="3" s="1"/>
  <c r="D5437" i="3"/>
  <c r="M5437" i="3" s="1"/>
  <c r="D206" i="3"/>
  <c r="F206" i="3"/>
  <c r="H206" i="3" s="1"/>
  <c r="L206" i="3" s="1"/>
  <c r="F2331" i="3"/>
  <c r="H2331" i="3" s="1"/>
  <c r="L2331" i="3" s="1"/>
  <c r="D2331" i="3"/>
  <c r="F1813" i="3"/>
  <c r="H1813" i="3" s="1"/>
  <c r="L1813" i="3" s="1"/>
  <c r="D1813" i="3"/>
  <c r="D1998" i="3"/>
  <c r="F1998" i="3"/>
  <c r="H1998" i="3" s="1"/>
  <c r="L1998" i="3" s="1"/>
  <c r="F1283" i="3"/>
  <c r="H1283" i="3" s="1"/>
  <c r="L1283" i="3" s="1"/>
  <c r="D1283" i="3"/>
  <c r="D2463" i="3"/>
  <c r="F2463" i="3"/>
  <c r="H2463" i="3" s="1"/>
  <c r="L2463" i="3" s="1"/>
  <c r="D5236" i="3"/>
  <c r="M5236" i="3" s="1"/>
  <c r="F5236" i="3"/>
  <c r="H5236" i="3" s="1"/>
  <c r="L5236" i="3" s="1"/>
  <c r="D1771" i="3"/>
  <c r="F1771" i="3"/>
  <c r="H1771" i="3" s="1"/>
  <c r="L1771" i="3" s="1"/>
  <c r="D5301" i="3"/>
  <c r="M5301" i="3" s="1"/>
  <c r="F5301" i="3"/>
  <c r="H5301" i="3" s="1"/>
  <c r="L5301" i="3" s="1"/>
  <c r="D3404" i="3"/>
  <c r="F3404" i="3"/>
  <c r="H3404" i="3" s="1"/>
  <c r="L3404" i="3" s="1"/>
  <c r="D4339" i="3"/>
  <c r="M4339" i="3" s="1"/>
  <c r="F4339" i="3"/>
  <c r="H4339" i="3" s="1"/>
  <c r="L4339" i="3" s="1"/>
  <c r="F4578" i="3"/>
  <c r="H4578" i="3" s="1"/>
  <c r="L4578" i="3" s="1"/>
  <c r="D4578" i="3"/>
  <c r="M4578" i="3" s="1"/>
  <c r="D1599" i="3"/>
  <c r="F1599" i="3"/>
  <c r="H1599" i="3" s="1"/>
  <c r="L1599" i="3" s="1"/>
  <c r="F5412" i="3"/>
  <c r="H5412" i="3" s="1"/>
  <c r="L5412" i="3" s="1"/>
  <c r="D5412" i="3"/>
  <c r="M5412" i="3" s="1"/>
  <c r="D5728" i="3"/>
  <c r="M5728" i="3" s="1"/>
  <c r="F5728" i="3"/>
  <c r="H5728" i="3" s="1"/>
  <c r="L5728" i="3" s="1"/>
  <c r="F2157" i="3"/>
  <c r="H2157" i="3" s="1"/>
  <c r="L2157" i="3" s="1"/>
  <c r="D2157" i="3"/>
  <c r="F4372" i="3"/>
  <c r="H4372" i="3" s="1"/>
  <c r="L4372" i="3" s="1"/>
  <c r="D4372" i="3"/>
  <c r="M4372" i="3" s="1"/>
  <c r="F3655" i="3"/>
  <c r="H3655" i="3" s="1"/>
  <c r="L3655" i="3" s="1"/>
  <c r="D3655" i="3"/>
  <c r="F5045" i="3"/>
  <c r="H5045" i="3" s="1"/>
  <c r="L5045" i="3" s="1"/>
  <c r="D5045" i="3"/>
  <c r="M5045" i="3" s="1"/>
  <c r="F1403" i="3"/>
  <c r="H1403" i="3" s="1"/>
  <c r="L1403" i="3" s="1"/>
  <c r="D1403" i="3"/>
  <c r="D2408" i="3"/>
  <c r="F2408" i="3"/>
  <c r="H2408" i="3" s="1"/>
  <c r="L2408" i="3" s="1"/>
  <c r="D5006" i="3"/>
  <c r="M5006" i="3" s="1"/>
  <c r="F5006" i="3"/>
  <c r="H5006" i="3" s="1"/>
  <c r="L5006" i="3" s="1"/>
  <c r="D696" i="3"/>
  <c r="F696" i="3"/>
  <c r="H696" i="3" s="1"/>
  <c r="L696" i="3" s="1"/>
  <c r="D5060" i="3"/>
  <c r="M5060" i="3" s="1"/>
  <c r="F5060" i="3"/>
  <c r="H5060" i="3" s="1"/>
  <c r="L5060" i="3" s="1"/>
  <c r="D2275" i="3"/>
  <c r="F2275" i="3"/>
  <c r="H2275" i="3" s="1"/>
  <c r="L2275" i="3" s="1"/>
  <c r="D3958" i="3"/>
  <c r="M3958" i="3" s="1"/>
  <c r="F3958" i="3"/>
  <c r="H3958" i="3" s="1"/>
  <c r="L3958" i="3" s="1"/>
  <c r="D1808" i="3"/>
  <c r="F1808" i="3"/>
  <c r="H1808" i="3" s="1"/>
  <c r="L1808" i="3" s="1"/>
  <c r="D1896" i="3"/>
  <c r="F1896" i="3"/>
  <c r="H1896" i="3" s="1"/>
  <c r="L1896" i="3" s="1"/>
  <c r="F1668" i="3"/>
  <c r="H1668" i="3" s="1"/>
  <c r="L1668" i="3" s="1"/>
  <c r="D1668" i="3"/>
  <c r="D4179" i="3"/>
  <c r="M4179" i="3" s="1"/>
  <c r="F4179" i="3"/>
  <c r="H4179" i="3" s="1"/>
  <c r="L4179" i="3" s="1"/>
  <c r="D1933" i="3"/>
  <c r="F1933" i="3"/>
  <c r="H1933" i="3" s="1"/>
  <c r="L1933" i="3" s="1"/>
  <c r="F4605" i="3"/>
  <c r="H4605" i="3" s="1"/>
  <c r="L4605" i="3" s="1"/>
  <c r="D4605" i="3"/>
  <c r="M4605" i="3" s="1"/>
  <c r="D5835" i="3"/>
  <c r="M5835" i="3" s="1"/>
  <c r="F5835" i="3"/>
  <c r="H5835" i="3" s="1"/>
  <c r="L5835" i="3" s="1"/>
  <c r="F1374" i="3"/>
  <c r="H1374" i="3" s="1"/>
  <c r="L1374" i="3" s="1"/>
  <c r="D1374" i="3"/>
  <c r="D3071" i="3"/>
  <c r="F3071" i="3"/>
  <c r="H3071" i="3" s="1"/>
  <c r="L3071" i="3" s="1"/>
  <c r="D2576" i="3"/>
  <c r="F2576" i="3"/>
  <c r="H2576" i="3" s="1"/>
  <c r="L2576" i="3" s="1"/>
  <c r="F604" i="3"/>
  <c r="H604" i="3" s="1"/>
  <c r="L604" i="3" s="1"/>
  <c r="D604" i="3"/>
  <c r="F3286" i="3"/>
  <c r="H3286" i="3" s="1"/>
  <c r="L3286" i="3" s="1"/>
  <c r="D3286" i="3"/>
  <c r="D3358" i="3"/>
  <c r="F3358" i="3"/>
  <c r="H3358" i="3" s="1"/>
  <c r="L3358" i="3" s="1"/>
  <c r="F5147" i="3"/>
  <c r="H5147" i="3" s="1"/>
  <c r="L5147" i="3" s="1"/>
  <c r="D5147" i="3"/>
  <c r="M5147" i="3" s="1"/>
  <c r="F2657" i="3"/>
  <c r="H2657" i="3" s="1"/>
  <c r="L2657" i="3" s="1"/>
  <c r="D2657" i="3"/>
  <c r="D5016" i="3"/>
  <c r="M5016" i="3" s="1"/>
  <c r="F5016" i="3"/>
  <c r="H5016" i="3" s="1"/>
  <c r="L5016" i="3" s="1"/>
  <c r="D1633" i="3"/>
  <c r="F1633" i="3"/>
  <c r="H1633" i="3" s="1"/>
  <c r="L1633" i="3" s="1"/>
  <c r="D3172" i="3"/>
  <c r="F3172" i="3"/>
  <c r="H3172" i="3" s="1"/>
  <c r="L3172" i="3" s="1"/>
  <c r="F2345" i="3"/>
  <c r="H2345" i="3" s="1"/>
  <c r="L2345" i="3" s="1"/>
  <c r="D2345" i="3"/>
  <c r="D5069" i="3"/>
  <c r="M5069" i="3" s="1"/>
  <c r="F5069" i="3"/>
  <c r="H5069" i="3" s="1"/>
  <c r="L5069" i="3" s="1"/>
  <c r="D2335" i="3"/>
  <c r="F2335" i="3"/>
  <c r="H2335" i="3" s="1"/>
  <c r="L2335" i="3" s="1"/>
  <c r="D1452" i="3"/>
  <c r="F1452" i="3"/>
  <c r="H1452" i="3" s="1"/>
  <c r="L1452" i="3" s="1"/>
  <c r="F213" i="3"/>
  <c r="H213" i="3" s="1"/>
  <c r="L213" i="3" s="1"/>
  <c r="D213" i="3"/>
  <c r="F1902" i="3"/>
  <c r="H1902" i="3" s="1"/>
  <c r="L1902" i="3" s="1"/>
  <c r="D1902" i="3"/>
  <c r="F201" i="3"/>
  <c r="H201" i="3" s="1"/>
  <c r="L201" i="3" s="1"/>
  <c r="D201" i="3"/>
  <c r="D1891" i="3"/>
  <c r="F1891" i="3"/>
  <c r="H1891" i="3" s="1"/>
  <c r="L1891" i="3" s="1"/>
  <c r="F5031" i="3"/>
  <c r="H5031" i="3" s="1"/>
  <c r="L5031" i="3" s="1"/>
  <c r="D5031" i="3"/>
  <c r="M5031" i="3" s="1"/>
  <c r="D357" i="3"/>
  <c r="F357" i="3"/>
  <c r="H357" i="3" s="1"/>
  <c r="L357" i="3" s="1"/>
  <c r="D2706" i="3"/>
  <c r="F2706" i="3"/>
  <c r="H2706" i="3" s="1"/>
  <c r="L2706" i="3" s="1"/>
  <c r="D3993" i="3"/>
  <c r="M3993" i="3" s="1"/>
  <c r="F3993" i="3"/>
  <c r="H3993" i="3" s="1"/>
  <c r="L3993" i="3" s="1"/>
  <c r="F48" i="3"/>
  <c r="H48" i="3" s="1"/>
  <c r="L48" i="3" s="1"/>
  <c r="D48" i="3"/>
  <c r="F2384" i="3"/>
  <c r="H2384" i="3" s="1"/>
  <c r="L2384" i="3" s="1"/>
  <c r="D2384" i="3"/>
  <c r="D3872" i="3"/>
  <c r="M3872" i="3" s="1"/>
  <c r="F3872" i="3"/>
  <c r="H3872" i="3" s="1"/>
  <c r="L3872" i="3" s="1"/>
  <c r="D5367" i="3"/>
  <c r="M5367" i="3" s="1"/>
  <c r="F5367" i="3"/>
  <c r="H5367" i="3" s="1"/>
  <c r="L5367" i="3" s="1"/>
  <c r="F3714" i="3"/>
  <c r="H3714" i="3" s="1"/>
  <c r="L3714" i="3" s="1"/>
  <c r="D3714" i="3"/>
  <c r="D3361" i="3"/>
  <c r="F3361" i="3"/>
  <c r="H3361" i="3" s="1"/>
  <c r="L3361" i="3" s="1"/>
  <c r="D3572" i="3"/>
  <c r="F3572" i="3"/>
  <c r="H3572" i="3" s="1"/>
  <c r="L3572" i="3" s="1"/>
  <c r="F4800" i="3"/>
  <c r="H4800" i="3" s="1"/>
  <c r="L4800" i="3" s="1"/>
  <c r="D4800" i="3"/>
  <c r="M4800" i="3" s="1"/>
  <c r="D2212" i="3"/>
  <c r="F2212" i="3"/>
  <c r="H2212" i="3" s="1"/>
  <c r="L2212" i="3" s="1"/>
  <c r="F1257" i="3"/>
  <c r="H1257" i="3" s="1"/>
  <c r="L1257" i="3" s="1"/>
  <c r="D1257" i="3"/>
  <c r="D1766" i="3"/>
  <c r="F1766" i="3"/>
  <c r="H1766" i="3" s="1"/>
  <c r="L1766" i="3" s="1"/>
  <c r="D816" i="3"/>
  <c r="F816" i="3"/>
  <c r="H816" i="3" s="1"/>
  <c r="L816" i="3" s="1"/>
  <c r="D3176" i="3"/>
  <c r="F3176" i="3"/>
  <c r="H3176" i="3" s="1"/>
  <c r="L3176" i="3" s="1"/>
  <c r="F3567" i="3"/>
  <c r="H3567" i="3" s="1"/>
  <c r="L3567" i="3" s="1"/>
  <c r="D3567" i="3"/>
  <c r="D4436" i="3"/>
  <c r="M4436" i="3" s="1"/>
  <c r="F4436" i="3"/>
  <c r="H4436" i="3" s="1"/>
  <c r="L4436" i="3" s="1"/>
  <c r="F3668" i="3"/>
  <c r="H3668" i="3" s="1"/>
  <c r="L3668" i="3" s="1"/>
  <c r="D3668" i="3"/>
  <c r="F5602" i="3"/>
  <c r="H5602" i="3" s="1"/>
  <c r="L5602" i="3" s="1"/>
  <c r="D5602" i="3"/>
  <c r="M5602" i="3" s="1"/>
  <c r="D4682" i="3"/>
  <c r="M4682" i="3" s="1"/>
  <c r="F4682" i="3"/>
  <c r="H4682" i="3" s="1"/>
  <c r="L4682" i="3" s="1"/>
  <c r="F2920" i="3"/>
  <c r="H2920" i="3" s="1"/>
  <c r="L2920" i="3" s="1"/>
  <c r="D2920" i="3"/>
  <c r="F5184" i="3"/>
  <c r="H5184" i="3" s="1"/>
  <c r="L5184" i="3" s="1"/>
  <c r="D5184" i="3"/>
  <c r="M5184" i="3" s="1"/>
  <c r="F5243" i="3"/>
  <c r="H5243" i="3" s="1"/>
  <c r="L5243" i="3" s="1"/>
  <c r="D5243" i="3"/>
  <c r="M5243" i="3" s="1"/>
  <c r="F3810" i="3"/>
  <c r="H3810" i="3" s="1"/>
  <c r="L3810" i="3" s="1"/>
  <c r="D3810" i="3"/>
  <c r="M3810" i="3" s="1"/>
  <c r="D3040" i="3"/>
  <c r="F3040" i="3"/>
  <c r="H3040" i="3" s="1"/>
  <c r="L3040" i="3" s="1"/>
  <c r="F4543" i="3"/>
  <c r="H4543" i="3" s="1"/>
  <c r="L4543" i="3" s="1"/>
  <c r="D4543" i="3"/>
  <c r="M4543" i="3" s="1"/>
  <c r="D2721" i="3"/>
  <c r="F2721" i="3"/>
  <c r="H2721" i="3" s="1"/>
  <c r="L2721" i="3" s="1"/>
  <c r="D380" i="3"/>
  <c r="F380" i="3"/>
  <c r="H380" i="3" s="1"/>
  <c r="L380" i="3" s="1"/>
  <c r="D5039" i="3"/>
  <c r="M5039" i="3" s="1"/>
  <c r="F5039" i="3"/>
  <c r="H5039" i="3" s="1"/>
  <c r="L5039" i="3" s="1"/>
  <c r="F393" i="3"/>
  <c r="H393" i="3" s="1"/>
  <c r="L393" i="3" s="1"/>
  <c r="D393" i="3"/>
  <c r="D3017" i="3"/>
  <c r="F3017" i="3"/>
  <c r="H3017" i="3" s="1"/>
  <c r="L3017" i="3" s="1"/>
  <c r="D2826" i="3"/>
  <c r="F2826" i="3"/>
  <c r="H2826" i="3" s="1"/>
  <c r="L2826" i="3" s="1"/>
  <c r="D1551" i="3"/>
  <c r="F1551" i="3"/>
  <c r="H1551" i="3" s="1"/>
  <c r="L1551" i="3" s="1"/>
  <c r="D413" i="3"/>
  <c r="F413" i="3"/>
  <c r="H413" i="3" s="1"/>
  <c r="L413" i="3" s="1"/>
  <c r="F663" i="3"/>
  <c r="H663" i="3" s="1"/>
  <c r="L663" i="3" s="1"/>
  <c r="D663" i="3"/>
  <c r="D5159" i="3"/>
  <c r="M5159" i="3" s="1"/>
  <c r="F5159" i="3"/>
  <c r="H5159" i="3" s="1"/>
  <c r="L5159" i="3" s="1"/>
  <c r="F844" i="3"/>
  <c r="H844" i="3" s="1"/>
  <c r="L844" i="3" s="1"/>
  <c r="D844" i="3"/>
  <c r="F4476" i="3"/>
  <c r="H4476" i="3" s="1"/>
  <c r="L4476" i="3" s="1"/>
  <c r="D4476" i="3"/>
  <c r="M4476" i="3" s="1"/>
  <c r="F4125" i="3"/>
  <c r="H4125" i="3" s="1"/>
  <c r="L4125" i="3" s="1"/>
  <c r="D4125" i="3"/>
  <c r="M4125" i="3" s="1"/>
  <c r="F877" i="3"/>
  <c r="H877" i="3" s="1"/>
  <c r="L877" i="3" s="1"/>
  <c r="D877" i="3"/>
  <c r="D395" i="3"/>
  <c r="F395" i="3"/>
  <c r="H395" i="3" s="1"/>
  <c r="L395" i="3" s="1"/>
  <c r="F3428" i="3"/>
  <c r="H3428" i="3" s="1"/>
  <c r="L3428" i="3" s="1"/>
  <c r="D3428" i="3"/>
  <c r="F609" i="3"/>
  <c r="H609" i="3" s="1"/>
  <c r="L609" i="3" s="1"/>
  <c r="D609" i="3"/>
  <c r="F1558" i="3"/>
  <c r="H1558" i="3" s="1"/>
  <c r="L1558" i="3" s="1"/>
  <c r="D1558" i="3"/>
  <c r="F3287" i="3"/>
  <c r="H3287" i="3" s="1"/>
  <c r="L3287" i="3" s="1"/>
  <c r="D3287" i="3"/>
  <c r="F1449" i="3"/>
  <c r="H1449" i="3" s="1"/>
  <c r="L1449" i="3" s="1"/>
  <c r="D1449" i="3"/>
  <c r="D5430" i="3"/>
  <c r="M5430" i="3" s="1"/>
  <c r="F5430" i="3"/>
  <c r="H5430" i="3" s="1"/>
  <c r="L5430" i="3" s="1"/>
  <c r="D1016" i="3"/>
  <c r="F1016" i="3"/>
  <c r="H1016" i="3" s="1"/>
  <c r="L1016" i="3" s="1"/>
  <c r="F3453" i="3"/>
  <c r="H3453" i="3" s="1"/>
  <c r="L3453" i="3" s="1"/>
  <c r="D3453" i="3"/>
  <c r="F2794" i="3"/>
  <c r="H2794" i="3" s="1"/>
  <c r="L2794" i="3" s="1"/>
  <c r="D2794" i="3"/>
  <c r="F5780" i="3"/>
  <c r="H5780" i="3" s="1"/>
  <c r="L5780" i="3" s="1"/>
  <c r="D5780" i="3"/>
  <c r="M5780" i="3" s="1"/>
  <c r="F2601" i="3"/>
  <c r="H2601" i="3" s="1"/>
  <c r="L2601" i="3" s="1"/>
  <c r="D2601" i="3"/>
  <c r="F2357" i="3"/>
  <c r="H2357" i="3" s="1"/>
  <c r="L2357" i="3" s="1"/>
  <c r="D2357" i="3"/>
  <c r="F351" i="3"/>
  <c r="H351" i="3" s="1"/>
  <c r="L351" i="3" s="1"/>
  <c r="D351" i="3"/>
  <c r="F3931" i="3"/>
  <c r="H3931" i="3" s="1"/>
  <c r="L3931" i="3" s="1"/>
  <c r="D3931" i="3"/>
  <c r="M3931" i="3" s="1"/>
  <c r="F4015" i="3"/>
  <c r="H4015" i="3" s="1"/>
  <c r="L4015" i="3" s="1"/>
  <c r="D4015" i="3"/>
  <c r="M4015" i="3" s="1"/>
  <c r="F2726" i="3"/>
  <c r="H2726" i="3" s="1"/>
  <c r="L2726" i="3" s="1"/>
  <c r="D2726" i="3"/>
  <c r="D315" i="3"/>
  <c r="F315" i="3"/>
  <c r="H315" i="3" s="1"/>
  <c r="L315" i="3" s="1"/>
  <c r="F671" i="3"/>
  <c r="H671" i="3" s="1"/>
  <c r="L671" i="3" s="1"/>
  <c r="D671" i="3"/>
  <c r="D1712" i="3"/>
  <c r="F1712" i="3"/>
  <c r="H1712" i="3" s="1"/>
  <c r="L1712" i="3" s="1"/>
  <c r="F2689" i="3"/>
  <c r="H2689" i="3" s="1"/>
  <c r="L2689" i="3" s="1"/>
  <c r="D2689" i="3"/>
  <c r="F388" i="3"/>
  <c r="H388" i="3" s="1"/>
  <c r="L388" i="3" s="1"/>
  <c r="D388" i="3"/>
  <c r="F1914" i="3"/>
  <c r="H1914" i="3" s="1"/>
  <c r="L1914" i="3" s="1"/>
  <c r="D1914" i="3"/>
  <c r="F4841" i="3"/>
  <c r="H4841" i="3" s="1"/>
  <c r="L4841" i="3" s="1"/>
  <c r="D4841" i="3"/>
  <c r="M4841" i="3" s="1"/>
  <c r="F5359" i="3"/>
  <c r="H5359" i="3" s="1"/>
  <c r="L5359" i="3" s="1"/>
  <c r="D5359" i="3"/>
  <c r="M5359" i="3" s="1"/>
  <c r="F531" i="3"/>
  <c r="H531" i="3" s="1"/>
  <c r="L531" i="3" s="1"/>
  <c r="D531" i="3"/>
  <c r="F3712" i="3"/>
  <c r="H3712" i="3" s="1"/>
  <c r="L3712" i="3" s="1"/>
  <c r="D3712" i="3"/>
  <c r="F2965" i="3"/>
  <c r="H2965" i="3" s="1"/>
  <c r="L2965" i="3" s="1"/>
  <c r="D2965" i="3"/>
  <c r="D5801" i="3"/>
  <c r="M5801" i="3" s="1"/>
  <c r="F5801" i="3"/>
  <c r="H5801" i="3" s="1"/>
  <c r="L5801" i="3" s="1"/>
  <c r="F4108" i="3"/>
  <c r="H4108" i="3" s="1"/>
  <c r="L4108" i="3" s="1"/>
  <c r="D4108" i="3"/>
  <c r="M4108" i="3" s="1"/>
  <c r="F85" i="3"/>
  <c r="H85" i="3" s="1"/>
  <c r="L85" i="3" s="1"/>
  <c r="D85" i="3"/>
  <c r="D746" i="3"/>
  <c r="F746" i="3"/>
  <c r="H746" i="3" s="1"/>
  <c r="L746" i="3" s="1"/>
  <c r="F52" i="3"/>
  <c r="H52" i="3" s="1"/>
  <c r="L52" i="3" s="1"/>
  <c r="D52" i="3"/>
  <c r="F1372" i="3"/>
  <c r="H1372" i="3" s="1"/>
  <c r="L1372" i="3" s="1"/>
  <c r="D1372" i="3"/>
  <c r="D5676" i="3"/>
  <c r="M5676" i="3" s="1"/>
  <c r="F5676" i="3"/>
  <c r="H5676" i="3" s="1"/>
  <c r="L5676" i="3" s="1"/>
  <c r="D5566" i="3"/>
  <c r="M5566" i="3" s="1"/>
  <c r="F5566" i="3"/>
  <c r="H5566" i="3" s="1"/>
  <c r="L5566" i="3" s="1"/>
  <c r="D2729" i="3"/>
  <c r="F2729" i="3"/>
  <c r="H2729" i="3" s="1"/>
  <c r="L2729" i="3" s="1"/>
  <c r="D637" i="3"/>
  <c r="F637" i="3"/>
  <c r="H637" i="3" s="1"/>
  <c r="L637" i="3" s="1"/>
  <c r="D4575" i="3"/>
  <c r="M4575" i="3" s="1"/>
  <c r="F4575" i="3"/>
  <c r="H4575" i="3" s="1"/>
  <c r="L4575" i="3" s="1"/>
  <c r="D1208" i="3"/>
  <c r="F1208" i="3"/>
  <c r="H1208" i="3" s="1"/>
  <c r="L1208" i="3" s="1"/>
  <c r="D3669" i="3"/>
  <c r="F3669" i="3"/>
  <c r="H3669" i="3" s="1"/>
  <c r="L3669" i="3" s="1"/>
  <c r="F4672" i="3"/>
  <c r="H4672" i="3" s="1"/>
  <c r="L4672" i="3" s="1"/>
  <c r="D4672" i="3"/>
  <c r="M4672" i="3" s="1"/>
  <c r="D5924" i="3"/>
  <c r="M5924" i="3" s="1"/>
  <c r="F5924" i="3"/>
  <c r="H5924" i="3" s="1"/>
  <c r="L5924" i="3" s="1"/>
  <c r="D5619" i="3"/>
  <c r="M5619" i="3" s="1"/>
  <c r="F5619" i="3"/>
  <c r="H5619" i="3" s="1"/>
  <c r="L5619" i="3" s="1"/>
  <c r="D3220" i="3"/>
  <c r="F3220" i="3"/>
  <c r="H3220" i="3" s="1"/>
  <c r="L3220" i="3" s="1"/>
  <c r="D3870" i="3"/>
  <c r="M3870" i="3" s="1"/>
  <c r="F3870" i="3"/>
  <c r="H3870" i="3" s="1"/>
  <c r="L3870" i="3" s="1"/>
  <c r="F5754" i="3"/>
  <c r="H5754" i="3" s="1"/>
  <c r="L5754" i="3" s="1"/>
  <c r="D5754" i="3"/>
  <c r="M5754" i="3" s="1"/>
  <c r="D2442" i="3"/>
  <c r="F2442" i="3"/>
  <c r="H2442" i="3" s="1"/>
  <c r="L2442" i="3" s="1"/>
  <c r="D1632" i="3"/>
  <c r="F1632" i="3"/>
  <c r="H1632" i="3" s="1"/>
  <c r="L1632" i="3" s="1"/>
  <c r="F977" i="3"/>
  <c r="H977" i="3" s="1"/>
  <c r="L977" i="3" s="1"/>
  <c r="D977" i="3"/>
  <c r="D2984" i="3"/>
  <c r="F2984" i="3"/>
  <c r="H2984" i="3" s="1"/>
  <c r="L2984" i="3" s="1"/>
  <c r="F3640" i="3"/>
  <c r="H3640" i="3" s="1"/>
  <c r="L3640" i="3" s="1"/>
  <c r="D3640" i="3"/>
  <c r="D3026" i="3"/>
  <c r="F3026" i="3"/>
  <c r="H3026" i="3" s="1"/>
  <c r="L3026" i="3" s="1"/>
  <c r="D525" i="3"/>
  <c r="F525" i="3"/>
  <c r="H525" i="3" s="1"/>
  <c r="L525" i="3" s="1"/>
  <c r="D3165" i="3"/>
  <c r="F3165" i="3"/>
  <c r="H3165" i="3" s="1"/>
  <c r="L3165" i="3" s="1"/>
  <c r="D4291" i="3"/>
  <c r="M4291" i="3" s="1"/>
  <c r="F4291" i="3"/>
  <c r="H4291" i="3" s="1"/>
  <c r="L4291" i="3" s="1"/>
  <c r="D686" i="3"/>
  <c r="F686" i="3"/>
  <c r="H686" i="3" s="1"/>
  <c r="L686" i="3" s="1"/>
  <c r="D1831" i="3"/>
  <c r="F1831" i="3"/>
  <c r="H1831" i="3" s="1"/>
  <c r="L1831" i="3" s="1"/>
  <c r="D2284" i="3"/>
  <c r="F2284" i="3"/>
  <c r="H2284" i="3" s="1"/>
  <c r="L2284" i="3" s="1"/>
  <c r="F784" i="3"/>
  <c r="H784" i="3" s="1"/>
  <c r="L784" i="3" s="1"/>
  <c r="D784" i="3"/>
  <c r="F5802" i="3"/>
  <c r="H5802" i="3" s="1"/>
  <c r="L5802" i="3" s="1"/>
  <c r="D5802" i="3"/>
  <c r="M5802" i="3" s="1"/>
  <c r="D4758" i="3"/>
  <c r="M4758" i="3" s="1"/>
  <c r="F4758" i="3"/>
  <c r="H4758" i="3" s="1"/>
  <c r="L4758" i="3" s="1"/>
  <c r="D1534" i="3"/>
  <c r="F1534" i="3"/>
  <c r="H1534" i="3" s="1"/>
  <c r="L1534" i="3" s="1"/>
  <c r="D263" i="3"/>
  <c r="F263" i="3"/>
  <c r="H263" i="3" s="1"/>
  <c r="L263" i="3" s="1"/>
  <c r="D165" i="3"/>
  <c r="F165" i="3"/>
  <c r="H165" i="3" s="1"/>
  <c r="L165" i="3" s="1"/>
  <c r="F4893" i="3"/>
  <c r="H4893" i="3" s="1"/>
  <c r="L4893" i="3" s="1"/>
  <c r="D4893" i="3"/>
  <c r="M4893" i="3" s="1"/>
  <c r="F5857" i="3"/>
  <c r="H5857" i="3" s="1"/>
  <c r="L5857" i="3" s="1"/>
  <c r="D5857" i="3"/>
  <c r="M5857" i="3" s="1"/>
  <c r="F5559" i="3"/>
  <c r="H5559" i="3" s="1"/>
  <c r="L5559" i="3" s="1"/>
  <c r="D5559" i="3"/>
  <c r="M5559" i="3" s="1"/>
  <c r="D3121" i="3"/>
  <c r="F3121" i="3"/>
  <c r="H3121" i="3" s="1"/>
  <c r="L3121" i="3" s="1"/>
  <c r="F1767" i="3"/>
  <c r="H1767" i="3" s="1"/>
  <c r="L1767" i="3" s="1"/>
  <c r="D1767" i="3"/>
  <c r="D5270" i="3"/>
  <c r="M5270" i="3" s="1"/>
  <c r="F5270" i="3"/>
  <c r="H5270" i="3" s="1"/>
  <c r="L5270" i="3" s="1"/>
  <c r="D5461" i="3"/>
  <c r="M5461" i="3" s="1"/>
  <c r="F5461" i="3"/>
  <c r="H5461" i="3" s="1"/>
  <c r="L5461" i="3" s="1"/>
  <c r="D2215" i="3"/>
  <c r="F2215" i="3"/>
  <c r="H2215" i="3" s="1"/>
  <c r="L2215" i="3" s="1"/>
  <c r="D3271" i="3"/>
  <c r="F3271" i="3"/>
  <c r="H3271" i="3" s="1"/>
  <c r="L3271" i="3" s="1"/>
  <c r="F4468" i="3"/>
  <c r="H4468" i="3" s="1"/>
  <c r="L4468" i="3" s="1"/>
  <c r="D4468" i="3"/>
  <c r="M4468" i="3" s="1"/>
  <c r="F3946" i="3"/>
  <c r="H3946" i="3" s="1"/>
  <c r="L3946" i="3" s="1"/>
  <c r="D3946" i="3"/>
  <c r="M3946" i="3" s="1"/>
  <c r="D4929" i="3"/>
  <c r="M4929" i="3" s="1"/>
  <c r="F4929" i="3"/>
  <c r="H4929" i="3" s="1"/>
  <c r="L4929" i="3" s="1"/>
  <c r="F3974" i="3"/>
  <c r="H3974" i="3" s="1"/>
  <c r="L3974" i="3" s="1"/>
  <c r="D3974" i="3"/>
  <c r="M3974" i="3" s="1"/>
  <c r="D3676" i="3"/>
  <c r="F3676" i="3"/>
  <c r="H3676" i="3" s="1"/>
  <c r="L3676" i="3" s="1"/>
  <c r="F4323" i="3"/>
  <c r="H4323" i="3" s="1"/>
  <c r="L4323" i="3" s="1"/>
  <c r="D4323" i="3"/>
  <c r="M4323" i="3" s="1"/>
  <c r="D2739" i="3"/>
  <c r="F2739" i="3"/>
  <c r="H2739" i="3" s="1"/>
  <c r="L2739" i="3" s="1"/>
  <c r="D1442" i="3"/>
  <c r="F1442" i="3"/>
  <c r="H1442" i="3" s="1"/>
  <c r="L1442" i="3" s="1"/>
  <c r="D691" i="3"/>
  <c r="F691" i="3"/>
  <c r="H691" i="3" s="1"/>
  <c r="L691" i="3" s="1"/>
  <c r="F4283" i="3"/>
  <c r="H4283" i="3" s="1"/>
  <c r="L4283" i="3" s="1"/>
  <c r="D4283" i="3"/>
  <c r="M4283" i="3" s="1"/>
  <c r="D5733" i="3"/>
  <c r="M5733" i="3" s="1"/>
  <c r="F5733" i="3"/>
  <c r="H5733" i="3" s="1"/>
  <c r="L5733" i="3" s="1"/>
  <c r="D2970" i="3"/>
  <c r="F2970" i="3"/>
  <c r="H2970" i="3" s="1"/>
  <c r="L2970" i="3" s="1"/>
  <c r="F490" i="3"/>
  <c r="H490" i="3" s="1"/>
  <c r="L490" i="3" s="1"/>
  <c r="D490" i="3"/>
  <c r="D2898" i="3"/>
  <c r="F2898" i="3"/>
  <c r="H2898" i="3" s="1"/>
  <c r="L2898" i="3" s="1"/>
  <c r="F1407" i="3"/>
  <c r="H1407" i="3" s="1"/>
  <c r="L1407" i="3" s="1"/>
  <c r="D1407" i="3"/>
  <c r="F1130" i="3"/>
  <c r="H1130" i="3" s="1"/>
  <c r="L1130" i="3" s="1"/>
  <c r="D1130" i="3"/>
  <c r="D4224" i="3"/>
  <c r="M4224" i="3" s="1"/>
  <c r="F4224" i="3"/>
  <c r="H4224" i="3" s="1"/>
  <c r="L4224" i="3" s="1"/>
  <c r="D1117" i="3"/>
  <c r="F1117" i="3"/>
  <c r="H1117" i="3" s="1"/>
  <c r="L1117" i="3" s="1"/>
  <c r="D5361" i="3"/>
  <c r="M5361" i="3" s="1"/>
  <c r="F5361" i="3"/>
  <c r="H5361" i="3" s="1"/>
  <c r="L5361" i="3" s="1"/>
  <c r="D4194" i="3"/>
  <c r="M4194" i="3" s="1"/>
  <c r="F4194" i="3"/>
  <c r="H4194" i="3" s="1"/>
  <c r="L4194" i="3" s="1"/>
  <c r="F4187" i="3"/>
  <c r="H4187" i="3" s="1"/>
  <c r="L4187" i="3" s="1"/>
  <c r="D4187" i="3"/>
  <c r="M4187" i="3" s="1"/>
  <c r="D4022" i="3"/>
  <c r="M4022" i="3" s="1"/>
  <c r="F4022" i="3"/>
  <c r="H4022" i="3" s="1"/>
  <c r="L4022" i="3" s="1"/>
  <c r="D5666" i="3"/>
  <c r="M5666" i="3" s="1"/>
  <c r="F5666" i="3"/>
  <c r="H5666" i="3" s="1"/>
  <c r="L5666" i="3" s="1"/>
  <c r="D5534" i="3"/>
  <c r="M5534" i="3" s="1"/>
  <c r="F5534" i="3"/>
  <c r="H5534" i="3" s="1"/>
  <c r="L5534" i="3" s="1"/>
  <c r="F2494" i="3"/>
  <c r="H2494" i="3" s="1"/>
  <c r="L2494" i="3" s="1"/>
  <c r="D2494" i="3"/>
  <c r="F648" i="3"/>
  <c r="H648" i="3" s="1"/>
  <c r="L648" i="3" s="1"/>
  <c r="D648" i="3"/>
  <c r="D3353" i="3"/>
  <c r="F3353" i="3"/>
  <c r="H3353" i="3" s="1"/>
  <c r="L3353" i="3" s="1"/>
  <c r="D881" i="3"/>
  <c r="F881" i="3"/>
  <c r="H881" i="3" s="1"/>
  <c r="L881" i="3" s="1"/>
  <c r="F4463" i="3"/>
  <c r="H4463" i="3" s="1"/>
  <c r="L4463" i="3" s="1"/>
  <c r="D4463" i="3"/>
  <c r="M4463" i="3" s="1"/>
  <c r="D2948" i="3"/>
  <c r="F2948" i="3"/>
  <c r="H2948" i="3" s="1"/>
  <c r="L2948" i="3" s="1"/>
  <c r="D223" i="3"/>
  <c r="F223" i="3"/>
  <c r="H223" i="3" s="1"/>
  <c r="L223" i="3" s="1"/>
  <c r="F544" i="3"/>
  <c r="H544" i="3" s="1"/>
  <c r="L544" i="3" s="1"/>
  <c r="D544" i="3"/>
  <c r="D461" i="3"/>
  <c r="F461" i="3"/>
  <c r="H461" i="3" s="1"/>
  <c r="L461" i="3" s="1"/>
  <c r="D3170" i="3"/>
  <c r="F3170" i="3"/>
  <c r="H3170" i="3" s="1"/>
  <c r="L3170" i="3" s="1"/>
  <c r="F4502" i="3"/>
  <c r="H4502" i="3" s="1"/>
  <c r="L4502" i="3" s="1"/>
  <c r="D4502" i="3"/>
  <c r="M4502" i="3" s="1"/>
  <c r="D1898" i="3"/>
  <c r="F1898" i="3"/>
  <c r="H1898" i="3" s="1"/>
  <c r="L1898" i="3" s="1"/>
  <c r="D210" i="3"/>
  <c r="F210" i="3"/>
  <c r="H210" i="3" s="1"/>
  <c r="L210" i="3" s="1"/>
  <c r="D1215" i="3"/>
  <c r="F1215" i="3"/>
  <c r="H1215" i="3" s="1"/>
  <c r="L1215" i="3" s="1"/>
  <c r="F521" i="3"/>
  <c r="H521" i="3" s="1"/>
  <c r="L521" i="3" s="1"/>
  <c r="D521" i="3"/>
  <c r="F4703" i="3"/>
  <c r="H4703" i="3" s="1"/>
  <c r="L4703" i="3" s="1"/>
  <c r="D4703" i="3"/>
  <c r="M4703" i="3" s="1"/>
  <c r="D889" i="3"/>
  <c r="F889" i="3"/>
  <c r="H889" i="3" s="1"/>
  <c r="L889" i="3" s="1"/>
  <c r="D1465" i="3"/>
  <c r="F1465" i="3"/>
  <c r="H1465" i="3" s="1"/>
  <c r="L1465" i="3" s="1"/>
  <c r="F1726" i="3"/>
  <c r="H1726" i="3" s="1"/>
  <c r="L1726" i="3" s="1"/>
  <c r="D1726" i="3"/>
  <c r="D5895" i="3"/>
  <c r="M5895" i="3" s="1"/>
  <c r="F5895" i="3"/>
  <c r="H5895" i="3" s="1"/>
  <c r="L5895" i="3" s="1"/>
  <c r="D5141" i="3"/>
  <c r="M5141" i="3" s="1"/>
  <c r="F5141" i="3"/>
  <c r="H5141" i="3" s="1"/>
  <c r="L5141" i="3" s="1"/>
  <c r="D2492" i="3"/>
  <c r="F2492" i="3"/>
  <c r="H2492" i="3" s="1"/>
  <c r="L2492" i="3" s="1"/>
  <c r="F4680" i="3"/>
  <c r="H4680" i="3" s="1"/>
  <c r="L4680" i="3" s="1"/>
  <c r="D4680" i="3"/>
  <c r="M4680" i="3" s="1"/>
  <c r="D1510" i="3"/>
  <c r="F1510" i="3"/>
  <c r="H1510" i="3" s="1"/>
  <c r="L1510" i="3" s="1"/>
  <c r="D3589" i="3"/>
  <c r="F3589" i="3"/>
  <c r="H3589" i="3" s="1"/>
  <c r="L3589" i="3" s="1"/>
  <c r="D1757" i="3"/>
  <c r="F1757" i="3"/>
  <c r="H1757" i="3" s="1"/>
  <c r="L1757" i="3" s="1"/>
  <c r="F4422" i="3"/>
  <c r="H4422" i="3" s="1"/>
  <c r="L4422" i="3" s="1"/>
  <c r="D4422" i="3"/>
  <c r="M4422" i="3" s="1"/>
  <c r="F406" i="3"/>
  <c r="H406" i="3" s="1"/>
  <c r="L406" i="3" s="1"/>
  <c r="D406" i="3"/>
  <c r="F1410" i="3"/>
  <c r="H1410" i="3" s="1"/>
  <c r="L1410" i="3" s="1"/>
  <c r="D1410" i="3"/>
  <c r="F5909" i="3"/>
  <c r="H5909" i="3" s="1"/>
  <c r="L5909" i="3" s="1"/>
  <c r="D5909" i="3"/>
  <c r="M5909" i="3" s="1"/>
  <c r="D827" i="3"/>
  <c r="F827" i="3"/>
  <c r="H827" i="3" s="1"/>
  <c r="L827" i="3" s="1"/>
  <c r="F102" i="3"/>
  <c r="H102" i="3" s="1"/>
  <c r="L102" i="3" s="1"/>
  <c r="D102" i="3"/>
  <c r="D2921" i="3"/>
  <c r="F2921" i="3"/>
  <c r="H2921" i="3" s="1"/>
  <c r="L2921" i="3" s="1"/>
  <c r="D281" i="3"/>
  <c r="F281" i="3"/>
  <c r="H281" i="3" s="1"/>
  <c r="L281" i="3" s="1"/>
  <c r="F1601" i="3"/>
  <c r="H1601" i="3" s="1"/>
  <c r="L1601" i="3" s="1"/>
  <c r="D1601" i="3"/>
  <c r="F1306" i="3"/>
  <c r="H1306" i="3" s="1"/>
  <c r="L1306" i="3" s="1"/>
  <c r="D1306" i="3"/>
  <c r="D4949" i="3"/>
  <c r="M4949" i="3" s="1"/>
  <c r="F4949" i="3"/>
  <c r="H4949" i="3" s="1"/>
  <c r="L4949" i="3" s="1"/>
  <c r="F5758" i="3"/>
  <c r="H5758" i="3" s="1"/>
  <c r="L5758" i="3" s="1"/>
  <c r="D5758" i="3"/>
  <c r="M5758" i="3" s="1"/>
  <c r="F3181" i="3"/>
  <c r="H3181" i="3" s="1"/>
  <c r="L3181" i="3" s="1"/>
  <c r="D3181" i="3"/>
  <c r="F2991" i="3"/>
  <c r="H2991" i="3" s="1"/>
  <c r="L2991" i="3" s="1"/>
  <c r="D2991" i="3"/>
  <c r="D29" i="3"/>
  <c r="F29" i="3"/>
  <c r="H29" i="3" s="1"/>
  <c r="L29" i="3" s="1"/>
  <c r="F3392" i="3"/>
  <c r="H3392" i="3" s="1"/>
  <c r="L3392" i="3" s="1"/>
  <c r="D3392" i="3"/>
  <c r="D2723" i="3"/>
  <c r="F2723" i="3"/>
  <c r="H2723" i="3" s="1"/>
  <c r="L2723" i="3" s="1"/>
  <c r="D2922" i="3"/>
  <c r="F2922" i="3"/>
  <c r="H2922" i="3" s="1"/>
  <c r="L2922" i="3" s="1"/>
  <c r="D5433" i="3"/>
  <c r="M5433" i="3" s="1"/>
  <c r="F5433" i="3"/>
  <c r="H5433" i="3" s="1"/>
  <c r="L5433" i="3" s="1"/>
  <c r="D2519" i="3"/>
  <c r="F2519" i="3"/>
  <c r="H2519" i="3" s="1"/>
  <c r="L2519" i="3" s="1"/>
  <c r="F1342" i="3"/>
  <c r="H1342" i="3" s="1"/>
  <c r="L1342" i="3" s="1"/>
  <c r="D1342" i="3"/>
  <c r="F2534" i="3"/>
  <c r="H2534" i="3" s="1"/>
  <c r="L2534" i="3" s="1"/>
  <c r="D2534" i="3"/>
  <c r="F4582" i="3"/>
  <c r="H4582" i="3" s="1"/>
  <c r="L4582" i="3" s="1"/>
  <c r="D4582" i="3"/>
  <c r="M4582" i="3" s="1"/>
  <c r="D3456" i="3"/>
  <c r="F3456" i="3"/>
  <c r="H3456" i="3" s="1"/>
  <c r="L3456" i="3" s="1"/>
  <c r="D1065" i="3"/>
  <c r="F1065" i="3"/>
  <c r="H1065" i="3" s="1"/>
  <c r="L1065" i="3" s="1"/>
  <c r="F1830" i="3"/>
  <c r="H1830" i="3" s="1"/>
  <c r="L1830" i="3" s="1"/>
  <c r="D1830" i="3"/>
  <c r="D4513" i="3"/>
  <c r="M4513" i="3" s="1"/>
  <c r="F4513" i="3"/>
  <c r="H4513" i="3" s="1"/>
  <c r="L4513" i="3" s="1"/>
  <c r="D474" i="3"/>
  <c r="F474" i="3"/>
  <c r="H474" i="3" s="1"/>
  <c r="L474" i="3" s="1"/>
  <c r="D2546" i="3"/>
  <c r="F2546" i="3"/>
  <c r="H2546" i="3" s="1"/>
  <c r="L2546" i="3" s="1"/>
  <c r="D4671" i="3"/>
  <c r="M4671" i="3" s="1"/>
  <c r="F4671" i="3"/>
  <c r="H4671" i="3" s="1"/>
  <c r="L4671" i="3" s="1"/>
  <c r="F744" i="3"/>
  <c r="H744" i="3" s="1"/>
  <c r="L744" i="3" s="1"/>
  <c r="D744" i="3"/>
  <c r="D735" i="3"/>
  <c r="F735" i="3"/>
  <c r="H735" i="3" s="1"/>
  <c r="L735" i="3" s="1"/>
  <c r="F1481" i="3"/>
  <c r="H1481" i="3" s="1"/>
  <c r="L1481" i="3" s="1"/>
  <c r="D1481" i="3"/>
  <c r="D3903" i="3"/>
  <c r="M3903" i="3" s="1"/>
  <c r="F3903" i="3"/>
  <c r="H3903" i="3" s="1"/>
  <c r="L3903" i="3" s="1"/>
  <c r="F5506" i="3"/>
  <c r="H5506" i="3" s="1"/>
  <c r="L5506" i="3" s="1"/>
  <c r="D5506" i="3"/>
  <c r="M5506" i="3" s="1"/>
  <c r="D3381" i="3"/>
  <c r="F3381" i="3"/>
  <c r="H3381" i="3" s="1"/>
  <c r="L3381" i="3" s="1"/>
  <c r="D4350" i="3"/>
  <c r="M4350" i="3" s="1"/>
  <c r="F4350" i="3"/>
  <c r="H4350" i="3" s="1"/>
  <c r="L4350" i="3" s="1"/>
  <c r="F4728" i="3"/>
  <c r="H4728" i="3" s="1"/>
  <c r="L4728" i="3" s="1"/>
  <c r="D4728" i="3"/>
  <c r="M4728" i="3" s="1"/>
  <c r="F573" i="3"/>
  <c r="H573" i="3" s="1"/>
  <c r="L573" i="3" s="1"/>
  <c r="D573" i="3"/>
  <c r="D308" i="3"/>
  <c r="F308" i="3"/>
  <c r="H308" i="3" s="1"/>
  <c r="L308" i="3" s="1"/>
  <c r="F4417" i="3"/>
  <c r="H4417" i="3" s="1"/>
  <c r="L4417" i="3" s="1"/>
  <c r="D4417" i="3"/>
  <c r="M4417" i="3" s="1"/>
  <c r="D1631" i="3"/>
  <c r="F1631" i="3"/>
  <c r="H1631" i="3" s="1"/>
  <c r="L1631" i="3" s="1"/>
  <c r="F1096" i="3"/>
  <c r="H1096" i="3" s="1"/>
  <c r="L1096" i="3" s="1"/>
  <c r="D1096" i="3"/>
  <c r="F2703" i="3"/>
  <c r="H2703" i="3" s="1"/>
  <c r="L2703" i="3" s="1"/>
  <c r="D2703" i="3"/>
  <c r="F2949" i="3"/>
  <c r="H2949" i="3" s="1"/>
  <c r="L2949" i="3" s="1"/>
  <c r="D2949" i="3"/>
  <c r="D87" i="3"/>
  <c r="F87" i="3"/>
  <c r="H87" i="3" s="1"/>
  <c r="L87" i="3" s="1"/>
  <c r="F3069" i="3"/>
  <c r="H3069" i="3" s="1"/>
  <c r="L3069" i="3" s="1"/>
  <c r="D3069" i="3"/>
  <c r="F2420" i="3"/>
  <c r="H2420" i="3" s="1"/>
  <c r="L2420" i="3" s="1"/>
  <c r="D2420" i="3"/>
  <c r="D3848" i="3"/>
  <c r="M3848" i="3" s="1"/>
  <c r="F3848" i="3"/>
  <c r="H3848" i="3" s="1"/>
  <c r="L3848" i="3" s="1"/>
  <c r="F2248" i="3"/>
  <c r="H2248" i="3" s="1"/>
  <c r="L2248" i="3" s="1"/>
  <c r="D2248" i="3"/>
  <c r="F4813" i="3"/>
  <c r="H4813" i="3" s="1"/>
  <c r="L4813" i="3" s="1"/>
  <c r="D4813" i="3"/>
  <c r="M4813" i="3" s="1"/>
  <c r="D4146" i="3"/>
  <c r="M4146" i="3" s="1"/>
  <c r="F4146" i="3"/>
  <c r="H4146" i="3" s="1"/>
  <c r="L4146" i="3" s="1"/>
  <c r="D4667" i="3"/>
  <c r="M4667" i="3" s="1"/>
  <c r="F4667" i="3"/>
  <c r="H4667" i="3" s="1"/>
  <c r="L4667" i="3" s="1"/>
  <c r="D3724" i="3"/>
  <c r="M3724" i="3" s="1"/>
  <c r="F3724" i="3"/>
  <c r="H3724" i="3" s="1"/>
  <c r="L3724" i="3" s="1"/>
  <c r="F660" i="3"/>
  <c r="H660" i="3" s="1"/>
  <c r="L660" i="3" s="1"/>
  <c r="D660" i="3"/>
  <c r="D4656" i="3"/>
  <c r="M4656" i="3" s="1"/>
  <c r="F4656" i="3"/>
  <c r="H4656" i="3" s="1"/>
  <c r="L4656" i="3" s="1"/>
  <c r="F3264" i="3"/>
  <c r="H3264" i="3" s="1"/>
  <c r="L3264" i="3" s="1"/>
  <c r="D3264" i="3"/>
  <c r="F2783" i="3"/>
  <c r="H2783" i="3" s="1"/>
  <c r="L2783" i="3" s="1"/>
  <c r="D2783" i="3"/>
  <c r="F2244" i="3"/>
  <c r="H2244" i="3" s="1"/>
  <c r="L2244" i="3" s="1"/>
  <c r="D2244" i="3"/>
  <c r="D1958" i="3"/>
  <c r="F1958" i="3"/>
  <c r="H1958" i="3" s="1"/>
  <c r="L1958" i="3" s="1"/>
  <c r="F966" i="3"/>
  <c r="H966" i="3" s="1"/>
  <c r="L966" i="3" s="1"/>
  <c r="D966" i="3"/>
  <c r="D4456" i="3"/>
  <c r="M4456" i="3" s="1"/>
  <c r="F4456" i="3"/>
  <c r="H4456" i="3" s="1"/>
  <c r="L4456" i="3" s="1"/>
  <c r="D4435" i="3"/>
  <c r="M4435" i="3" s="1"/>
  <c r="F4435" i="3"/>
  <c r="H4435" i="3" s="1"/>
  <c r="L4435" i="3" s="1"/>
  <c r="F1506" i="3"/>
  <c r="H1506" i="3" s="1"/>
  <c r="L1506" i="3" s="1"/>
  <c r="D1506" i="3"/>
  <c r="D5145" i="3"/>
  <c r="M5145" i="3" s="1"/>
  <c r="F5145" i="3"/>
  <c r="H5145" i="3" s="1"/>
  <c r="L5145" i="3" s="1"/>
  <c r="D2249" i="3"/>
  <c r="F2249" i="3"/>
  <c r="H2249" i="3" s="1"/>
  <c r="L2249" i="3" s="1"/>
  <c r="D1638" i="3"/>
  <c r="F1638" i="3"/>
  <c r="H1638" i="3" s="1"/>
  <c r="L1638" i="3" s="1"/>
  <c r="D5890" i="3"/>
  <c r="M5890" i="3" s="1"/>
  <c r="F5890" i="3"/>
  <c r="H5890" i="3" s="1"/>
  <c r="L5890" i="3" s="1"/>
  <c r="D3728" i="3"/>
  <c r="M3728" i="3" s="1"/>
  <c r="F3728" i="3"/>
  <c r="H3728" i="3" s="1"/>
  <c r="L3728" i="3" s="1"/>
  <c r="F3880" i="3"/>
  <c r="H3880" i="3" s="1"/>
  <c r="L3880" i="3" s="1"/>
  <c r="D3880" i="3"/>
  <c r="M3880" i="3" s="1"/>
  <c r="F5413" i="3"/>
  <c r="H5413" i="3" s="1"/>
  <c r="L5413" i="3" s="1"/>
  <c r="D5413" i="3"/>
  <c r="M5413" i="3" s="1"/>
  <c r="D3942" i="3"/>
  <c r="M3942" i="3" s="1"/>
  <c r="F3942" i="3"/>
  <c r="H3942" i="3" s="1"/>
  <c r="L3942" i="3" s="1"/>
  <c r="D2022" i="3"/>
  <c r="F2022" i="3"/>
  <c r="H2022" i="3" s="1"/>
  <c r="L2022" i="3" s="1"/>
  <c r="F965" i="3"/>
  <c r="H965" i="3" s="1"/>
  <c r="L965" i="3" s="1"/>
  <c r="D965" i="3"/>
  <c r="D3425" i="3"/>
  <c r="F3425" i="3"/>
  <c r="H3425" i="3" s="1"/>
  <c r="L3425" i="3" s="1"/>
  <c r="F1050" i="3"/>
  <c r="H1050" i="3" s="1"/>
  <c r="L1050" i="3" s="1"/>
  <c r="D1050" i="3"/>
  <c r="F1450" i="3"/>
  <c r="H1450" i="3" s="1"/>
  <c r="L1450" i="3" s="1"/>
  <c r="D1450" i="3"/>
  <c r="F5664" i="3"/>
  <c r="H5664" i="3" s="1"/>
  <c r="L5664" i="3" s="1"/>
  <c r="D5664" i="3"/>
  <c r="M5664" i="3" s="1"/>
  <c r="D4662" i="3"/>
  <c r="M4662" i="3" s="1"/>
  <c r="F4662" i="3"/>
  <c r="H4662" i="3" s="1"/>
  <c r="L4662" i="3" s="1"/>
  <c r="F3246" i="3"/>
  <c r="H3246" i="3" s="1"/>
  <c r="L3246" i="3" s="1"/>
  <c r="D3246" i="3"/>
  <c r="F1586" i="3"/>
  <c r="H1586" i="3" s="1"/>
  <c r="L1586" i="3" s="1"/>
  <c r="D1586" i="3"/>
  <c r="F5775" i="3"/>
  <c r="H5775" i="3" s="1"/>
  <c r="L5775" i="3" s="1"/>
  <c r="D5775" i="3"/>
  <c r="M5775" i="3" s="1"/>
  <c r="D3401" i="3"/>
  <c r="F3401" i="3"/>
  <c r="H3401" i="3" s="1"/>
  <c r="L3401" i="3" s="1"/>
  <c r="F3402" i="3"/>
  <c r="H3402" i="3" s="1"/>
  <c r="L3402" i="3" s="1"/>
  <c r="D3402" i="3"/>
  <c r="F5703" i="3"/>
  <c r="H5703" i="3" s="1"/>
  <c r="L5703" i="3" s="1"/>
  <c r="D5703" i="3"/>
  <c r="M5703" i="3" s="1"/>
  <c r="D1514" i="3"/>
  <c r="F1514" i="3"/>
  <c r="H1514" i="3" s="1"/>
  <c r="L1514" i="3" s="1"/>
  <c r="D1019" i="3"/>
  <c r="F1019" i="3"/>
  <c r="H1019" i="3" s="1"/>
  <c r="L1019" i="3" s="1"/>
  <c r="F2234" i="3"/>
  <c r="H2234" i="3" s="1"/>
  <c r="L2234" i="3" s="1"/>
  <c r="D2234" i="3"/>
  <c r="F225" i="3"/>
  <c r="H225" i="3" s="1"/>
  <c r="L225" i="3" s="1"/>
  <c r="D225" i="3"/>
  <c r="D3574" i="3"/>
  <c r="F3574" i="3"/>
  <c r="H3574" i="3" s="1"/>
  <c r="L3574" i="3" s="1"/>
  <c r="F2560" i="3"/>
  <c r="H2560" i="3" s="1"/>
  <c r="L2560" i="3" s="1"/>
  <c r="D2560" i="3"/>
  <c r="F2608" i="3"/>
  <c r="H2608" i="3" s="1"/>
  <c r="L2608" i="3" s="1"/>
  <c r="D2608" i="3"/>
  <c r="F592" i="3"/>
  <c r="H592" i="3" s="1"/>
  <c r="L592" i="3" s="1"/>
  <c r="D592" i="3"/>
  <c r="D476" i="3"/>
  <c r="F476" i="3"/>
  <c r="H476" i="3" s="1"/>
  <c r="L476" i="3" s="1"/>
  <c r="D5854" i="3"/>
  <c r="M5854" i="3" s="1"/>
  <c r="F5854" i="3"/>
  <c r="H5854" i="3" s="1"/>
  <c r="L5854" i="3" s="1"/>
  <c r="F5543" i="3"/>
  <c r="H5543" i="3" s="1"/>
  <c r="L5543" i="3" s="1"/>
  <c r="D5543" i="3"/>
  <c r="M5543" i="3" s="1"/>
  <c r="F434" i="3"/>
  <c r="H434" i="3" s="1"/>
  <c r="L434" i="3" s="1"/>
  <c r="D434" i="3"/>
  <c r="F329" i="3"/>
  <c r="H329" i="3" s="1"/>
  <c r="L329" i="3" s="1"/>
  <c r="D329" i="3"/>
  <c r="F56" i="3"/>
  <c r="H56" i="3" s="1"/>
  <c r="L56" i="3" s="1"/>
  <c r="D56" i="3"/>
  <c r="F2540" i="3"/>
  <c r="H2540" i="3" s="1"/>
  <c r="L2540" i="3" s="1"/>
  <c r="D2540" i="3"/>
  <c r="D471" i="3"/>
  <c r="F471" i="3"/>
  <c r="H471" i="3" s="1"/>
  <c r="L471" i="3" s="1"/>
  <c r="F5319" i="3"/>
  <c r="H5319" i="3" s="1"/>
  <c r="L5319" i="3" s="1"/>
  <c r="D5319" i="3"/>
  <c r="M5319" i="3" s="1"/>
  <c r="F5085" i="3"/>
  <c r="H5085" i="3" s="1"/>
  <c r="L5085" i="3" s="1"/>
  <c r="D5085" i="3"/>
  <c r="M5085" i="3" s="1"/>
  <c r="F166" i="3"/>
  <c r="H166" i="3" s="1"/>
  <c r="L166" i="3" s="1"/>
  <c r="D166" i="3"/>
  <c r="D4538" i="3"/>
  <c r="M4538" i="3" s="1"/>
  <c r="F4538" i="3"/>
  <c r="H4538" i="3" s="1"/>
  <c r="L4538" i="3" s="1"/>
  <c r="F5809" i="3"/>
  <c r="H5809" i="3" s="1"/>
  <c r="L5809" i="3" s="1"/>
  <c r="D5809" i="3"/>
  <c r="M5809" i="3" s="1"/>
  <c r="D3744" i="3"/>
  <c r="M3744" i="3" s="1"/>
  <c r="F3744" i="3"/>
  <c r="H3744" i="3" s="1"/>
  <c r="L3744" i="3" s="1"/>
  <c r="F1609" i="3"/>
  <c r="H1609" i="3" s="1"/>
  <c r="L1609" i="3" s="1"/>
  <c r="D1609" i="3"/>
  <c r="D1133" i="3"/>
  <c r="F1133" i="3"/>
  <c r="H1133" i="3" s="1"/>
  <c r="L1133" i="3" s="1"/>
  <c r="F2903" i="3"/>
  <c r="H2903" i="3" s="1"/>
  <c r="L2903" i="3" s="1"/>
  <c r="D2903" i="3"/>
  <c r="F4097" i="3"/>
  <c r="H4097" i="3" s="1"/>
  <c r="L4097" i="3" s="1"/>
  <c r="D4097" i="3"/>
  <c r="M4097" i="3" s="1"/>
  <c r="D4423" i="3"/>
  <c r="M4423" i="3" s="1"/>
  <c r="F4423" i="3"/>
  <c r="H4423" i="3" s="1"/>
  <c r="L4423" i="3" s="1"/>
  <c r="F960" i="3"/>
  <c r="H960" i="3" s="1"/>
  <c r="L960" i="3" s="1"/>
  <c r="D960" i="3"/>
  <c r="D2661" i="3"/>
  <c r="F2661" i="3"/>
  <c r="H2661" i="3" s="1"/>
  <c r="L2661" i="3" s="1"/>
  <c r="D2886" i="3"/>
  <c r="F2886" i="3"/>
  <c r="H2886" i="3" s="1"/>
  <c r="L2886" i="3" s="1"/>
  <c r="F1553" i="3"/>
  <c r="H1553" i="3" s="1"/>
  <c r="L1553" i="3" s="1"/>
  <c r="D1553" i="3"/>
  <c r="F5456" i="3"/>
  <c r="H5456" i="3" s="1"/>
  <c r="L5456" i="3" s="1"/>
  <c r="D5456" i="3"/>
  <c r="M5456" i="3" s="1"/>
  <c r="D3463" i="3"/>
  <c r="F3463" i="3"/>
  <c r="H3463" i="3" s="1"/>
  <c r="L3463" i="3" s="1"/>
  <c r="D5545" i="3"/>
  <c r="M5545" i="3" s="1"/>
  <c r="F5545" i="3"/>
  <c r="H5545" i="3" s="1"/>
  <c r="L5545" i="3" s="1"/>
  <c r="F4492" i="3"/>
  <c r="H4492" i="3" s="1"/>
  <c r="L4492" i="3" s="1"/>
  <c r="D4492" i="3"/>
  <c r="M4492" i="3" s="1"/>
  <c r="F5769" i="3"/>
  <c r="H5769" i="3" s="1"/>
  <c r="L5769" i="3" s="1"/>
  <c r="D5769" i="3"/>
  <c r="M5769" i="3" s="1"/>
  <c r="F1375" i="3"/>
  <c r="H1375" i="3" s="1"/>
  <c r="L1375" i="3" s="1"/>
  <c r="D1375" i="3"/>
  <c r="D6002" i="3"/>
  <c r="M6002" i="3" s="1"/>
  <c r="F6002" i="3"/>
  <c r="H6002" i="3" s="1"/>
  <c r="L6002" i="3" s="1"/>
  <c r="D2039" i="3"/>
  <c r="F2039" i="3"/>
  <c r="H2039" i="3" s="1"/>
  <c r="L2039" i="3" s="1"/>
  <c r="F5468" i="3"/>
  <c r="H5468" i="3" s="1"/>
  <c r="L5468" i="3" s="1"/>
  <c r="D5468" i="3"/>
  <c r="M5468" i="3" s="1"/>
  <c r="D1848" i="3"/>
  <c r="F1848" i="3"/>
  <c r="H1848" i="3" s="1"/>
  <c r="L1848" i="3" s="1"/>
  <c r="D2504" i="3"/>
  <c r="F2504" i="3"/>
  <c r="H2504" i="3" s="1"/>
  <c r="L2504" i="3" s="1"/>
  <c r="D3734" i="3"/>
  <c r="M3734" i="3" s="1"/>
  <c r="F3734" i="3"/>
  <c r="H3734" i="3" s="1"/>
  <c r="L3734" i="3" s="1"/>
  <c r="D217" i="3"/>
  <c r="F217" i="3"/>
  <c r="H217" i="3" s="1"/>
  <c r="L217" i="3" s="1"/>
  <c r="D3665" i="3"/>
  <c r="F3665" i="3"/>
  <c r="H3665" i="3" s="1"/>
  <c r="L3665" i="3" s="1"/>
  <c r="D35" i="3"/>
  <c r="F35" i="3"/>
  <c r="H35" i="3" s="1"/>
  <c r="L35" i="3" s="1"/>
  <c r="F5364" i="3"/>
  <c r="H5364" i="3" s="1"/>
  <c r="L5364" i="3" s="1"/>
  <c r="D5364" i="3"/>
  <c r="M5364" i="3" s="1"/>
  <c r="D2891" i="3"/>
  <c r="F2891" i="3"/>
  <c r="H2891" i="3" s="1"/>
  <c r="L2891" i="3" s="1"/>
  <c r="F5558" i="3"/>
  <c r="H5558" i="3" s="1"/>
  <c r="L5558" i="3" s="1"/>
  <c r="D5558" i="3"/>
  <c r="M5558" i="3" s="1"/>
  <c r="F5592" i="3"/>
  <c r="H5592" i="3" s="1"/>
  <c r="L5592" i="3" s="1"/>
  <c r="D5592" i="3"/>
  <c r="M5592" i="3" s="1"/>
  <c r="D613" i="3"/>
  <c r="F613" i="3"/>
  <c r="H613" i="3" s="1"/>
  <c r="L613" i="3" s="1"/>
  <c r="D5567" i="3"/>
  <c r="M5567" i="3" s="1"/>
  <c r="F5567" i="3"/>
  <c r="H5567" i="3" s="1"/>
  <c r="L5567" i="3" s="1"/>
  <c r="D2863" i="3"/>
  <c r="F2863" i="3"/>
  <c r="H2863" i="3" s="1"/>
  <c r="L2863" i="3" s="1"/>
  <c r="D545" i="3"/>
  <c r="F545" i="3"/>
  <c r="H545" i="3" s="1"/>
  <c r="L545" i="3" s="1"/>
  <c r="F5383" i="3"/>
  <c r="H5383" i="3" s="1"/>
  <c r="L5383" i="3" s="1"/>
  <c r="D5383" i="3"/>
  <c r="M5383" i="3" s="1"/>
  <c r="D177" i="3"/>
  <c r="F177" i="3"/>
  <c r="H177" i="3" s="1"/>
  <c r="L177" i="3" s="1"/>
  <c r="F1379" i="3"/>
  <c r="H1379" i="3" s="1"/>
  <c r="L1379" i="3" s="1"/>
  <c r="D1379" i="3"/>
  <c r="F4945" i="3"/>
  <c r="H4945" i="3" s="1"/>
  <c r="L4945" i="3" s="1"/>
  <c r="D4945" i="3"/>
  <c r="M4945" i="3" s="1"/>
  <c r="D1446" i="3"/>
  <c r="F1446" i="3"/>
  <c r="H1446" i="3" s="1"/>
  <c r="L1446" i="3" s="1"/>
  <c r="F5340" i="3"/>
  <c r="H5340" i="3" s="1"/>
  <c r="L5340" i="3" s="1"/>
  <c r="D5340" i="3"/>
  <c r="M5340" i="3" s="1"/>
  <c r="D1653" i="3"/>
  <c r="F1653" i="3"/>
  <c r="H1653" i="3" s="1"/>
  <c r="L1653" i="3" s="1"/>
  <c r="D1380" i="3"/>
  <c r="F1380" i="3"/>
  <c r="H1380" i="3" s="1"/>
  <c r="L1380" i="3" s="1"/>
  <c r="D3418" i="3"/>
  <c r="F3418" i="3"/>
  <c r="H3418" i="3" s="1"/>
  <c r="L3418" i="3" s="1"/>
  <c r="D3951" i="3"/>
  <c r="M3951" i="3" s="1"/>
  <c r="F3951" i="3"/>
  <c r="H3951" i="3" s="1"/>
  <c r="L3951" i="3" s="1"/>
  <c r="D2020" i="3"/>
  <c r="F2020" i="3"/>
  <c r="H2020" i="3" s="1"/>
  <c r="L2020" i="3" s="1"/>
  <c r="F2409" i="3"/>
  <c r="H2409" i="3" s="1"/>
  <c r="L2409" i="3" s="1"/>
  <c r="D2409" i="3"/>
  <c r="D451" i="3"/>
  <c r="F451" i="3"/>
  <c r="H451" i="3" s="1"/>
  <c r="L451" i="3" s="1"/>
  <c r="F2592" i="3"/>
  <c r="H2592" i="3" s="1"/>
  <c r="L2592" i="3" s="1"/>
  <c r="D2592" i="3"/>
  <c r="D3292" i="3"/>
  <c r="F3292" i="3"/>
  <c r="H3292" i="3" s="1"/>
  <c r="L3292" i="3" s="1"/>
  <c r="F2728" i="3"/>
  <c r="H2728" i="3" s="1"/>
  <c r="L2728" i="3" s="1"/>
  <c r="D2728" i="3"/>
  <c r="D1193" i="3"/>
  <c r="F1193" i="3"/>
  <c r="H1193" i="3" s="1"/>
  <c r="L1193" i="3" s="1"/>
  <c r="D4404" i="3"/>
  <c r="M4404" i="3" s="1"/>
  <c r="F4404" i="3"/>
  <c r="H4404" i="3" s="1"/>
  <c r="L4404" i="3" s="1"/>
  <c r="D238" i="3"/>
  <c r="F238" i="3"/>
  <c r="H238" i="3" s="1"/>
  <c r="L238" i="3" s="1"/>
  <c r="D432" i="3"/>
  <c r="F432" i="3"/>
  <c r="H432" i="3" s="1"/>
  <c r="L432" i="3" s="1"/>
  <c r="D472" i="3"/>
  <c r="F472" i="3"/>
  <c r="H472" i="3" s="1"/>
  <c r="L472" i="3" s="1"/>
  <c r="D3496" i="3"/>
  <c r="F3496" i="3"/>
  <c r="H3496" i="3" s="1"/>
  <c r="L3496" i="3" s="1"/>
  <c r="F1658" i="3"/>
  <c r="H1658" i="3" s="1"/>
  <c r="L1658" i="3" s="1"/>
  <c r="D1658" i="3"/>
  <c r="D3785" i="3"/>
  <c r="M3785" i="3" s="1"/>
  <c r="F3785" i="3"/>
  <c r="H3785" i="3" s="1"/>
  <c r="L3785" i="3" s="1"/>
  <c r="F5948" i="3"/>
  <c r="H5948" i="3" s="1"/>
  <c r="L5948" i="3" s="1"/>
  <c r="D5948" i="3"/>
  <c r="M5948" i="3" s="1"/>
  <c r="D4410" i="3"/>
  <c r="M4410" i="3" s="1"/>
  <c r="F4410" i="3"/>
  <c r="H4410" i="3" s="1"/>
  <c r="L4410" i="3" s="1"/>
  <c r="F5905" i="3"/>
  <c r="H5905" i="3" s="1"/>
  <c r="L5905" i="3" s="1"/>
  <c r="D5905" i="3"/>
  <c r="M5905" i="3" s="1"/>
  <c r="D1841" i="3"/>
  <c r="F1841" i="3"/>
  <c r="H1841" i="3" s="1"/>
  <c r="L1841" i="3" s="1"/>
  <c r="F4686" i="3"/>
  <c r="H4686" i="3" s="1"/>
  <c r="L4686" i="3" s="1"/>
  <c r="D4686" i="3"/>
  <c r="M4686" i="3" s="1"/>
  <c r="D5309" i="3"/>
  <c r="M5309" i="3" s="1"/>
  <c r="F5309" i="3"/>
  <c r="H5309" i="3" s="1"/>
  <c r="L5309" i="3" s="1"/>
  <c r="D3084" i="3"/>
  <c r="F3084" i="3"/>
  <c r="H3084" i="3" s="1"/>
  <c r="L3084" i="3" s="1"/>
  <c r="F1031" i="3"/>
  <c r="H1031" i="3" s="1"/>
  <c r="L1031" i="3" s="1"/>
  <c r="D1031" i="3"/>
  <c r="D3932" i="3"/>
  <c r="M3932" i="3" s="1"/>
  <c r="F3932" i="3"/>
  <c r="H3932" i="3" s="1"/>
  <c r="L3932" i="3" s="1"/>
  <c r="F2982" i="3"/>
  <c r="H2982" i="3" s="1"/>
  <c r="L2982" i="3" s="1"/>
  <c r="D2982" i="3"/>
  <c r="D2785" i="3"/>
  <c r="F2785" i="3"/>
  <c r="H2785" i="3" s="1"/>
  <c r="L2785" i="3" s="1"/>
  <c r="F5999" i="3"/>
  <c r="H5999" i="3" s="1"/>
  <c r="L5999" i="3" s="1"/>
  <c r="D5999" i="3"/>
  <c r="M5999" i="3" s="1"/>
  <c r="D534" i="3"/>
  <c r="F534" i="3"/>
  <c r="H534" i="3" s="1"/>
  <c r="L534" i="3" s="1"/>
  <c r="F5050" i="3"/>
  <c r="H5050" i="3" s="1"/>
  <c r="L5050" i="3" s="1"/>
  <c r="D5050" i="3"/>
  <c r="M5050" i="3" s="1"/>
  <c r="F1861" i="3"/>
  <c r="H1861" i="3" s="1"/>
  <c r="L1861" i="3" s="1"/>
  <c r="D1861" i="3"/>
  <c r="D5991" i="3"/>
  <c r="M5991" i="3" s="1"/>
  <c r="F5991" i="3"/>
  <c r="H5991" i="3" s="1"/>
  <c r="L5991" i="3" s="1"/>
  <c r="D1783" i="3"/>
  <c r="F1783" i="3"/>
  <c r="H1783" i="3" s="1"/>
  <c r="L1783" i="3" s="1"/>
  <c r="F4868" i="3"/>
  <c r="H4868" i="3" s="1"/>
  <c r="L4868" i="3" s="1"/>
  <c r="D4868" i="3"/>
  <c r="M4868" i="3" s="1"/>
  <c r="D5330" i="3"/>
  <c r="M5330" i="3" s="1"/>
  <c r="F5330" i="3"/>
  <c r="H5330" i="3" s="1"/>
  <c r="L5330" i="3" s="1"/>
  <c r="F4496" i="3"/>
  <c r="H4496" i="3" s="1"/>
  <c r="L4496" i="3" s="1"/>
  <c r="D4496" i="3"/>
  <c r="M4496" i="3" s="1"/>
  <c r="D5562" i="3"/>
  <c r="M5562" i="3" s="1"/>
  <c r="F5562" i="3"/>
  <c r="H5562" i="3" s="1"/>
  <c r="L5562" i="3" s="1"/>
  <c r="F4722" i="3"/>
  <c r="H4722" i="3" s="1"/>
  <c r="L4722" i="3" s="1"/>
  <c r="D4722" i="3"/>
  <c r="M4722" i="3" s="1"/>
  <c r="F1718" i="3"/>
  <c r="H1718" i="3" s="1"/>
  <c r="L1718" i="3" s="1"/>
  <c r="D1718" i="3"/>
  <c r="F5034" i="3"/>
  <c r="H5034" i="3" s="1"/>
  <c r="L5034" i="3" s="1"/>
  <c r="D5034" i="3"/>
  <c r="M5034" i="3" s="1"/>
  <c r="F3732" i="3"/>
  <c r="H3732" i="3" s="1"/>
  <c r="L3732" i="3" s="1"/>
  <c r="D3732" i="3"/>
  <c r="M3732" i="3" s="1"/>
  <c r="D4753" i="3"/>
  <c r="M4753" i="3" s="1"/>
  <c r="F4753" i="3"/>
  <c r="H4753" i="3" s="1"/>
  <c r="L4753" i="3" s="1"/>
  <c r="D3930" i="3"/>
  <c r="M3930" i="3" s="1"/>
  <c r="F3930" i="3"/>
  <c r="H3930" i="3" s="1"/>
  <c r="L3930" i="3" s="1"/>
  <c r="F3636" i="3"/>
  <c r="H3636" i="3" s="1"/>
  <c r="L3636" i="3" s="1"/>
  <c r="D3636" i="3"/>
  <c r="F4242" i="3"/>
  <c r="H4242" i="3" s="1"/>
  <c r="L4242" i="3" s="1"/>
  <c r="D4242" i="3"/>
  <c r="M4242" i="3" s="1"/>
  <c r="D4202" i="3"/>
  <c r="M4202" i="3" s="1"/>
  <c r="F4202" i="3"/>
  <c r="H4202" i="3" s="1"/>
  <c r="L4202" i="3" s="1"/>
  <c r="F1427" i="3"/>
  <c r="H1427" i="3" s="1"/>
  <c r="L1427" i="3" s="1"/>
  <c r="D1427" i="3"/>
  <c r="D4445" i="3"/>
  <c r="M4445" i="3" s="1"/>
  <c r="F4445" i="3"/>
  <c r="H4445" i="3" s="1"/>
  <c r="L4445" i="3" s="1"/>
  <c r="D2558" i="3"/>
  <c r="F2558" i="3"/>
  <c r="H2558" i="3" s="1"/>
  <c r="L2558" i="3" s="1"/>
  <c r="F1026" i="3"/>
  <c r="H1026" i="3" s="1"/>
  <c r="L1026" i="3" s="1"/>
  <c r="D1026" i="3"/>
  <c r="F4245" i="3"/>
  <c r="H4245" i="3" s="1"/>
  <c r="L4245" i="3" s="1"/>
  <c r="D4245" i="3"/>
  <c r="M4245" i="3" s="1"/>
  <c r="F4380" i="3"/>
  <c r="H4380" i="3" s="1"/>
  <c r="L4380" i="3" s="1"/>
  <c r="D4380" i="3"/>
  <c r="M4380" i="3" s="1"/>
  <c r="D769" i="3"/>
  <c r="F769" i="3"/>
  <c r="H769" i="3" s="1"/>
  <c r="L769" i="3" s="1"/>
  <c r="F4421" i="3"/>
  <c r="H4421" i="3" s="1"/>
  <c r="L4421" i="3" s="1"/>
  <c r="D4421" i="3"/>
  <c r="M4421" i="3" s="1"/>
  <c r="D433" i="3"/>
  <c r="F433" i="3"/>
  <c r="H433" i="3" s="1"/>
  <c r="L433" i="3" s="1"/>
  <c r="D93" i="3"/>
  <c r="F93" i="3"/>
  <c r="H93" i="3" s="1"/>
  <c r="L93" i="3" s="1"/>
  <c r="D924" i="3"/>
  <c r="F924" i="3"/>
  <c r="H924" i="3" s="1"/>
  <c r="L924" i="3" s="1"/>
  <c r="D2804" i="3"/>
  <c r="F2804" i="3"/>
  <c r="H2804" i="3" s="1"/>
  <c r="L2804" i="3" s="1"/>
  <c r="D2329" i="3"/>
  <c r="F2329" i="3"/>
  <c r="H2329" i="3" s="1"/>
  <c r="L2329" i="3" s="1"/>
  <c r="D5373" i="3"/>
  <c r="M5373" i="3" s="1"/>
  <c r="F5373" i="3"/>
  <c r="H5373" i="3" s="1"/>
  <c r="L5373" i="3" s="1"/>
  <c r="F1366" i="3"/>
  <c r="H1366" i="3" s="1"/>
  <c r="L1366" i="3" s="1"/>
  <c r="D1366" i="3"/>
  <c r="F1167" i="3"/>
  <c r="H1167" i="3" s="1"/>
  <c r="L1167" i="3" s="1"/>
  <c r="D1167" i="3"/>
  <c r="D3338" i="3"/>
  <c r="F3338" i="3"/>
  <c r="H3338" i="3" s="1"/>
  <c r="L3338" i="3" s="1"/>
  <c r="D2993" i="3"/>
  <c r="F2993" i="3"/>
  <c r="H2993" i="3" s="1"/>
  <c r="L2993" i="3" s="1"/>
  <c r="D2404" i="3"/>
  <c r="F2404" i="3"/>
  <c r="H2404" i="3" s="1"/>
  <c r="L2404" i="3" s="1"/>
  <c r="D5075" i="3"/>
  <c r="M5075" i="3" s="1"/>
  <c r="F5075" i="3"/>
  <c r="H5075" i="3" s="1"/>
  <c r="L5075" i="3" s="1"/>
  <c r="D845" i="3"/>
  <c r="F845" i="3"/>
  <c r="H845" i="3" s="1"/>
  <c r="L845" i="3" s="1"/>
  <c r="F4211" i="3"/>
  <c r="H4211" i="3" s="1"/>
  <c r="L4211" i="3" s="1"/>
  <c r="D4211" i="3"/>
  <c r="M4211" i="3" s="1"/>
  <c r="F1377" i="3"/>
  <c r="H1377" i="3" s="1"/>
  <c r="L1377" i="3" s="1"/>
  <c r="D1377" i="3"/>
  <c r="D4119" i="3"/>
  <c r="M4119" i="3" s="1"/>
  <c r="F4119" i="3"/>
  <c r="H4119" i="3" s="1"/>
  <c r="L4119" i="3" s="1"/>
  <c r="F5556" i="3"/>
  <c r="H5556" i="3" s="1"/>
  <c r="L5556" i="3" s="1"/>
  <c r="D5556" i="3"/>
  <c r="M5556" i="3" s="1"/>
  <c r="F168" i="3"/>
  <c r="H168" i="3" s="1"/>
  <c r="L168" i="3" s="1"/>
  <c r="D168" i="3"/>
  <c r="F2354" i="3"/>
  <c r="H2354" i="3" s="1"/>
  <c r="L2354" i="3" s="1"/>
  <c r="D2354" i="3"/>
  <c r="D4952" i="3"/>
  <c r="M4952" i="3" s="1"/>
  <c r="F4952" i="3"/>
  <c r="H4952" i="3" s="1"/>
  <c r="L4952" i="3" s="1"/>
  <c r="F3832" i="3"/>
  <c r="H3832" i="3" s="1"/>
  <c r="L3832" i="3" s="1"/>
  <c r="D3832" i="3"/>
  <c r="M3832" i="3" s="1"/>
  <c r="D2815" i="3"/>
  <c r="F2815" i="3"/>
  <c r="H2815" i="3" s="1"/>
  <c r="L2815" i="3" s="1"/>
  <c r="F3540" i="3"/>
  <c r="H3540" i="3" s="1"/>
  <c r="L3540" i="3" s="1"/>
  <c r="D3540" i="3"/>
  <c r="D5077" i="3"/>
  <c r="M5077" i="3" s="1"/>
  <c r="F5077" i="3"/>
  <c r="H5077" i="3" s="1"/>
  <c r="L5077" i="3" s="1"/>
  <c r="F5063" i="3"/>
  <c r="H5063" i="3" s="1"/>
  <c r="L5063" i="3" s="1"/>
  <c r="D5063" i="3"/>
  <c r="M5063" i="3" s="1"/>
  <c r="D4720" i="3"/>
  <c r="M4720" i="3" s="1"/>
  <c r="F4720" i="3"/>
  <c r="H4720" i="3" s="1"/>
  <c r="L4720" i="3" s="1"/>
  <c r="D369" i="3"/>
  <c r="F369" i="3"/>
  <c r="H369" i="3" s="1"/>
  <c r="L369" i="3" s="1"/>
  <c r="F1796" i="3"/>
  <c r="H1796" i="3" s="1"/>
  <c r="L1796" i="3" s="1"/>
  <c r="D1796" i="3"/>
  <c r="F1537" i="3"/>
  <c r="H1537" i="3" s="1"/>
  <c r="L1537" i="3" s="1"/>
  <c r="D1537" i="3"/>
  <c r="D2713" i="3"/>
  <c r="F2713" i="3"/>
  <c r="H2713" i="3" s="1"/>
  <c r="L2713" i="3" s="1"/>
  <c r="F296" i="3"/>
  <c r="H296" i="3" s="1"/>
  <c r="L296" i="3" s="1"/>
  <c r="D296" i="3"/>
  <c r="D2146" i="3"/>
  <c r="F2146" i="3"/>
  <c r="H2146" i="3" s="1"/>
  <c r="L2146" i="3" s="1"/>
  <c r="D3997" i="3"/>
  <c r="M3997" i="3" s="1"/>
  <c r="F3997" i="3"/>
  <c r="H3997" i="3" s="1"/>
  <c r="L3997" i="3" s="1"/>
  <c r="F1522" i="3"/>
  <c r="H1522" i="3" s="1"/>
  <c r="L1522" i="3" s="1"/>
  <c r="D1522" i="3"/>
  <c r="F1391" i="3"/>
  <c r="H1391" i="3" s="1"/>
  <c r="L1391" i="3" s="1"/>
  <c r="D1391" i="3"/>
  <c r="F4817" i="3"/>
  <c r="H4817" i="3" s="1"/>
  <c r="L4817" i="3" s="1"/>
  <c r="D4817" i="3"/>
  <c r="M4817" i="3" s="1"/>
  <c r="D4424" i="3"/>
  <c r="M4424" i="3" s="1"/>
  <c r="F4424" i="3"/>
  <c r="H4424" i="3" s="1"/>
  <c r="L4424" i="3" s="1"/>
  <c r="D3096" i="3"/>
  <c r="F3096" i="3"/>
  <c r="H3096" i="3" s="1"/>
  <c r="L3096" i="3" s="1"/>
  <c r="D1728" i="3"/>
  <c r="F1728" i="3"/>
  <c r="H1728" i="3" s="1"/>
  <c r="L1728" i="3" s="1"/>
  <c r="F1721" i="3"/>
  <c r="H1721" i="3" s="1"/>
  <c r="L1721" i="3" s="1"/>
  <c r="D1721" i="3"/>
  <c r="D695" i="3"/>
  <c r="F695" i="3"/>
  <c r="H695" i="3" s="1"/>
  <c r="L695" i="3" s="1"/>
  <c r="D3254" i="3"/>
  <c r="F3254" i="3"/>
  <c r="H3254" i="3" s="1"/>
  <c r="L3254" i="3" s="1"/>
  <c r="D2169" i="3"/>
  <c r="F2169" i="3"/>
  <c r="H2169" i="3" s="1"/>
  <c r="L2169" i="3" s="1"/>
  <c r="D1731" i="3"/>
  <c r="F1731" i="3"/>
  <c r="H1731" i="3" s="1"/>
  <c r="L1731" i="3" s="1"/>
  <c r="F806" i="3"/>
  <c r="H806" i="3" s="1"/>
  <c r="L806" i="3" s="1"/>
  <c r="D806" i="3"/>
  <c r="F430" i="3"/>
  <c r="H430" i="3" s="1"/>
  <c r="L430" i="3" s="1"/>
  <c r="D430" i="3"/>
  <c r="D1964" i="3"/>
  <c r="F1964" i="3"/>
  <c r="H1964" i="3" s="1"/>
  <c r="L1964" i="3" s="1"/>
  <c r="F623" i="3"/>
  <c r="H623" i="3" s="1"/>
  <c r="L623" i="3" s="1"/>
  <c r="D623" i="3"/>
  <c r="F1099" i="3"/>
  <c r="H1099" i="3" s="1"/>
  <c r="L1099" i="3" s="1"/>
  <c r="D1099" i="3"/>
  <c r="D1054" i="3"/>
  <c r="F1054" i="3"/>
  <c r="H1054" i="3" s="1"/>
  <c r="L1054" i="3" s="1"/>
  <c r="D3295" i="3"/>
  <c r="F3295" i="3"/>
  <c r="H3295" i="3" s="1"/>
  <c r="L3295" i="3" s="1"/>
  <c r="D3294" i="3"/>
  <c r="F3294" i="3"/>
  <c r="H3294" i="3" s="1"/>
  <c r="L3294" i="3" s="1"/>
  <c r="D3595" i="3"/>
  <c r="F3595" i="3"/>
  <c r="H3595" i="3" s="1"/>
  <c r="L3595" i="3" s="1"/>
  <c r="F3570" i="3"/>
  <c r="H3570" i="3" s="1"/>
  <c r="L3570" i="3" s="1"/>
  <c r="D3570" i="3"/>
  <c r="D3613" i="3"/>
  <c r="F3613" i="3"/>
  <c r="H3613" i="3" s="1"/>
  <c r="L3613" i="3" s="1"/>
  <c r="D4191" i="3"/>
  <c r="M4191" i="3" s="1"/>
  <c r="F4191" i="3"/>
  <c r="H4191" i="3" s="1"/>
  <c r="L4191" i="3" s="1"/>
  <c r="F22" i="3"/>
  <c r="H22" i="3" s="1"/>
  <c r="L22" i="3" s="1"/>
  <c r="D22" i="3"/>
  <c r="D4901" i="3"/>
  <c r="M4901" i="3" s="1"/>
  <c r="F4901" i="3"/>
  <c r="H4901" i="3" s="1"/>
  <c r="L4901" i="3" s="1"/>
  <c r="D2071" i="3"/>
  <c r="F2071" i="3"/>
  <c r="H2071" i="3" s="1"/>
  <c r="L2071" i="3" s="1"/>
  <c r="F5536" i="3"/>
  <c r="H5536" i="3" s="1"/>
  <c r="L5536" i="3" s="1"/>
  <c r="D5536" i="3"/>
  <c r="M5536" i="3" s="1"/>
  <c r="D1220" i="3"/>
  <c r="F1220" i="3"/>
  <c r="H1220" i="3" s="1"/>
  <c r="L1220" i="3" s="1"/>
  <c r="D5852" i="3"/>
  <c r="M5852" i="3" s="1"/>
  <c r="F5852" i="3"/>
  <c r="H5852" i="3" s="1"/>
  <c r="L5852" i="3" s="1"/>
  <c r="F3680" i="3"/>
  <c r="H3680" i="3" s="1"/>
  <c r="L3680" i="3" s="1"/>
  <c r="D3680" i="3"/>
  <c r="F3315" i="3"/>
  <c r="H3315" i="3" s="1"/>
  <c r="L3315" i="3" s="1"/>
  <c r="D3315" i="3"/>
  <c r="D5183" i="3"/>
  <c r="M5183" i="3" s="1"/>
  <c r="F5183" i="3"/>
  <c r="H5183" i="3" s="1"/>
  <c r="L5183" i="3" s="1"/>
  <c r="D2391" i="3"/>
  <c r="F2391" i="3"/>
  <c r="H2391" i="3" s="1"/>
  <c r="L2391" i="3" s="1"/>
  <c r="F546" i="3"/>
  <c r="H546" i="3" s="1"/>
  <c r="L546" i="3" s="1"/>
  <c r="D546" i="3"/>
  <c r="F293" i="3"/>
  <c r="H293" i="3" s="1"/>
  <c r="L293" i="3" s="1"/>
  <c r="D293" i="3"/>
  <c r="D5500" i="3"/>
  <c r="M5500" i="3" s="1"/>
  <c r="F5500" i="3"/>
  <c r="H5500" i="3" s="1"/>
  <c r="L5500" i="3" s="1"/>
  <c r="F3648" i="3"/>
  <c r="H3648" i="3" s="1"/>
  <c r="L3648" i="3" s="1"/>
  <c r="D3648" i="3"/>
  <c r="F3566" i="3"/>
  <c r="H3566" i="3" s="1"/>
  <c r="L3566" i="3" s="1"/>
  <c r="D3566" i="3"/>
  <c r="D3274" i="3"/>
  <c r="F3274" i="3"/>
  <c r="H3274" i="3" s="1"/>
  <c r="L3274" i="3" s="1"/>
  <c r="D822" i="3"/>
  <c r="F822" i="3"/>
  <c r="H822" i="3" s="1"/>
  <c r="L822" i="3" s="1"/>
  <c r="D2789" i="3"/>
  <c r="F2789" i="3"/>
  <c r="H2789" i="3" s="1"/>
  <c r="L2789" i="3" s="1"/>
  <c r="F2700" i="3"/>
  <c r="H2700" i="3" s="1"/>
  <c r="L2700" i="3" s="1"/>
  <c r="D2700" i="3"/>
  <c r="D1600" i="3"/>
  <c r="F1600" i="3"/>
  <c r="H1600" i="3" s="1"/>
  <c r="L1600" i="3" s="1"/>
  <c r="F1994" i="3"/>
  <c r="H1994" i="3" s="1"/>
  <c r="L1994" i="3" s="1"/>
  <c r="D1994" i="3"/>
  <c r="D2482" i="3"/>
  <c r="F2482" i="3"/>
  <c r="H2482" i="3" s="1"/>
  <c r="L2482" i="3" s="1"/>
  <c r="F2099" i="3"/>
  <c r="H2099" i="3" s="1"/>
  <c r="L2099" i="3" s="1"/>
  <c r="D2099" i="3"/>
  <c r="D831" i="3"/>
  <c r="F831" i="3"/>
  <c r="H831" i="3" s="1"/>
  <c r="L831" i="3" s="1"/>
  <c r="F1320" i="3"/>
  <c r="H1320" i="3" s="1"/>
  <c r="L1320" i="3" s="1"/>
  <c r="D1320" i="3"/>
  <c r="F1557" i="3"/>
  <c r="H1557" i="3" s="1"/>
  <c r="L1557" i="3" s="1"/>
  <c r="D1557" i="3"/>
  <c r="D4995" i="3"/>
  <c r="M4995" i="3" s="1"/>
  <c r="F4995" i="3"/>
  <c r="H4995" i="3" s="1"/>
  <c r="L4995" i="3" s="1"/>
  <c r="D2255" i="3"/>
  <c r="F2255" i="3"/>
  <c r="H2255" i="3" s="1"/>
  <c r="L2255" i="3" s="1"/>
  <c r="D4904" i="3"/>
  <c r="M4904" i="3" s="1"/>
  <c r="F4904" i="3"/>
  <c r="H4904" i="3" s="1"/>
  <c r="L4904" i="3" s="1"/>
  <c r="F3305" i="3"/>
  <c r="H3305" i="3" s="1"/>
  <c r="L3305" i="3" s="1"/>
  <c r="D3305" i="3"/>
  <c r="F80" i="3"/>
  <c r="H80" i="3" s="1"/>
  <c r="L80" i="3" s="1"/>
  <c r="D80" i="3"/>
  <c r="F1664" i="3"/>
  <c r="H1664" i="3" s="1"/>
  <c r="L1664" i="3" s="1"/>
  <c r="D1664" i="3"/>
  <c r="D5714" i="3"/>
  <c r="M5714" i="3" s="1"/>
  <c r="F5714" i="3"/>
  <c r="H5714" i="3" s="1"/>
  <c r="L5714" i="3" s="1"/>
  <c r="F4602" i="3"/>
  <c r="H4602" i="3" s="1"/>
  <c r="L4602" i="3" s="1"/>
  <c r="D4602" i="3"/>
  <c r="M4602" i="3" s="1"/>
  <c r="F4573" i="3"/>
  <c r="H4573" i="3" s="1"/>
  <c r="L4573" i="3" s="1"/>
  <c r="D4573" i="3"/>
  <c r="M4573" i="3" s="1"/>
  <c r="F1855" i="3"/>
  <c r="H1855" i="3" s="1"/>
  <c r="L1855" i="3" s="1"/>
  <c r="D1855" i="3"/>
  <c r="D5008" i="3"/>
  <c r="M5008" i="3" s="1"/>
  <c r="F5008" i="3"/>
  <c r="H5008" i="3" s="1"/>
  <c r="L5008" i="3" s="1"/>
  <c r="D4879" i="3"/>
  <c r="M4879" i="3" s="1"/>
  <c r="F4879" i="3"/>
  <c r="H4879" i="3" s="1"/>
  <c r="L4879" i="3" s="1"/>
  <c r="D4772" i="3"/>
  <c r="M4772" i="3" s="1"/>
  <c r="F4772" i="3"/>
  <c r="H4772" i="3" s="1"/>
  <c r="L4772" i="3" s="1"/>
  <c r="D1303" i="3"/>
  <c r="F1303" i="3"/>
  <c r="H1303" i="3" s="1"/>
  <c r="L1303" i="3" s="1"/>
  <c r="D5808" i="3"/>
  <c r="M5808" i="3" s="1"/>
  <c r="F5808" i="3"/>
  <c r="H5808" i="3" s="1"/>
  <c r="L5808" i="3" s="1"/>
  <c r="D2029" i="3"/>
  <c r="F2029" i="3"/>
  <c r="H2029" i="3" s="1"/>
  <c r="L2029" i="3" s="1"/>
  <c r="D1084" i="3"/>
  <c r="F1084" i="3"/>
  <c r="H1084" i="3" s="1"/>
  <c r="L1084" i="3" s="1"/>
  <c r="D841" i="3"/>
  <c r="F841" i="3"/>
  <c r="H841" i="3" s="1"/>
  <c r="L841" i="3" s="1"/>
  <c r="D294" i="3"/>
  <c r="F294" i="3"/>
  <c r="H294" i="3" s="1"/>
  <c r="L294" i="3" s="1"/>
  <c r="F4581" i="3"/>
  <c r="H4581" i="3" s="1"/>
  <c r="L4581" i="3" s="1"/>
  <c r="D4581" i="3"/>
  <c r="M4581" i="3" s="1"/>
  <c r="F4771" i="3"/>
  <c r="H4771" i="3" s="1"/>
  <c r="L4771" i="3" s="1"/>
  <c r="D4771" i="3"/>
  <c r="M4771" i="3" s="1"/>
  <c r="F278" i="3"/>
  <c r="H278" i="3" s="1"/>
  <c r="L278" i="3" s="1"/>
  <c r="D278" i="3"/>
  <c r="F3793" i="3"/>
  <c r="H3793" i="3" s="1"/>
  <c r="L3793" i="3" s="1"/>
  <c r="D3793" i="3"/>
  <c r="M3793" i="3" s="1"/>
  <c r="D4044" i="3"/>
  <c r="M4044" i="3" s="1"/>
  <c r="F4044" i="3"/>
  <c r="H4044" i="3" s="1"/>
  <c r="L4044" i="3" s="1"/>
  <c r="D3329" i="3"/>
  <c r="F3329" i="3"/>
  <c r="H3329" i="3" s="1"/>
  <c r="L3329" i="3" s="1"/>
  <c r="D673" i="3"/>
  <c r="F673" i="3"/>
  <c r="H673" i="3" s="1"/>
  <c r="L673" i="3" s="1"/>
  <c r="D740" i="3"/>
  <c r="F740" i="3"/>
  <c r="H740" i="3" s="1"/>
  <c r="L740" i="3" s="1"/>
  <c r="D411" i="3"/>
  <c r="F411" i="3"/>
  <c r="H411" i="3" s="1"/>
  <c r="L411" i="3" s="1"/>
  <c r="F5434" i="3"/>
  <c r="H5434" i="3" s="1"/>
  <c r="L5434" i="3" s="1"/>
  <c r="D5434" i="3"/>
  <c r="M5434" i="3" s="1"/>
  <c r="D2990" i="3"/>
  <c r="F2990" i="3"/>
  <c r="H2990" i="3" s="1"/>
  <c r="L2990" i="3" s="1"/>
  <c r="D5875" i="3"/>
  <c r="M5875" i="3" s="1"/>
  <c r="F5875" i="3"/>
  <c r="H5875" i="3" s="1"/>
  <c r="L5875" i="3" s="1"/>
  <c r="D4203" i="3"/>
  <c r="M4203" i="3" s="1"/>
  <c r="F4203" i="3"/>
  <c r="H4203" i="3" s="1"/>
  <c r="L4203" i="3" s="1"/>
  <c r="D3742" i="3"/>
  <c r="M3742" i="3" s="1"/>
  <c r="F3742" i="3"/>
  <c r="H3742" i="3" s="1"/>
  <c r="L3742" i="3" s="1"/>
  <c r="F5928" i="3"/>
  <c r="H5928" i="3" s="1"/>
  <c r="L5928" i="3" s="1"/>
  <c r="D5928" i="3"/>
  <c r="M5928" i="3" s="1"/>
  <c r="F3861" i="3"/>
  <c r="H3861" i="3" s="1"/>
  <c r="L3861" i="3" s="1"/>
  <c r="D3861" i="3"/>
  <c r="M3861" i="3" s="1"/>
  <c r="F5298" i="3"/>
  <c r="H5298" i="3" s="1"/>
  <c r="L5298" i="3" s="1"/>
  <c r="D5298" i="3"/>
  <c r="M5298" i="3" s="1"/>
  <c r="F2498" i="3"/>
  <c r="H2498" i="3" s="1"/>
  <c r="L2498" i="3" s="1"/>
  <c r="D2498" i="3"/>
  <c r="D3431" i="3"/>
  <c r="F3431" i="3"/>
  <c r="H3431" i="3" s="1"/>
  <c r="L3431" i="3" s="1"/>
  <c r="D199" i="3"/>
  <c r="F199" i="3"/>
  <c r="H199" i="3" s="1"/>
  <c r="L199" i="3" s="1"/>
  <c r="D1955" i="3"/>
  <c r="F1955" i="3"/>
  <c r="H1955" i="3" s="1"/>
  <c r="L1955" i="3" s="1"/>
  <c r="D2198" i="3"/>
  <c r="F2198" i="3"/>
  <c r="H2198" i="3" s="1"/>
  <c r="L2198" i="3" s="1"/>
  <c r="F3905" i="3"/>
  <c r="H3905" i="3" s="1"/>
  <c r="L3905" i="3" s="1"/>
  <c r="D3905" i="3"/>
  <c r="M3905" i="3" s="1"/>
  <c r="F4736" i="3"/>
  <c r="H4736" i="3" s="1"/>
  <c r="L4736" i="3" s="1"/>
  <c r="D4736" i="3"/>
  <c r="M4736" i="3" s="1"/>
  <c r="D1881" i="3"/>
  <c r="F1881" i="3"/>
  <c r="H1881" i="3" s="1"/>
  <c r="L1881" i="3" s="1"/>
  <c r="D1921" i="3"/>
  <c r="F1921" i="3"/>
  <c r="H1921" i="3" s="1"/>
  <c r="L1921" i="3" s="1"/>
  <c r="F5126" i="3"/>
  <c r="H5126" i="3" s="1"/>
  <c r="L5126" i="3" s="1"/>
  <c r="D5126" i="3"/>
  <c r="M5126" i="3" s="1"/>
  <c r="F5532" i="3"/>
  <c r="H5532" i="3" s="1"/>
  <c r="L5532" i="3" s="1"/>
  <c r="D5532" i="3"/>
  <c r="M5532" i="3" s="1"/>
  <c r="D2538" i="3"/>
  <c r="F2538" i="3"/>
  <c r="H2538" i="3" s="1"/>
  <c r="L2538" i="3" s="1"/>
  <c r="D74" i="3"/>
  <c r="F74" i="3"/>
  <c r="H74" i="3" s="1"/>
  <c r="L74" i="3" s="1"/>
  <c r="D4754" i="3"/>
  <c r="M4754" i="3" s="1"/>
  <c r="F4754" i="3"/>
  <c r="H4754" i="3" s="1"/>
  <c r="L4754" i="3" s="1"/>
  <c r="D566" i="3"/>
  <c r="F566" i="3"/>
  <c r="H566" i="3" s="1"/>
  <c r="L566" i="3" s="1"/>
  <c r="F4548" i="3"/>
  <c r="H4548" i="3" s="1"/>
  <c r="L4548" i="3" s="1"/>
  <c r="D4548" i="3"/>
  <c r="M4548" i="3" s="1"/>
  <c r="F2205" i="3"/>
  <c r="H2205" i="3" s="1"/>
  <c r="L2205" i="3" s="1"/>
  <c r="D2205" i="3"/>
  <c r="F4509" i="3"/>
  <c r="H4509" i="3" s="1"/>
  <c r="L4509" i="3" s="1"/>
  <c r="D4509" i="3"/>
  <c r="M4509" i="3" s="1"/>
  <c r="D3265" i="3"/>
  <c r="F3265" i="3"/>
  <c r="H3265" i="3" s="1"/>
  <c r="L3265" i="3" s="1"/>
  <c r="F5052" i="3"/>
  <c r="H5052" i="3" s="1"/>
  <c r="L5052" i="3" s="1"/>
  <c r="D5052" i="3"/>
  <c r="M5052" i="3" s="1"/>
  <c r="F3775" i="3"/>
  <c r="H3775" i="3" s="1"/>
  <c r="L3775" i="3" s="1"/>
  <c r="D3775" i="3"/>
  <c r="M3775" i="3" s="1"/>
  <c r="D1704" i="3"/>
  <c r="F1704" i="3"/>
  <c r="H1704" i="3" s="1"/>
  <c r="L1704" i="3" s="1"/>
  <c r="F5650" i="3"/>
  <c r="H5650" i="3" s="1"/>
  <c r="L5650" i="3" s="1"/>
  <c r="D5650" i="3"/>
  <c r="M5650" i="3" s="1"/>
  <c r="F5893" i="3"/>
  <c r="H5893" i="3" s="1"/>
  <c r="L5893" i="3" s="1"/>
  <c r="D5893" i="3"/>
  <c r="M5893" i="3" s="1"/>
  <c r="D5503" i="3"/>
  <c r="M5503" i="3" s="1"/>
  <c r="F5503" i="3"/>
  <c r="H5503" i="3" s="1"/>
  <c r="L5503" i="3" s="1"/>
  <c r="D1639" i="3"/>
  <c r="F1639" i="3"/>
  <c r="H1639" i="3" s="1"/>
  <c r="L1639" i="3" s="1"/>
  <c r="F5156" i="3"/>
  <c r="H5156" i="3" s="1"/>
  <c r="L5156" i="3" s="1"/>
  <c r="D5156" i="3"/>
  <c r="M5156" i="3" s="1"/>
  <c r="F5025" i="3"/>
  <c r="H5025" i="3" s="1"/>
  <c r="L5025" i="3" s="1"/>
  <c r="D5025" i="3"/>
  <c r="M5025" i="3" s="1"/>
  <c r="D3235" i="3"/>
  <c r="F3235" i="3"/>
  <c r="H3235" i="3" s="1"/>
  <c r="L3235" i="3" s="1"/>
  <c r="F1515" i="3"/>
  <c r="H1515" i="3" s="1"/>
  <c r="L1515" i="3" s="1"/>
  <c r="D1515" i="3"/>
  <c r="D5315" i="3"/>
  <c r="M5315" i="3" s="1"/>
  <c r="F5315" i="3"/>
  <c r="H5315" i="3" s="1"/>
  <c r="L5315" i="3" s="1"/>
  <c r="D402" i="3"/>
  <c r="F402" i="3"/>
  <c r="H402" i="3" s="1"/>
  <c r="L402" i="3" s="1"/>
  <c r="D435" i="3"/>
  <c r="F435" i="3"/>
  <c r="H435" i="3" s="1"/>
  <c r="L435" i="3" s="1"/>
  <c r="F5306" i="3"/>
  <c r="H5306" i="3" s="1"/>
  <c r="L5306" i="3" s="1"/>
  <c r="D5306" i="3"/>
  <c r="M5306" i="3" s="1"/>
  <c r="F1219" i="3"/>
  <c r="H1219" i="3" s="1"/>
  <c r="L1219" i="3" s="1"/>
  <c r="D1219" i="3"/>
  <c r="D3166" i="3"/>
  <c r="F3166" i="3"/>
  <c r="H3166" i="3" s="1"/>
  <c r="L3166" i="3" s="1"/>
  <c r="D5252" i="3"/>
  <c r="M5252" i="3" s="1"/>
  <c r="F5252" i="3"/>
  <c r="H5252" i="3" s="1"/>
  <c r="L5252" i="3" s="1"/>
  <c r="D4343" i="3"/>
  <c r="M4343" i="3" s="1"/>
  <c r="F4343" i="3"/>
  <c r="H4343" i="3" s="1"/>
  <c r="L4343" i="3" s="1"/>
  <c r="D5699" i="3"/>
  <c r="M5699" i="3" s="1"/>
  <c r="F5699" i="3"/>
  <c r="H5699" i="3" s="1"/>
  <c r="L5699" i="3" s="1"/>
  <c r="F2758" i="3"/>
  <c r="H2758" i="3" s="1"/>
  <c r="L2758" i="3" s="1"/>
  <c r="D2758" i="3"/>
  <c r="F1487" i="3"/>
  <c r="H1487" i="3" s="1"/>
  <c r="L1487" i="3" s="1"/>
  <c r="D1487" i="3"/>
  <c r="D867" i="3"/>
  <c r="F867" i="3"/>
  <c r="H867" i="3" s="1"/>
  <c r="L867" i="3" s="1"/>
  <c r="F1717" i="3"/>
  <c r="H1717" i="3" s="1"/>
  <c r="L1717" i="3" s="1"/>
  <c r="D1717" i="3"/>
  <c r="F1531" i="3"/>
  <c r="H1531" i="3" s="1"/>
  <c r="L1531" i="3" s="1"/>
  <c r="D1531" i="3"/>
  <c r="F4360" i="3"/>
  <c r="H4360" i="3" s="1"/>
  <c r="L4360" i="3" s="1"/>
  <c r="D4360" i="3"/>
  <c r="M4360" i="3" s="1"/>
  <c r="D42" i="3"/>
  <c r="F42" i="3"/>
  <c r="H42" i="3" s="1"/>
  <c r="L42" i="3" s="1"/>
  <c r="F2811" i="3"/>
  <c r="H2811" i="3" s="1"/>
  <c r="L2811" i="3" s="1"/>
  <c r="D2811" i="3"/>
  <c r="D373" i="3"/>
  <c r="F373" i="3"/>
  <c r="H373" i="3" s="1"/>
  <c r="L373" i="3" s="1"/>
  <c r="D4076" i="3"/>
  <c r="M4076" i="3" s="1"/>
  <c r="F4076" i="3"/>
  <c r="H4076" i="3" s="1"/>
  <c r="L4076" i="3" s="1"/>
  <c r="D3013" i="3"/>
  <c r="F3013" i="3"/>
  <c r="H3013" i="3" s="1"/>
  <c r="L3013" i="3" s="1"/>
  <c r="D2532" i="3"/>
  <c r="F2532" i="3"/>
  <c r="H2532" i="3" s="1"/>
  <c r="L2532" i="3" s="1"/>
  <c r="D547" i="3"/>
  <c r="F547" i="3"/>
  <c r="H547" i="3" s="1"/>
  <c r="L547" i="3" s="1"/>
  <c r="D1338" i="3"/>
  <c r="F1338" i="3"/>
  <c r="H1338" i="3" s="1"/>
  <c r="L1338" i="3" s="1"/>
  <c r="D5388" i="3"/>
  <c r="M5388" i="3" s="1"/>
  <c r="F5388" i="3"/>
  <c r="H5388" i="3" s="1"/>
  <c r="L5388" i="3" s="1"/>
  <c r="F4890" i="3"/>
  <c r="H4890" i="3" s="1"/>
  <c r="L4890" i="3" s="1"/>
  <c r="D4890" i="3"/>
  <c r="M4890" i="3" s="1"/>
  <c r="D2720" i="3"/>
  <c r="F2720" i="3"/>
  <c r="H2720" i="3" s="1"/>
  <c r="L2720" i="3" s="1"/>
  <c r="D3103" i="3"/>
  <c r="F3103" i="3"/>
  <c r="H3103" i="3" s="1"/>
  <c r="L3103" i="3" s="1"/>
  <c r="D5755" i="3"/>
  <c r="M5755" i="3" s="1"/>
  <c r="F5755" i="3"/>
  <c r="H5755" i="3" s="1"/>
  <c r="L5755" i="3" s="1"/>
  <c r="F3097" i="3"/>
  <c r="H3097" i="3" s="1"/>
  <c r="L3097" i="3" s="1"/>
  <c r="D3097" i="3"/>
  <c r="D264" i="3"/>
  <c r="F264" i="3"/>
  <c r="H264" i="3" s="1"/>
  <c r="L264" i="3" s="1"/>
  <c r="D355" i="3"/>
  <c r="F355" i="3"/>
  <c r="H355" i="3" s="1"/>
  <c r="L355" i="3" s="1"/>
  <c r="F1245" i="3"/>
  <c r="H1245" i="3" s="1"/>
  <c r="L1245" i="3" s="1"/>
  <c r="D1245" i="3"/>
  <c r="D5962" i="3"/>
  <c r="M5962" i="3" s="1"/>
  <c r="F5962" i="3"/>
  <c r="H5962" i="3" s="1"/>
  <c r="L5962" i="3" s="1"/>
  <c r="F4270" i="3"/>
  <c r="H4270" i="3" s="1"/>
  <c r="L4270" i="3" s="1"/>
  <c r="D4270" i="3"/>
  <c r="M4270" i="3" s="1"/>
  <c r="D5465" i="3"/>
  <c r="M5465" i="3" s="1"/>
  <c r="F5465" i="3"/>
  <c r="H5465" i="3" s="1"/>
  <c r="L5465" i="3" s="1"/>
  <c r="D144" i="3"/>
  <c r="F144" i="3"/>
  <c r="H144" i="3" s="1"/>
  <c r="L144" i="3" s="1"/>
  <c r="F2084" i="3"/>
  <c r="H2084" i="3" s="1"/>
  <c r="L2084" i="3" s="1"/>
  <c r="D2084" i="3"/>
  <c r="D5732" i="3"/>
  <c r="M5732" i="3" s="1"/>
  <c r="F5732" i="3"/>
  <c r="H5732" i="3" s="1"/>
  <c r="L5732" i="3" s="1"/>
  <c r="F4370" i="3"/>
  <c r="H4370" i="3" s="1"/>
  <c r="L4370" i="3" s="1"/>
  <c r="D4370" i="3"/>
  <c r="M4370" i="3" s="1"/>
  <c r="F1420" i="3"/>
  <c r="H1420" i="3" s="1"/>
  <c r="L1420" i="3" s="1"/>
  <c r="D1420" i="3"/>
  <c r="D5709" i="3"/>
  <c r="M5709" i="3" s="1"/>
  <c r="F5709" i="3"/>
  <c r="H5709" i="3" s="1"/>
  <c r="L5709" i="3" s="1"/>
  <c r="F4779" i="3"/>
  <c r="H4779" i="3" s="1"/>
  <c r="L4779" i="3" s="1"/>
  <c r="D4779" i="3"/>
  <c r="M4779" i="3" s="1"/>
  <c r="D4458" i="3"/>
  <c r="M4458" i="3" s="1"/>
  <c r="F4458" i="3"/>
  <c r="H4458" i="3" s="1"/>
  <c r="L4458" i="3" s="1"/>
  <c r="D2822" i="3"/>
  <c r="F2822" i="3"/>
  <c r="H2822" i="3" s="1"/>
  <c r="L2822" i="3" s="1"/>
  <c r="D2663" i="3"/>
  <c r="F2663" i="3"/>
  <c r="H2663" i="3" s="1"/>
  <c r="L2663" i="3" s="1"/>
  <c r="F1014" i="3"/>
  <c r="H1014" i="3" s="1"/>
  <c r="L1014" i="3" s="1"/>
  <c r="D1014" i="3"/>
  <c r="D2296" i="3"/>
  <c r="F2296" i="3"/>
  <c r="H2296" i="3" s="1"/>
  <c r="L2296" i="3" s="1"/>
  <c r="F5092" i="3"/>
  <c r="H5092" i="3" s="1"/>
  <c r="L5092" i="3" s="1"/>
  <c r="D5092" i="3"/>
  <c r="M5092" i="3" s="1"/>
  <c r="D4855" i="3"/>
  <c r="M4855" i="3" s="1"/>
  <c r="F4855" i="3"/>
  <c r="H4855" i="3" s="1"/>
  <c r="L4855" i="3" s="1"/>
  <c r="D2888" i="3"/>
  <c r="F2888" i="3"/>
  <c r="H2888" i="3" s="1"/>
  <c r="L2888" i="3" s="1"/>
  <c r="D2936" i="3"/>
  <c r="F2936" i="3"/>
  <c r="H2936" i="3" s="1"/>
  <c r="L2936" i="3" s="1"/>
  <c r="D1367" i="3"/>
  <c r="F1367" i="3"/>
  <c r="H1367" i="3" s="1"/>
  <c r="L1367" i="3" s="1"/>
  <c r="F3374" i="3"/>
  <c r="H3374" i="3" s="1"/>
  <c r="L3374" i="3" s="1"/>
  <c r="D3374" i="3"/>
  <c r="D229" i="3"/>
  <c r="F229" i="3"/>
  <c r="H229" i="3" s="1"/>
  <c r="L229" i="3" s="1"/>
  <c r="D1742" i="3"/>
  <c r="F1742" i="3"/>
  <c r="H1742" i="3" s="1"/>
  <c r="L1742" i="3" s="1"/>
  <c r="D361" i="3"/>
  <c r="F361" i="3"/>
  <c r="H361" i="3" s="1"/>
  <c r="L361" i="3" s="1"/>
  <c r="F1063" i="3"/>
  <c r="H1063" i="3" s="1"/>
  <c r="L1063" i="3" s="1"/>
  <c r="D1063" i="3"/>
  <c r="D1870" i="3"/>
  <c r="F1870" i="3"/>
  <c r="H1870" i="3" s="1"/>
  <c r="L1870" i="3" s="1"/>
  <c r="D5878" i="3"/>
  <c r="M5878" i="3" s="1"/>
  <c r="F5878" i="3"/>
  <c r="H5878" i="3" s="1"/>
  <c r="L5878" i="3" s="1"/>
  <c r="D318" i="3"/>
  <c r="F318" i="3"/>
  <c r="H318" i="3" s="1"/>
  <c r="L318" i="3" s="1"/>
  <c r="D1370" i="3"/>
  <c r="F1370" i="3"/>
  <c r="H1370" i="3" s="1"/>
  <c r="L1370" i="3" s="1"/>
  <c r="F1602" i="3"/>
  <c r="H1602" i="3" s="1"/>
  <c r="L1602" i="3" s="1"/>
  <c r="D1602" i="3"/>
  <c r="F3169" i="3"/>
  <c r="H3169" i="3" s="1"/>
  <c r="L3169" i="3" s="1"/>
  <c r="D3169" i="3"/>
  <c r="F5171" i="3"/>
  <c r="H5171" i="3" s="1"/>
  <c r="L5171" i="3" s="1"/>
  <c r="D5171" i="3"/>
  <c r="M5171" i="3" s="1"/>
  <c r="F1404" i="3"/>
  <c r="H1404" i="3" s="1"/>
  <c r="L1404" i="3" s="1"/>
  <c r="D1404" i="3"/>
  <c r="F215" i="3"/>
  <c r="H215" i="3" s="1"/>
  <c r="L215" i="3" s="1"/>
  <c r="D215" i="3"/>
  <c r="F5048" i="3"/>
  <c r="H5048" i="3" s="1"/>
  <c r="L5048" i="3" s="1"/>
  <c r="D5048" i="3"/>
  <c r="M5048" i="3" s="1"/>
  <c r="D4977" i="3"/>
  <c r="M4977" i="3" s="1"/>
  <c r="F4977" i="3"/>
  <c r="H4977" i="3" s="1"/>
  <c r="L4977" i="3" s="1"/>
  <c r="D1852" i="3"/>
  <c r="F1852" i="3"/>
  <c r="H1852" i="3" s="1"/>
  <c r="L1852" i="3" s="1"/>
  <c r="D810" i="3"/>
  <c r="F810" i="3"/>
  <c r="H810" i="3" s="1"/>
  <c r="L810" i="3" s="1"/>
  <c r="F2206" i="3"/>
  <c r="H2206" i="3" s="1"/>
  <c r="L2206" i="3" s="1"/>
  <c r="D2206" i="3"/>
  <c r="D909" i="3"/>
  <c r="F909" i="3"/>
  <c r="H909" i="3" s="1"/>
  <c r="L909" i="3" s="1"/>
  <c r="D2788" i="3"/>
  <c r="F2788" i="3"/>
  <c r="H2788" i="3" s="1"/>
  <c r="L2788" i="3" s="1"/>
  <c r="F3799" i="3"/>
  <c r="H3799" i="3" s="1"/>
  <c r="L3799" i="3" s="1"/>
  <c r="D3799" i="3"/>
  <c r="M3799" i="3" s="1"/>
  <c r="F4122" i="3"/>
  <c r="H4122" i="3" s="1"/>
  <c r="L4122" i="3" s="1"/>
  <c r="D4122" i="3"/>
  <c r="M4122" i="3" s="1"/>
  <c r="F666" i="3"/>
  <c r="H666" i="3" s="1"/>
  <c r="L666" i="3" s="1"/>
  <c r="D666" i="3"/>
  <c r="D1476" i="3"/>
  <c r="F1476" i="3"/>
  <c r="H1476" i="3" s="1"/>
  <c r="L1476" i="3" s="1"/>
  <c r="F3626" i="3"/>
  <c r="H3626" i="3" s="1"/>
  <c r="L3626" i="3" s="1"/>
  <c r="D3626" i="3"/>
  <c r="D3600" i="3"/>
  <c r="F3600" i="3"/>
  <c r="H3600" i="3" s="1"/>
  <c r="L3600" i="3" s="1"/>
  <c r="D2075" i="3"/>
  <c r="F2075" i="3"/>
  <c r="H2075" i="3" s="1"/>
  <c r="L2075" i="3" s="1"/>
  <c r="F465" i="3"/>
  <c r="H465" i="3" s="1"/>
  <c r="L465" i="3" s="1"/>
  <c r="D465" i="3"/>
  <c r="D2646" i="3"/>
  <c r="F2646" i="3"/>
  <c r="H2646" i="3" s="1"/>
  <c r="L2646" i="3" s="1"/>
  <c r="F3788" i="3"/>
  <c r="H3788" i="3" s="1"/>
  <c r="L3788" i="3" s="1"/>
  <c r="D3788" i="3"/>
  <c r="M3788" i="3" s="1"/>
  <c r="D1913" i="3"/>
  <c r="F1913" i="3"/>
  <c r="H1913" i="3" s="1"/>
  <c r="L1913" i="3" s="1"/>
  <c r="D1281" i="3"/>
  <c r="F1281" i="3"/>
  <c r="H1281" i="3" s="1"/>
  <c r="L1281" i="3" s="1"/>
  <c r="F2632" i="3"/>
  <c r="H2632" i="3" s="1"/>
  <c r="L2632" i="3" s="1"/>
  <c r="D2632" i="3"/>
  <c r="D498" i="3"/>
  <c r="F498" i="3"/>
  <c r="H498" i="3" s="1"/>
  <c r="L498" i="3" s="1"/>
  <c r="D4554" i="3"/>
  <c r="M4554" i="3" s="1"/>
  <c r="F4554" i="3"/>
  <c r="H4554" i="3" s="1"/>
  <c r="L4554" i="3" s="1"/>
  <c r="D2517" i="3"/>
  <c r="F2517" i="3"/>
  <c r="H2517" i="3" s="1"/>
  <c r="L2517" i="3" s="1"/>
  <c r="F811" i="3"/>
  <c r="H811" i="3" s="1"/>
  <c r="L811" i="3" s="1"/>
  <c r="D811" i="3"/>
  <c r="F962" i="3"/>
  <c r="H962" i="3" s="1"/>
  <c r="L962" i="3" s="1"/>
  <c r="D962" i="3"/>
  <c r="F757" i="3"/>
  <c r="H757" i="3" s="1"/>
  <c r="L757" i="3" s="1"/>
  <c r="D757" i="3"/>
  <c r="D4035" i="3"/>
  <c r="M4035" i="3" s="1"/>
  <c r="F4035" i="3"/>
  <c r="H4035" i="3" s="1"/>
  <c r="L4035" i="3" s="1"/>
  <c r="F714" i="3"/>
  <c r="H714" i="3" s="1"/>
  <c r="L714" i="3" s="1"/>
  <c r="D714" i="3"/>
  <c r="F1163" i="3"/>
  <c r="H1163" i="3" s="1"/>
  <c r="L1163" i="3" s="1"/>
  <c r="D1163" i="3"/>
  <c r="F2433" i="3"/>
  <c r="H2433" i="3" s="1"/>
  <c r="L2433" i="3" s="1"/>
  <c r="D2433" i="3"/>
  <c r="D3173" i="3"/>
  <c r="F3173" i="3"/>
  <c r="H3173" i="3" s="1"/>
  <c r="L3173" i="3" s="1"/>
  <c r="D4851" i="3"/>
  <c r="M4851" i="3" s="1"/>
  <c r="F4851" i="3"/>
  <c r="H4851" i="3" s="1"/>
  <c r="L4851" i="3" s="1"/>
  <c r="F180" i="3"/>
  <c r="H180" i="3" s="1"/>
  <c r="L180" i="3" s="1"/>
  <c r="D180" i="3"/>
  <c r="D5789" i="3"/>
  <c r="M5789" i="3" s="1"/>
  <c r="F5789" i="3"/>
  <c r="H5789" i="3" s="1"/>
  <c r="L5789" i="3" s="1"/>
  <c r="D174" i="3"/>
  <c r="F174" i="3"/>
  <c r="H174" i="3" s="1"/>
  <c r="L174" i="3" s="1"/>
  <c r="F5927" i="3"/>
  <c r="H5927" i="3" s="1"/>
  <c r="L5927" i="3" s="1"/>
  <c r="D5927" i="3"/>
  <c r="M5927" i="3" s="1"/>
  <c r="D267" i="3"/>
  <c r="F267" i="3"/>
  <c r="H267" i="3" s="1"/>
  <c r="L267" i="3" s="1"/>
  <c r="F3641" i="3"/>
  <c r="H3641" i="3" s="1"/>
  <c r="L3641" i="3" s="1"/>
  <c r="D3641" i="3"/>
  <c r="D1350" i="3"/>
  <c r="F1350" i="3"/>
  <c r="H1350" i="3" s="1"/>
  <c r="L1350" i="3" s="1"/>
  <c r="D4295" i="3"/>
  <c r="M4295" i="3" s="1"/>
  <c r="F4295" i="3"/>
  <c r="H4295" i="3" s="1"/>
  <c r="L4295" i="3" s="1"/>
  <c r="D2738" i="3"/>
  <c r="F2738" i="3"/>
  <c r="H2738" i="3" s="1"/>
  <c r="L2738" i="3" s="1"/>
  <c r="D381" i="3"/>
  <c r="F381" i="3"/>
  <c r="H381" i="3" s="1"/>
  <c r="L381" i="3" s="1"/>
  <c r="F2559" i="3"/>
  <c r="H2559" i="3" s="1"/>
  <c r="L2559" i="3" s="1"/>
  <c r="D2559" i="3"/>
  <c r="F3605" i="3"/>
  <c r="H3605" i="3" s="1"/>
  <c r="L3605" i="3" s="1"/>
  <c r="D3605" i="3"/>
  <c r="D1474" i="3"/>
  <c r="F1474" i="3"/>
  <c r="H1474" i="3" s="1"/>
  <c r="L1474" i="3" s="1"/>
  <c r="F5949" i="3"/>
  <c r="H5949" i="3" s="1"/>
  <c r="L5949" i="3" s="1"/>
  <c r="D5949" i="3"/>
  <c r="M5949" i="3" s="1"/>
  <c r="F459" i="3"/>
  <c r="H459" i="3" s="1"/>
  <c r="L459" i="3" s="1"/>
  <c r="D459" i="3"/>
  <c r="D555" i="3"/>
  <c r="F555" i="3"/>
  <c r="H555" i="3" s="1"/>
  <c r="L555" i="3" s="1"/>
  <c r="F2670" i="3"/>
  <c r="H2670" i="3" s="1"/>
  <c r="L2670" i="3" s="1"/>
  <c r="D2670" i="3"/>
  <c r="D1441" i="3"/>
  <c r="F1441" i="3"/>
  <c r="H1441" i="3" s="1"/>
  <c r="L1441" i="3" s="1"/>
  <c r="D1504" i="3"/>
  <c r="F1504" i="3"/>
  <c r="H1504" i="3" s="1"/>
  <c r="L1504" i="3" s="1"/>
  <c r="F4648" i="3"/>
  <c r="H4648" i="3" s="1"/>
  <c r="L4648" i="3" s="1"/>
  <c r="D4648" i="3"/>
  <c r="M4648" i="3" s="1"/>
  <c r="D452" i="3"/>
  <c r="F452" i="3"/>
  <c r="H452" i="3" s="1"/>
  <c r="L452" i="3" s="1"/>
  <c r="F1358" i="3"/>
  <c r="H1358" i="3" s="1"/>
  <c r="L1358" i="3" s="1"/>
  <c r="D1358" i="3"/>
  <c r="D3553" i="3"/>
  <c r="F3553" i="3"/>
  <c r="H3553" i="3" s="1"/>
  <c r="L3553" i="3" s="1"/>
  <c r="F4091" i="3"/>
  <c r="H4091" i="3" s="1"/>
  <c r="L4091" i="3" s="1"/>
  <c r="D4091" i="3"/>
  <c r="M4091" i="3" s="1"/>
  <c r="F337" i="3"/>
  <c r="H337" i="3" s="1"/>
  <c r="L337" i="3" s="1"/>
  <c r="D337" i="3"/>
  <c r="D5322" i="3"/>
  <c r="M5322" i="3" s="1"/>
  <c r="F5322" i="3"/>
  <c r="H5322" i="3" s="1"/>
  <c r="L5322" i="3" s="1"/>
  <c r="F5498" i="3"/>
  <c r="H5498" i="3" s="1"/>
  <c r="L5498" i="3" s="1"/>
  <c r="D5498" i="3"/>
  <c r="M5498" i="3" s="1"/>
  <c r="F2660" i="3"/>
  <c r="H2660" i="3" s="1"/>
  <c r="L2660" i="3" s="1"/>
  <c r="D2660" i="3"/>
  <c r="F5877" i="3"/>
  <c r="H5877" i="3" s="1"/>
  <c r="L5877" i="3" s="1"/>
  <c r="D5877" i="3"/>
  <c r="M5877" i="3" s="1"/>
  <c r="F2385" i="3"/>
  <c r="H2385" i="3" s="1"/>
  <c r="L2385" i="3" s="1"/>
  <c r="D2385" i="3"/>
  <c r="Q3337" i="3"/>
  <c r="F3650" i="3"/>
  <c r="H3650" i="3" s="1"/>
  <c r="L3650" i="3" s="1"/>
  <c r="D3650" i="3"/>
  <c r="D2414" i="3"/>
  <c r="F2414" i="3"/>
  <c r="H2414" i="3" s="1"/>
  <c r="L2414" i="3" s="1"/>
  <c r="D5899" i="3"/>
  <c r="M5899" i="3" s="1"/>
  <c r="F5899" i="3"/>
  <c r="H5899" i="3" s="1"/>
  <c r="L5899" i="3" s="1"/>
  <c r="D1681" i="3"/>
  <c r="F1681" i="3"/>
  <c r="H1681" i="3" s="1"/>
  <c r="L1681" i="3" s="1"/>
  <c r="F3927" i="3"/>
  <c r="H3927" i="3" s="1"/>
  <c r="L3927" i="3" s="1"/>
  <c r="D3927" i="3"/>
  <c r="M3927" i="3" s="1"/>
  <c r="F3034" i="3"/>
  <c r="H3034" i="3" s="1"/>
  <c r="L3034" i="3" s="1"/>
  <c r="D3034" i="3"/>
  <c r="F1940" i="3"/>
  <c r="H1940" i="3" s="1"/>
  <c r="L1940" i="3" s="1"/>
  <c r="D1940" i="3"/>
  <c r="F3210" i="3"/>
  <c r="H3210" i="3" s="1"/>
  <c r="L3210" i="3" s="1"/>
  <c r="D3210" i="3"/>
  <c r="D3046" i="3"/>
  <c r="F3046" i="3"/>
  <c r="H3046" i="3" s="1"/>
  <c r="L3046" i="3" s="1"/>
  <c r="D1066" i="3"/>
  <c r="F1066" i="3"/>
  <c r="H1066" i="3" s="1"/>
  <c r="L1066" i="3" s="1"/>
  <c r="F3548" i="3"/>
  <c r="H3548" i="3" s="1"/>
  <c r="L3548" i="3" s="1"/>
  <c r="D3548" i="3"/>
  <c r="D3520" i="3"/>
  <c r="F3520" i="3"/>
  <c r="H3520" i="3" s="1"/>
  <c r="L3520" i="3" s="1"/>
  <c r="D2602" i="3"/>
  <c r="F2602" i="3"/>
  <c r="H2602" i="3" s="1"/>
  <c r="L2602" i="3" s="1"/>
  <c r="D2784" i="3"/>
  <c r="F2784" i="3"/>
  <c r="H2784" i="3" s="1"/>
  <c r="L2784" i="3" s="1"/>
  <c r="F2465" i="3"/>
  <c r="H2465" i="3" s="1"/>
  <c r="L2465" i="3" s="1"/>
  <c r="D2465" i="3"/>
  <c r="D3005" i="3"/>
  <c r="F3005" i="3"/>
  <c r="H3005" i="3" s="1"/>
  <c r="L3005" i="3" s="1"/>
  <c r="F2270" i="3"/>
  <c r="H2270" i="3" s="1"/>
  <c r="L2270" i="3" s="1"/>
  <c r="D2270" i="3"/>
  <c r="F4961" i="3"/>
  <c r="H4961" i="3" s="1"/>
  <c r="L4961" i="3" s="1"/>
  <c r="D4961" i="3"/>
  <c r="M4961" i="3" s="1"/>
  <c r="D3217" i="3"/>
  <c r="F3217" i="3"/>
  <c r="H3217" i="3" s="1"/>
  <c r="L3217" i="3" s="1"/>
  <c r="D603" i="3"/>
  <c r="F603" i="3"/>
  <c r="H603" i="3" s="1"/>
  <c r="L603" i="3" s="1"/>
  <c r="F1078" i="3"/>
  <c r="H1078" i="3" s="1"/>
  <c r="L1078" i="3" s="1"/>
  <c r="D1078" i="3"/>
  <c r="F1542" i="3"/>
  <c r="H1542" i="3" s="1"/>
  <c r="L1542" i="3" s="1"/>
  <c r="D1542" i="3"/>
  <c r="F2899" i="3"/>
  <c r="H2899" i="3" s="1"/>
  <c r="L2899" i="3" s="1"/>
  <c r="D2899" i="3"/>
  <c r="F5959" i="3"/>
  <c r="H5959" i="3" s="1"/>
  <c r="L5959" i="3" s="1"/>
  <c r="D5959" i="3"/>
  <c r="M5959" i="3" s="1"/>
  <c r="D3511" i="3"/>
  <c r="F3511" i="3"/>
  <c r="H3511" i="3" s="1"/>
  <c r="L3511" i="3" s="1"/>
  <c r="D1669" i="3"/>
  <c r="F1669" i="3"/>
  <c r="H1669" i="3" s="1"/>
  <c r="L1669" i="3" s="1"/>
  <c r="D2764" i="3"/>
  <c r="F2764" i="3"/>
  <c r="H2764" i="3" s="1"/>
  <c r="L2764" i="3" s="1"/>
  <c r="F3371" i="3"/>
  <c r="H3371" i="3" s="1"/>
  <c r="L3371" i="3" s="1"/>
  <c r="D3371" i="3"/>
  <c r="D5858" i="3"/>
  <c r="M5858" i="3" s="1"/>
  <c r="F5858" i="3"/>
  <c r="H5858" i="3" s="1"/>
  <c r="L5858" i="3" s="1"/>
  <c r="D2299" i="3"/>
  <c r="F2299" i="3"/>
  <c r="H2299" i="3" s="1"/>
  <c r="L2299" i="3" s="1"/>
  <c r="D766" i="3"/>
  <c r="F766" i="3"/>
  <c r="H766" i="3" s="1"/>
  <c r="L766" i="3" s="1"/>
  <c r="D4934" i="3"/>
  <c r="M4934" i="3" s="1"/>
  <c r="F4934" i="3"/>
  <c r="H4934" i="3" s="1"/>
  <c r="L4934" i="3" s="1"/>
  <c r="D3022" i="3"/>
  <c r="F3022" i="3"/>
  <c r="H3022" i="3" s="1"/>
  <c r="L3022" i="3" s="1"/>
  <c r="D236" i="3"/>
  <c r="F236" i="3"/>
  <c r="H236" i="3" s="1"/>
  <c r="L236" i="3" s="1"/>
  <c r="D3083" i="3"/>
  <c r="F3083" i="3"/>
  <c r="H3083" i="3" s="1"/>
  <c r="L3083" i="3" s="1"/>
  <c r="F4615" i="3"/>
  <c r="H4615" i="3" s="1"/>
  <c r="L4615" i="3" s="1"/>
  <c r="D4615" i="3"/>
  <c r="M4615" i="3" s="1"/>
  <c r="D3682" i="3"/>
  <c r="F3682" i="3"/>
  <c r="H3682" i="3" s="1"/>
  <c r="L3682" i="3" s="1"/>
  <c r="D2267" i="3"/>
  <c r="F2267" i="3"/>
  <c r="H2267" i="3" s="1"/>
  <c r="L2267" i="3" s="1"/>
  <c r="D1316" i="3"/>
  <c r="F1316" i="3"/>
  <c r="H1316" i="3" s="1"/>
  <c r="L1316" i="3" s="1"/>
  <c r="D2755" i="3"/>
  <c r="F2755" i="3"/>
  <c r="H2755" i="3" s="1"/>
  <c r="L2755" i="3" s="1"/>
  <c r="D5516" i="3"/>
  <c r="M5516" i="3" s="1"/>
  <c r="F5516" i="3"/>
  <c r="H5516" i="3" s="1"/>
  <c r="L5516" i="3" s="1"/>
  <c r="D5953" i="3"/>
  <c r="M5953" i="3" s="1"/>
  <c r="F5953" i="3"/>
  <c r="H5953" i="3" s="1"/>
  <c r="L5953" i="3" s="1"/>
  <c r="D5481" i="3"/>
  <c r="M5481" i="3" s="1"/>
  <c r="F5481" i="3"/>
  <c r="H5481" i="3" s="1"/>
  <c r="L5481" i="3" s="1"/>
  <c r="D4919" i="3"/>
  <c r="M4919" i="3" s="1"/>
  <c r="F4919" i="3"/>
  <c r="H4919" i="3" s="1"/>
  <c r="L4919" i="3" s="1"/>
  <c r="D407" i="3"/>
  <c r="F407" i="3"/>
  <c r="H407" i="3" s="1"/>
  <c r="L407" i="3" s="1"/>
  <c r="D5235" i="3"/>
  <c r="M5235" i="3" s="1"/>
  <c r="F5235" i="3"/>
  <c r="H5235" i="3" s="1"/>
  <c r="L5235" i="3" s="1"/>
  <c r="F2580" i="3"/>
  <c r="H2580" i="3" s="1"/>
  <c r="L2580" i="3" s="1"/>
  <c r="D2580" i="3"/>
  <c r="F4750" i="3"/>
  <c r="H4750" i="3" s="1"/>
  <c r="L4750" i="3" s="1"/>
  <c r="D4750" i="3"/>
  <c r="M4750" i="3" s="1"/>
  <c r="D3302" i="3"/>
  <c r="F3302" i="3"/>
  <c r="H3302" i="3" s="1"/>
  <c r="L3302" i="3" s="1"/>
  <c r="D1007" i="3"/>
  <c r="F1007" i="3"/>
  <c r="H1007" i="3" s="1"/>
  <c r="L1007" i="3" s="1"/>
  <c r="F4478" i="3"/>
  <c r="H4478" i="3" s="1"/>
  <c r="L4478" i="3" s="1"/>
  <c r="D4478" i="3"/>
  <c r="M4478" i="3" s="1"/>
  <c r="F2398" i="3"/>
  <c r="H2398" i="3" s="1"/>
  <c r="L2398" i="3" s="1"/>
  <c r="D2398" i="3"/>
  <c r="F1402" i="3"/>
  <c r="H1402" i="3" s="1"/>
  <c r="L1402" i="3" s="1"/>
  <c r="D1402" i="3"/>
  <c r="D1574" i="3"/>
  <c r="F1574" i="3"/>
  <c r="H1574" i="3" s="1"/>
  <c r="L1574" i="3" s="1"/>
  <c r="D677" i="3"/>
  <c r="F677" i="3"/>
  <c r="H677" i="3" s="1"/>
  <c r="L677" i="3" s="1"/>
  <c r="D1336" i="3"/>
  <c r="F1336" i="3"/>
  <c r="H1336" i="3" s="1"/>
  <c r="L1336" i="3" s="1"/>
  <c r="D2856" i="3"/>
  <c r="F2856" i="3"/>
  <c r="H2856" i="3" s="1"/>
  <c r="L2856" i="3" s="1"/>
  <c r="D3633" i="3"/>
  <c r="F3633" i="3"/>
  <c r="H3633" i="3" s="1"/>
  <c r="L3633" i="3" s="1"/>
  <c r="D898" i="3"/>
  <c r="F898" i="3"/>
  <c r="H898" i="3" s="1"/>
  <c r="L898" i="3" s="1"/>
  <c r="F1908" i="3"/>
  <c r="H1908" i="3" s="1"/>
  <c r="L1908" i="3" s="1"/>
  <c r="D1908" i="3"/>
  <c r="D5972" i="3"/>
  <c r="M5972" i="3" s="1"/>
  <c r="F5972" i="3"/>
  <c r="H5972" i="3" s="1"/>
  <c r="L5972" i="3" s="1"/>
  <c r="D5889" i="3"/>
  <c r="M5889" i="3" s="1"/>
  <c r="F5889" i="3"/>
  <c r="H5889" i="3" s="1"/>
  <c r="L5889" i="3" s="1"/>
  <c r="D4533" i="3"/>
  <c r="M4533" i="3" s="1"/>
  <c r="F4533" i="3"/>
  <c r="H4533" i="3" s="1"/>
  <c r="L4533" i="3" s="1"/>
  <c r="F5369" i="3"/>
  <c r="H5369" i="3" s="1"/>
  <c r="L5369" i="3" s="1"/>
  <c r="D5369" i="3"/>
  <c r="M5369" i="3" s="1"/>
  <c r="F4289" i="3"/>
  <c r="H4289" i="3" s="1"/>
  <c r="L4289" i="3" s="1"/>
  <c r="D4289" i="3"/>
  <c r="M4289" i="3" s="1"/>
  <c r="D4601" i="3"/>
  <c r="M4601" i="3" s="1"/>
  <c r="F4601" i="3"/>
  <c r="H4601" i="3" s="1"/>
  <c r="L4601" i="3" s="1"/>
  <c r="F4529" i="3"/>
  <c r="H4529" i="3" s="1"/>
  <c r="L4529" i="3" s="1"/>
  <c r="D4529" i="3"/>
  <c r="M4529" i="3" s="1"/>
  <c r="D2341" i="3"/>
  <c r="F2341" i="3"/>
  <c r="H2341" i="3" s="1"/>
  <c r="L2341" i="3" s="1"/>
  <c r="D494" i="3"/>
  <c r="F494" i="3"/>
  <c r="H494" i="3" s="1"/>
  <c r="L494" i="3" s="1"/>
  <c r="D2923" i="3"/>
  <c r="F2923" i="3"/>
  <c r="H2923" i="3" s="1"/>
  <c r="L2923" i="3" s="1"/>
  <c r="D722" i="3"/>
  <c r="F722" i="3"/>
  <c r="H722" i="3" s="1"/>
  <c r="L722" i="3" s="1"/>
  <c r="D4396" i="3"/>
  <c r="M4396" i="3" s="1"/>
  <c r="F4396" i="3"/>
  <c r="H4396" i="3" s="1"/>
  <c r="L4396" i="3" s="1"/>
  <c r="D3833" i="3"/>
  <c r="M3833" i="3" s="1"/>
  <c r="F3833" i="3"/>
  <c r="H3833" i="3" s="1"/>
  <c r="L3833" i="3" s="1"/>
  <c r="D154" i="3"/>
  <c r="F154" i="3"/>
  <c r="H154" i="3" s="1"/>
  <c r="L154" i="3" s="1"/>
  <c r="D2868" i="3"/>
  <c r="F2868" i="3"/>
  <c r="H2868" i="3" s="1"/>
  <c r="L2868" i="3" s="1"/>
  <c r="D3196" i="3"/>
  <c r="F3196" i="3"/>
  <c r="H3196" i="3" s="1"/>
  <c r="L3196" i="3" s="1"/>
  <c r="D720" i="3"/>
  <c r="F720" i="3"/>
  <c r="H720" i="3" s="1"/>
  <c r="L720" i="3" s="1"/>
  <c r="D107" i="3"/>
  <c r="F107" i="3"/>
  <c r="H107" i="3" s="1"/>
  <c r="L107" i="3" s="1"/>
  <c r="F4637" i="3"/>
  <c r="H4637" i="3" s="1"/>
  <c r="L4637" i="3" s="1"/>
  <c r="D4637" i="3"/>
  <c r="M4637" i="3" s="1"/>
  <c r="D2346" i="3"/>
  <c r="F2346" i="3"/>
  <c r="H2346" i="3" s="1"/>
  <c r="L2346" i="3" s="1"/>
  <c r="F4282" i="3"/>
  <c r="H4282" i="3" s="1"/>
  <c r="L4282" i="3" s="1"/>
  <c r="D4282" i="3"/>
  <c r="M4282" i="3" s="1"/>
  <c r="F2167" i="3"/>
  <c r="H2167" i="3" s="1"/>
  <c r="L2167" i="3" s="1"/>
  <c r="D2167" i="3"/>
  <c r="F5445" i="3"/>
  <c r="H5445" i="3" s="1"/>
  <c r="L5445" i="3" s="1"/>
  <c r="D5445" i="3"/>
  <c r="M5445" i="3" s="1"/>
  <c r="F4277" i="3"/>
  <c r="H4277" i="3" s="1"/>
  <c r="L4277" i="3" s="1"/>
  <c r="D4277" i="3"/>
  <c r="M4277" i="3" s="1"/>
  <c r="F5705" i="3"/>
  <c r="H5705" i="3" s="1"/>
  <c r="L5705" i="3" s="1"/>
  <c r="D5705" i="3"/>
  <c r="M5705" i="3" s="1"/>
  <c r="F5975" i="3"/>
  <c r="H5975" i="3" s="1"/>
  <c r="L5975" i="3" s="1"/>
  <c r="D5975" i="3"/>
  <c r="M5975" i="3" s="1"/>
  <c r="D1724" i="3"/>
  <c r="F1724" i="3"/>
  <c r="H1724" i="3" s="1"/>
  <c r="L1724" i="3" s="1"/>
  <c r="F5760" i="3"/>
  <c r="H5760" i="3" s="1"/>
  <c r="L5760" i="3" s="1"/>
  <c r="D5760" i="3"/>
  <c r="M5760" i="3" s="1"/>
  <c r="D3863" i="3"/>
  <c r="M3863" i="3" s="1"/>
  <c r="F3863" i="3"/>
  <c r="H3863" i="3" s="1"/>
  <c r="L3863" i="3" s="1"/>
  <c r="F2503" i="3"/>
  <c r="H2503" i="3" s="1"/>
  <c r="L2503" i="3" s="1"/>
  <c r="D2503" i="3"/>
  <c r="D3134" i="3"/>
  <c r="F3134" i="3"/>
  <c r="H3134" i="3" s="1"/>
  <c r="L3134" i="3" s="1"/>
  <c r="D1970" i="3"/>
  <c r="F1970" i="3"/>
  <c r="H1970" i="3" s="1"/>
  <c r="L1970" i="3" s="1"/>
  <c r="D2216" i="3"/>
  <c r="F2216" i="3"/>
  <c r="H2216" i="3" s="1"/>
  <c r="L2216" i="3" s="1"/>
  <c r="D2974" i="3"/>
  <c r="F2974" i="3"/>
  <c r="H2974" i="3" s="1"/>
  <c r="L2974" i="3" s="1"/>
  <c r="F5022" i="3"/>
  <c r="H5022" i="3" s="1"/>
  <c r="L5022" i="3" s="1"/>
  <c r="D5022" i="3"/>
  <c r="M5022" i="3" s="1"/>
  <c r="F3261" i="3"/>
  <c r="H3261" i="3" s="1"/>
  <c r="L3261" i="3" s="1"/>
  <c r="D3261" i="3"/>
  <c r="F3779" i="3"/>
  <c r="H3779" i="3" s="1"/>
  <c r="L3779" i="3" s="1"/>
  <c r="D3779" i="3"/>
  <c r="M3779" i="3" s="1"/>
  <c r="F1088" i="3"/>
  <c r="H1088" i="3" s="1"/>
  <c r="L1088" i="3" s="1"/>
  <c r="D1088" i="3"/>
  <c r="F3530" i="3"/>
  <c r="H3530" i="3" s="1"/>
  <c r="L3530" i="3" s="1"/>
  <c r="D3530" i="3"/>
  <c r="F97" i="3"/>
  <c r="H97" i="3" s="1"/>
  <c r="L97" i="3" s="1"/>
  <c r="D97" i="3"/>
  <c r="D3969" i="3"/>
  <c r="M3969" i="3" s="1"/>
  <c r="F3969" i="3"/>
  <c r="H3969" i="3" s="1"/>
  <c r="L3969" i="3" s="1"/>
  <c r="D5622" i="3"/>
  <c r="M5622" i="3" s="1"/>
  <c r="F5622" i="3"/>
  <c r="H5622" i="3" s="1"/>
  <c r="L5622" i="3" s="1"/>
  <c r="D5627" i="3"/>
  <c r="M5627" i="3" s="1"/>
  <c r="F5627" i="3"/>
  <c r="H5627" i="3" s="1"/>
  <c r="L5627" i="3" s="1"/>
  <c r="F5756" i="3"/>
  <c r="H5756" i="3" s="1"/>
  <c r="L5756" i="3" s="1"/>
  <c r="D5756" i="3"/>
  <c r="M5756" i="3" s="1"/>
  <c r="D3120" i="3"/>
  <c r="F3120" i="3"/>
  <c r="H3120" i="3" s="1"/>
  <c r="L3120" i="3" s="1"/>
  <c r="F3919" i="3"/>
  <c r="H3919" i="3" s="1"/>
  <c r="L3919" i="3" s="1"/>
  <c r="D3919" i="3"/>
  <c r="M3919" i="3" s="1"/>
  <c r="F2103" i="3"/>
  <c r="H2103" i="3" s="1"/>
  <c r="L2103" i="3" s="1"/>
  <c r="D2103" i="3"/>
  <c r="D2078" i="3"/>
  <c r="F2078" i="3"/>
  <c r="H2078" i="3" s="1"/>
  <c r="L2078" i="3" s="1"/>
  <c r="D2454" i="3"/>
  <c r="F2454" i="3"/>
  <c r="H2454" i="3" s="1"/>
  <c r="L2454" i="3" s="1"/>
  <c r="D2191" i="3"/>
  <c r="F2191" i="3"/>
  <c r="H2191" i="3" s="1"/>
  <c r="L2191" i="3" s="1"/>
  <c r="D3150" i="3"/>
  <c r="F3150" i="3"/>
  <c r="H3150" i="3" s="1"/>
  <c r="L3150" i="3" s="1"/>
  <c r="D3934" i="3"/>
  <c r="M3934" i="3" s="1"/>
  <c r="F3934" i="3"/>
  <c r="H3934" i="3" s="1"/>
  <c r="L3934" i="3" s="1"/>
  <c r="D1154" i="3"/>
  <c r="F1154" i="3"/>
  <c r="H1154" i="3" s="1"/>
  <c r="L1154" i="3" s="1"/>
  <c r="D4235" i="3"/>
  <c r="M4235" i="3" s="1"/>
  <c r="F4235" i="3"/>
  <c r="H4235" i="3" s="1"/>
  <c r="L4235" i="3" s="1"/>
  <c r="D4549" i="3"/>
  <c r="M4549" i="3" s="1"/>
  <c r="F4549" i="3"/>
  <c r="H4549" i="3" s="1"/>
  <c r="L4549" i="3" s="1"/>
  <c r="D709" i="3"/>
  <c r="F709" i="3"/>
  <c r="H709" i="3" s="1"/>
  <c r="L709" i="3" s="1"/>
  <c r="F4727" i="3"/>
  <c r="H4727" i="3" s="1"/>
  <c r="L4727" i="3" s="1"/>
  <c r="D4727" i="3"/>
  <c r="M4727" i="3" s="1"/>
  <c r="F4711" i="3"/>
  <c r="H4711" i="3" s="1"/>
  <c r="L4711" i="3" s="1"/>
  <c r="D4711" i="3"/>
  <c r="M4711" i="3" s="1"/>
  <c r="F4776" i="3"/>
  <c r="H4776" i="3" s="1"/>
  <c r="L4776" i="3" s="1"/>
  <c r="D4776" i="3"/>
  <c r="M4776" i="3" s="1"/>
  <c r="D2269" i="3"/>
  <c r="F2269" i="3"/>
  <c r="H2269" i="3" s="1"/>
  <c r="L2269" i="3" s="1"/>
  <c r="D4556" i="3"/>
  <c r="M4556" i="3" s="1"/>
  <c r="F4556" i="3"/>
  <c r="H4556" i="3" s="1"/>
  <c r="L4556" i="3" s="1"/>
  <c r="D2964" i="3"/>
  <c r="F2964" i="3"/>
  <c r="H2964" i="3" s="1"/>
  <c r="L2964" i="3" s="1"/>
  <c r="D4870" i="3"/>
  <c r="M4870" i="3" s="1"/>
  <c r="F4870" i="3"/>
  <c r="H4870" i="3" s="1"/>
  <c r="L4870" i="3" s="1"/>
  <c r="F1212" i="3"/>
  <c r="H1212" i="3" s="1"/>
  <c r="L1212" i="3" s="1"/>
  <c r="D1212" i="3"/>
  <c r="D3678" i="3"/>
  <c r="F3678" i="3"/>
  <c r="H3678" i="3" s="1"/>
  <c r="L3678" i="3" s="1"/>
  <c r="F5799" i="3"/>
  <c r="H5799" i="3" s="1"/>
  <c r="L5799" i="3" s="1"/>
  <c r="D5799" i="3"/>
  <c r="M5799" i="3" s="1"/>
  <c r="D602" i="3"/>
  <c r="F602" i="3"/>
  <c r="H602" i="3" s="1"/>
  <c r="L602" i="3" s="1"/>
  <c r="F5645" i="3"/>
  <c r="H5645" i="3" s="1"/>
  <c r="L5645" i="3" s="1"/>
  <c r="D5645" i="3"/>
  <c r="M5645" i="3" s="1"/>
  <c r="F5261" i="3"/>
  <c r="H5261" i="3" s="1"/>
  <c r="L5261" i="3" s="1"/>
  <c r="D5261" i="3"/>
  <c r="M5261" i="3" s="1"/>
  <c r="D2200" i="3"/>
  <c r="F2200" i="3"/>
  <c r="H2200" i="3" s="1"/>
  <c r="L2200" i="3" s="1"/>
  <c r="F4647" i="3"/>
  <c r="H4647" i="3" s="1"/>
  <c r="L4647" i="3" s="1"/>
  <c r="D4647" i="3"/>
  <c r="M4647" i="3" s="1"/>
  <c r="F4137" i="3"/>
  <c r="H4137" i="3" s="1"/>
  <c r="L4137" i="3" s="1"/>
  <c r="D4137" i="3"/>
  <c r="M4137" i="3" s="1"/>
  <c r="D2896" i="3"/>
  <c r="F2896" i="3"/>
  <c r="H2896" i="3" s="1"/>
  <c r="L2896" i="3" s="1"/>
  <c r="D2164" i="3"/>
  <c r="F2164" i="3"/>
  <c r="H2164" i="3" s="1"/>
  <c r="L2164" i="3" s="1"/>
  <c r="F741" i="3"/>
  <c r="H741" i="3" s="1"/>
  <c r="L741" i="3" s="1"/>
  <c r="D741" i="3"/>
  <c r="F3273" i="3"/>
  <c r="H3273" i="3" s="1"/>
  <c r="L3273" i="3" s="1"/>
  <c r="D3273" i="3"/>
  <c r="D3764" i="3"/>
  <c r="M3764" i="3" s="1"/>
  <c r="F3764" i="3"/>
  <c r="H3764" i="3" s="1"/>
  <c r="L3764" i="3" s="1"/>
  <c r="F680" i="3"/>
  <c r="H680" i="3" s="1"/>
  <c r="L680" i="3" s="1"/>
  <c r="D680" i="3"/>
  <c r="F4401" i="3"/>
  <c r="H4401" i="3" s="1"/>
  <c r="L4401" i="3" s="1"/>
  <c r="D4401" i="3"/>
  <c r="M4401" i="3" s="1"/>
  <c r="F1426" i="3"/>
  <c r="H1426" i="3" s="1"/>
  <c r="L1426" i="3" s="1"/>
  <c r="D1426" i="3"/>
  <c r="D418" i="3"/>
  <c r="F418" i="3"/>
  <c r="H418" i="3" s="1"/>
  <c r="L418" i="3" s="1"/>
  <c r="D662" i="3"/>
  <c r="F662" i="3"/>
  <c r="H662" i="3" s="1"/>
  <c r="L662" i="3" s="1"/>
  <c r="F5396" i="3"/>
  <c r="H5396" i="3" s="1"/>
  <c r="L5396" i="3" s="1"/>
  <c r="D5396" i="3"/>
  <c r="M5396" i="3" s="1"/>
  <c r="D1012" i="3"/>
  <c r="F1012" i="3"/>
  <c r="H1012" i="3" s="1"/>
  <c r="L1012" i="3" s="1"/>
  <c r="D5138" i="3"/>
  <c r="M5138" i="3" s="1"/>
  <c r="F5138" i="3"/>
  <c r="H5138" i="3" s="1"/>
  <c r="L5138" i="3" s="1"/>
  <c r="F5565" i="3"/>
  <c r="H5565" i="3" s="1"/>
  <c r="L5565" i="3" s="1"/>
  <c r="D5565" i="3"/>
  <c r="M5565" i="3" s="1"/>
  <c r="D4706" i="3"/>
  <c r="M4706" i="3" s="1"/>
  <c r="F4706" i="3"/>
  <c r="H4706" i="3" s="1"/>
  <c r="L4706" i="3" s="1"/>
  <c r="F2814" i="3"/>
  <c r="H2814" i="3" s="1"/>
  <c r="L2814" i="3" s="1"/>
  <c r="D2814" i="3"/>
  <c r="F4690" i="3"/>
  <c r="H4690" i="3" s="1"/>
  <c r="L4690" i="3" s="1"/>
  <c r="D4690" i="3"/>
  <c r="M4690" i="3" s="1"/>
  <c r="F2719" i="3"/>
  <c r="H2719" i="3" s="1"/>
  <c r="L2719" i="3" s="1"/>
  <c r="D2719" i="3"/>
  <c r="F4233" i="3"/>
  <c r="H4233" i="3" s="1"/>
  <c r="L4233" i="3" s="1"/>
  <c r="D4233" i="3"/>
  <c r="M4233" i="3" s="1"/>
  <c r="F582" i="3"/>
  <c r="H582" i="3" s="1"/>
  <c r="L582" i="3" s="1"/>
  <c r="D582" i="3"/>
  <c r="D5435" i="3"/>
  <c r="M5435" i="3" s="1"/>
  <c r="F5435" i="3"/>
  <c r="H5435" i="3" s="1"/>
  <c r="L5435" i="3" s="1"/>
  <c r="F3423" i="3"/>
  <c r="H3423" i="3" s="1"/>
  <c r="L3423" i="3" s="1"/>
  <c r="D3423" i="3"/>
  <c r="D284" i="3"/>
  <c r="F284" i="3"/>
  <c r="H284" i="3" s="1"/>
  <c r="L284" i="3" s="1"/>
  <c r="D3800" i="3"/>
  <c r="M3800" i="3" s="1"/>
  <c r="F3800" i="3"/>
  <c r="H3800" i="3" s="1"/>
  <c r="L3800" i="3" s="1"/>
  <c r="D2063" i="3"/>
  <c r="F2063" i="3"/>
  <c r="H2063" i="3" s="1"/>
  <c r="L2063" i="3" s="1"/>
  <c r="F678" i="3"/>
  <c r="H678" i="3" s="1"/>
  <c r="L678" i="3" s="1"/>
  <c r="D678" i="3"/>
  <c r="F4751" i="3"/>
  <c r="H4751" i="3" s="1"/>
  <c r="L4751" i="3" s="1"/>
  <c r="D4751" i="3"/>
  <c r="M4751" i="3" s="1"/>
  <c r="D4777" i="3"/>
  <c r="M4777" i="3" s="1"/>
  <c r="F4777" i="3"/>
  <c r="H4777" i="3" s="1"/>
  <c r="L4777" i="3" s="1"/>
  <c r="F4850" i="3"/>
  <c r="H4850" i="3" s="1"/>
  <c r="L4850" i="3" s="1"/>
  <c r="D4850" i="3"/>
  <c r="M4850" i="3" s="1"/>
  <c r="D3441" i="3"/>
  <c r="F3441" i="3"/>
  <c r="H3441" i="3" s="1"/>
  <c r="L3441" i="3" s="1"/>
  <c r="F2945" i="3"/>
  <c r="H2945" i="3" s="1"/>
  <c r="L2945" i="3" s="1"/>
  <c r="D2945" i="3"/>
  <c r="D3307" i="3"/>
  <c r="F3307" i="3"/>
  <c r="H3307" i="3" s="1"/>
  <c r="L3307" i="3" s="1"/>
  <c r="D2236" i="3"/>
  <c r="F2236" i="3"/>
  <c r="H2236" i="3" s="1"/>
  <c r="L2236" i="3" s="1"/>
  <c r="F1259" i="3"/>
  <c r="H1259" i="3" s="1"/>
  <c r="L1259" i="3" s="1"/>
  <c r="D1259" i="3"/>
  <c r="D2839" i="3"/>
  <c r="F2839" i="3"/>
  <c r="H2839" i="3" s="1"/>
  <c r="L2839" i="3" s="1"/>
  <c r="D5828" i="3"/>
  <c r="M5828" i="3" s="1"/>
  <c r="F5828" i="3"/>
  <c r="H5828" i="3" s="1"/>
  <c r="L5828" i="3" s="1"/>
  <c r="F3944" i="3"/>
  <c r="H3944" i="3" s="1"/>
  <c r="L3944" i="3" s="1"/>
  <c r="D3944" i="3"/>
  <c r="M3944" i="3" s="1"/>
  <c r="F4209" i="3"/>
  <c r="H4209" i="3" s="1"/>
  <c r="L4209" i="3" s="1"/>
  <c r="D4209" i="3"/>
  <c r="M4209" i="3" s="1"/>
  <c r="D2621" i="3"/>
  <c r="F2621" i="3"/>
  <c r="H2621" i="3" s="1"/>
  <c r="L2621" i="3" s="1"/>
  <c r="D5196" i="3"/>
  <c r="M5196" i="3" s="1"/>
  <c r="F5196" i="3"/>
  <c r="H5196" i="3" s="1"/>
  <c r="L5196" i="3" s="1"/>
  <c r="D3773" i="3"/>
  <c r="M3773" i="3" s="1"/>
  <c r="F3773" i="3"/>
  <c r="H3773" i="3" s="1"/>
  <c r="L3773" i="3" s="1"/>
  <c r="D1801" i="3"/>
  <c r="F1801" i="3"/>
  <c r="H1801" i="3" s="1"/>
  <c r="L1801" i="3" s="1"/>
  <c r="D2567" i="3"/>
  <c r="F2567" i="3"/>
  <c r="H2567" i="3" s="1"/>
  <c r="L2567" i="3" s="1"/>
  <c r="F1353" i="3"/>
  <c r="H1353" i="3" s="1"/>
  <c r="L1353" i="3" s="1"/>
  <c r="D1353" i="3"/>
  <c r="F5716" i="3"/>
  <c r="H5716" i="3" s="1"/>
  <c r="L5716" i="3" s="1"/>
  <c r="D5716" i="3"/>
  <c r="M5716" i="3" s="1"/>
  <c r="F3564" i="3"/>
  <c r="H3564" i="3" s="1"/>
  <c r="L3564" i="3" s="1"/>
  <c r="D3564" i="3"/>
  <c r="F3643" i="3"/>
  <c r="H3643" i="3" s="1"/>
  <c r="L3643" i="3" s="1"/>
  <c r="D3643" i="3"/>
  <c r="D4166" i="3"/>
  <c r="M4166" i="3" s="1"/>
  <c r="F4166" i="3"/>
  <c r="H4166" i="3" s="1"/>
  <c r="L4166" i="3" s="1"/>
  <c r="D2636" i="3"/>
  <c r="F2636" i="3"/>
  <c r="H2636" i="3" s="1"/>
  <c r="L2636" i="3" s="1"/>
  <c r="D3644" i="3"/>
  <c r="F3644" i="3"/>
  <c r="H3644" i="3" s="1"/>
  <c r="L3644" i="3" s="1"/>
  <c r="F1643" i="3"/>
  <c r="H1643" i="3" s="1"/>
  <c r="L1643" i="3" s="1"/>
  <c r="D1643" i="3"/>
  <c r="D298" i="3"/>
  <c r="F298" i="3"/>
  <c r="H298" i="3" s="1"/>
  <c r="L298" i="3" s="1"/>
  <c r="D3483" i="3"/>
  <c r="F3483" i="3"/>
  <c r="H3483" i="3" s="1"/>
  <c r="L3483" i="3" s="1"/>
  <c r="D2607" i="3"/>
  <c r="F2607" i="3"/>
  <c r="H2607" i="3" s="1"/>
  <c r="L2607" i="3" s="1"/>
  <c r="D4654" i="3"/>
  <c r="M4654" i="3" s="1"/>
  <c r="F4654" i="3"/>
  <c r="H4654" i="3" s="1"/>
  <c r="L4654" i="3" s="1"/>
  <c r="D4112" i="3"/>
  <c r="M4112" i="3" s="1"/>
  <c r="F4112" i="3"/>
  <c r="H4112" i="3" s="1"/>
  <c r="L4112" i="3" s="1"/>
  <c r="D5923" i="3"/>
  <c r="M5923" i="3" s="1"/>
  <c r="F5923" i="3"/>
  <c r="H5923" i="3" s="1"/>
  <c r="L5923" i="3" s="1"/>
  <c r="F2477" i="3"/>
  <c r="H2477" i="3" s="1"/>
  <c r="L2477" i="3" s="1"/>
  <c r="D2477" i="3"/>
  <c r="D417" i="3"/>
  <c r="F417" i="3"/>
  <c r="H417" i="3" s="1"/>
  <c r="L417" i="3" s="1"/>
  <c r="F4255" i="3"/>
  <c r="H4255" i="3" s="1"/>
  <c r="L4255" i="3" s="1"/>
  <c r="D4255" i="3"/>
  <c r="M4255" i="3" s="1"/>
  <c r="F4597" i="3"/>
  <c r="H4597" i="3" s="1"/>
  <c r="L4597" i="3" s="1"/>
  <c r="D4597" i="3"/>
  <c r="M4597" i="3" s="1"/>
  <c r="F1087" i="3"/>
  <c r="H1087" i="3" s="1"/>
  <c r="L1087" i="3" s="1"/>
  <c r="D1087" i="3"/>
  <c r="D2110" i="3"/>
  <c r="F2110" i="3"/>
  <c r="H2110" i="3" s="1"/>
  <c r="L2110" i="3" s="1"/>
  <c r="F3149" i="3"/>
  <c r="H3149" i="3" s="1"/>
  <c r="L3149" i="3" s="1"/>
  <c r="D3149" i="3"/>
  <c r="D259" i="3"/>
  <c r="F259" i="3"/>
  <c r="H259" i="3" s="1"/>
  <c r="L259" i="3" s="1"/>
  <c r="D518" i="3"/>
  <c r="F518" i="3"/>
  <c r="H518" i="3" s="1"/>
  <c r="L518" i="3" s="1"/>
  <c r="F2860" i="3"/>
  <c r="H2860" i="3" s="1"/>
  <c r="L2860" i="3" s="1"/>
  <c r="D2860" i="3"/>
  <c r="F2545" i="3"/>
  <c r="H2545" i="3" s="1"/>
  <c r="L2545" i="3" s="1"/>
  <c r="D2545" i="3"/>
  <c r="F3030" i="3"/>
  <c r="H3030" i="3" s="1"/>
  <c r="L3030" i="3" s="1"/>
  <c r="D3030" i="3"/>
  <c r="D240" i="3"/>
  <c r="F240" i="3"/>
  <c r="H240" i="3" s="1"/>
  <c r="L240" i="3" s="1"/>
  <c r="D2989" i="3"/>
  <c r="F2989" i="3"/>
  <c r="H2989" i="3" s="1"/>
  <c r="L2989" i="3" s="1"/>
  <c r="D1608" i="3"/>
  <c r="F1608" i="3"/>
  <c r="H1608" i="3" s="1"/>
  <c r="L1608" i="3" s="1"/>
  <c r="D1624" i="3"/>
  <c r="F1624" i="3"/>
  <c r="H1624" i="3" s="1"/>
  <c r="L1624" i="3" s="1"/>
  <c r="F2231" i="3"/>
  <c r="H2231" i="3" s="1"/>
  <c r="L2231" i="3" s="1"/>
  <c r="D2231" i="3"/>
  <c r="D5538" i="3"/>
  <c r="M5538" i="3" s="1"/>
  <c r="F5538" i="3"/>
  <c r="H5538" i="3" s="1"/>
  <c r="L5538" i="3" s="1"/>
  <c r="F3047" i="3"/>
  <c r="H3047" i="3" s="1"/>
  <c r="L3047" i="3" s="1"/>
  <c r="D3047" i="3"/>
  <c r="F3687" i="3"/>
  <c r="H3687" i="3" s="1"/>
  <c r="L3687" i="3" s="1"/>
  <c r="D3687" i="3"/>
  <c r="F2015" i="3"/>
  <c r="H2015" i="3" s="1"/>
  <c r="L2015" i="3" s="1"/>
  <c r="D2015" i="3"/>
  <c r="D727" i="3"/>
  <c r="F727" i="3"/>
  <c r="H727" i="3" s="1"/>
  <c r="L727" i="3" s="1"/>
  <c r="D271" i="3"/>
  <c r="F271" i="3"/>
  <c r="H271" i="3" s="1"/>
  <c r="L271" i="3" s="1"/>
  <c r="F4903" i="3"/>
  <c r="H4903" i="3" s="1"/>
  <c r="L4903" i="3" s="1"/>
  <c r="D4903" i="3"/>
  <c r="M4903" i="3" s="1"/>
  <c r="F4471" i="3"/>
  <c r="H4471" i="3" s="1"/>
  <c r="L4471" i="3" s="1"/>
  <c r="D4471" i="3"/>
  <c r="M4471" i="3" s="1"/>
  <c r="D6003" i="3"/>
  <c r="M6003" i="3" s="1"/>
  <c r="F6003" i="3"/>
  <c r="H6003" i="3" s="1"/>
  <c r="L6003" i="3" s="1"/>
  <c r="F342" i="3"/>
  <c r="H342" i="3" s="1"/>
  <c r="L342" i="3" s="1"/>
  <c r="D342" i="3"/>
  <c r="D4050" i="3"/>
  <c r="M4050" i="3" s="1"/>
  <c r="F4050" i="3"/>
  <c r="H4050" i="3" s="1"/>
  <c r="L4050" i="3" s="1"/>
  <c r="F2282" i="3"/>
  <c r="H2282" i="3" s="1"/>
  <c r="L2282" i="3" s="1"/>
  <c r="D2282" i="3"/>
  <c r="F2130" i="3"/>
  <c r="H2130" i="3" s="1"/>
  <c r="L2130" i="3" s="1"/>
  <c r="D2130" i="3"/>
  <c r="D4107" i="3"/>
  <c r="M4107" i="3" s="1"/>
  <c r="F4107" i="3"/>
  <c r="H4107" i="3" s="1"/>
  <c r="L4107" i="3" s="1"/>
  <c r="D1405" i="3"/>
  <c r="F1405" i="3"/>
  <c r="H1405" i="3" s="1"/>
  <c r="L1405" i="3" s="1"/>
  <c r="F3291" i="3"/>
  <c r="H3291" i="3" s="1"/>
  <c r="L3291" i="3" s="1"/>
  <c r="D3291" i="3"/>
  <c r="F3440" i="3"/>
  <c r="H3440" i="3" s="1"/>
  <c r="L3440" i="3" s="1"/>
  <c r="D3440" i="3"/>
  <c r="D4232" i="3"/>
  <c r="M4232" i="3" s="1"/>
  <c r="F4232" i="3"/>
  <c r="H4232" i="3" s="1"/>
  <c r="L4232" i="3" s="1"/>
  <c r="F2691" i="3"/>
  <c r="H2691" i="3" s="1"/>
  <c r="L2691" i="3" s="1"/>
  <c r="D2691" i="3"/>
  <c r="D2262" i="3"/>
  <c r="F2262" i="3"/>
  <c r="H2262" i="3" s="1"/>
  <c r="L2262" i="3" s="1"/>
  <c r="F5952" i="3"/>
  <c r="H5952" i="3" s="1"/>
  <c r="L5952" i="3" s="1"/>
  <c r="D5952" i="3"/>
  <c r="M5952" i="3" s="1"/>
  <c r="F3197" i="3"/>
  <c r="H3197" i="3" s="1"/>
  <c r="L3197" i="3" s="1"/>
  <c r="D3197" i="3"/>
  <c r="D2260" i="3"/>
  <c r="F2260" i="3"/>
  <c r="H2260" i="3" s="1"/>
  <c r="L2260" i="3" s="1"/>
  <c r="D2928" i="3"/>
  <c r="F2928" i="3"/>
  <c r="H2928" i="3" s="1"/>
  <c r="L2928" i="3" s="1"/>
  <c r="D5043" i="3"/>
  <c r="M5043" i="3" s="1"/>
  <c r="F5043" i="3"/>
  <c r="H5043" i="3" s="1"/>
  <c r="L5043" i="3" s="1"/>
  <c r="F1334" i="3"/>
  <c r="H1334" i="3" s="1"/>
  <c r="L1334" i="3" s="1"/>
  <c r="D1334" i="3"/>
  <c r="F4979" i="3"/>
  <c r="H4979" i="3" s="1"/>
  <c r="L4979" i="3" s="1"/>
  <c r="D4979" i="3"/>
  <c r="M4979" i="3" s="1"/>
  <c r="D4477" i="3"/>
  <c r="M4477" i="3" s="1"/>
  <c r="F4477" i="3"/>
  <c r="H4477" i="3" s="1"/>
  <c r="L4477" i="3" s="1"/>
  <c r="F616" i="3"/>
  <c r="H616" i="3" s="1"/>
  <c r="L616" i="3" s="1"/>
  <c r="D616" i="3"/>
  <c r="F782" i="3"/>
  <c r="H782" i="3" s="1"/>
  <c r="L782" i="3" s="1"/>
  <c r="D782" i="3"/>
  <c r="D2312" i="3"/>
  <c r="F2312" i="3"/>
  <c r="H2312" i="3" s="1"/>
  <c r="L2312" i="3" s="1"/>
  <c r="D2510" i="3"/>
  <c r="F2510" i="3"/>
  <c r="H2510" i="3" s="1"/>
  <c r="L2510" i="3" s="1"/>
  <c r="F4917" i="3"/>
  <c r="H4917" i="3" s="1"/>
  <c r="L4917" i="3" s="1"/>
  <c r="D4917" i="3"/>
  <c r="M4917" i="3" s="1"/>
  <c r="D5450" i="3"/>
  <c r="M5450" i="3" s="1"/>
  <c r="F5450" i="3"/>
  <c r="H5450" i="3" s="1"/>
  <c r="L5450" i="3" s="1"/>
  <c r="D3507" i="3"/>
  <c r="F3507" i="3"/>
  <c r="H3507" i="3" s="1"/>
  <c r="L3507" i="3" s="1"/>
  <c r="D5106" i="3"/>
  <c r="M5106" i="3" s="1"/>
  <c r="F5106" i="3"/>
  <c r="H5106" i="3" s="1"/>
  <c r="L5106" i="3" s="1"/>
  <c r="D3730" i="3"/>
  <c r="M3730" i="3" s="1"/>
  <c r="F3730" i="3"/>
  <c r="H3730" i="3" s="1"/>
  <c r="L3730" i="3" s="1"/>
  <c r="F3818" i="3"/>
  <c r="H3818" i="3" s="1"/>
  <c r="L3818" i="3" s="1"/>
  <c r="D3818" i="3"/>
  <c r="M3818" i="3" s="1"/>
  <c r="D4603" i="3"/>
  <c r="M4603" i="3" s="1"/>
  <c r="F4603" i="3"/>
  <c r="H4603" i="3" s="1"/>
  <c r="L4603" i="3" s="1"/>
  <c r="D1271" i="3"/>
  <c r="F1271" i="3"/>
  <c r="H1271" i="3" s="1"/>
  <c r="L1271" i="3" s="1"/>
  <c r="D66" i="3"/>
  <c r="F66" i="3"/>
  <c r="H66" i="3" s="1"/>
  <c r="L66" i="3" s="1"/>
  <c r="D3002" i="3"/>
  <c r="F3002" i="3"/>
  <c r="H3002" i="3" s="1"/>
  <c r="L3002" i="3" s="1"/>
  <c r="D5837" i="3"/>
  <c r="M5837" i="3" s="1"/>
  <c r="F5837" i="3"/>
  <c r="H5837" i="3" s="1"/>
  <c r="L5837" i="3" s="1"/>
  <c r="F5561" i="3"/>
  <c r="H5561" i="3" s="1"/>
  <c r="L5561" i="3" s="1"/>
  <c r="D5561" i="3"/>
  <c r="M5561" i="3" s="1"/>
  <c r="D5730" i="3"/>
  <c r="M5730" i="3" s="1"/>
  <c r="F5730" i="3"/>
  <c r="H5730" i="3" s="1"/>
  <c r="L5730" i="3" s="1"/>
  <c r="D1887" i="3"/>
  <c r="F1887" i="3"/>
  <c r="H1887" i="3" s="1"/>
  <c r="L1887" i="3" s="1"/>
  <c r="D703" i="3"/>
  <c r="F703" i="3"/>
  <c r="H703" i="3" s="1"/>
  <c r="L703" i="3" s="1"/>
  <c r="D926" i="3"/>
  <c r="F926" i="3"/>
  <c r="H926" i="3" s="1"/>
  <c r="L926" i="3" s="1"/>
  <c r="D2061" i="3"/>
  <c r="F2061" i="3"/>
  <c r="H2061" i="3" s="1"/>
  <c r="L2061" i="3" s="1"/>
  <c r="F3478" i="3"/>
  <c r="H3478" i="3" s="1"/>
  <c r="L3478" i="3" s="1"/>
  <c r="D3478" i="3"/>
  <c r="F1195" i="3"/>
  <c r="H1195" i="3" s="1"/>
  <c r="L1195" i="3" s="1"/>
  <c r="D1195" i="3"/>
  <c r="F489" i="3"/>
  <c r="H489" i="3" s="1"/>
  <c r="L489" i="3" s="1"/>
  <c r="D489" i="3"/>
  <c r="D1794" i="3"/>
  <c r="F1794" i="3"/>
  <c r="H1794" i="3" s="1"/>
  <c r="L1794" i="3" s="1"/>
  <c r="F5781" i="3"/>
  <c r="H5781" i="3" s="1"/>
  <c r="L5781" i="3" s="1"/>
  <c r="D5781" i="3"/>
  <c r="M5781" i="3" s="1"/>
  <c r="F967" i="3"/>
  <c r="H967" i="3" s="1"/>
  <c r="L967" i="3" s="1"/>
  <c r="D967" i="3"/>
  <c r="D2426" i="3"/>
  <c r="F2426" i="3"/>
  <c r="H2426" i="3" s="1"/>
  <c r="L2426" i="3" s="1"/>
  <c r="D627" i="3"/>
  <c r="F627" i="3"/>
  <c r="H627" i="3" s="1"/>
  <c r="L627" i="3" s="1"/>
  <c r="D3033" i="3"/>
  <c r="F3033" i="3"/>
  <c r="H3033" i="3" s="1"/>
  <c r="L3033" i="3" s="1"/>
  <c r="D1451" i="3"/>
  <c r="F1451" i="3"/>
  <c r="H1451" i="3" s="1"/>
  <c r="L1451" i="3" s="1"/>
  <c r="D3706" i="3"/>
  <c r="F3706" i="3"/>
  <c r="H3706" i="3" s="1"/>
  <c r="L3706" i="3" s="1"/>
  <c r="D548" i="3"/>
  <c r="F548" i="3"/>
  <c r="H548" i="3" s="1"/>
  <c r="L548" i="3" s="1"/>
  <c r="D2496" i="3"/>
  <c r="F2496" i="3"/>
  <c r="H2496" i="3" s="1"/>
  <c r="L2496" i="3" s="1"/>
  <c r="F2973" i="3"/>
  <c r="H2973" i="3" s="1"/>
  <c r="L2973" i="3" s="1"/>
  <c r="D2973" i="3"/>
  <c r="F152" i="3"/>
  <c r="H152" i="3" s="1"/>
  <c r="L152" i="3" s="1"/>
  <c r="D152" i="3"/>
  <c r="F5841" i="3"/>
  <c r="H5841" i="3" s="1"/>
  <c r="L5841" i="3" s="1"/>
  <c r="D5841" i="3"/>
  <c r="M5841" i="3" s="1"/>
  <c r="D3408" i="3"/>
  <c r="F3408" i="3"/>
  <c r="H3408" i="3" s="1"/>
  <c r="L3408" i="3" s="1"/>
  <c r="D3794" i="3"/>
  <c r="M3794" i="3" s="1"/>
  <c r="F3794" i="3"/>
  <c r="H3794" i="3" s="1"/>
  <c r="L3794" i="3" s="1"/>
  <c r="D3722" i="3"/>
  <c r="M3722" i="3" s="1"/>
  <c r="F3722" i="3"/>
  <c r="H3722" i="3" s="1"/>
  <c r="L3722" i="3" s="1"/>
  <c r="F4572" i="3"/>
  <c r="H4572" i="3" s="1"/>
  <c r="L4572" i="3" s="1"/>
  <c r="D4572" i="3"/>
  <c r="M4572" i="3" s="1"/>
  <c r="D2864" i="3"/>
  <c r="F2864" i="3"/>
  <c r="H2864" i="3" s="1"/>
  <c r="L2864" i="3" s="1"/>
  <c r="D513" i="3"/>
  <c r="F513" i="3"/>
  <c r="H513" i="3" s="1"/>
  <c r="L513" i="3" s="1"/>
  <c r="F5041" i="3"/>
  <c r="H5041" i="3" s="1"/>
  <c r="L5041" i="3" s="1"/>
  <c r="D5041" i="3"/>
  <c r="M5041" i="3" s="1"/>
  <c r="F5382" i="3"/>
  <c r="H5382" i="3" s="1"/>
  <c r="L5382" i="3" s="1"/>
  <c r="D5382" i="3"/>
  <c r="M5382" i="3" s="1"/>
  <c r="F3227" i="3"/>
  <c r="H3227" i="3" s="1"/>
  <c r="L3227" i="3" s="1"/>
  <c r="D3227" i="3"/>
  <c r="D1917" i="3"/>
  <c r="F1917" i="3"/>
  <c r="H1917" i="3" s="1"/>
  <c r="L1917" i="3" s="1"/>
  <c r="F2686" i="3"/>
  <c r="H2686" i="3" s="1"/>
  <c r="L2686" i="3" s="1"/>
  <c r="D2686" i="3"/>
  <c r="D4909" i="3"/>
  <c r="M4909" i="3" s="1"/>
  <c r="F4909" i="3"/>
  <c r="H4909" i="3" s="1"/>
  <c r="L4909" i="3" s="1"/>
  <c r="D1826" i="3"/>
  <c r="F1826" i="3"/>
  <c r="H1826" i="3" s="1"/>
  <c r="L1826" i="3" s="1"/>
  <c r="D4093" i="3"/>
  <c r="M4093" i="3" s="1"/>
  <c r="F4093" i="3"/>
  <c r="H4093" i="3" s="1"/>
  <c r="L4093" i="3" s="1"/>
  <c r="F2946" i="3"/>
  <c r="H2946" i="3" s="1"/>
  <c r="L2946" i="3" s="1"/>
  <c r="D2946" i="3"/>
  <c r="D2030" i="3"/>
  <c r="F2030" i="3"/>
  <c r="H2030" i="3" s="1"/>
  <c r="L2030" i="3" s="1"/>
  <c r="F4749" i="3"/>
  <c r="H4749" i="3" s="1"/>
  <c r="L4749" i="3" s="1"/>
  <c r="D4749" i="3"/>
  <c r="M4749" i="3" s="1"/>
  <c r="F932" i="3"/>
  <c r="H932" i="3" s="1"/>
  <c r="L932" i="3" s="1"/>
  <c r="D932" i="3"/>
  <c r="D1011" i="3"/>
  <c r="F1011" i="3"/>
  <c r="H1011" i="3" s="1"/>
  <c r="L1011" i="3" s="1"/>
  <c r="F697" i="3"/>
  <c r="H697" i="3" s="1"/>
  <c r="L697" i="3" s="1"/>
  <c r="D697" i="3"/>
  <c r="D876" i="3"/>
  <c r="F876" i="3"/>
  <c r="H876" i="3" s="1"/>
  <c r="L876" i="3" s="1"/>
  <c r="D2717" i="3"/>
  <c r="F2717" i="3"/>
  <c r="H2717" i="3" s="1"/>
  <c r="L2717" i="3" s="1"/>
  <c r="F5440" i="3"/>
  <c r="H5440" i="3" s="1"/>
  <c r="L5440" i="3" s="1"/>
  <c r="D5440" i="3"/>
  <c r="M5440" i="3" s="1"/>
  <c r="D1301" i="3"/>
  <c r="F1301" i="3"/>
  <c r="H1301" i="3" s="1"/>
  <c r="L1301" i="3" s="1"/>
  <c r="D2616" i="3"/>
  <c r="F2616" i="3"/>
  <c r="H2616" i="3" s="1"/>
  <c r="L2616" i="3" s="1"/>
  <c r="F1990" i="3"/>
  <c r="H1990" i="3" s="1"/>
  <c r="L1990" i="3" s="1"/>
  <c r="D1990" i="3"/>
  <c r="D5195" i="3"/>
  <c r="M5195" i="3" s="1"/>
  <c r="F5195" i="3"/>
  <c r="H5195" i="3" s="1"/>
  <c r="L5195" i="3" s="1"/>
  <c r="D4305" i="3"/>
  <c r="M4305" i="3" s="1"/>
  <c r="F4305" i="3"/>
  <c r="H4305" i="3" s="1"/>
  <c r="L4305" i="3" s="1"/>
  <c r="D641" i="3"/>
  <c r="F641" i="3"/>
  <c r="H641" i="3" s="1"/>
  <c r="L641" i="3" s="1"/>
  <c r="D1825" i="3"/>
  <c r="F1825" i="3"/>
  <c r="H1825" i="3" s="1"/>
  <c r="L1825" i="3" s="1"/>
  <c r="F5362" i="3"/>
  <c r="H5362" i="3" s="1"/>
  <c r="L5362" i="3" s="1"/>
  <c r="D5362" i="3"/>
  <c r="M5362" i="3" s="1"/>
  <c r="F4039" i="3"/>
  <c r="H4039" i="3" s="1"/>
  <c r="L4039" i="3" s="1"/>
  <c r="D4039" i="3"/>
  <c r="M4039" i="3" s="1"/>
  <c r="D5638" i="3"/>
  <c r="M5638" i="3" s="1"/>
  <c r="F5638" i="3"/>
  <c r="H5638" i="3" s="1"/>
  <c r="L5638" i="3" s="1"/>
  <c r="D4231" i="3"/>
  <c r="M4231" i="3" s="1"/>
  <c r="F4231" i="3"/>
  <c r="H4231" i="3" s="1"/>
  <c r="L4231" i="3" s="1"/>
  <c r="F3902" i="3"/>
  <c r="H3902" i="3" s="1"/>
  <c r="L3902" i="3" s="1"/>
  <c r="D3902" i="3"/>
  <c r="M3902" i="3" s="1"/>
  <c r="D2124" i="3"/>
  <c r="F2124" i="3"/>
  <c r="H2124" i="3" s="1"/>
  <c r="L2124" i="3" s="1"/>
  <c r="F3992" i="3"/>
  <c r="H3992" i="3" s="1"/>
  <c r="L3992" i="3" s="1"/>
  <c r="D3992" i="3"/>
  <c r="M3992" i="3" s="1"/>
  <c r="D3417" i="3"/>
  <c r="F3417" i="3"/>
  <c r="H3417" i="3" s="1"/>
  <c r="L3417" i="3" s="1"/>
  <c r="D5040" i="3"/>
  <c r="M5040" i="3" s="1"/>
  <c r="F5040" i="3"/>
  <c r="H5040" i="3" s="1"/>
  <c r="L5040" i="3" s="1"/>
  <c r="F5697" i="3"/>
  <c r="H5697" i="3" s="1"/>
  <c r="L5697" i="3" s="1"/>
  <c r="D5697" i="3"/>
  <c r="M5697" i="3" s="1"/>
  <c r="F807" i="3"/>
  <c r="H807" i="3" s="1"/>
  <c r="L807" i="3" s="1"/>
  <c r="D807" i="3"/>
  <c r="F552" i="3"/>
  <c r="H552" i="3" s="1"/>
  <c r="L552" i="3" s="1"/>
  <c r="D552" i="3"/>
  <c r="F3694" i="3"/>
  <c r="H3694" i="3" s="1"/>
  <c r="L3694" i="3" s="1"/>
  <c r="D3694" i="3"/>
  <c r="D2143" i="3"/>
  <c r="F2143" i="3"/>
  <c r="H2143" i="3" s="1"/>
  <c r="L2143" i="3" s="1"/>
  <c r="F2064" i="3"/>
  <c r="H2064" i="3" s="1"/>
  <c r="L2064" i="3" s="1"/>
  <c r="D2064" i="3"/>
  <c r="F2797" i="3"/>
  <c r="H2797" i="3" s="1"/>
  <c r="L2797" i="3" s="1"/>
  <c r="D2797" i="3"/>
  <c r="D5250" i="3"/>
  <c r="M5250" i="3" s="1"/>
  <c r="F5250" i="3"/>
  <c r="H5250" i="3" s="1"/>
  <c r="L5250" i="3" s="1"/>
  <c r="D5814" i="3"/>
  <c r="M5814" i="3" s="1"/>
  <c r="F5814" i="3"/>
  <c r="H5814" i="3" s="1"/>
  <c r="L5814" i="3" s="1"/>
  <c r="D4441" i="3"/>
  <c r="M4441" i="3" s="1"/>
  <c r="F4441" i="3"/>
  <c r="H4441" i="3" s="1"/>
  <c r="L4441" i="3" s="1"/>
  <c r="F443" i="3"/>
  <c r="H443" i="3" s="1"/>
  <c r="L443" i="3" s="1"/>
  <c r="D443" i="3"/>
  <c r="F3161" i="3"/>
  <c r="H3161" i="3" s="1"/>
  <c r="L3161" i="3" s="1"/>
  <c r="D3161" i="3"/>
  <c r="F3878" i="3"/>
  <c r="H3878" i="3" s="1"/>
  <c r="L3878" i="3" s="1"/>
  <c r="D3878" i="3"/>
  <c r="M3878" i="3" s="1"/>
  <c r="D1341" i="3"/>
  <c r="F1341" i="3"/>
  <c r="H1341" i="3" s="1"/>
  <c r="L1341" i="3" s="1"/>
  <c r="D5127" i="3"/>
  <c r="M5127" i="3" s="1"/>
  <c r="F5127" i="3"/>
  <c r="H5127" i="3" s="1"/>
  <c r="L5127" i="3" s="1"/>
  <c r="F5625" i="3"/>
  <c r="H5625" i="3" s="1"/>
  <c r="L5625" i="3" s="1"/>
  <c r="D5625" i="3"/>
  <c r="M5625" i="3" s="1"/>
  <c r="F1629" i="3"/>
  <c r="H1629" i="3" s="1"/>
  <c r="L1629" i="3" s="1"/>
  <c r="D1629" i="3"/>
  <c r="D1987" i="3"/>
  <c r="F1987" i="3"/>
  <c r="H1987" i="3" s="1"/>
  <c r="L1987" i="3" s="1"/>
  <c r="D1809" i="3"/>
  <c r="F1809" i="3"/>
  <c r="H1809" i="3" s="1"/>
  <c r="L1809" i="3" s="1"/>
  <c r="D1495" i="3"/>
  <c r="F1495" i="3"/>
  <c r="H1495" i="3" s="1"/>
  <c r="L1495" i="3" s="1"/>
  <c r="F1131" i="3"/>
  <c r="H1131" i="3" s="1"/>
  <c r="L1131" i="3" s="1"/>
  <c r="D1131" i="3"/>
  <c r="D2892" i="3"/>
  <c r="F2892" i="3"/>
  <c r="H2892" i="3" s="1"/>
  <c r="L2892" i="3" s="1"/>
  <c r="F2459" i="3"/>
  <c r="H2459" i="3" s="1"/>
  <c r="L2459" i="3" s="1"/>
  <c r="D2459" i="3"/>
  <c r="D4135" i="3"/>
  <c r="M4135" i="3" s="1"/>
  <c r="F4135" i="3"/>
  <c r="H4135" i="3" s="1"/>
  <c r="L4135" i="3" s="1"/>
  <c r="D4866" i="3"/>
  <c r="M4866" i="3" s="1"/>
  <c r="F4866" i="3"/>
  <c r="H4866" i="3" s="1"/>
  <c r="L4866" i="3" s="1"/>
  <c r="F882" i="3"/>
  <c r="H882" i="3" s="1"/>
  <c r="L882" i="3" s="1"/>
  <c r="D882" i="3"/>
  <c r="F4948" i="3"/>
  <c r="H4948" i="3" s="1"/>
  <c r="L4948" i="3" s="1"/>
  <c r="D4948" i="3"/>
  <c r="M4948" i="3" s="1"/>
  <c r="D3055" i="3"/>
  <c r="F3055" i="3"/>
  <c r="H3055" i="3" s="1"/>
  <c r="L3055" i="3" s="1"/>
  <c r="F2767" i="3"/>
  <c r="H2767" i="3" s="1"/>
  <c r="L2767" i="3" s="1"/>
  <c r="D2767" i="3"/>
  <c r="D5750" i="3"/>
  <c r="M5750" i="3" s="1"/>
  <c r="F5750" i="3"/>
  <c r="H5750" i="3" s="1"/>
  <c r="L5750" i="3" s="1"/>
  <c r="D2520" i="3"/>
  <c r="F2520" i="3"/>
  <c r="H2520" i="3" s="1"/>
  <c r="L2520" i="3" s="1"/>
  <c r="D2781" i="3"/>
  <c r="F2781" i="3"/>
  <c r="H2781" i="3" s="1"/>
  <c r="L2781" i="3" s="1"/>
  <c r="D2395" i="3"/>
  <c r="F2395" i="3"/>
  <c r="H2395" i="3" s="1"/>
  <c r="L2395" i="3" s="1"/>
  <c r="F4167" i="3"/>
  <c r="H4167" i="3" s="1"/>
  <c r="L4167" i="3" s="1"/>
  <c r="D4167" i="3"/>
  <c r="M4167" i="3" s="1"/>
  <c r="D2554" i="3"/>
  <c r="F2554" i="3"/>
  <c r="H2554" i="3" s="1"/>
  <c r="L2554" i="3" s="1"/>
  <c r="D719" i="3"/>
  <c r="F719" i="3"/>
  <c r="H719" i="3" s="1"/>
  <c r="L719" i="3" s="1"/>
  <c r="F178" i="3"/>
  <c r="H178" i="3" s="1"/>
  <c r="L178" i="3" s="1"/>
  <c r="D178" i="3"/>
  <c r="D1461" i="3"/>
  <c r="F1461" i="3"/>
  <c r="H1461" i="3" s="1"/>
  <c r="L1461" i="3" s="1"/>
  <c r="D3394" i="3"/>
  <c r="F3394" i="3"/>
  <c r="H3394" i="3" s="1"/>
  <c r="L3394" i="3" s="1"/>
  <c r="D279" i="3"/>
  <c r="F279" i="3"/>
  <c r="H279" i="3" s="1"/>
  <c r="L279" i="3" s="1"/>
  <c r="F5375" i="3"/>
  <c r="H5375" i="3" s="1"/>
  <c r="L5375" i="3" s="1"/>
  <c r="D5375" i="3"/>
  <c r="M5375" i="3" s="1"/>
  <c r="F4138" i="3"/>
  <c r="H4138" i="3" s="1"/>
  <c r="L4138" i="3" s="1"/>
  <c r="D4138" i="3"/>
  <c r="M4138" i="3" s="1"/>
  <c r="F311" i="3"/>
  <c r="H311" i="3" s="1"/>
  <c r="L311" i="3" s="1"/>
  <c r="D311" i="3"/>
  <c r="D3248" i="3"/>
  <c r="F3248" i="3"/>
  <c r="H3248" i="3" s="1"/>
  <c r="L3248" i="3" s="1"/>
  <c r="D3664" i="3"/>
  <c r="F3664" i="3"/>
  <c r="H3664" i="3" s="1"/>
  <c r="L3664" i="3" s="1"/>
  <c r="D1739" i="3"/>
  <c r="F1739" i="3"/>
  <c r="H1739" i="3" s="1"/>
  <c r="L1739" i="3" s="1"/>
  <c r="D4944" i="3"/>
  <c r="M4944" i="3" s="1"/>
  <c r="F4944" i="3"/>
  <c r="H4944" i="3" s="1"/>
  <c r="L4944" i="3" s="1"/>
  <c r="D1526" i="3"/>
  <c r="F1526" i="3"/>
  <c r="H1526" i="3" s="1"/>
  <c r="L1526" i="3" s="1"/>
  <c r="D569" i="3"/>
  <c r="F569" i="3"/>
  <c r="H569" i="3" s="1"/>
  <c r="L569" i="3" s="1"/>
  <c r="F346" i="3"/>
  <c r="H346" i="3" s="1"/>
  <c r="L346" i="3" s="1"/>
  <c r="D346" i="3"/>
  <c r="F3996" i="3"/>
  <c r="H3996" i="3" s="1"/>
  <c r="L3996" i="3" s="1"/>
  <c r="D3996" i="3"/>
  <c r="M3996" i="3" s="1"/>
  <c r="F4775" i="3"/>
  <c r="H4775" i="3" s="1"/>
  <c r="L4775" i="3" s="1"/>
  <c r="D4775" i="3"/>
  <c r="M4775" i="3" s="1"/>
  <c r="D3229" i="3"/>
  <c r="F3229" i="3"/>
  <c r="H3229" i="3" s="1"/>
  <c r="L3229" i="3" s="1"/>
  <c r="F5467" i="3"/>
  <c r="H5467" i="3" s="1"/>
  <c r="L5467" i="3" s="1"/>
  <c r="D5467" i="3"/>
  <c r="M5467" i="3" s="1"/>
  <c r="F496" i="3"/>
  <c r="H496" i="3" s="1"/>
  <c r="L496" i="3" s="1"/>
  <c r="D496" i="3"/>
  <c r="D1737" i="3"/>
  <c r="F1737" i="3"/>
  <c r="H1737" i="3" s="1"/>
  <c r="L1737" i="3" s="1"/>
  <c r="D4335" i="3"/>
  <c r="M4335" i="3" s="1"/>
  <c r="F4335" i="3"/>
  <c r="H4335" i="3" s="1"/>
  <c r="L4335" i="3" s="1"/>
  <c r="D1591" i="3"/>
  <c r="F1591" i="3"/>
  <c r="H1591" i="3" s="1"/>
  <c r="L1591" i="3" s="1"/>
  <c r="D1443" i="3"/>
  <c r="F1443" i="3"/>
  <c r="H1443" i="3" s="1"/>
  <c r="L1443" i="3" s="1"/>
  <c r="D1597" i="3"/>
  <c r="F1597" i="3"/>
  <c r="H1597" i="3" s="1"/>
  <c r="L1597" i="3" s="1"/>
  <c r="F396" i="3"/>
  <c r="H396" i="3" s="1"/>
  <c r="L396" i="3" s="1"/>
  <c r="D396" i="3"/>
  <c r="D1284" i="3"/>
  <c r="F1284" i="3"/>
  <c r="H1284" i="3" s="1"/>
  <c r="L1284" i="3" s="1"/>
  <c r="F4163" i="3"/>
  <c r="H4163" i="3" s="1"/>
  <c r="L4163" i="3" s="1"/>
  <c r="D4163" i="3"/>
  <c r="M4163" i="3" s="1"/>
  <c r="D2813" i="3"/>
  <c r="F2813" i="3"/>
  <c r="H2813" i="3" s="1"/>
  <c r="L2813" i="3" s="1"/>
  <c r="F832" i="3"/>
  <c r="H832" i="3" s="1"/>
  <c r="L832" i="3" s="1"/>
  <c r="D832" i="3"/>
  <c r="D3301" i="3"/>
  <c r="F3301" i="3"/>
  <c r="H3301" i="3" s="1"/>
  <c r="L3301" i="3" s="1"/>
  <c r="F289" i="3"/>
  <c r="H289" i="3" s="1"/>
  <c r="L289" i="3" s="1"/>
  <c r="D289" i="3"/>
  <c r="F2023" i="3"/>
  <c r="H2023" i="3" s="1"/>
  <c r="L2023" i="3" s="1"/>
  <c r="D2023" i="3"/>
  <c r="F275" i="3"/>
  <c r="H275" i="3" s="1"/>
  <c r="L275" i="3" s="1"/>
  <c r="D275" i="3"/>
  <c r="F5209" i="3"/>
  <c r="H5209" i="3" s="1"/>
  <c r="L5209" i="3" s="1"/>
  <c r="D5209" i="3"/>
  <c r="M5209" i="3" s="1"/>
  <c r="D1471" i="3"/>
  <c r="F1471" i="3"/>
  <c r="H1471" i="3" s="1"/>
  <c r="L1471" i="3" s="1"/>
  <c r="D1818" i="3"/>
  <c r="F1818" i="3"/>
  <c r="H1818" i="3" s="1"/>
  <c r="L1818" i="3" s="1"/>
  <c r="F571" i="3"/>
  <c r="H571" i="3" s="1"/>
  <c r="L571" i="3" s="1"/>
  <c r="D571" i="3"/>
  <c r="D1997" i="3"/>
  <c r="F1997" i="3"/>
  <c r="H1997" i="3" s="1"/>
  <c r="L1997" i="3" s="1"/>
  <c r="F3345" i="3"/>
  <c r="H3345" i="3" s="1"/>
  <c r="L3345" i="3" s="1"/>
  <c r="D3345" i="3"/>
  <c r="F1832" i="3"/>
  <c r="H1832" i="3" s="1"/>
  <c r="L1832" i="3" s="1"/>
  <c r="D1832" i="3"/>
  <c r="F5995" i="3"/>
  <c r="H5995" i="3" s="1"/>
  <c r="L5995" i="3" s="1"/>
  <c r="D5995" i="3"/>
  <c r="M5995" i="3" s="1"/>
  <c r="D3288" i="3"/>
  <c r="F3288" i="3"/>
  <c r="H3288" i="3" s="1"/>
  <c r="L3288" i="3" s="1"/>
  <c r="D3563" i="3"/>
  <c r="F3563" i="3"/>
  <c r="H3563" i="3" s="1"/>
  <c r="L3563" i="3" s="1"/>
  <c r="D2261" i="3"/>
  <c r="F2261" i="3"/>
  <c r="H2261" i="3" s="1"/>
  <c r="L2261" i="3" s="1"/>
  <c r="D1962" i="3"/>
  <c r="F1962" i="3"/>
  <c r="H1962" i="3" s="1"/>
  <c r="L1962" i="3" s="1"/>
  <c r="F463" i="3"/>
  <c r="H463" i="3" s="1"/>
  <c r="L463" i="3" s="1"/>
  <c r="D463" i="3"/>
  <c r="D5418" i="3"/>
  <c r="M5418" i="3" s="1"/>
  <c r="F5418" i="3"/>
  <c r="H5418" i="3" s="1"/>
  <c r="L5418" i="3" s="1"/>
  <c r="D110" i="3"/>
  <c r="F110" i="3"/>
  <c r="H110" i="3" s="1"/>
  <c r="L110" i="3" s="1"/>
  <c r="D3369" i="3"/>
  <c r="F3369" i="3"/>
  <c r="H3369" i="3" s="1"/>
  <c r="L3369" i="3" s="1"/>
  <c r="D1058" i="3"/>
  <c r="F1058" i="3"/>
  <c r="H1058" i="3" s="1"/>
  <c r="L1058" i="3" s="1"/>
  <c r="D1753" i="3"/>
  <c r="F1753" i="3"/>
  <c r="H1753" i="3" s="1"/>
  <c r="L1753" i="3" s="1"/>
  <c r="D1421" i="3"/>
  <c r="F1421" i="3"/>
  <c r="H1421" i="3" s="1"/>
  <c r="L1421" i="3" s="1"/>
  <c r="D2449" i="3"/>
  <c r="F2449" i="3"/>
  <c r="H2449" i="3" s="1"/>
  <c r="L2449" i="3" s="1"/>
  <c r="F2343" i="3"/>
  <c r="H2343" i="3" s="1"/>
  <c r="L2343" i="3" s="1"/>
  <c r="D2343" i="3"/>
  <c r="F2328" i="3"/>
  <c r="H2328" i="3" s="1"/>
  <c r="L2328" i="3" s="1"/>
  <c r="D2328" i="3"/>
  <c r="D601" i="3"/>
  <c r="F601" i="3"/>
  <c r="H601" i="3" s="1"/>
  <c r="L601" i="3" s="1"/>
  <c r="F371" i="3"/>
  <c r="H371" i="3" s="1"/>
  <c r="L371" i="3" s="1"/>
  <c r="D371" i="3"/>
  <c r="D5846" i="3"/>
  <c r="M5846" i="3" s="1"/>
  <c r="F5846" i="3"/>
  <c r="H5846" i="3" s="1"/>
  <c r="L5846" i="3" s="1"/>
  <c r="F321" i="3"/>
  <c r="H321" i="3" s="1"/>
  <c r="L321" i="3" s="1"/>
  <c r="D321" i="3"/>
  <c r="F858" i="3"/>
  <c r="H858" i="3" s="1"/>
  <c r="L858" i="3" s="1"/>
  <c r="D858" i="3"/>
  <c r="D2406" i="3"/>
  <c r="F2406" i="3"/>
  <c r="H2406" i="3" s="1"/>
  <c r="L2406" i="3" s="1"/>
  <c r="D4330" i="3"/>
  <c r="M4330" i="3" s="1"/>
  <c r="F4330" i="3"/>
  <c r="H4330" i="3" s="1"/>
  <c r="L4330" i="3" s="1"/>
  <c r="D3526" i="3"/>
  <c r="F3526" i="3"/>
  <c r="H3526" i="3" s="1"/>
  <c r="L3526" i="3" s="1"/>
  <c r="F4795" i="3"/>
  <c r="H4795" i="3" s="1"/>
  <c r="L4795" i="3" s="1"/>
  <c r="D4795" i="3"/>
  <c r="M4795" i="3" s="1"/>
  <c r="F2732" i="3"/>
  <c r="H2732" i="3" s="1"/>
  <c r="L2732" i="3" s="1"/>
  <c r="D2732" i="3"/>
  <c r="F1706" i="3"/>
  <c r="H1706" i="3" s="1"/>
  <c r="L1706" i="3" s="1"/>
  <c r="D1706" i="3"/>
  <c r="D3956" i="3"/>
  <c r="M3956" i="3" s="1"/>
  <c r="F3956" i="3"/>
  <c r="H3956" i="3" s="1"/>
  <c r="L3956" i="3" s="1"/>
  <c r="D269" i="3"/>
  <c r="F269" i="3"/>
  <c r="H269" i="3" s="1"/>
  <c r="L269" i="3" s="1"/>
  <c r="F481" i="3"/>
  <c r="H481" i="3" s="1"/>
  <c r="L481" i="3" s="1"/>
  <c r="D481" i="3"/>
  <c r="F3645" i="3"/>
  <c r="H3645" i="3" s="1"/>
  <c r="L3645" i="3" s="1"/>
  <c r="D3645" i="3"/>
  <c r="D4606" i="3"/>
  <c r="M4606" i="3" s="1"/>
  <c r="F4606" i="3"/>
  <c r="H4606" i="3" s="1"/>
  <c r="L4606" i="3" s="1"/>
  <c r="D2985" i="3"/>
  <c r="F2985" i="3"/>
  <c r="H2985" i="3" s="1"/>
  <c r="L2985" i="3" s="1"/>
  <c r="D4617" i="3"/>
  <c r="M4617" i="3" s="1"/>
  <c r="F4617" i="3"/>
  <c r="H4617" i="3" s="1"/>
  <c r="L4617" i="3" s="1"/>
  <c r="F3493" i="3"/>
  <c r="H3493" i="3" s="1"/>
  <c r="L3493" i="3" s="1"/>
  <c r="D3493" i="3"/>
  <c r="D2574" i="3"/>
  <c r="F2574" i="3"/>
  <c r="H2574" i="3" s="1"/>
  <c r="L2574" i="3" s="1"/>
  <c r="D2918" i="3"/>
  <c r="F2918" i="3"/>
  <c r="H2918" i="3" s="1"/>
  <c r="L2918" i="3" s="1"/>
  <c r="F1883" i="3"/>
  <c r="H1883" i="3" s="1"/>
  <c r="L1883" i="3" s="1"/>
  <c r="D1883" i="3"/>
  <c r="F67" i="3"/>
  <c r="H67" i="3" s="1"/>
  <c r="L67" i="3" s="1"/>
  <c r="D67" i="3"/>
  <c r="F2509" i="3"/>
  <c r="H2509" i="3" s="1"/>
  <c r="L2509" i="3" s="1"/>
  <c r="D2509" i="3"/>
  <c r="D3777" i="3"/>
  <c r="M3777" i="3" s="1"/>
  <c r="F3777" i="3"/>
  <c r="H3777" i="3" s="1"/>
  <c r="L3777" i="3" s="1"/>
  <c r="F127" i="3"/>
  <c r="H127" i="3" s="1"/>
  <c r="L127" i="3" s="1"/>
  <c r="D127" i="3"/>
  <c r="F993" i="3"/>
  <c r="H993" i="3" s="1"/>
  <c r="L993" i="3" s="1"/>
  <c r="D993" i="3"/>
  <c r="F3068" i="3"/>
  <c r="H3068" i="3" s="1"/>
  <c r="L3068" i="3" s="1"/>
  <c r="D3068" i="3"/>
  <c r="F3842" i="3"/>
  <c r="H3842" i="3" s="1"/>
  <c r="L3842" i="3" s="1"/>
  <c r="D3842" i="3"/>
  <c r="M3842" i="3" s="1"/>
  <c r="F2428" i="3"/>
  <c r="H2428" i="3" s="1"/>
  <c r="L2428" i="3" s="1"/>
  <c r="D2428" i="3"/>
  <c r="F2305" i="3"/>
  <c r="H2305" i="3" s="1"/>
  <c r="L2305" i="3" s="1"/>
  <c r="D2305" i="3"/>
  <c r="F4709" i="3"/>
  <c r="H4709" i="3" s="1"/>
  <c r="L4709" i="3" s="1"/>
  <c r="D4709" i="3"/>
  <c r="M4709" i="3" s="1"/>
  <c r="F1080" i="3"/>
  <c r="H1080" i="3" s="1"/>
  <c r="L1080" i="3" s="1"/>
  <c r="D1080" i="3"/>
  <c r="F1177" i="3"/>
  <c r="H1177" i="3" s="1"/>
  <c r="L1177" i="3" s="1"/>
  <c r="D1177" i="3"/>
  <c r="F1276" i="3"/>
  <c r="H1276" i="3" s="1"/>
  <c r="L1276" i="3" s="1"/>
  <c r="D1276" i="3"/>
  <c r="F922" i="3"/>
  <c r="H922" i="3" s="1"/>
  <c r="L922" i="3" s="1"/>
  <c r="D922" i="3"/>
  <c r="D620" i="3"/>
  <c r="F620" i="3"/>
  <c r="H620" i="3" s="1"/>
  <c r="L620" i="3" s="1"/>
  <c r="F1905" i="3"/>
  <c r="H1905" i="3" s="1"/>
  <c r="L1905" i="3" s="1"/>
  <c r="D1905" i="3"/>
  <c r="D36" i="3"/>
  <c r="F36" i="3"/>
  <c r="H36" i="3" s="1"/>
  <c r="L36" i="3" s="1"/>
  <c r="F3241" i="3"/>
  <c r="H3241" i="3" s="1"/>
  <c r="L3241" i="3" s="1"/>
  <c r="D3241" i="3"/>
  <c r="M17" i="3"/>
  <c r="Q17" i="3"/>
  <c r="D60" i="3"/>
  <c r="F60" i="3"/>
  <c r="H60" i="3" s="1"/>
  <c r="L60" i="3" s="1"/>
  <c r="D5800" i="3"/>
  <c r="M5800" i="3" s="1"/>
  <c r="F5800" i="3"/>
  <c r="H5800" i="3" s="1"/>
  <c r="L5800" i="3" s="1"/>
  <c r="F3952" i="3"/>
  <c r="H3952" i="3" s="1"/>
  <c r="L3952" i="3" s="1"/>
  <c r="D3952" i="3"/>
  <c r="M3952" i="3" s="1"/>
  <c r="F2136" i="3"/>
  <c r="H2136" i="3" s="1"/>
  <c r="L2136" i="3" s="1"/>
  <c r="D2136" i="3"/>
  <c r="D5186" i="3"/>
  <c r="M5186" i="3" s="1"/>
  <c r="F5186" i="3"/>
  <c r="H5186" i="3" s="1"/>
  <c r="L5186" i="3" s="1"/>
  <c r="F5337" i="3"/>
  <c r="H5337" i="3" s="1"/>
  <c r="L5337" i="3" s="1"/>
  <c r="D5337" i="3"/>
  <c r="M5337" i="3" s="1"/>
  <c r="F838" i="3"/>
  <c r="H838" i="3" s="1"/>
  <c r="L838" i="3" s="1"/>
  <c r="D838" i="3"/>
  <c r="D3051" i="3"/>
  <c r="F3051" i="3"/>
  <c r="H3051" i="3" s="1"/>
  <c r="L3051" i="3" s="1"/>
  <c r="D4402" i="3"/>
  <c r="M4402" i="3" s="1"/>
  <c r="F4402" i="3"/>
  <c r="H4402" i="3" s="1"/>
  <c r="L4402" i="3" s="1"/>
  <c r="D1057" i="3"/>
  <c r="F1057" i="3"/>
  <c r="H1057" i="3" s="1"/>
  <c r="L1057" i="3" s="1"/>
  <c r="D1170" i="3"/>
  <c r="F1170" i="3"/>
  <c r="H1170" i="3" s="1"/>
  <c r="L1170" i="3" s="1"/>
  <c r="D4935" i="3"/>
  <c r="M4935" i="3" s="1"/>
  <c r="F4935" i="3"/>
  <c r="H4935" i="3" s="1"/>
  <c r="L4935" i="3" s="1"/>
  <c r="D5451" i="3"/>
  <c r="M5451" i="3" s="1"/>
  <c r="F5451" i="3"/>
  <c r="H5451" i="3" s="1"/>
  <c r="L5451" i="3" s="1"/>
  <c r="D802" i="3"/>
  <c r="F802" i="3"/>
  <c r="H802" i="3" s="1"/>
  <c r="L802" i="3" s="1"/>
  <c r="D1746" i="3"/>
  <c r="F1746" i="3"/>
  <c r="H1746" i="3" s="1"/>
  <c r="L1746" i="3" s="1"/>
  <c r="D3368" i="3"/>
  <c r="F3368" i="3"/>
  <c r="H3368" i="3" s="1"/>
  <c r="L3368" i="3" s="1"/>
  <c r="D2419" i="3"/>
  <c r="F2419" i="3"/>
  <c r="H2419" i="3" s="1"/>
  <c r="L2419" i="3" s="1"/>
  <c r="F5201" i="3"/>
  <c r="H5201" i="3" s="1"/>
  <c r="L5201" i="3" s="1"/>
  <c r="D5201" i="3"/>
  <c r="M5201" i="3" s="1"/>
  <c r="F2042" i="3"/>
  <c r="H2042" i="3" s="1"/>
  <c r="L2042" i="3" s="1"/>
  <c r="D2042" i="3"/>
  <c r="D2507" i="3"/>
  <c r="F2507" i="3"/>
  <c r="H2507" i="3" s="1"/>
  <c r="L2507" i="3" s="1"/>
  <c r="D1269" i="3"/>
  <c r="F1269" i="3"/>
  <c r="H1269" i="3" s="1"/>
  <c r="L1269" i="3" s="1"/>
  <c r="D574" i="3"/>
  <c r="F574" i="3"/>
  <c r="H574" i="3" s="1"/>
  <c r="L574" i="3" s="1"/>
  <c r="D3187" i="3"/>
  <c r="F3187" i="3"/>
  <c r="H3187" i="3" s="1"/>
  <c r="L3187" i="3" s="1"/>
  <c r="F1605" i="3"/>
  <c r="H1605" i="3" s="1"/>
  <c r="L1605" i="3" s="1"/>
  <c r="D1605" i="3"/>
  <c r="F1385" i="3"/>
  <c r="H1385" i="3" s="1"/>
  <c r="L1385" i="3" s="1"/>
  <c r="D1385" i="3"/>
  <c r="D2672" i="3"/>
  <c r="F2672" i="3"/>
  <c r="H2672" i="3" s="1"/>
  <c r="L2672" i="3" s="1"/>
  <c r="D1645" i="3"/>
  <c r="F1645" i="3"/>
  <c r="H1645" i="3" s="1"/>
  <c r="L1645" i="3" s="1"/>
  <c r="D3623" i="3"/>
  <c r="F3623" i="3"/>
  <c r="H3623" i="3" s="1"/>
  <c r="L3623" i="3" s="1"/>
  <c r="D2133" i="3"/>
  <c r="F2133" i="3"/>
  <c r="H2133" i="3" s="1"/>
  <c r="L2133" i="3" s="1"/>
  <c r="D4042" i="3"/>
  <c r="M4042" i="3" s="1"/>
  <c r="F4042" i="3"/>
  <c r="H4042" i="3" s="1"/>
  <c r="L4042" i="3" s="1"/>
  <c r="D3130" i="3"/>
  <c r="F3130" i="3"/>
  <c r="H3130" i="3" s="1"/>
  <c r="L3130" i="3" s="1"/>
  <c r="D5872" i="3"/>
  <c r="M5872" i="3" s="1"/>
  <c r="F5872" i="3"/>
  <c r="H5872" i="3" s="1"/>
  <c r="L5872" i="3" s="1"/>
  <c r="F1507" i="3"/>
  <c r="H1507" i="3" s="1"/>
  <c r="L1507" i="3" s="1"/>
  <c r="D1507" i="3"/>
  <c r="F4080" i="3"/>
  <c r="H4080" i="3" s="1"/>
  <c r="L4080" i="3" s="1"/>
  <c r="D4080" i="3"/>
  <c r="M4080" i="3" s="1"/>
  <c r="D1780" i="3"/>
  <c r="F1780" i="3"/>
  <c r="H1780" i="3" s="1"/>
  <c r="L1780" i="3" s="1"/>
  <c r="F5336" i="3"/>
  <c r="H5336" i="3" s="1"/>
  <c r="L5336" i="3" s="1"/>
  <c r="D5336" i="3"/>
  <c r="M5336" i="3" s="1"/>
  <c r="D4969" i="3"/>
  <c r="M4969" i="3" s="1"/>
  <c r="F4969" i="3"/>
  <c r="H4969" i="3" s="1"/>
  <c r="L4969" i="3" s="1"/>
  <c r="D4244" i="3"/>
  <c r="M4244" i="3" s="1"/>
  <c r="F4244" i="3"/>
  <c r="H4244" i="3" s="1"/>
  <c r="L4244" i="3" s="1"/>
  <c r="D914" i="3"/>
  <c r="F914" i="3"/>
  <c r="H914" i="3" s="1"/>
  <c r="L914" i="3" s="1"/>
  <c r="D1972" i="3"/>
  <c r="F1972" i="3"/>
  <c r="H1972" i="3" s="1"/>
  <c r="L1972" i="3" s="1"/>
  <c r="D3324" i="3"/>
  <c r="F3324" i="3"/>
  <c r="H3324" i="3" s="1"/>
  <c r="L3324" i="3" s="1"/>
  <c r="D4610" i="3"/>
  <c r="M4610" i="3" s="1"/>
  <c r="F4610" i="3"/>
  <c r="H4610" i="3" s="1"/>
  <c r="L4610" i="3" s="1"/>
  <c r="F2778" i="3"/>
  <c r="H2778" i="3" s="1"/>
  <c r="L2778" i="3" s="1"/>
  <c r="D2778" i="3"/>
  <c r="D4808" i="3"/>
  <c r="M4808" i="3" s="1"/>
  <c r="F4808" i="3"/>
  <c r="H4808" i="3" s="1"/>
  <c r="L4808" i="3" s="1"/>
  <c r="D5584" i="3"/>
  <c r="M5584" i="3" s="1"/>
  <c r="F5584" i="3"/>
  <c r="H5584" i="3" s="1"/>
  <c r="L5584" i="3" s="1"/>
  <c r="D1568" i="3"/>
  <c r="F1568" i="3"/>
  <c r="H1568" i="3" s="1"/>
  <c r="L1568" i="3" s="1"/>
  <c r="D1138" i="3"/>
  <c r="F1138" i="3"/>
  <c r="H1138" i="3" s="1"/>
  <c r="L1138" i="3" s="1"/>
  <c r="F2040" i="3"/>
  <c r="H2040" i="3" s="1"/>
  <c r="L2040" i="3" s="1"/>
  <c r="D2040" i="3"/>
  <c r="D5181" i="3"/>
  <c r="M5181" i="3" s="1"/>
  <c r="F5181" i="3"/>
  <c r="H5181" i="3" s="1"/>
  <c r="L5181" i="3" s="1"/>
  <c r="D2456" i="3"/>
  <c r="F2456" i="3"/>
  <c r="H2456" i="3" s="1"/>
  <c r="L2456" i="3" s="1"/>
  <c r="F3917" i="3"/>
  <c r="H3917" i="3" s="1"/>
  <c r="L3917" i="3" s="1"/>
  <c r="D3917" i="3"/>
  <c r="M3917" i="3" s="1"/>
  <c r="D821" i="3"/>
  <c r="F821" i="3"/>
  <c r="H821" i="3" s="1"/>
  <c r="L821" i="3" s="1"/>
  <c r="F5577" i="3"/>
  <c r="H5577" i="3" s="1"/>
  <c r="L5577" i="3" s="1"/>
  <c r="D5577" i="3"/>
  <c r="M5577" i="3" s="1"/>
  <c r="D3049" i="3"/>
  <c r="F3049" i="3"/>
  <c r="H3049" i="3" s="1"/>
  <c r="L3049" i="3" s="1"/>
  <c r="D3223" i="3"/>
  <c r="F3223" i="3"/>
  <c r="H3223" i="3" s="1"/>
  <c r="L3223" i="3" s="1"/>
  <c r="F4391" i="3"/>
  <c r="H4391" i="3" s="1"/>
  <c r="L4391" i="3" s="1"/>
  <c r="D4391" i="3"/>
  <c r="M4391" i="3" s="1"/>
  <c r="D1804" i="3"/>
  <c r="F1804" i="3"/>
  <c r="H1804" i="3" s="1"/>
  <c r="L1804" i="3" s="1"/>
  <c r="D4785" i="3"/>
  <c r="M4785" i="3" s="1"/>
  <c r="F4785" i="3"/>
  <c r="H4785" i="3" s="1"/>
  <c r="L4785" i="3" s="1"/>
  <c r="F5059" i="3"/>
  <c r="H5059" i="3" s="1"/>
  <c r="L5059" i="3" s="1"/>
  <c r="D5059" i="3"/>
  <c r="M5059" i="3" s="1"/>
  <c r="D2980" i="3"/>
  <c r="F2980" i="3"/>
  <c r="H2980" i="3" s="1"/>
  <c r="L2980" i="3" s="1"/>
  <c r="D5420" i="3"/>
  <c r="M5420" i="3" s="1"/>
  <c r="F5420" i="3"/>
  <c r="H5420" i="3" s="1"/>
  <c r="L5420" i="3" s="1"/>
  <c r="D5193" i="3"/>
  <c r="M5193" i="3" s="1"/>
  <c r="F5193" i="3"/>
  <c r="H5193" i="3" s="1"/>
  <c r="L5193" i="3" s="1"/>
  <c r="D4208" i="3"/>
  <c r="M4208" i="3" s="1"/>
  <c r="F4208" i="3"/>
  <c r="H4208" i="3" s="1"/>
  <c r="L4208" i="3" s="1"/>
  <c r="D4892" i="3"/>
  <c r="M4892" i="3" s="1"/>
  <c r="F4892" i="3"/>
  <c r="H4892" i="3" s="1"/>
  <c r="L4892" i="3" s="1"/>
  <c r="F657" i="3"/>
  <c r="H657" i="3" s="1"/>
  <c r="L657" i="3" s="1"/>
  <c r="D657" i="3"/>
  <c r="D2079" i="3"/>
  <c r="F2079" i="3"/>
  <c r="H2079" i="3" s="1"/>
  <c r="L2079" i="3" s="1"/>
  <c r="D3243" i="3"/>
  <c r="F3243" i="3"/>
  <c r="H3243" i="3" s="1"/>
  <c r="L3243" i="3" s="1"/>
  <c r="D224" i="3"/>
  <c r="F224" i="3"/>
  <c r="H224" i="3" s="1"/>
  <c r="L224" i="3" s="1"/>
  <c r="D4256" i="3"/>
  <c r="M4256" i="3" s="1"/>
  <c r="F4256" i="3"/>
  <c r="H4256" i="3" s="1"/>
  <c r="L4256" i="3" s="1"/>
  <c r="D1074" i="3"/>
  <c r="F1074" i="3"/>
  <c r="H1074" i="3" s="1"/>
  <c r="L1074" i="3" s="1"/>
  <c r="F4043" i="3"/>
  <c r="H4043" i="3" s="1"/>
  <c r="L4043" i="3" s="1"/>
  <c r="D4043" i="3"/>
  <c r="M4043" i="3" s="1"/>
  <c r="F1581" i="3"/>
  <c r="H1581" i="3" s="1"/>
  <c r="L1581" i="3" s="1"/>
  <c r="D1581" i="3"/>
  <c r="F4729" i="3"/>
  <c r="H4729" i="3" s="1"/>
  <c r="L4729" i="3" s="1"/>
  <c r="D4729" i="3"/>
  <c r="M4729" i="3" s="1"/>
  <c r="D4222" i="3"/>
  <c r="M4222" i="3" s="1"/>
  <c r="F4222" i="3"/>
  <c r="H4222" i="3" s="1"/>
  <c r="L4222" i="3" s="1"/>
  <c r="D466" i="3"/>
  <c r="F466" i="3"/>
  <c r="H466" i="3" s="1"/>
  <c r="L466" i="3" s="1"/>
  <c r="D4495" i="3"/>
  <c r="M4495" i="3" s="1"/>
  <c r="F4495" i="3"/>
  <c r="H4495" i="3" s="1"/>
  <c r="L4495" i="3" s="1"/>
  <c r="D3485" i="3"/>
  <c r="F3485" i="3"/>
  <c r="H3485" i="3" s="1"/>
  <c r="L3485" i="3" s="1"/>
  <c r="D57" i="3"/>
  <c r="F57" i="3"/>
  <c r="H57" i="3" s="1"/>
  <c r="L57" i="3" s="1"/>
  <c r="D2224" i="3"/>
  <c r="F2224" i="3"/>
  <c r="H2224" i="3" s="1"/>
  <c r="L2224" i="3" s="1"/>
  <c r="D1853" i="3"/>
  <c r="F1853" i="3"/>
  <c r="H1853" i="3" s="1"/>
  <c r="L1853" i="3" s="1"/>
  <c r="D4674" i="3"/>
  <c r="M4674" i="3" s="1"/>
  <c r="F4674" i="3"/>
  <c r="H4674" i="3" s="1"/>
  <c r="L4674" i="3" s="1"/>
  <c r="F2620" i="3"/>
  <c r="H2620" i="3" s="1"/>
  <c r="L2620" i="3" s="1"/>
  <c r="D2620" i="3"/>
  <c r="F4816" i="3"/>
  <c r="H4816" i="3" s="1"/>
  <c r="L4816" i="3" s="1"/>
  <c r="D4816" i="3"/>
  <c r="M4816" i="3" s="1"/>
  <c r="F3817" i="3"/>
  <c r="H3817" i="3" s="1"/>
  <c r="L3817" i="3" s="1"/>
  <c r="D3817" i="3"/>
  <c r="M3817" i="3" s="1"/>
  <c r="D5618" i="3"/>
  <c r="M5618" i="3" s="1"/>
  <c r="F5618" i="3"/>
  <c r="H5618" i="3" s="1"/>
  <c r="L5618" i="3" s="1"/>
  <c r="F3771" i="3"/>
  <c r="H3771" i="3" s="1"/>
  <c r="L3771" i="3" s="1"/>
  <c r="D3771" i="3"/>
  <c r="M3771" i="3" s="1"/>
  <c r="F865" i="3"/>
  <c r="H865" i="3" s="1"/>
  <c r="L865" i="3" s="1"/>
  <c r="D865" i="3"/>
  <c r="F2521" i="3"/>
  <c r="H2521" i="3" s="1"/>
  <c r="L2521" i="3" s="1"/>
  <c r="D2521" i="3"/>
  <c r="D5825" i="3"/>
  <c r="M5825" i="3" s="1"/>
  <c r="F5825" i="3"/>
  <c r="H5825" i="3" s="1"/>
  <c r="L5825" i="3" s="1"/>
  <c r="D5585" i="3"/>
  <c r="M5585" i="3" s="1"/>
  <c r="F5585" i="3"/>
  <c r="H5585" i="3" s="1"/>
  <c r="L5585" i="3" s="1"/>
  <c r="D4425" i="3"/>
  <c r="M4425" i="3" s="1"/>
  <c r="F4425" i="3"/>
  <c r="H4425" i="3" s="1"/>
  <c r="L4425" i="3" s="1"/>
  <c r="D2469" i="3"/>
  <c r="F2469" i="3"/>
  <c r="H2469" i="3" s="1"/>
  <c r="L2469" i="3" s="1"/>
  <c r="F3625" i="3"/>
  <c r="H3625" i="3" s="1"/>
  <c r="L3625" i="3" s="1"/>
  <c r="D3625" i="3"/>
  <c r="D1748" i="3"/>
  <c r="F1748" i="3"/>
  <c r="H1748" i="3" s="1"/>
  <c r="L1748" i="3" s="1"/>
  <c r="F5345" i="3"/>
  <c r="H5345" i="3" s="1"/>
  <c r="L5345" i="3" s="1"/>
  <c r="D5345" i="3"/>
  <c r="M5345" i="3" s="1"/>
  <c r="D5483" i="3"/>
  <c r="M5483" i="3" s="1"/>
  <c r="F5483" i="3"/>
  <c r="H5483" i="3" s="1"/>
  <c r="L5483" i="3" s="1"/>
  <c r="D1567" i="3"/>
  <c r="F1567" i="3"/>
  <c r="H1567" i="3" s="1"/>
  <c r="L1567" i="3" s="1"/>
  <c r="D1308" i="3"/>
  <c r="F1308" i="3"/>
  <c r="H1308" i="3" s="1"/>
  <c r="L1308" i="3" s="1"/>
  <c r="F5647" i="3"/>
  <c r="H5647" i="3" s="1"/>
  <c r="L5647" i="3" s="1"/>
  <c r="D5647" i="3"/>
  <c r="M5647" i="3" s="1"/>
  <c r="F4152" i="3"/>
  <c r="H4152" i="3" s="1"/>
  <c r="L4152" i="3" s="1"/>
  <c r="D4152" i="3"/>
  <c r="M4152" i="3" s="1"/>
  <c r="F5550" i="3"/>
  <c r="H5550" i="3" s="1"/>
  <c r="L5550" i="3" s="1"/>
  <c r="D5550" i="3"/>
  <c r="M5550" i="3" s="1"/>
  <c r="D1119" i="3"/>
  <c r="F1119" i="3"/>
  <c r="H1119" i="3" s="1"/>
  <c r="L1119" i="3" s="1"/>
  <c r="D2759" i="3"/>
  <c r="F2759" i="3"/>
  <c r="H2759" i="3" s="1"/>
  <c r="L2759" i="3" s="1"/>
  <c r="D2092" i="3"/>
  <c r="F2092" i="3"/>
  <c r="H2092" i="3" s="1"/>
  <c r="L2092" i="3" s="1"/>
  <c r="D1996" i="3"/>
  <c r="F1996" i="3"/>
  <c r="H1996" i="3" s="1"/>
  <c r="L1996" i="3" s="1"/>
  <c r="D344" i="3"/>
  <c r="F344" i="3"/>
  <c r="H344" i="3" s="1"/>
  <c r="L344" i="3" s="1"/>
  <c r="F4025" i="3"/>
  <c r="H4025" i="3" s="1"/>
  <c r="L4025" i="3" s="1"/>
  <c r="D4025" i="3"/>
  <c r="M4025" i="3" s="1"/>
  <c r="D5596" i="3"/>
  <c r="M5596" i="3" s="1"/>
  <c r="F5596" i="3"/>
  <c r="H5596" i="3" s="1"/>
  <c r="L5596" i="3" s="1"/>
  <c r="D894" i="3"/>
  <c r="F894" i="3"/>
  <c r="H894" i="3" s="1"/>
  <c r="L894" i="3" s="1"/>
  <c r="F3824" i="3"/>
  <c r="H3824" i="3" s="1"/>
  <c r="L3824" i="3" s="1"/>
  <c r="D3824" i="3"/>
  <c r="M3824" i="3" s="1"/>
  <c r="D1453" i="3"/>
  <c r="F1453" i="3"/>
  <c r="H1453" i="3" s="1"/>
  <c r="L1453" i="3" s="1"/>
  <c r="D3710" i="3"/>
  <c r="F3710" i="3"/>
  <c r="H3710" i="3" s="1"/>
  <c r="L3710" i="3" s="1"/>
  <c r="D834" i="3"/>
  <c r="F834" i="3"/>
  <c r="H834" i="3" s="1"/>
  <c r="L834" i="3" s="1"/>
  <c r="D2155" i="3"/>
  <c r="F2155" i="3"/>
  <c r="H2155" i="3" s="1"/>
  <c r="L2155" i="3" s="1"/>
  <c r="D3279" i="3"/>
  <c r="F3279" i="3"/>
  <c r="H3279" i="3" s="1"/>
  <c r="L3279" i="3" s="1"/>
  <c r="D3199" i="3"/>
  <c r="F3199" i="3"/>
  <c r="H3199" i="3" s="1"/>
  <c r="L3199" i="3" s="1"/>
  <c r="D2817" i="3"/>
  <c r="F2817" i="3"/>
  <c r="H2817" i="3" s="1"/>
  <c r="L2817" i="3" s="1"/>
  <c r="D3108" i="3"/>
  <c r="F3108" i="3"/>
  <c r="H3108" i="3" s="1"/>
  <c r="L3108" i="3" s="1"/>
  <c r="F3929" i="3"/>
  <c r="H3929" i="3" s="1"/>
  <c r="L3929" i="3" s="1"/>
  <c r="D3929" i="3"/>
  <c r="M3929" i="3" s="1"/>
  <c r="D5333" i="3"/>
  <c r="M5333" i="3" s="1"/>
  <c r="F5333" i="3"/>
  <c r="H5333" i="3" s="1"/>
  <c r="L5333" i="3" s="1"/>
  <c r="F823" i="3"/>
  <c r="H823" i="3" s="1"/>
  <c r="L823" i="3" s="1"/>
  <c r="D823" i="3"/>
  <c r="F3593" i="3"/>
  <c r="H3593" i="3" s="1"/>
  <c r="L3593" i="3" s="1"/>
  <c r="D3593" i="3"/>
  <c r="D4180" i="3"/>
  <c r="M4180" i="3" s="1"/>
  <c r="F4180" i="3"/>
  <c r="H4180" i="3" s="1"/>
  <c r="L4180" i="3" s="1"/>
  <c r="F4344" i="3"/>
  <c r="H4344" i="3" s="1"/>
  <c r="L4344" i="3" s="1"/>
  <c r="D4344" i="3"/>
  <c r="M4344" i="3" s="1"/>
  <c r="D1778" i="3"/>
  <c r="F1778" i="3"/>
  <c r="H1778" i="3" s="1"/>
  <c r="L1778" i="3" s="1"/>
  <c r="D2760" i="3"/>
  <c r="F2760" i="3"/>
  <c r="H2760" i="3" s="1"/>
  <c r="L2760" i="3" s="1"/>
  <c r="D460" i="3"/>
  <c r="F460" i="3"/>
  <c r="H460" i="3" s="1"/>
  <c r="L460" i="3" s="1"/>
  <c r="D4599" i="3"/>
  <c r="M4599" i="3" s="1"/>
  <c r="F4599" i="3"/>
  <c r="H4599" i="3" s="1"/>
  <c r="L4599" i="3" s="1"/>
  <c r="D302" i="3"/>
  <c r="F302" i="3"/>
  <c r="H302" i="3" s="1"/>
  <c r="L302" i="3" s="1"/>
  <c r="D5128" i="3"/>
  <c r="M5128" i="3" s="1"/>
  <c r="F5128" i="3"/>
  <c r="H5128" i="3" s="1"/>
  <c r="L5128" i="3" s="1"/>
  <c r="D3194" i="3"/>
  <c r="F3194" i="3"/>
  <c r="H3194" i="3" s="1"/>
  <c r="L3194" i="3" s="1"/>
  <c r="D47" i="3"/>
  <c r="F47" i="3"/>
  <c r="H47" i="3" s="1"/>
  <c r="L47" i="3" s="1"/>
  <c r="F4865" i="3"/>
  <c r="H4865" i="3" s="1"/>
  <c r="L4865" i="3" s="1"/>
  <c r="D4865" i="3"/>
  <c r="M4865" i="3" s="1"/>
  <c r="D3383" i="3"/>
  <c r="F3383" i="3"/>
  <c r="H3383" i="3" s="1"/>
  <c r="L3383" i="3" s="1"/>
  <c r="D1039" i="3"/>
  <c r="F1039" i="3"/>
  <c r="H1039" i="3" s="1"/>
  <c r="L1039" i="3" s="1"/>
  <c r="D646" i="3"/>
  <c r="F646" i="3"/>
  <c r="H646" i="3" s="1"/>
  <c r="L646" i="3" s="1"/>
  <c r="D4657" i="3"/>
  <c r="M4657" i="3" s="1"/>
  <c r="F4657" i="3"/>
  <c r="H4657" i="3" s="1"/>
  <c r="L4657" i="3" s="1"/>
  <c r="F1365" i="3"/>
  <c r="H1365" i="3" s="1"/>
  <c r="L1365" i="3" s="1"/>
  <c r="D1365" i="3"/>
  <c r="D4972" i="3"/>
  <c r="M4972" i="3" s="1"/>
  <c r="F4972" i="3"/>
  <c r="H4972" i="3" s="1"/>
  <c r="L4972" i="3" s="1"/>
  <c r="D4200" i="3"/>
  <c r="M4200" i="3" s="1"/>
  <c r="F4200" i="3"/>
  <c r="H4200" i="3" s="1"/>
  <c r="L4200" i="3" s="1"/>
  <c r="F2967" i="3"/>
  <c r="H2967" i="3" s="1"/>
  <c r="L2967" i="3" s="1"/>
  <c r="D2967" i="3"/>
  <c r="F5507" i="3"/>
  <c r="H5507" i="3" s="1"/>
  <c r="L5507" i="3" s="1"/>
  <c r="D5507" i="3"/>
  <c r="M5507" i="3" s="1"/>
  <c r="F4103" i="3"/>
  <c r="H4103" i="3" s="1"/>
  <c r="L4103" i="3" s="1"/>
  <c r="D4103" i="3"/>
  <c r="M4103" i="3" s="1"/>
  <c r="F3316" i="3"/>
  <c r="H3316" i="3" s="1"/>
  <c r="L3316" i="3" s="1"/>
  <c r="D3316" i="3"/>
  <c r="D5598" i="3"/>
  <c r="M5598" i="3" s="1"/>
  <c r="F5598" i="3"/>
  <c r="H5598" i="3" s="1"/>
  <c r="L5598" i="3" s="1"/>
  <c r="F2629" i="3"/>
  <c r="H2629" i="3" s="1"/>
  <c r="L2629" i="3" s="1"/>
  <c r="D2629" i="3"/>
  <c r="D2953" i="3"/>
  <c r="F2953" i="3"/>
  <c r="H2953" i="3" s="1"/>
  <c r="L2953" i="3" s="1"/>
  <c r="F5992" i="3"/>
  <c r="H5992" i="3" s="1"/>
  <c r="L5992" i="3" s="1"/>
  <c r="D5992" i="3"/>
  <c r="M5992" i="3" s="1"/>
  <c r="F2735" i="3"/>
  <c r="H2735" i="3" s="1"/>
  <c r="L2735" i="3" s="1"/>
  <c r="D2735" i="3"/>
  <c r="F1018" i="3"/>
  <c r="H1018" i="3" s="1"/>
  <c r="L1018" i="3" s="1"/>
  <c r="D1018" i="3"/>
  <c r="D1667" i="3"/>
  <c r="F1667" i="3"/>
  <c r="H1667" i="3" s="1"/>
  <c r="L1667" i="3" s="1"/>
  <c r="F5971" i="3"/>
  <c r="H5971" i="3" s="1"/>
  <c r="L5971" i="3" s="1"/>
  <c r="D5971" i="3"/>
  <c r="M5971" i="3" s="1"/>
  <c r="D3816" i="3"/>
  <c r="M3816" i="3" s="1"/>
  <c r="F3816" i="3"/>
  <c r="H3816" i="3" s="1"/>
  <c r="L3816" i="3" s="1"/>
  <c r="D4905" i="3"/>
  <c r="M4905" i="3" s="1"/>
  <c r="F4905" i="3"/>
  <c r="H4905" i="3" s="1"/>
  <c r="L4905" i="3" s="1"/>
  <c r="D3954" i="3"/>
  <c r="M3954" i="3" s="1"/>
  <c r="F3954" i="3"/>
  <c r="H3954" i="3" s="1"/>
  <c r="L3954" i="3" s="1"/>
  <c r="F713" i="3"/>
  <c r="H713" i="3" s="1"/>
  <c r="L713" i="3" s="1"/>
  <c r="D713" i="3"/>
  <c r="D2549" i="3"/>
  <c r="F2549" i="3"/>
  <c r="H2549" i="3" s="1"/>
  <c r="L2549" i="3" s="1"/>
  <c r="D2245" i="3"/>
  <c r="F2245" i="3"/>
  <c r="H2245" i="3" s="1"/>
  <c r="L2245" i="3" s="1"/>
  <c r="F4631" i="3"/>
  <c r="H4631" i="3" s="1"/>
  <c r="L4631" i="3" s="1"/>
  <c r="D4631" i="3"/>
  <c r="M4631" i="3" s="1"/>
  <c r="D3208" i="3"/>
  <c r="F3208" i="3"/>
  <c r="H3208" i="3" s="1"/>
  <c r="L3208" i="3" s="1"/>
  <c r="F3123" i="3"/>
  <c r="H3123" i="3" s="1"/>
  <c r="L3123" i="3" s="1"/>
  <c r="D3123" i="3"/>
  <c r="F4216" i="3"/>
  <c r="H4216" i="3" s="1"/>
  <c r="L4216" i="3" s="1"/>
  <c r="D4216" i="3"/>
  <c r="M4216" i="3" s="1"/>
  <c r="D1437" i="3"/>
  <c r="F1437" i="3"/>
  <c r="H1437" i="3" s="1"/>
  <c r="L1437" i="3" s="1"/>
  <c r="D4381" i="3"/>
  <c r="M4381" i="3" s="1"/>
  <c r="F4381" i="3"/>
  <c r="H4381" i="3" s="1"/>
  <c r="L4381" i="3" s="1"/>
  <c r="F4643" i="3"/>
  <c r="H4643" i="3" s="1"/>
  <c r="L4643" i="3" s="1"/>
  <c r="D4643" i="3"/>
  <c r="M4643" i="3" s="1"/>
  <c r="D4123" i="3"/>
  <c r="M4123" i="3" s="1"/>
  <c r="F4123" i="3"/>
  <c r="H4123" i="3" s="1"/>
  <c r="L4123" i="3" s="1"/>
  <c r="F5066" i="3"/>
  <c r="H5066" i="3" s="1"/>
  <c r="L5066" i="3" s="1"/>
  <c r="D5066" i="3"/>
  <c r="M5066" i="3" s="1"/>
  <c r="F5552" i="3"/>
  <c r="H5552" i="3" s="1"/>
  <c r="L5552" i="3" s="1"/>
  <c r="D5552" i="3"/>
  <c r="M5552" i="3" s="1"/>
  <c r="D4182" i="3"/>
  <c r="M4182" i="3" s="1"/>
  <c r="F4182" i="3"/>
  <c r="H4182" i="3" s="1"/>
  <c r="L4182" i="3" s="1"/>
  <c r="D2047" i="3"/>
  <c r="F2047" i="3"/>
  <c r="H2047" i="3" s="1"/>
  <c r="L2047" i="3" s="1"/>
  <c r="D5457" i="3"/>
  <c r="M5457" i="3" s="1"/>
  <c r="F5457" i="3"/>
  <c r="H5457" i="3" s="1"/>
  <c r="L5457" i="3" s="1"/>
  <c r="D2266" i="3"/>
  <c r="F2266" i="3"/>
  <c r="H2266" i="3" s="1"/>
  <c r="L2266" i="3" s="1"/>
  <c r="D68" i="3"/>
  <c r="F68" i="3"/>
  <c r="H68" i="3" s="1"/>
  <c r="L68" i="3" s="1"/>
  <c r="D3745" i="3"/>
  <c r="M3745" i="3" s="1"/>
  <c r="F3745" i="3"/>
  <c r="H3745" i="3" s="1"/>
  <c r="L3745" i="3" s="1"/>
  <c r="D3126" i="3"/>
  <c r="F3126" i="3"/>
  <c r="H3126" i="3" s="1"/>
  <c r="L3126" i="3" s="1"/>
  <c r="F1262" i="3"/>
  <c r="H1262" i="3" s="1"/>
  <c r="L1262" i="3" s="1"/>
  <c r="D1262" i="3"/>
  <c r="D3474" i="3"/>
  <c r="F3474" i="3"/>
  <c r="H3474" i="3" s="1"/>
  <c r="L3474" i="3" s="1"/>
  <c r="D5360" i="3"/>
  <c r="M5360" i="3" s="1"/>
  <c r="F5360" i="3"/>
  <c r="H5360" i="3" s="1"/>
  <c r="L5360" i="3" s="1"/>
  <c r="D2653" i="3"/>
  <c r="F2653" i="3"/>
  <c r="H2653" i="3" s="1"/>
  <c r="L2653" i="3" s="1"/>
  <c r="D5501" i="3"/>
  <c r="M5501" i="3" s="1"/>
  <c r="F5501" i="3"/>
  <c r="H5501" i="3" s="1"/>
  <c r="L5501" i="3" s="1"/>
  <c r="F5932" i="3"/>
  <c r="H5932" i="3" s="1"/>
  <c r="L5932" i="3" s="1"/>
  <c r="D5932" i="3"/>
  <c r="M5932" i="3" s="1"/>
  <c r="F2458" i="3"/>
  <c r="H2458" i="3" s="1"/>
  <c r="L2458" i="3" s="1"/>
  <c r="D2458" i="3"/>
  <c r="D2060" i="3"/>
  <c r="F2060" i="3"/>
  <c r="H2060" i="3" s="1"/>
  <c r="L2060" i="3" s="1"/>
  <c r="D2474" i="3"/>
  <c r="F2474" i="3"/>
  <c r="H2474" i="3" s="1"/>
  <c r="L2474" i="3" s="1"/>
  <c r="D4743" i="3"/>
  <c r="M4743" i="3" s="1"/>
  <c r="F4743" i="3"/>
  <c r="H4743" i="3" s="1"/>
  <c r="L4743" i="3" s="1"/>
  <c r="F2913" i="3"/>
  <c r="H2913" i="3" s="1"/>
  <c r="L2913" i="3" s="1"/>
  <c r="D2913" i="3"/>
  <c r="F4946" i="3"/>
  <c r="H4946" i="3" s="1"/>
  <c r="L4946" i="3" s="1"/>
  <c r="D4946" i="3"/>
  <c r="M4946" i="3" s="1"/>
  <c r="D1210" i="3"/>
  <c r="F1210" i="3"/>
  <c r="H1210" i="3" s="1"/>
  <c r="L1210" i="3" s="1"/>
  <c r="F72" i="3"/>
  <c r="H72" i="3" s="1"/>
  <c r="L72" i="3" s="1"/>
  <c r="D72" i="3"/>
  <c r="F5197" i="3"/>
  <c r="H5197" i="3" s="1"/>
  <c r="L5197" i="3" s="1"/>
  <c r="D5197" i="3"/>
  <c r="M5197" i="3" s="1"/>
  <c r="D2614" i="3"/>
  <c r="F2614" i="3"/>
  <c r="H2614" i="3" s="1"/>
  <c r="L2614" i="3" s="1"/>
  <c r="F2424" i="3"/>
  <c r="H2424" i="3" s="1"/>
  <c r="L2424" i="3" s="1"/>
  <c r="D2424" i="3"/>
  <c r="F3763" i="3"/>
  <c r="H3763" i="3" s="1"/>
  <c r="L3763" i="3" s="1"/>
  <c r="D3763" i="3"/>
  <c r="M3763" i="3" s="1"/>
  <c r="F5636" i="3"/>
  <c r="H5636" i="3" s="1"/>
  <c r="L5636" i="3" s="1"/>
  <c r="D5636" i="3"/>
  <c r="M5636" i="3" s="1"/>
  <c r="D5120" i="3"/>
  <c r="M5120" i="3" s="1"/>
  <c r="F5120" i="3"/>
  <c r="H5120" i="3" s="1"/>
  <c r="L5120" i="3" s="1"/>
  <c r="F2850" i="3"/>
  <c r="H2850" i="3" s="1"/>
  <c r="L2850" i="3" s="1"/>
  <c r="D2850" i="3"/>
  <c r="D3376" i="3"/>
  <c r="F3376" i="3"/>
  <c r="H3376" i="3" s="1"/>
  <c r="L3376" i="3" s="1"/>
  <c r="D1782" i="3"/>
  <c r="F1782" i="3"/>
  <c r="H1782" i="3" s="1"/>
  <c r="L1782" i="3" s="1"/>
  <c r="D4474" i="3"/>
  <c r="M4474" i="3" s="1"/>
  <c r="F4474" i="3"/>
  <c r="H4474" i="3" s="1"/>
  <c r="L4474" i="3" s="1"/>
  <c r="D2872" i="3"/>
  <c r="F2872" i="3"/>
  <c r="H2872" i="3" s="1"/>
  <c r="L2872" i="3" s="1"/>
  <c r="D5049" i="3"/>
  <c r="M5049" i="3" s="1"/>
  <c r="F5049" i="3"/>
  <c r="H5049" i="3" s="1"/>
  <c r="L5049" i="3" s="1"/>
  <c r="D1288" i="3"/>
  <c r="F1288" i="3"/>
  <c r="H1288" i="3" s="1"/>
  <c r="L1288" i="3" s="1"/>
  <c r="F3259" i="3"/>
  <c r="H3259" i="3" s="1"/>
  <c r="L3259" i="3" s="1"/>
  <c r="D3259" i="3"/>
  <c r="F265" i="3"/>
  <c r="H265" i="3" s="1"/>
  <c r="L265" i="3" s="1"/>
  <c r="D265" i="3"/>
  <c r="D1490" i="3"/>
  <c r="F1490" i="3"/>
  <c r="H1490" i="3" s="1"/>
  <c r="L1490" i="3" s="1"/>
  <c r="D1603" i="3"/>
  <c r="F1603" i="3"/>
  <c r="H1603" i="3" s="1"/>
  <c r="L1603" i="3" s="1"/>
  <c r="D4059" i="3"/>
  <c r="M4059" i="3" s="1"/>
  <c r="F4059" i="3"/>
  <c r="H4059" i="3" s="1"/>
  <c r="L4059" i="3" s="1"/>
  <c r="D1697" i="3"/>
  <c r="F1697" i="3"/>
  <c r="H1697" i="3" s="1"/>
  <c r="L1697" i="3" s="1"/>
  <c r="D2100" i="3"/>
  <c r="F2100" i="3"/>
  <c r="H2100" i="3" s="1"/>
  <c r="L2100" i="3" s="1"/>
  <c r="F5659" i="3"/>
  <c r="H5659" i="3" s="1"/>
  <c r="L5659" i="3" s="1"/>
  <c r="D5659" i="3"/>
  <c r="M5659" i="3" s="1"/>
  <c r="F4429" i="3"/>
  <c r="H4429" i="3" s="1"/>
  <c r="L4429" i="3" s="1"/>
  <c r="D4429" i="3"/>
  <c r="M4429" i="3" s="1"/>
  <c r="F4031" i="3"/>
  <c r="H4031" i="3" s="1"/>
  <c r="L4031" i="3" s="1"/>
  <c r="D4031" i="3"/>
  <c r="M4031" i="3" s="1"/>
  <c r="D5295" i="3"/>
  <c r="M5295" i="3" s="1"/>
  <c r="F5295" i="3"/>
  <c r="H5295" i="3" s="1"/>
  <c r="L5295" i="3" s="1"/>
  <c r="D4331" i="3"/>
  <c r="M4331" i="3" s="1"/>
  <c r="F4331" i="3"/>
  <c r="H4331" i="3" s="1"/>
  <c r="L4331" i="3" s="1"/>
  <c r="F4102" i="3"/>
  <c r="H4102" i="3" s="1"/>
  <c r="L4102" i="3" s="1"/>
  <c r="D4102" i="3"/>
  <c r="M4102" i="3" s="1"/>
  <c r="D1759" i="3"/>
  <c r="F1759" i="3"/>
  <c r="H1759" i="3" s="1"/>
  <c r="L1759" i="3" s="1"/>
  <c r="D3912" i="3"/>
  <c r="M3912" i="3" s="1"/>
  <c r="F3912" i="3"/>
  <c r="H3912" i="3" s="1"/>
  <c r="L3912" i="3" s="1"/>
  <c r="F3868" i="3"/>
  <c r="H3868" i="3" s="1"/>
  <c r="L3868" i="3" s="1"/>
  <c r="D3868" i="3"/>
  <c r="M3868" i="3" s="1"/>
  <c r="F510" i="3"/>
  <c r="H510" i="3" s="1"/>
  <c r="L510" i="3" s="1"/>
  <c r="D510" i="3"/>
  <c r="F4592" i="3"/>
  <c r="H4592" i="3" s="1"/>
  <c r="L4592" i="3" s="1"/>
  <c r="D4592" i="3"/>
  <c r="M4592" i="3" s="1"/>
  <c r="D4420" i="3"/>
  <c r="M4420" i="3" s="1"/>
  <c r="F4420" i="3"/>
  <c r="H4420" i="3" s="1"/>
  <c r="L4420" i="3" s="1"/>
  <c r="F3995" i="3"/>
  <c r="H3995" i="3" s="1"/>
  <c r="L3995" i="3" s="1"/>
  <c r="D3995" i="3"/>
  <c r="M3995" i="3" s="1"/>
  <c r="D1181" i="3"/>
  <c r="F1181" i="3"/>
  <c r="H1181" i="3" s="1"/>
  <c r="L1181" i="3" s="1"/>
  <c r="F3583" i="3"/>
  <c r="H3583" i="3" s="1"/>
  <c r="L3583" i="3" s="1"/>
  <c r="D3583" i="3"/>
  <c r="D86" i="3"/>
  <c r="F86" i="3"/>
  <c r="H86" i="3" s="1"/>
  <c r="L86" i="3" s="1"/>
  <c r="D1837" i="3"/>
  <c r="F1837" i="3"/>
  <c r="H1837" i="3" s="1"/>
  <c r="L1837" i="3" s="1"/>
  <c r="D1779" i="3"/>
  <c r="F1779" i="3"/>
  <c r="H1779" i="3" s="1"/>
  <c r="L1779" i="3" s="1"/>
  <c r="D4271" i="3"/>
  <c r="M4271" i="3" s="1"/>
  <c r="F4271" i="3"/>
  <c r="H4271" i="3" s="1"/>
  <c r="L4271" i="3" s="1"/>
  <c r="D1101" i="3"/>
  <c r="F1101" i="3"/>
  <c r="H1101" i="3" s="1"/>
  <c r="L1101" i="3" s="1"/>
  <c r="D5987" i="3"/>
  <c r="M5987" i="3" s="1"/>
  <c r="F5987" i="3"/>
  <c r="H5987" i="3" s="1"/>
  <c r="L5987" i="3" s="1"/>
  <c r="F1530" i="3"/>
  <c r="H1530" i="3" s="1"/>
  <c r="L1530" i="3" s="1"/>
  <c r="D1530" i="3"/>
  <c r="F829" i="3"/>
  <c r="H829" i="3" s="1"/>
  <c r="L829" i="3" s="1"/>
  <c r="D829" i="3"/>
  <c r="F5462" i="3"/>
  <c r="H5462" i="3" s="1"/>
  <c r="L5462" i="3" s="1"/>
  <c r="D5462" i="3"/>
  <c r="M5462" i="3" s="1"/>
  <c r="D4409" i="3"/>
  <c r="M4409" i="3" s="1"/>
  <c r="F4409" i="3"/>
  <c r="H4409" i="3" s="1"/>
  <c r="L4409" i="3" s="1"/>
  <c r="F5931" i="3"/>
  <c r="H5931" i="3" s="1"/>
  <c r="L5931" i="3" s="1"/>
  <c r="D5931" i="3"/>
  <c r="M5931" i="3" s="1"/>
  <c r="D2610" i="3"/>
  <c r="F2610" i="3"/>
  <c r="H2610" i="3" s="1"/>
  <c r="L2610" i="3" s="1"/>
  <c r="D618" i="3"/>
  <c r="F618" i="3"/>
  <c r="H618" i="3" s="1"/>
  <c r="L618" i="3" s="1"/>
  <c r="D1049" i="3"/>
  <c r="F1049" i="3"/>
  <c r="H1049" i="3" s="1"/>
  <c r="L1049" i="3" s="1"/>
  <c r="D5662" i="3"/>
  <c r="M5662" i="3" s="1"/>
  <c r="F5662" i="3"/>
  <c r="H5662" i="3" s="1"/>
  <c r="L5662" i="3" s="1"/>
  <c r="D875" i="3"/>
  <c r="F875" i="3"/>
  <c r="H875" i="3" s="1"/>
  <c r="L875" i="3" s="1"/>
  <c r="D1981" i="3"/>
  <c r="F1981" i="3"/>
  <c r="H1981" i="3" s="1"/>
  <c r="L1981" i="3" s="1"/>
  <c r="D5272" i="3"/>
  <c r="M5272" i="3" s="1"/>
  <c r="F5272" i="3"/>
  <c r="H5272" i="3" s="1"/>
  <c r="L5272" i="3" s="1"/>
  <c r="F3821" i="3"/>
  <c r="H3821" i="3" s="1"/>
  <c r="L3821" i="3" s="1"/>
  <c r="D3821" i="3"/>
  <c r="M3821" i="3" s="1"/>
  <c r="F5480" i="3"/>
  <c r="H5480" i="3" s="1"/>
  <c r="L5480" i="3" s="1"/>
  <c r="D5480" i="3"/>
  <c r="M5480" i="3" s="1"/>
  <c r="F4273" i="3"/>
  <c r="H4273" i="3" s="1"/>
  <c r="L4273" i="3" s="1"/>
  <c r="D4273" i="3"/>
  <c r="M4273" i="3" s="1"/>
  <c r="D2861" i="3"/>
  <c r="F2861" i="3"/>
  <c r="H2861" i="3" s="1"/>
  <c r="L2861" i="3" s="1"/>
  <c r="F3986" i="3"/>
  <c r="H3986" i="3" s="1"/>
  <c r="L3986" i="3" s="1"/>
  <c r="D3986" i="3"/>
  <c r="M3986" i="3" s="1"/>
  <c r="D3673" i="3"/>
  <c r="F3673" i="3"/>
  <c r="H3673" i="3" s="1"/>
  <c r="L3673" i="3" s="1"/>
  <c r="F5284" i="3"/>
  <c r="H5284" i="3" s="1"/>
  <c r="L5284" i="3" s="1"/>
  <c r="D5284" i="3"/>
  <c r="M5284" i="3" s="1"/>
  <c r="F5279" i="3"/>
  <c r="H5279" i="3" s="1"/>
  <c r="L5279" i="3" s="1"/>
  <c r="D5279" i="3"/>
  <c r="M5279" i="3" s="1"/>
  <c r="D2355" i="3"/>
  <c r="F2355" i="3"/>
  <c r="H2355" i="3" s="1"/>
  <c r="L2355" i="3" s="1"/>
  <c r="F4002" i="3"/>
  <c r="H4002" i="3" s="1"/>
  <c r="L4002" i="3" s="1"/>
  <c r="D4002" i="3"/>
  <c r="M4002" i="3" s="1"/>
  <c r="F3590" i="3"/>
  <c r="H3590" i="3" s="1"/>
  <c r="L3590" i="3" s="1"/>
  <c r="D3590" i="3"/>
  <c r="F3967" i="3"/>
  <c r="H3967" i="3" s="1"/>
  <c r="L3967" i="3" s="1"/>
  <c r="D3967" i="3"/>
  <c r="M3967" i="3" s="1"/>
  <c r="D4133" i="3"/>
  <c r="M4133" i="3" s="1"/>
  <c r="F4133" i="3"/>
  <c r="H4133" i="3" s="1"/>
  <c r="L4133" i="3" s="1"/>
  <c r="F3811" i="3"/>
  <c r="H3811" i="3" s="1"/>
  <c r="L3811" i="3" s="1"/>
  <c r="D3811" i="3"/>
  <c r="M3811" i="3" s="1"/>
  <c r="D2279" i="3"/>
  <c r="F2279" i="3"/>
  <c r="H2279" i="3" s="1"/>
  <c r="L2279" i="3" s="1"/>
  <c r="F3949" i="3"/>
  <c r="H3949" i="3" s="1"/>
  <c r="L3949" i="3" s="1"/>
  <c r="D3949" i="3"/>
  <c r="M3949" i="3" s="1"/>
  <c r="D3708" i="3"/>
  <c r="F3708" i="3"/>
  <c r="H3708" i="3" s="1"/>
  <c r="L3708" i="3" s="1"/>
  <c r="F5617" i="3"/>
  <c r="H5617" i="3" s="1"/>
  <c r="L5617" i="3" s="1"/>
  <c r="D5617" i="3"/>
  <c r="M5617" i="3" s="1"/>
  <c r="F1938" i="3"/>
  <c r="H1938" i="3" s="1"/>
  <c r="L1938" i="3" s="1"/>
  <c r="D1938" i="3"/>
  <c r="D4822" i="3"/>
  <c r="M4822" i="3" s="1"/>
  <c r="F4822" i="3"/>
  <c r="H4822" i="3" s="1"/>
  <c r="L4822" i="3" s="1"/>
  <c r="F5117" i="3"/>
  <c r="H5117" i="3" s="1"/>
  <c r="L5117" i="3" s="1"/>
  <c r="D5117" i="3"/>
  <c r="M5117" i="3" s="1"/>
  <c r="F5233" i="3"/>
  <c r="H5233" i="3" s="1"/>
  <c r="L5233" i="3" s="1"/>
  <c r="D5233" i="3"/>
  <c r="M5233" i="3" s="1"/>
  <c r="F930" i="3"/>
  <c r="H930" i="3" s="1"/>
  <c r="L930" i="3" s="1"/>
  <c r="D930" i="3"/>
  <c r="D4205" i="3"/>
  <c r="M4205" i="3" s="1"/>
  <c r="F4205" i="3"/>
  <c r="H4205" i="3" s="1"/>
  <c r="L4205" i="3" s="1"/>
  <c r="F4658" i="3"/>
  <c r="H4658" i="3" s="1"/>
  <c r="L4658" i="3" s="1"/>
  <c r="D4658" i="3"/>
  <c r="M4658" i="3" s="1"/>
  <c r="F1876" i="3"/>
  <c r="H1876" i="3" s="1"/>
  <c r="L1876" i="3" s="1"/>
  <c r="D1876" i="3"/>
  <c r="F1314" i="3"/>
  <c r="H1314" i="3" s="1"/>
  <c r="L1314" i="3" s="1"/>
  <c r="D1314" i="3"/>
  <c r="F1371" i="3"/>
  <c r="H1371" i="3" s="1"/>
  <c r="L1371" i="3" s="1"/>
  <c r="D1371" i="3"/>
  <c r="F4419" i="3"/>
  <c r="H4419" i="3" s="1"/>
  <c r="L4419" i="3" s="1"/>
  <c r="D4419" i="3"/>
  <c r="M4419" i="3" s="1"/>
  <c r="F1521" i="3"/>
  <c r="H1521" i="3" s="1"/>
  <c r="L1521" i="3" s="1"/>
  <c r="D1521" i="3"/>
  <c r="D542" i="3"/>
  <c r="F542" i="3"/>
  <c r="H542" i="3" s="1"/>
  <c r="L542" i="3" s="1"/>
  <c r="D348" i="3"/>
  <c r="F348" i="3"/>
  <c r="H348" i="3" s="1"/>
  <c r="L348" i="3" s="1"/>
  <c r="F4276" i="3"/>
  <c r="H4276" i="3" s="1"/>
  <c r="L4276" i="3" s="1"/>
  <c r="D4276" i="3"/>
  <c r="M4276" i="3" s="1"/>
  <c r="D2217" i="3"/>
  <c r="F2217" i="3"/>
  <c r="H2217" i="3" s="1"/>
  <c r="L2217" i="3" s="1"/>
  <c r="F3547" i="3"/>
  <c r="H3547" i="3" s="1"/>
  <c r="L3547" i="3" s="1"/>
  <c r="D3547" i="3"/>
  <c r="D2741" i="3"/>
  <c r="F2741" i="3"/>
  <c r="H2741" i="3" s="1"/>
  <c r="L2741" i="3" s="1"/>
  <c r="D2725" i="3"/>
  <c r="F2725" i="3"/>
  <c r="H2725" i="3" s="1"/>
  <c r="L2725" i="3" s="1"/>
  <c r="D4859" i="3"/>
  <c r="M4859" i="3" s="1"/>
  <c r="F4859" i="3"/>
  <c r="H4859" i="3" s="1"/>
  <c r="L4859" i="3" s="1"/>
  <c r="D5485" i="3"/>
  <c r="M5485" i="3" s="1"/>
  <c r="F5485" i="3"/>
  <c r="H5485" i="3" s="1"/>
  <c r="L5485" i="3" s="1"/>
  <c r="D751" i="3"/>
  <c r="F751" i="3"/>
  <c r="H751" i="3" s="1"/>
  <c r="L751" i="3" s="1"/>
  <c r="F2292" i="3"/>
  <c r="H2292" i="3" s="1"/>
  <c r="L2292" i="3" s="1"/>
  <c r="D2292" i="3"/>
  <c r="D2096" i="3"/>
  <c r="F2096" i="3"/>
  <c r="H2096" i="3" s="1"/>
  <c r="L2096" i="3" s="1"/>
  <c r="F5332" i="3"/>
  <c r="H5332" i="3" s="1"/>
  <c r="L5332" i="3" s="1"/>
  <c r="D5332" i="3"/>
  <c r="M5332" i="3" s="1"/>
  <c r="F5668" i="3"/>
  <c r="H5668" i="3" s="1"/>
  <c r="L5668" i="3" s="1"/>
  <c r="D5668" i="3"/>
  <c r="M5668" i="3" s="1"/>
  <c r="D4511" i="3"/>
  <c r="M4511" i="3" s="1"/>
  <c r="F4511" i="3"/>
  <c r="H4511" i="3" s="1"/>
  <c r="L4511" i="3" s="1"/>
  <c r="D4461" i="3"/>
  <c r="M4461" i="3" s="1"/>
  <c r="F4461" i="3"/>
  <c r="H4461" i="3" s="1"/>
  <c r="L4461" i="3" s="1"/>
  <c r="D4625" i="3"/>
  <c r="M4625" i="3" s="1"/>
  <c r="F4625" i="3"/>
  <c r="H4625" i="3" s="1"/>
  <c r="L4625" i="3" s="1"/>
  <c r="D917" i="3"/>
  <c r="F917" i="3"/>
  <c r="H917" i="3" s="1"/>
  <c r="L917" i="3" s="1"/>
  <c r="F4399" i="3"/>
  <c r="H4399" i="3" s="1"/>
  <c r="L4399" i="3" s="1"/>
  <c r="D4399" i="3"/>
  <c r="M4399" i="3" s="1"/>
  <c r="D3053" i="3"/>
  <c r="F3053" i="3"/>
  <c r="H3053" i="3" s="1"/>
  <c r="L3053" i="3" s="1"/>
  <c r="D3959" i="3"/>
  <c r="M3959" i="3" s="1"/>
  <c r="F3959" i="3"/>
  <c r="H3959" i="3" s="1"/>
  <c r="L3959" i="3" s="1"/>
  <c r="F3854" i="3"/>
  <c r="H3854" i="3" s="1"/>
  <c r="L3854" i="3" s="1"/>
  <c r="D3854" i="3"/>
  <c r="M3854" i="3" s="1"/>
  <c r="F3473" i="3"/>
  <c r="H3473" i="3" s="1"/>
  <c r="L3473" i="3" s="1"/>
  <c r="D3473" i="3"/>
  <c r="D4206" i="3"/>
  <c r="M4206" i="3" s="1"/>
  <c r="F4206" i="3"/>
  <c r="H4206" i="3" s="1"/>
  <c r="L4206" i="3" s="1"/>
  <c r="D5859" i="3"/>
  <c r="M5859" i="3" s="1"/>
  <c r="F5859" i="3"/>
  <c r="H5859" i="3" s="1"/>
  <c r="L5859" i="3" s="1"/>
  <c r="D3171" i="3"/>
  <c r="F3171" i="3"/>
  <c r="H3171" i="3" s="1"/>
  <c r="L3171" i="3" s="1"/>
  <c r="D710" i="3"/>
  <c r="F710" i="3"/>
  <c r="H710" i="3" s="1"/>
  <c r="L710" i="3" s="1"/>
  <c r="D5535" i="3"/>
  <c r="M5535" i="3" s="1"/>
  <c r="F5535" i="3"/>
  <c r="H5535" i="3" s="1"/>
  <c r="L5535" i="3" s="1"/>
  <c r="D509" i="3"/>
  <c r="F509" i="3"/>
  <c r="H509" i="3" s="1"/>
  <c r="L509" i="3" s="1"/>
  <c r="D5260" i="3"/>
  <c r="M5260" i="3" s="1"/>
  <c r="F5260" i="3"/>
  <c r="H5260" i="3" s="1"/>
  <c r="L5260" i="3" s="1"/>
  <c r="F4916" i="3"/>
  <c r="H4916" i="3" s="1"/>
  <c r="L4916" i="3" s="1"/>
  <c r="D4916" i="3"/>
  <c r="M4916" i="3" s="1"/>
  <c r="D3262" i="3"/>
  <c r="F3262" i="3"/>
  <c r="H3262" i="3" s="1"/>
  <c r="L3262" i="3" s="1"/>
  <c r="D5042" i="3"/>
  <c r="M5042" i="3" s="1"/>
  <c r="F5042" i="3"/>
  <c r="H5042" i="3" s="1"/>
  <c r="L5042" i="3" s="1"/>
  <c r="F2309" i="3"/>
  <c r="H2309" i="3" s="1"/>
  <c r="L2309" i="3" s="1"/>
  <c r="D2309" i="3"/>
  <c r="F2600" i="3"/>
  <c r="H2600" i="3" s="1"/>
  <c r="L2600" i="3" s="1"/>
  <c r="D2600" i="3"/>
  <c r="D762" i="3"/>
  <c r="F762" i="3"/>
  <c r="H762" i="3" s="1"/>
  <c r="L762" i="3" s="1"/>
  <c r="D839" i="3"/>
  <c r="F839" i="3"/>
  <c r="H839" i="3" s="1"/>
  <c r="L839" i="3" s="1"/>
  <c r="F4608" i="3"/>
  <c r="H4608" i="3" s="1"/>
  <c r="L4608" i="3" s="1"/>
  <c r="D4608" i="3"/>
  <c r="M4608" i="3" s="1"/>
  <c r="F1300" i="3"/>
  <c r="H1300" i="3" s="1"/>
  <c r="L1300" i="3" s="1"/>
  <c r="D1300" i="3"/>
  <c r="D1098" i="3"/>
  <c r="F1098" i="3"/>
  <c r="H1098" i="3" s="1"/>
  <c r="L1098" i="3" s="1"/>
  <c r="F3658" i="3"/>
  <c r="H3658" i="3" s="1"/>
  <c r="L3658" i="3" s="1"/>
  <c r="D3658" i="3"/>
  <c r="F3576" i="3"/>
  <c r="H3576" i="3" s="1"/>
  <c r="L3576" i="3" s="1"/>
  <c r="D3576" i="3"/>
  <c r="D4633" i="3"/>
  <c r="M4633" i="3" s="1"/>
  <c r="F4633" i="3"/>
  <c r="H4633" i="3" s="1"/>
  <c r="L4633" i="3" s="1"/>
  <c r="F3251" i="3"/>
  <c r="H3251" i="3" s="1"/>
  <c r="L3251" i="3" s="1"/>
  <c r="D3251" i="3"/>
  <c r="D3015" i="3"/>
  <c r="F3015" i="3"/>
  <c r="H3015" i="3" s="1"/>
  <c r="L3015" i="3" s="1"/>
  <c r="D4379" i="3"/>
  <c r="M4379" i="3" s="1"/>
  <c r="F4379" i="3"/>
  <c r="H4379" i="3" s="1"/>
  <c r="L4379" i="3" s="1"/>
  <c r="D507" i="3"/>
  <c r="F507" i="3"/>
  <c r="H507" i="3" s="1"/>
  <c r="L507" i="3" s="1"/>
  <c r="D2935" i="3"/>
  <c r="F2935" i="3"/>
  <c r="H2935" i="3" s="1"/>
  <c r="L2935" i="3" s="1"/>
  <c r="D3233" i="3"/>
  <c r="F3233" i="3"/>
  <c r="H3233" i="3" s="1"/>
  <c r="L3233" i="3" s="1"/>
  <c r="F4118" i="3"/>
  <c r="H4118" i="3" s="1"/>
  <c r="L4118" i="3" s="1"/>
  <c r="D4118" i="3"/>
  <c r="M4118" i="3" s="1"/>
  <c r="D5230" i="3"/>
  <c r="M5230" i="3" s="1"/>
  <c r="F5230" i="3"/>
  <c r="H5230" i="3" s="1"/>
  <c r="L5230" i="3" s="1"/>
  <c r="F5683" i="3"/>
  <c r="H5683" i="3" s="1"/>
  <c r="L5683" i="3" s="1"/>
  <c r="D5683" i="3"/>
  <c r="M5683" i="3" s="1"/>
  <c r="D4843" i="3"/>
  <c r="M4843" i="3" s="1"/>
  <c r="F4843" i="3"/>
  <c r="H4843" i="3" s="1"/>
  <c r="L4843" i="3" s="1"/>
  <c r="F2352" i="3"/>
  <c r="H2352" i="3" s="1"/>
  <c r="L2352" i="3" s="1"/>
  <c r="D2352" i="3"/>
  <c r="F1335" i="3"/>
  <c r="H1335" i="3" s="1"/>
  <c r="L1335" i="3" s="1"/>
  <c r="D1335" i="3"/>
  <c r="F685" i="3"/>
  <c r="H685" i="3" s="1"/>
  <c r="L685" i="3" s="1"/>
  <c r="D685" i="3"/>
  <c r="F5626" i="3"/>
  <c r="H5626" i="3" s="1"/>
  <c r="L5626" i="3" s="1"/>
  <c r="D5626" i="3"/>
  <c r="M5626" i="3" s="1"/>
  <c r="F537" i="3"/>
  <c r="H537" i="3" s="1"/>
  <c r="L537" i="3" s="1"/>
  <c r="D537" i="3"/>
  <c r="D955" i="3"/>
  <c r="F955" i="3"/>
  <c r="H955" i="3" s="1"/>
  <c r="L955" i="3" s="1"/>
  <c r="F1547" i="3"/>
  <c r="H1547" i="3" s="1"/>
  <c r="L1547" i="3" s="1"/>
  <c r="D1547" i="3"/>
  <c r="D5851" i="3"/>
  <c r="M5851" i="3" s="1"/>
  <c r="F5851" i="3"/>
  <c r="H5851" i="3" s="1"/>
  <c r="L5851" i="3" s="1"/>
  <c r="D3359" i="3"/>
  <c r="F3359" i="3"/>
  <c r="H3359" i="3" s="1"/>
  <c r="L3359" i="3" s="1"/>
  <c r="F421" i="3"/>
  <c r="H421" i="3" s="1"/>
  <c r="L421" i="3" s="1"/>
  <c r="D421" i="3"/>
  <c r="D150" i="3"/>
  <c r="F150" i="3"/>
  <c r="H150" i="3" s="1"/>
  <c r="L150" i="3" s="1"/>
  <c r="D1762" i="3"/>
  <c r="F1762" i="3"/>
  <c r="H1762" i="3" s="1"/>
  <c r="L1762" i="3" s="1"/>
  <c r="D4980" i="3"/>
  <c r="M4980" i="3" s="1"/>
  <c r="F4980" i="3"/>
  <c r="H4980" i="3" s="1"/>
  <c r="L4980" i="3" s="1"/>
  <c r="F4217" i="3"/>
  <c r="H4217" i="3" s="1"/>
  <c r="L4217" i="3" s="1"/>
  <c r="D4217" i="3"/>
  <c r="M4217" i="3" s="1"/>
  <c r="F5213" i="3"/>
  <c r="H5213" i="3" s="1"/>
  <c r="L5213" i="3" s="1"/>
  <c r="D5213" i="3"/>
  <c r="M5213" i="3" s="1"/>
  <c r="F4793" i="3"/>
  <c r="H4793" i="3" s="1"/>
  <c r="L4793" i="3" s="1"/>
  <c r="D4793" i="3"/>
  <c r="M4793" i="3" s="1"/>
  <c r="F4162" i="3"/>
  <c r="H4162" i="3" s="1"/>
  <c r="L4162" i="3" s="1"/>
  <c r="D4162" i="3"/>
  <c r="M4162" i="3" s="1"/>
  <c r="D1190" i="3"/>
  <c r="F1190" i="3"/>
  <c r="H1190" i="3" s="1"/>
  <c r="L1190" i="3" s="1"/>
  <c r="D4810" i="3"/>
  <c r="M4810" i="3" s="1"/>
  <c r="F4810" i="3"/>
  <c r="H4810" i="3" s="1"/>
  <c r="L4810" i="3" s="1"/>
  <c r="D4739" i="3"/>
  <c r="M4739" i="3" s="1"/>
  <c r="F4739" i="3"/>
  <c r="H4739" i="3" s="1"/>
  <c r="L4739" i="3" s="1"/>
  <c r="F4908" i="3"/>
  <c r="H4908" i="3" s="1"/>
  <c r="L4908" i="3" s="1"/>
  <c r="D4908" i="3"/>
  <c r="M4908" i="3" s="1"/>
  <c r="D3601" i="3"/>
  <c r="F3601" i="3"/>
  <c r="H3601" i="3" s="1"/>
  <c r="L3601" i="3" s="1"/>
  <c r="D5844" i="3"/>
  <c r="M5844" i="3" s="1"/>
  <c r="F5844" i="3"/>
  <c r="H5844" i="3" s="1"/>
  <c r="L5844" i="3" s="1"/>
  <c r="D3696" i="3"/>
  <c r="F3696" i="3"/>
  <c r="H3696" i="3" s="1"/>
  <c r="L3696" i="3" s="1"/>
  <c r="D5073" i="3"/>
  <c r="M5073" i="3" s="1"/>
  <c r="F5073" i="3"/>
  <c r="H5073" i="3" s="1"/>
  <c r="L5073" i="3" s="1"/>
  <c r="D3054" i="3"/>
  <c r="F3054" i="3"/>
  <c r="H3054" i="3" s="1"/>
  <c r="L3054" i="3" s="1"/>
  <c r="F4990" i="3"/>
  <c r="H4990" i="3" s="1"/>
  <c r="L4990" i="3" s="1"/>
  <c r="D4990" i="3"/>
  <c r="M4990" i="3" s="1"/>
  <c r="D3016" i="3"/>
  <c r="F3016" i="3"/>
  <c r="H3016" i="3" s="1"/>
  <c r="L3016" i="3" s="1"/>
  <c r="D5836" i="3"/>
  <c r="M5836" i="3" s="1"/>
  <c r="F5836" i="3"/>
  <c r="H5836" i="3" s="1"/>
  <c r="L5836" i="3" s="1"/>
  <c r="D2925" i="3"/>
  <c r="F2925" i="3"/>
  <c r="H2925" i="3" s="1"/>
  <c r="L2925" i="3" s="1"/>
  <c r="D957" i="3"/>
  <c r="F957" i="3"/>
  <c r="H957" i="3" s="1"/>
  <c r="L957" i="3" s="1"/>
  <c r="D3124" i="3"/>
  <c r="F3124" i="3"/>
  <c r="H3124" i="3" s="1"/>
  <c r="L3124" i="3" s="1"/>
  <c r="F3983" i="3"/>
  <c r="H3983" i="3" s="1"/>
  <c r="L3983" i="3" s="1"/>
  <c r="D3983" i="3"/>
  <c r="M3983" i="3" s="1"/>
  <c r="F243" i="3"/>
  <c r="H243" i="3" s="1"/>
  <c r="L243" i="3" s="1"/>
  <c r="D243" i="3"/>
  <c r="D4704" i="3"/>
  <c r="M4704" i="3" s="1"/>
  <c r="F4704" i="3"/>
  <c r="H4704" i="3" s="1"/>
  <c r="L4704" i="3" s="1"/>
  <c r="F383" i="3"/>
  <c r="H383" i="3" s="1"/>
  <c r="L383" i="3" s="1"/>
  <c r="D383" i="3"/>
  <c r="D3272" i="3"/>
  <c r="F3272" i="3"/>
  <c r="H3272" i="3" s="1"/>
  <c r="L3272" i="3" s="1"/>
  <c r="F5256" i="3"/>
  <c r="H5256" i="3" s="1"/>
  <c r="L5256" i="3" s="1"/>
  <c r="D5256" i="3"/>
  <c r="M5256" i="3" s="1"/>
  <c r="D2858" i="3"/>
  <c r="F2858" i="3"/>
  <c r="H2858" i="3" s="1"/>
  <c r="L2858" i="3" s="1"/>
  <c r="F2208" i="3"/>
  <c r="H2208" i="3" s="1"/>
  <c r="L2208" i="3" s="1"/>
  <c r="D2208" i="3"/>
  <c r="D3733" i="3"/>
  <c r="M3733" i="3" s="1"/>
  <c r="F3733" i="3"/>
  <c r="H3733" i="3" s="1"/>
  <c r="L3733" i="3" s="1"/>
  <c r="D2185" i="3"/>
  <c r="F2185" i="3"/>
  <c r="H2185" i="3" s="1"/>
  <c r="L2185" i="3" s="1"/>
  <c r="D2478" i="3"/>
  <c r="F2478" i="3"/>
  <c r="H2478" i="3" s="1"/>
  <c r="L2478" i="3" s="1"/>
  <c r="F4460" i="3"/>
  <c r="H4460" i="3" s="1"/>
  <c r="L4460" i="3" s="1"/>
  <c r="D4460" i="3"/>
  <c r="M4460" i="3" s="1"/>
  <c r="D2998" i="3"/>
  <c r="F2998" i="3"/>
  <c r="H2998" i="3" s="1"/>
  <c r="L2998" i="3" s="1"/>
  <c r="D4001" i="3"/>
  <c r="M4001" i="3" s="1"/>
  <c r="F4001" i="3"/>
  <c r="H4001" i="3" s="1"/>
  <c r="L4001" i="3" s="1"/>
  <c r="D878" i="3"/>
  <c r="F878" i="3"/>
  <c r="H878" i="3" s="1"/>
  <c r="L878" i="3" s="1"/>
  <c r="D2733" i="3"/>
  <c r="F2733" i="3"/>
  <c r="H2733" i="3" s="1"/>
  <c r="L2733" i="3" s="1"/>
  <c r="F5531" i="3"/>
  <c r="H5531" i="3" s="1"/>
  <c r="L5531" i="3" s="1"/>
  <c r="D5531" i="3"/>
  <c r="M5531" i="3" s="1"/>
  <c r="F1070" i="3"/>
  <c r="H1070" i="3" s="1"/>
  <c r="L1070" i="3" s="1"/>
  <c r="D1070" i="3"/>
  <c r="D2232" i="3"/>
  <c r="F2232" i="3"/>
  <c r="H2232" i="3" s="1"/>
  <c r="L2232" i="3" s="1"/>
  <c r="F1775" i="3"/>
  <c r="H1775" i="3" s="1"/>
  <c r="L1775" i="3" s="1"/>
  <c r="D1775" i="3"/>
  <c r="F2162" i="3"/>
  <c r="H2162" i="3" s="1"/>
  <c r="L2162" i="3" s="1"/>
  <c r="D2162" i="3"/>
  <c r="F1584" i="3"/>
  <c r="H1584" i="3" s="1"/>
  <c r="L1584" i="3" s="1"/>
  <c r="D1584" i="3"/>
  <c r="F2225" i="3"/>
  <c r="H2225" i="3" s="1"/>
  <c r="L2225" i="3" s="1"/>
  <c r="D2225" i="3"/>
  <c r="F3858" i="3"/>
  <c r="H3858" i="3" s="1"/>
  <c r="L3858" i="3" s="1"/>
  <c r="D3858" i="3"/>
  <c r="M3858" i="3" s="1"/>
  <c r="D71" i="3"/>
  <c r="F71" i="3"/>
  <c r="H71" i="3" s="1"/>
  <c r="L71" i="3" s="1"/>
  <c r="F1539" i="3"/>
  <c r="H1539" i="3" s="1"/>
  <c r="L1539" i="3" s="1"/>
  <c r="D1539" i="3"/>
  <c r="F1251" i="3"/>
  <c r="H1251" i="3" s="1"/>
  <c r="L1251" i="3" s="1"/>
  <c r="D1251" i="3"/>
  <c r="D706" i="3"/>
  <c r="F706" i="3"/>
  <c r="H706" i="3" s="1"/>
  <c r="L706" i="3" s="1"/>
  <c r="F1711" i="3"/>
  <c r="H1711" i="3" s="1"/>
  <c r="L1711" i="3" s="1"/>
  <c r="D1711" i="3"/>
  <c r="F3237" i="3"/>
  <c r="H3237" i="3" s="1"/>
  <c r="L3237" i="3" s="1"/>
  <c r="D3237" i="3"/>
  <c r="D980" i="3"/>
  <c r="F980" i="3"/>
  <c r="H980" i="3" s="1"/>
  <c r="L980" i="3" s="1"/>
  <c r="D1976" i="3"/>
  <c r="F1976" i="3"/>
  <c r="H1976" i="3" s="1"/>
  <c r="L1976" i="3" s="1"/>
  <c r="D1214" i="3"/>
  <c r="F1214" i="3"/>
  <c r="H1214" i="3" s="1"/>
  <c r="L1214" i="3" s="1"/>
  <c r="D665" i="3"/>
  <c r="F665" i="3"/>
  <c r="H665" i="3" s="1"/>
  <c r="L665" i="3" s="1"/>
  <c r="D2994" i="3"/>
  <c r="F2994" i="3"/>
  <c r="H2994" i="3" s="1"/>
  <c r="L2994" i="3" s="1"/>
  <c r="F5883" i="3"/>
  <c r="H5883" i="3" s="1"/>
  <c r="L5883" i="3" s="1"/>
  <c r="D5883" i="3"/>
  <c r="M5883" i="3" s="1"/>
  <c r="D379" i="3"/>
  <c r="F379" i="3"/>
  <c r="H379" i="3" s="1"/>
  <c r="L379" i="3" s="1"/>
  <c r="D249" i="3"/>
  <c r="F249" i="3"/>
  <c r="H249" i="3" s="1"/>
  <c r="L249" i="3" s="1"/>
  <c r="F2590" i="3"/>
  <c r="H2590" i="3" s="1"/>
  <c r="L2590" i="3" s="1"/>
  <c r="D2590" i="3"/>
  <c r="F587" i="3"/>
  <c r="H587" i="3" s="1"/>
  <c r="L587" i="3" s="1"/>
  <c r="D587" i="3"/>
  <c r="D701" i="3"/>
  <c r="F701" i="3"/>
  <c r="H701" i="3" s="1"/>
  <c r="L701" i="3" s="1"/>
  <c r="F591" i="3"/>
  <c r="H591" i="3" s="1"/>
  <c r="L591" i="3" s="1"/>
  <c r="D591" i="3"/>
  <c r="D1555" i="3"/>
  <c r="F1555" i="3"/>
  <c r="H1555" i="3" s="1"/>
  <c r="L1555" i="3" s="1"/>
  <c r="D2467" i="3"/>
  <c r="F2467" i="3"/>
  <c r="H2467" i="3" s="1"/>
  <c r="L2467" i="3" s="1"/>
  <c r="D4913" i="3"/>
  <c r="M4913" i="3" s="1"/>
  <c r="F4913" i="3"/>
  <c r="H4913" i="3" s="1"/>
  <c r="L4913" i="3" s="1"/>
  <c r="F4026" i="3"/>
  <c r="H4026" i="3" s="1"/>
  <c r="L4026" i="3" s="1"/>
  <c r="D4026" i="3"/>
  <c r="M4026" i="3" s="1"/>
  <c r="F514" i="3"/>
  <c r="H514" i="3" s="1"/>
  <c r="L514" i="3" s="1"/>
  <c r="D514" i="3"/>
  <c r="D3142" i="3"/>
  <c r="F3142" i="3"/>
  <c r="H3142" i="3" s="1"/>
  <c r="L3142" i="3" s="1"/>
  <c r="F5311" i="3"/>
  <c r="H5311" i="3" s="1"/>
  <c r="L5311" i="3" s="1"/>
  <c r="D5311" i="3"/>
  <c r="M5311" i="3" s="1"/>
  <c r="F5624" i="3"/>
  <c r="H5624" i="3" s="1"/>
  <c r="L5624" i="3" s="1"/>
  <c r="D5624" i="3"/>
  <c r="M5624" i="3" s="1"/>
  <c r="D2032" i="3"/>
  <c r="F2032" i="3"/>
  <c r="H2032" i="3" s="1"/>
  <c r="L2032" i="3" s="1"/>
  <c r="D5448" i="3"/>
  <c r="M5448" i="3" s="1"/>
  <c r="F5448" i="3"/>
  <c r="H5448" i="3" s="1"/>
  <c r="L5448" i="3" s="1"/>
  <c r="F1989" i="3"/>
  <c r="H1989" i="3" s="1"/>
  <c r="L1989" i="3" s="1"/>
  <c r="D1989" i="3"/>
  <c r="D2762" i="3"/>
  <c r="F2762" i="3"/>
  <c r="H2762" i="3" s="1"/>
  <c r="L2762" i="3" s="1"/>
  <c r="D3630" i="3"/>
  <c r="F3630" i="3"/>
  <c r="H3630" i="3" s="1"/>
  <c r="L3630" i="3" s="1"/>
  <c r="D5874" i="3"/>
  <c r="M5874" i="3" s="1"/>
  <c r="F5874" i="3"/>
  <c r="H5874" i="3" s="1"/>
  <c r="L5874" i="3" s="1"/>
  <c r="F1440" i="3"/>
  <c r="H1440" i="3" s="1"/>
  <c r="L1440" i="3" s="1"/>
  <c r="D1440" i="3"/>
  <c r="F1982" i="3"/>
  <c r="H1982" i="3" s="1"/>
  <c r="L1982" i="3" s="1"/>
  <c r="D1982" i="3"/>
  <c r="F2086" i="3"/>
  <c r="H2086" i="3" s="1"/>
  <c r="L2086" i="3" s="1"/>
  <c r="D2086" i="3"/>
  <c r="F227" i="3"/>
  <c r="H227" i="3" s="1"/>
  <c r="L227" i="3" s="1"/>
  <c r="D227" i="3"/>
  <c r="F2070" i="3"/>
  <c r="H2070" i="3" s="1"/>
  <c r="L2070" i="3" s="1"/>
  <c r="D2070" i="3"/>
  <c r="D132" i="3"/>
  <c r="F132" i="3"/>
  <c r="H132" i="3" s="1"/>
  <c r="L132" i="3" s="1"/>
  <c r="D176" i="3"/>
  <c r="F176" i="3"/>
  <c r="H176" i="3" s="1"/>
  <c r="L176" i="3" s="1"/>
  <c r="D1158" i="3"/>
  <c r="F1158" i="3"/>
  <c r="H1158" i="3" s="1"/>
  <c r="L1158" i="3" s="1"/>
  <c r="D4126" i="3"/>
  <c r="M4126" i="3" s="1"/>
  <c r="F4126" i="3"/>
  <c r="H4126" i="3" s="1"/>
  <c r="L4126" i="3" s="1"/>
  <c r="D5248" i="3"/>
  <c r="M5248" i="3" s="1"/>
  <c r="F5248" i="3"/>
  <c r="H5248" i="3" s="1"/>
  <c r="L5248" i="3" s="1"/>
  <c r="D136" i="3"/>
  <c r="F136" i="3"/>
  <c r="H136" i="3" s="1"/>
  <c r="L136" i="3" s="1"/>
  <c r="D1447" i="3"/>
  <c r="F1447" i="3"/>
  <c r="H1447" i="3" s="1"/>
  <c r="L1447" i="3" s="1"/>
  <c r="F5157" i="3"/>
  <c r="H5157" i="3" s="1"/>
  <c r="L5157" i="3" s="1"/>
  <c r="D5157" i="3"/>
  <c r="M5157" i="3" s="1"/>
  <c r="D5519" i="3"/>
  <c r="M5519" i="3" s="1"/>
  <c r="F5519" i="3"/>
  <c r="H5519" i="3" s="1"/>
  <c r="L5519" i="3" s="1"/>
  <c r="D3439" i="3"/>
  <c r="F3439" i="3"/>
  <c r="H3439" i="3" s="1"/>
  <c r="L3439" i="3" s="1"/>
  <c r="D5492" i="3"/>
  <c r="M5492" i="3" s="1"/>
  <c r="F5492" i="3"/>
  <c r="H5492" i="3" s="1"/>
  <c r="L5492" i="3" s="1"/>
  <c r="D3050" i="3"/>
  <c r="F3050" i="3"/>
  <c r="H3050" i="3" s="1"/>
  <c r="L3050" i="3" s="1"/>
  <c r="D3672" i="3"/>
  <c r="F3672" i="3"/>
  <c r="H3672" i="3" s="1"/>
  <c r="L3672" i="3" s="1"/>
  <c r="D3328" i="3"/>
  <c r="F3328" i="3"/>
  <c r="H3328" i="3" s="1"/>
  <c r="L3328" i="3" s="1"/>
  <c r="F4732" i="3"/>
  <c r="H4732" i="3" s="1"/>
  <c r="L4732" i="3" s="1"/>
  <c r="D4732" i="3"/>
  <c r="M4732" i="3" s="1"/>
  <c r="D4012" i="3"/>
  <c r="M4012" i="3" s="1"/>
  <c r="F4012" i="3"/>
  <c r="H4012" i="3" s="1"/>
  <c r="L4012" i="3" s="1"/>
  <c r="D1280" i="3"/>
  <c r="F1280" i="3"/>
  <c r="H1280" i="3" s="1"/>
  <c r="L1280" i="3" s="1"/>
  <c r="D4029" i="3"/>
  <c r="M4029" i="3" s="1"/>
  <c r="F4029" i="3"/>
  <c r="H4029" i="3" s="1"/>
  <c r="L4029" i="3" s="1"/>
  <c r="D1491" i="3"/>
  <c r="F1491" i="3"/>
  <c r="H1491" i="3" s="1"/>
  <c r="L1491" i="3" s="1"/>
  <c r="F1984" i="3"/>
  <c r="H1984" i="3" s="1"/>
  <c r="L1984" i="3" s="1"/>
  <c r="D1984" i="3"/>
  <c r="D1988" i="3"/>
  <c r="F1988" i="3"/>
  <c r="H1988" i="3" s="1"/>
  <c r="L1988" i="3" s="1"/>
  <c r="D3524" i="3"/>
  <c r="F3524" i="3"/>
  <c r="H3524" i="3" s="1"/>
  <c r="L3524" i="3" s="1"/>
  <c r="F1857" i="3"/>
  <c r="H1857" i="3" s="1"/>
  <c r="L1857" i="3" s="1"/>
  <c r="D1857" i="3"/>
  <c r="F5245" i="3"/>
  <c r="H5245" i="3" s="1"/>
  <c r="L5245" i="3" s="1"/>
  <c r="D5245" i="3"/>
  <c r="M5245" i="3" s="1"/>
  <c r="F4354" i="3"/>
  <c r="H4354" i="3" s="1"/>
  <c r="L4354" i="3" s="1"/>
  <c r="D4354" i="3"/>
  <c r="M4354" i="3" s="1"/>
  <c r="D4312" i="3"/>
  <c r="M4312" i="3" s="1"/>
  <c r="F4312" i="3"/>
  <c r="H4312" i="3" s="1"/>
  <c r="L4312" i="3" s="1"/>
  <c r="D4363" i="3"/>
  <c r="M4363" i="3" s="1"/>
  <c r="F4363" i="3"/>
  <c r="H4363" i="3" s="1"/>
  <c r="L4363" i="3" s="1"/>
  <c r="F5718" i="3"/>
  <c r="H5718" i="3" s="1"/>
  <c r="L5718" i="3" s="1"/>
  <c r="D5718" i="3"/>
  <c r="M5718" i="3" s="1"/>
  <c r="F5187" i="3"/>
  <c r="H5187" i="3" s="1"/>
  <c r="L5187" i="3" s="1"/>
  <c r="D5187" i="3"/>
  <c r="M5187" i="3" s="1"/>
  <c r="D1456" i="3"/>
  <c r="F1456" i="3"/>
  <c r="H1456" i="3" s="1"/>
  <c r="L1456" i="3" s="1"/>
  <c r="D2688" i="3"/>
  <c r="F2688" i="3"/>
  <c r="H2688" i="3" s="1"/>
  <c r="L2688" i="3" s="1"/>
  <c r="D1751" i="3"/>
  <c r="F1751" i="3"/>
  <c r="H1751" i="3" s="1"/>
  <c r="L1751" i="3" s="1"/>
  <c r="D442" i="3"/>
  <c r="F442" i="3"/>
  <c r="H442" i="3" s="1"/>
  <c r="L442" i="3" s="1"/>
  <c r="F2976" i="3"/>
  <c r="H2976" i="3" s="1"/>
  <c r="L2976" i="3" s="1"/>
  <c r="D2976" i="3"/>
  <c r="F124" i="3"/>
  <c r="H124" i="3" s="1"/>
  <c r="L124" i="3" s="1"/>
  <c r="D124" i="3"/>
  <c r="D2809" i="3"/>
  <c r="F2809" i="3"/>
  <c r="H2809" i="3" s="1"/>
  <c r="L2809" i="3" s="1"/>
  <c r="F1659" i="3"/>
  <c r="H1659" i="3" s="1"/>
  <c r="L1659" i="3" s="1"/>
  <c r="D1659" i="3"/>
  <c r="D1634" i="3"/>
  <c r="F1634" i="3"/>
  <c r="H1634" i="3" s="1"/>
  <c r="L1634" i="3" s="1"/>
  <c r="F84" i="3"/>
  <c r="H84" i="3" s="1"/>
  <c r="L84" i="3" s="1"/>
  <c r="D84" i="3"/>
  <c r="F2340" i="3"/>
  <c r="H2340" i="3" s="1"/>
  <c r="L2340" i="3" s="1"/>
  <c r="D2340" i="3"/>
  <c r="D760" i="3"/>
  <c r="F760" i="3"/>
  <c r="H760" i="3" s="1"/>
  <c r="L760" i="3" s="1"/>
  <c r="D1229" i="3"/>
  <c r="F1229" i="3"/>
  <c r="H1229" i="3" s="1"/>
  <c r="L1229" i="3" s="1"/>
  <c r="F1307" i="3"/>
  <c r="H1307" i="3" s="1"/>
  <c r="L1307" i="3" s="1"/>
  <c r="D1307" i="3"/>
  <c r="D454" i="3"/>
  <c r="F454" i="3"/>
  <c r="H454" i="3" s="1"/>
  <c r="L454" i="3" s="1"/>
  <c r="D5684" i="3"/>
  <c r="M5684" i="3" s="1"/>
  <c r="F5684" i="3"/>
  <c r="H5684" i="3" s="1"/>
  <c r="L5684" i="3" s="1"/>
  <c r="F1241" i="3"/>
  <c r="H1241" i="3" s="1"/>
  <c r="L1241" i="3" s="1"/>
  <c r="D1241" i="3"/>
  <c r="F1862" i="3"/>
  <c r="H1862" i="3" s="1"/>
  <c r="L1862" i="3" s="1"/>
  <c r="D1862" i="3"/>
  <c r="D2403" i="3"/>
  <c r="F2403" i="3"/>
  <c r="H2403" i="3" s="1"/>
  <c r="L2403" i="3" s="1"/>
  <c r="F793" i="3"/>
  <c r="H793" i="3" s="1"/>
  <c r="L793" i="3" s="1"/>
  <c r="D793" i="3"/>
  <c r="D584" i="3"/>
  <c r="F584" i="3"/>
  <c r="H584" i="3" s="1"/>
  <c r="L584" i="3" s="1"/>
  <c r="F5907" i="3"/>
  <c r="H5907" i="3" s="1"/>
  <c r="L5907" i="3" s="1"/>
  <c r="D5907" i="3"/>
  <c r="M5907" i="3" s="1"/>
  <c r="F1234" i="3"/>
  <c r="H1234" i="3" s="1"/>
  <c r="L1234" i="3" s="1"/>
  <c r="D1234" i="3"/>
  <c r="F2383" i="3"/>
  <c r="H2383" i="3" s="1"/>
  <c r="L2383" i="3" s="1"/>
  <c r="D2383" i="3"/>
  <c r="F2163" i="3"/>
  <c r="H2163" i="3" s="1"/>
  <c r="L2163" i="3" s="1"/>
  <c r="D2163" i="3"/>
  <c r="D190" i="3"/>
  <c r="F190" i="3"/>
  <c r="H190" i="3" s="1"/>
  <c r="L190" i="3" s="1"/>
  <c r="D4823" i="3"/>
  <c r="M4823" i="3" s="1"/>
  <c r="F4823" i="3"/>
  <c r="H4823" i="3" s="1"/>
  <c r="L4823" i="3" s="1"/>
  <c r="F4467" i="3"/>
  <c r="H4467" i="3" s="1"/>
  <c r="L4467" i="3" s="1"/>
  <c r="D4467" i="3"/>
  <c r="M4467" i="3" s="1"/>
  <c r="D4157" i="3"/>
  <c r="M4157" i="3" s="1"/>
  <c r="F4157" i="3"/>
  <c r="H4157" i="3" s="1"/>
  <c r="L4157" i="3" s="1"/>
  <c r="F3250" i="3"/>
  <c r="H3250" i="3" s="1"/>
  <c r="L3250" i="3" s="1"/>
  <c r="D3250" i="3"/>
  <c r="F1364" i="3"/>
  <c r="H1364" i="3" s="1"/>
  <c r="L1364" i="3" s="1"/>
  <c r="D1364" i="3"/>
  <c r="D2595" i="3"/>
  <c r="F2595" i="3"/>
  <c r="H2595" i="3" s="1"/>
  <c r="L2595" i="3" s="1"/>
  <c r="D1001" i="3"/>
  <c r="F1001" i="3"/>
  <c r="H1001" i="3" s="1"/>
  <c r="L1001" i="3" s="1"/>
  <c r="D2906" i="3"/>
  <c r="F2906" i="3"/>
  <c r="H2906" i="3" s="1"/>
  <c r="L2906" i="3" s="1"/>
  <c r="F414" i="3"/>
  <c r="H414" i="3" s="1"/>
  <c r="L414" i="3" s="1"/>
  <c r="D414" i="3"/>
  <c r="F2109" i="3"/>
  <c r="H2109" i="3" s="1"/>
  <c r="L2109" i="3" s="1"/>
  <c r="D2109" i="3"/>
  <c r="F2320" i="3"/>
  <c r="H2320" i="3" s="1"/>
  <c r="L2320" i="3" s="1"/>
  <c r="D2320" i="3"/>
  <c r="F3797" i="3"/>
  <c r="H3797" i="3" s="1"/>
  <c r="L3797" i="3" s="1"/>
  <c r="D3797" i="3"/>
  <c r="M3797" i="3" s="1"/>
  <c r="F2038" i="3"/>
  <c r="H2038" i="3" s="1"/>
  <c r="L2038" i="3" s="1"/>
  <c r="D2038" i="3"/>
  <c r="D128" i="3"/>
  <c r="F128" i="3"/>
  <c r="H128" i="3" s="1"/>
  <c r="L128" i="3" s="1"/>
  <c r="F4640" i="3"/>
  <c r="H4640" i="3" s="1"/>
  <c r="L4640" i="3" s="1"/>
  <c r="D4640" i="3"/>
  <c r="M4640" i="3" s="1"/>
  <c r="F4190" i="3"/>
  <c r="H4190" i="3" s="1"/>
  <c r="L4190" i="3" s="1"/>
  <c r="D4190" i="3"/>
  <c r="M4190" i="3" s="1"/>
  <c r="D902" i="3"/>
  <c r="F902" i="3"/>
  <c r="H902" i="3" s="1"/>
  <c r="L902" i="3" s="1"/>
  <c r="D2637" i="3"/>
  <c r="F2637" i="3"/>
  <c r="H2637" i="3" s="1"/>
  <c r="L2637" i="3" s="1"/>
  <c r="F1498" i="3"/>
  <c r="H1498" i="3" s="1"/>
  <c r="L1498" i="3" s="1"/>
  <c r="D1498" i="3"/>
  <c r="D3281" i="3"/>
  <c r="F3281" i="3"/>
  <c r="H3281" i="3" s="1"/>
  <c r="L3281" i="3" s="1"/>
  <c r="D5886" i="3"/>
  <c r="M5886" i="3" s="1"/>
  <c r="F5886" i="3"/>
  <c r="H5886" i="3" s="1"/>
  <c r="L5886" i="3" s="1"/>
  <c r="D2697" i="3"/>
  <c r="F2697" i="3"/>
  <c r="H2697" i="3" s="1"/>
  <c r="L2697" i="3" s="1"/>
  <c r="D4418" i="3"/>
  <c r="M4418" i="3" s="1"/>
  <c r="F4418" i="3"/>
  <c r="H4418" i="3" s="1"/>
  <c r="L4418" i="3" s="1"/>
  <c r="F4170" i="3"/>
  <c r="H4170" i="3" s="1"/>
  <c r="L4170" i="3" s="1"/>
  <c r="D4170" i="3"/>
  <c r="M4170" i="3" s="1"/>
  <c r="F5442" i="3"/>
  <c r="H5442" i="3" s="1"/>
  <c r="L5442" i="3" s="1"/>
  <c r="D5442" i="3"/>
  <c r="M5442" i="3" s="1"/>
  <c r="F126" i="3"/>
  <c r="H126" i="3" s="1"/>
  <c r="L126" i="3" s="1"/>
  <c r="D126" i="3"/>
  <c r="F3414" i="3"/>
  <c r="H3414" i="3" s="1"/>
  <c r="L3414" i="3" s="1"/>
  <c r="D3414" i="3"/>
  <c r="F936" i="3"/>
  <c r="H936" i="3" s="1"/>
  <c r="L936" i="3" s="1"/>
  <c r="D936" i="3"/>
  <c r="F1992" i="3"/>
  <c r="H1992" i="3" s="1"/>
  <c r="L1992" i="3" s="1"/>
  <c r="D1992" i="3"/>
  <c r="D158" i="3"/>
  <c r="F158" i="3"/>
  <c r="H158" i="3" s="1"/>
  <c r="L158" i="3" s="1"/>
  <c r="D2160" i="3"/>
  <c r="F2160" i="3"/>
  <c r="H2160" i="3" s="1"/>
  <c r="L2160" i="3" s="1"/>
  <c r="F2044" i="3"/>
  <c r="H2044" i="3" s="1"/>
  <c r="L2044" i="3" s="1"/>
  <c r="D2044" i="3"/>
  <c r="D104" i="3"/>
  <c r="F104" i="3"/>
  <c r="H104" i="3" s="1"/>
  <c r="L104" i="3" s="1"/>
  <c r="D4164" i="3"/>
  <c r="M4164" i="3" s="1"/>
  <c r="F4164" i="3"/>
  <c r="H4164" i="3" s="1"/>
  <c r="L4164" i="3" s="1"/>
  <c r="F4071" i="3"/>
  <c r="H4071" i="3" s="1"/>
  <c r="L4071" i="3" s="1"/>
  <c r="D4071" i="3"/>
  <c r="M4071" i="3" s="1"/>
  <c r="F1785" i="3"/>
  <c r="H1785" i="3" s="1"/>
  <c r="L1785" i="3" s="1"/>
  <c r="D1785" i="3"/>
  <c r="D2332" i="3"/>
  <c r="F2332" i="3"/>
  <c r="H2332" i="3" s="1"/>
  <c r="L2332" i="3" s="1"/>
  <c r="D3215" i="3"/>
  <c r="F3215" i="3"/>
  <c r="H3215" i="3" s="1"/>
  <c r="L3215" i="3" s="1"/>
  <c r="D1025" i="3"/>
  <c r="F1025" i="3"/>
  <c r="H1025" i="3" s="1"/>
  <c r="L1025" i="3" s="1"/>
  <c r="F2880" i="3"/>
  <c r="H2880" i="3" s="1"/>
  <c r="L2880" i="3" s="1"/>
  <c r="D2880" i="3"/>
  <c r="D1546" i="3"/>
  <c r="F1546" i="3"/>
  <c r="H1546" i="3" s="1"/>
  <c r="L1546" i="3" s="1"/>
  <c r="D325" i="3"/>
  <c r="F325" i="3"/>
  <c r="H325" i="3" s="1"/>
  <c r="L325" i="3" s="1"/>
  <c r="F2490" i="3"/>
  <c r="H2490" i="3" s="1"/>
  <c r="L2490" i="3" s="1"/>
  <c r="D2490" i="3"/>
  <c r="F409" i="3"/>
  <c r="H409" i="3" s="1"/>
  <c r="L409" i="3" s="1"/>
  <c r="D409" i="3"/>
  <c r="D3614" i="3"/>
  <c r="F3614" i="3"/>
  <c r="H3614" i="3" s="1"/>
  <c r="L3614" i="3" s="1"/>
  <c r="F92" i="3"/>
  <c r="H92" i="3" s="1"/>
  <c r="L92" i="3" s="1"/>
  <c r="D92" i="3"/>
  <c r="D2513" i="3"/>
  <c r="F2513" i="3"/>
  <c r="H2513" i="3" s="1"/>
  <c r="L2513" i="3" s="1"/>
  <c r="D1387" i="3"/>
  <c r="F1387" i="3"/>
  <c r="H1387" i="3" s="1"/>
  <c r="L1387" i="3" s="1"/>
  <c r="D1044" i="3"/>
  <c r="F1044" i="3"/>
  <c r="H1044" i="3" s="1"/>
  <c r="L1044" i="3" s="1"/>
  <c r="F631" i="3"/>
  <c r="H631" i="3" s="1"/>
  <c r="L631" i="3" s="1"/>
  <c r="D631" i="3"/>
  <c r="D2544" i="3"/>
  <c r="F2544" i="3"/>
  <c r="H2544" i="3" s="1"/>
  <c r="L2544" i="3" s="1"/>
  <c r="D4174" i="3"/>
  <c r="M4174" i="3" s="1"/>
  <c r="F4174" i="3"/>
  <c r="H4174" i="3" s="1"/>
  <c r="L4174" i="3" s="1"/>
  <c r="F864" i="3"/>
  <c r="H864" i="3" s="1"/>
  <c r="L864" i="3" s="1"/>
  <c r="D864" i="3"/>
  <c r="D1802" i="3"/>
  <c r="F1802" i="3"/>
  <c r="H1802" i="3" s="1"/>
  <c r="L1802" i="3" s="1"/>
  <c r="D527" i="3"/>
  <c r="F527" i="3"/>
  <c r="H527" i="3" s="1"/>
  <c r="L527" i="3" s="1"/>
  <c r="D1255" i="3"/>
  <c r="F1255" i="3"/>
  <c r="H1255" i="3" s="1"/>
  <c r="L1255" i="3" s="1"/>
  <c r="D1953" i="3"/>
  <c r="F1953" i="3"/>
  <c r="H1953" i="3" s="1"/>
  <c r="L1953" i="3" s="1"/>
  <c r="F5880" i="3"/>
  <c r="H5880" i="3" s="1"/>
  <c r="L5880" i="3" s="1"/>
  <c r="D5880" i="3"/>
  <c r="M5880" i="3" s="1"/>
  <c r="D3852" i="3"/>
  <c r="M3852" i="3" s="1"/>
  <c r="F3852" i="3"/>
  <c r="H3852" i="3" s="1"/>
  <c r="L3852" i="3" s="1"/>
  <c r="D4262" i="3"/>
  <c r="M4262" i="3" s="1"/>
  <c r="F4262" i="3"/>
  <c r="H4262" i="3" s="1"/>
  <c r="L4262" i="3" s="1"/>
  <c r="D3153" i="3"/>
  <c r="F3153" i="3"/>
  <c r="H3153" i="3" s="1"/>
  <c r="L3153" i="3" s="1"/>
  <c r="F814" i="3"/>
  <c r="H814" i="3" s="1"/>
  <c r="L814" i="3" s="1"/>
  <c r="D814" i="3"/>
  <c r="D3542" i="3"/>
  <c r="F3542" i="3"/>
  <c r="H3542" i="3" s="1"/>
  <c r="L3542" i="3" s="1"/>
  <c r="D2114" i="3"/>
  <c r="F2114" i="3"/>
  <c r="H2114" i="3" s="1"/>
  <c r="L2114" i="3" s="1"/>
  <c r="F887" i="3"/>
  <c r="H887" i="3" s="1"/>
  <c r="L887" i="3" s="1"/>
  <c r="D887" i="3"/>
  <c r="D3470" i="3"/>
  <c r="F3470" i="3"/>
  <c r="H3470" i="3" s="1"/>
  <c r="L3470" i="3" s="1"/>
  <c r="F2685" i="3"/>
  <c r="H2685" i="3" s="1"/>
  <c r="L2685" i="3" s="1"/>
  <c r="D2685" i="3"/>
  <c r="F2531" i="3"/>
  <c r="H2531" i="3" s="1"/>
  <c r="L2531" i="3" s="1"/>
  <c r="D2531" i="3"/>
  <c r="D5446" i="3"/>
  <c r="M5446" i="3" s="1"/>
  <c r="F5446" i="3"/>
  <c r="H5446" i="3" s="1"/>
  <c r="L5446" i="3" s="1"/>
  <c r="D2317" i="3"/>
  <c r="F2317" i="3"/>
  <c r="H2317" i="3" s="1"/>
  <c r="L2317" i="3" s="1"/>
  <c r="D890" i="3"/>
  <c r="F890" i="3"/>
  <c r="H890" i="3" s="1"/>
  <c r="L890" i="3" s="1"/>
  <c r="D1528" i="3"/>
  <c r="F1528" i="3"/>
  <c r="H1528" i="3" s="1"/>
  <c r="L1528" i="3" s="1"/>
  <c r="F575" i="3"/>
  <c r="H575" i="3" s="1"/>
  <c r="L575" i="3" s="1"/>
  <c r="D575" i="3"/>
  <c r="F2286" i="3"/>
  <c r="H2286" i="3" s="1"/>
  <c r="L2286" i="3" s="1"/>
  <c r="D2286" i="3"/>
  <c r="D1086" i="3"/>
  <c r="F1086" i="3"/>
  <c r="H1086" i="3" s="1"/>
  <c r="L1086" i="3" s="1"/>
  <c r="F1192" i="3"/>
  <c r="H1192" i="3" s="1"/>
  <c r="L1192" i="3" s="1"/>
  <c r="D1192" i="3"/>
  <c r="F3844" i="3"/>
  <c r="H3844" i="3" s="1"/>
  <c r="L3844" i="3" s="1"/>
  <c r="D3844" i="3"/>
  <c r="M3844" i="3" s="1"/>
  <c r="F327" i="3"/>
  <c r="H327" i="3" s="1"/>
  <c r="L327" i="3" s="1"/>
  <c r="D327" i="3"/>
  <c r="D1475" i="3"/>
  <c r="F1475" i="3"/>
  <c r="H1475" i="3" s="1"/>
  <c r="L1475" i="3" s="1"/>
  <c r="F1327" i="3"/>
  <c r="H1327" i="3" s="1"/>
  <c r="L1327" i="3" s="1"/>
  <c r="D1327" i="3"/>
  <c r="F464" i="3"/>
  <c r="H464" i="3" s="1"/>
  <c r="L464" i="3" s="1"/>
  <c r="D464" i="3"/>
  <c r="D504" i="3"/>
  <c r="F504" i="3"/>
  <c r="H504" i="3" s="1"/>
  <c r="L504" i="3" s="1"/>
  <c r="F1295" i="3"/>
  <c r="H1295" i="3" s="1"/>
  <c r="L1295" i="3" s="1"/>
  <c r="D1295" i="3"/>
  <c r="D3297" i="3"/>
  <c r="F3297" i="3"/>
  <c r="H3297" i="3" s="1"/>
  <c r="L3297" i="3" s="1"/>
  <c r="F3334" i="3"/>
  <c r="H3334" i="3" s="1"/>
  <c r="L3334" i="3" s="1"/>
  <c r="D3334" i="3"/>
  <c r="F2158" i="3"/>
  <c r="H2158" i="3" s="1"/>
  <c r="L2158" i="3" s="1"/>
  <c r="D2158" i="3"/>
  <c r="D1346" i="3"/>
  <c r="F1346" i="3"/>
  <c r="H1346" i="3" s="1"/>
  <c r="L1346" i="3" s="1"/>
  <c r="D4544" i="3"/>
  <c r="M4544" i="3" s="1"/>
  <c r="F4544" i="3"/>
  <c r="H4544" i="3" s="1"/>
  <c r="L4544" i="3" s="1"/>
  <c r="F1123" i="3"/>
  <c r="H1123" i="3" s="1"/>
  <c r="L1123" i="3" s="1"/>
  <c r="D1123" i="3"/>
  <c r="D3612" i="3"/>
  <c r="F3612" i="3"/>
  <c r="H3612" i="3" s="1"/>
  <c r="L3612" i="3" s="1"/>
  <c r="F5438" i="3"/>
  <c r="H5438" i="3" s="1"/>
  <c r="L5438" i="3" s="1"/>
  <c r="D5438" i="3"/>
  <c r="M5438" i="3" s="1"/>
  <c r="F919" i="3"/>
  <c r="H919" i="3" s="1"/>
  <c r="L919" i="3" s="1"/>
  <c r="D919" i="3"/>
  <c r="F3523" i="3"/>
  <c r="H3523" i="3" s="1"/>
  <c r="L3523" i="3" s="1"/>
  <c r="D3523" i="3"/>
  <c r="D934" i="3"/>
  <c r="F934" i="3"/>
  <c r="H934" i="3" s="1"/>
  <c r="L934" i="3" s="1"/>
  <c r="F1641" i="3"/>
  <c r="H1641" i="3" s="1"/>
  <c r="L1641" i="3" s="1"/>
  <c r="D1641" i="3"/>
  <c r="F483" i="3"/>
  <c r="H483" i="3" s="1"/>
  <c r="L483" i="3" s="1"/>
  <c r="D483" i="3"/>
  <c r="F3343" i="3"/>
  <c r="H3343" i="3" s="1"/>
  <c r="L3343" i="3" s="1"/>
  <c r="D3343" i="3"/>
  <c r="D2669" i="3"/>
  <c r="F2669" i="3"/>
  <c r="H2669" i="3" s="1"/>
  <c r="L2669" i="3" s="1"/>
  <c r="D3446" i="3"/>
  <c r="F3446" i="3"/>
  <c r="H3446" i="3" s="1"/>
  <c r="L3446" i="3" s="1"/>
  <c r="D2460" i="3"/>
  <c r="F2460" i="3"/>
  <c r="H2460" i="3" s="1"/>
  <c r="L2460" i="3" s="1"/>
  <c r="D4052" i="3"/>
  <c r="M4052" i="3" s="1"/>
  <c r="F4052" i="3"/>
  <c r="H4052" i="3" s="1"/>
  <c r="L4052" i="3" s="1"/>
  <c r="D651" i="3"/>
  <c r="F651" i="3"/>
  <c r="H651" i="3" s="1"/>
  <c r="L651" i="3" s="1"/>
  <c r="F4048" i="3"/>
  <c r="H4048" i="3" s="1"/>
  <c r="L4048" i="3" s="1"/>
  <c r="D4048" i="3"/>
  <c r="M4048" i="3" s="1"/>
  <c r="F659" i="3"/>
  <c r="H659" i="3" s="1"/>
  <c r="L659" i="3" s="1"/>
  <c r="D659" i="3"/>
  <c r="D4131" i="3"/>
  <c r="M4131" i="3" s="1"/>
  <c r="F4131" i="3"/>
  <c r="H4131" i="3" s="1"/>
  <c r="L4131" i="3" s="1"/>
  <c r="D1630" i="3"/>
  <c r="F1630" i="3"/>
  <c r="H1630" i="3" s="1"/>
  <c r="L1630" i="3" s="1"/>
  <c r="D3720" i="3"/>
  <c r="F3720" i="3"/>
  <c r="H3720" i="3" s="1"/>
  <c r="L3720" i="3" s="1"/>
  <c r="D5246" i="3"/>
  <c r="M5246" i="3" s="1"/>
  <c r="F5246" i="3"/>
  <c r="H5246" i="3" s="1"/>
  <c r="L5246" i="3" s="1"/>
  <c r="D2461" i="3"/>
  <c r="F2461" i="3"/>
  <c r="H2461" i="3" s="1"/>
  <c r="L2461" i="3" s="1"/>
  <c r="F2630" i="3"/>
  <c r="H2630" i="3" s="1"/>
  <c r="L2630" i="3" s="1"/>
  <c r="D2630" i="3"/>
  <c r="F2407" i="3"/>
  <c r="H2407" i="3" s="1"/>
  <c r="L2407" i="3" s="1"/>
  <c r="D2407" i="3"/>
  <c r="D572" i="3"/>
  <c r="F572" i="3"/>
  <c r="H572" i="3" s="1"/>
  <c r="L572" i="3" s="1"/>
  <c r="F3168" i="3"/>
  <c r="H3168" i="3" s="1"/>
  <c r="L3168" i="3" s="1"/>
  <c r="D3168" i="3"/>
  <c r="F715" i="3"/>
  <c r="H715" i="3" s="1"/>
  <c r="L715" i="3" s="1"/>
  <c r="D715" i="3"/>
  <c r="F2763" i="3"/>
  <c r="H2763" i="3" s="1"/>
  <c r="L2763" i="3" s="1"/>
  <c r="D2763" i="3"/>
  <c r="D2431" i="3"/>
  <c r="F2431" i="3"/>
  <c r="H2431" i="3" s="1"/>
  <c r="L2431" i="3" s="1"/>
  <c r="D3458" i="3"/>
  <c r="F3458" i="3"/>
  <c r="H3458" i="3" s="1"/>
  <c r="L3458" i="3" s="1"/>
  <c r="D3828" i="3"/>
  <c r="M3828" i="3" s="1"/>
  <c r="F3828" i="3"/>
  <c r="H3828" i="3" s="1"/>
  <c r="L3828" i="3" s="1"/>
  <c r="D1756" i="3"/>
  <c r="F1756" i="3"/>
  <c r="H1756" i="3" s="1"/>
  <c r="L1756" i="3" s="1"/>
  <c r="F2471" i="3"/>
  <c r="H2471" i="3" s="1"/>
  <c r="L2471" i="3" s="1"/>
  <c r="D2471" i="3"/>
  <c r="F4077" i="3"/>
  <c r="H4077" i="3" s="1"/>
  <c r="L4077" i="3" s="1"/>
  <c r="D4077" i="3"/>
  <c r="M4077" i="3" s="1"/>
  <c r="D2432" i="3"/>
  <c r="F2432" i="3"/>
  <c r="H2432" i="3" s="1"/>
  <c r="L2432" i="3" s="1"/>
  <c r="F3058" i="3"/>
  <c r="H3058" i="3" s="1"/>
  <c r="L3058" i="3" s="1"/>
  <c r="D3058" i="3"/>
  <c r="F2769" i="3"/>
  <c r="H2769" i="3" s="1"/>
  <c r="L2769" i="3" s="1"/>
  <c r="D2769" i="3"/>
  <c r="F4652" i="3"/>
  <c r="H4652" i="3" s="1"/>
  <c r="L4652" i="3" s="1"/>
  <c r="D4652" i="3"/>
  <c r="M4652" i="3" s="1"/>
  <c r="D2230" i="3"/>
  <c r="F2230" i="3"/>
  <c r="H2230" i="3" s="1"/>
  <c r="L2230" i="3" s="1"/>
  <c r="D5155" i="3"/>
  <c r="M5155" i="3" s="1"/>
  <c r="F5155" i="3"/>
  <c r="H5155" i="3" s="1"/>
  <c r="L5155" i="3" s="1"/>
  <c r="D4954" i="3"/>
  <c r="M4954" i="3" s="1"/>
  <c r="F4954" i="3"/>
  <c r="H4954" i="3" s="1"/>
  <c r="L4954" i="3" s="1"/>
  <c r="D2887" i="3"/>
  <c r="F2887" i="3"/>
  <c r="H2887" i="3" s="1"/>
  <c r="L2887" i="3" s="1"/>
  <c r="F1816" i="3"/>
  <c r="H1816" i="3" s="1"/>
  <c r="L1816" i="3" s="1"/>
  <c r="D1816" i="3"/>
  <c r="F382" i="3"/>
  <c r="H382" i="3" s="1"/>
  <c r="L382" i="3" s="1"/>
  <c r="D382" i="3"/>
  <c r="D698" i="3"/>
  <c r="F698" i="3"/>
  <c r="H698" i="3" s="1"/>
  <c r="L698" i="3" s="1"/>
  <c r="D940" i="3"/>
  <c r="F940" i="3"/>
  <c r="H940" i="3" s="1"/>
  <c r="L940" i="3" s="1"/>
  <c r="F3136" i="3"/>
  <c r="H3136" i="3" s="1"/>
  <c r="L3136" i="3" s="1"/>
  <c r="D3136" i="3"/>
  <c r="F1213" i="3"/>
  <c r="H1213" i="3" s="1"/>
  <c r="L1213" i="3" s="1"/>
  <c r="D1213" i="3"/>
  <c r="F4684" i="3"/>
  <c r="H4684" i="3" s="1"/>
  <c r="L4684" i="3" s="1"/>
  <c r="D4684" i="3"/>
  <c r="M4684" i="3" s="1"/>
  <c r="F2396" i="3"/>
  <c r="H2396" i="3" s="1"/>
  <c r="L2396" i="3" s="1"/>
  <c r="D2396" i="3"/>
  <c r="D633" i="3"/>
  <c r="F633" i="3"/>
  <c r="H633" i="3" s="1"/>
  <c r="L633" i="3" s="1"/>
  <c r="D5343" i="3"/>
  <c r="M5343" i="3" s="1"/>
  <c r="F5343" i="3"/>
  <c r="H5343" i="3" s="1"/>
  <c r="L5343" i="3" s="1"/>
  <c r="F2753" i="3"/>
  <c r="H2753" i="3" s="1"/>
  <c r="L2753" i="3" s="1"/>
  <c r="D2753" i="3"/>
  <c r="F3747" i="3"/>
  <c r="H3747" i="3" s="1"/>
  <c r="L3747" i="3" s="1"/>
  <c r="D3747" i="3"/>
  <c r="M3747" i="3" s="1"/>
  <c r="F869" i="3"/>
  <c r="H869" i="3" s="1"/>
  <c r="L869" i="3" s="1"/>
  <c r="D869" i="3"/>
  <c r="F2326" i="3"/>
  <c r="H2326" i="3" s="1"/>
  <c r="L2326" i="3" s="1"/>
  <c r="D2326" i="3"/>
  <c r="D1142" i="3"/>
  <c r="F1142" i="3"/>
  <c r="H1142" i="3" s="1"/>
  <c r="L1142" i="3" s="1"/>
  <c r="F2056" i="3"/>
  <c r="H2056" i="3" s="1"/>
  <c r="L2056" i="3" s="1"/>
  <c r="D2056" i="3"/>
  <c r="D3296" i="3"/>
  <c r="F3296" i="3"/>
  <c r="H3296" i="3" s="1"/>
  <c r="L3296" i="3" s="1"/>
  <c r="F5206" i="3"/>
  <c r="H5206" i="3" s="1"/>
  <c r="L5206" i="3" s="1"/>
  <c r="D5206" i="3"/>
  <c r="M5206" i="3" s="1"/>
  <c r="F5070" i="3"/>
  <c r="H5070" i="3" s="1"/>
  <c r="L5070" i="3" s="1"/>
  <c r="D5070" i="3"/>
  <c r="M5070" i="3" s="1"/>
  <c r="F1489" i="3"/>
  <c r="H1489" i="3" s="1"/>
  <c r="L1489" i="3" s="1"/>
  <c r="D1489" i="3"/>
  <c r="F941" i="3"/>
  <c r="H941" i="3" s="1"/>
  <c r="L941" i="3" s="1"/>
  <c r="D941" i="3"/>
  <c r="D5305" i="3"/>
  <c r="M5305" i="3" s="1"/>
  <c r="F5305" i="3"/>
  <c r="H5305" i="3" s="1"/>
  <c r="L5305" i="3" s="1"/>
  <c r="D1644" i="3"/>
  <c r="F1644" i="3"/>
  <c r="H1644" i="3" s="1"/>
  <c r="L1644" i="3" s="1"/>
  <c r="F2120" i="3"/>
  <c r="H2120" i="3" s="1"/>
  <c r="L2120" i="3" s="1"/>
  <c r="D2120" i="3"/>
  <c r="F5725" i="3"/>
  <c r="H5725" i="3" s="1"/>
  <c r="L5725" i="3" s="1"/>
  <c r="D5725" i="3"/>
  <c r="M5725" i="3" s="1"/>
  <c r="F404" i="3"/>
  <c r="H404" i="3" s="1"/>
  <c r="L404" i="3" s="1"/>
  <c r="D404" i="3"/>
  <c r="D873" i="3"/>
  <c r="F873" i="3"/>
  <c r="H873" i="3" s="1"/>
  <c r="L873" i="3" s="1"/>
  <c r="F5761" i="3"/>
  <c r="H5761" i="3" s="1"/>
  <c r="L5761" i="3" s="1"/>
  <c r="D5761" i="3"/>
  <c r="M5761" i="3" s="1"/>
  <c r="F3755" i="3"/>
  <c r="H3755" i="3" s="1"/>
  <c r="L3755" i="3" s="1"/>
  <c r="D3755" i="3"/>
  <c r="M3755" i="3" s="1"/>
  <c r="D4413" i="3"/>
  <c r="M4413" i="3" s="1"/>
  <c r="F4413" i="3"/>
  <c r="H4413" i="3" s="1"/>
  <c r="L4413" i="3" s="1"/>
  <c r="F4491" i="3"/>
  <c r="H4491" i="3" s="1"/>
  <c r="L4491" i="3" s="1"/>
  <c r="D4491" i="3"/>
  <c r="M4491" i="3" s="1"/>
  <c r="F397" i="3"/>
  <c r="H397" i="3" s="1"/>
  <c r="L397" i="3" s="1"/>
  <c r="D397" i="3"/>
  <c r="D956" i="3"/>
  <c r="F956" i="3"/>
  <c r="H956" i="3" s="1"/>
  <c r="L956" i="3" s="1"/>
  <c r="F4514" i="3"/>
  <c r="H4514" i="3" s="1"/>
  <c r="L4514" i="3" s="1"/>
  <c r="D4514" i="3"/>
  <c r="M4514" i="3" s="1"/>
  <c r="D5742" i="3"/>
  <c r="M5742" i="3" s="1"/>
  <c r="F5742" i="3"/>
  <c r="H5742" i="3" s="1"/>
  <c r="L5742" i="3" s="1"/>
  <c r="D568" i="3"/>
  <c r="F568" i="3"/>
  <c r="H568" i="3" s="1"/>
  <c r="L568" i="3" s="1"/>
  <c r="D3860" i="3"/>
  <c r="M3860" i="3" s="1"/>
  <c r="F3860" i="3"/>
  <c r="H3860" i="3" s="1"/>
  <c r="L3860" i="3" s="1"/>
  <c r="F2548" i="3"/>
  <c r="H2548" i="3" s="1"/>
  <c r="L2548" i="3" s="1"/>
  <c r="D2548" i="3"/>
  <c r="D3998" i="3"/>
  <c r="M3998" i="3" s="1"/>
  <c r="F3998" i="3"/>
  <c r="H3998" i="3" s="1"/>
  <c r="L3998" i="3" s="1"/>
  <c r="F687" i="3"/>
  <c r="H687" i="3" s="1"/>
  <c r="L687" i="3" s="1"/>
  <c r="D687" i="3"/>
  <c r="D5089" i="3"/>
  <c r="M5089" i="3" s="1"/>
  <c r="F5089" i="3"/>
  <c r="H5089" i="3" s="1"/>
  <c r="L5089" i="3" s="1"/>
  <c r="F492" i="3"/>
  <c r="H492" i="3" s="1"/>
  <c r="L492" i="3" s="1"/>
  <c r="D492" i="3"/>
  <c r="D2370" i="3"/>
  <c r="F2370" i="3"/>
  <c r="H2370" i="3" s="1"/>
  <c r="L2370" i="3" s="1"/>
  <c r="F5867" i="3"/>
  <c r="H5867" i="3" s="1"/>
  <c r="L5867" i="3" s="1"/>
  <c r="D5867" i="3"/>
  <c r="M5867" i="3" s="1"/>
  <c r="D3815" i="3"/>
  <c r="M3815" i="3" s="1"/>
  <c r="F3815" i="3"/>
  <c r="H3815" i="3" s="1"/>
  <c r="L3815" i="3" s="1"/>
  <c r="F787" i="3"/>
  <c r="H787" i="3" s="1"/>
  <c r="L787" i="3" s="1"/>
  <c r="D787" i="3"/>
  <c r="F5098" i="3"/>
  <c r="H5098" i="3" s="1"/>
  <c r="L5098" i="3" s="1"/>
  <c r="D5098" i="3"/>
  <c r="M5098" i="3" s="1"/>
  <c r="D1189" i="3"/>
  <c r="F1189" i="3"/>
  <c r="H1189" i="3" s="1"/>
  <c r="L1189" i="3" s="1"/>
  <c r="F1188" i="3"/>
  <c r="H1188" i="3" s="1"/>
  <c r="L1188" i="3" s="1"/>
  <c r="D1188" i="3"/>
  <c r="D505" i="3"/>
  <c r="F505" i="3"/>
  <c r="H505" i="3" s="1"/>
  <c r="L505" i="3" s="1"/>
  <c r="D49" i="3"/>
  <c r="F49" i="3"/>
  <c r="H49" i="3" s="1"/>
  <c r="L49" i="3" s="1"/>
  <c r="D5470" i="3"/>
  <c r="M5470" i="3" s="1"/>
  <c r="F5470" i="3"/>
  <c r="H5470" i="3" s="1"/>
  <c r="L5470" i="3" s="1"/>
  <c r="D1770" i="3"/>
  <c r="F1770" i="3"/>
  <c r="H1770" i="3" s="1"/>
  <c r="L1770" i="3" s="1"/>
  <c r="F608" i="3"/>
  <c r="H608" i="3" s="1"/>
  <c r="L608" i="3" s="1"/>
  <c r="D608" i="3"/>
  <c r="F2851" i="3"/>
  <c r="H2851" i="3" s="1"/>
  <c r="L2851" i="3" s="1"/>
  <c r="D2851" i="3"/>
  <c r="F830" i="3"/>
  <c r="H830" i="3" s="1"/>
  <c r="L830" i="3" s="1"/>
  <c r="D830" i="3"/>
  <c r="D2571" i="3"/>
  <c r="F2571" i="3"/>
  <c r="H2571" i="3" s="1"/>
  <c r="L2571" i="3" s="1"/>
  <c r="D2802" i="3"/>
  <c r="F2802" i="3"/>
  <c r="H2802" i="3" s="1"/>
  <c r="L2802" i="3" s="1"/>
  <c r="D5563" i="3"/>
  <c r="M5563" i="3" s="1"/>
  <c r="F5563" i="3"/>
  <c r="H5563" i="3" s="1"/>
  <c r="L5563" i="3" s="1"/>
  <c r="F3400" i="3"/>
  <c r="H3400" i="3" s="1"/>
  <c r="L3400" i="3" s="1"/>
  <c r="D3400" i="3"/>
  <c r="D2881" i="3"/>
  <c r="F2881" i="3"/>
  <c r="H2881" i="3" s="1"/>
  <c r="L2881" i="3" s="1"/>
  <c r="F3884" i="3"/>
  <c r="H3884" i="3" s="1"/>
  <c r="L3884" i="3" s="1"/>
  <c r="D3884" i="3"/>
  <c r="M3884" i="3" s="1"/>
  <c r="F2714" i="3"/>
  <c r="H2714" i="3" s="1"/>
  <c r="L2714" i="3" s="1"/>
  <c r="D2714" i="3"/>
  <c r="F3528" i="3"/>
  <c r="H3528" i="3" s="1"/>
  <c r="L3528" i="3" s="1"/>
  <c r="D3528" i="3"/>
  <c r="D3289" i="3"/>
  <c r="F3289" i="3"/>
  <c r="H3289" i="3" s="1"/>
  <c r="L3289" i="3" s="1"/>
  <c r="F241" i="3"/>
  <c r="H241" i="3" s="1"/>
  <c r="L241" i="3" s="1"/>
  <c r="D241" i="3"/>
  <c r="F4614" i="3"/>
  <c r="H4614" i="3" s="1"/>
  <c r="L4614" i="3" s="1"/>
  <c r="D4614" i="3"/>
  <c r="M4614" i="3" s="1"/>
  <c r="F2226" i="3"/>
  <c r="H2226" i="3" s="1"/>
  <c r="L2226" i="3" s="1"/>
  <c r="D2226" i="3"/>
  <c r="F2142" i="3"/>
  <c r="H2142" i="3" s="1"/>
  <c r="L2142" i="3" s="1"/>
  <c r="D2142" i="3"/>
  <c r="D3477" i="3"/>
  <c r="F3477" i="3"/>
  <c r="H3477" i="3" s="1"/>
  <c r="L3477" i="3" s="1"/>
  <c r="F5283" i="3"/>
  <c r="H5283" i="3" s="1"/>
  <c r="L5283" i="3" s="1"/>
  <c r="D5283" i="3"/>
  <c r="M5283" i="3" s="1"/>
  <c r="F988" i="3"/>
  <c r="H988" i="3" s="1"/>
  <c r="L988" i="3" s="1"/>
  <c r="D988" i="3"/>
  <c r="F131" i="3"/>
  <c r="H131" i="3" s="1"/>
  <c r="L131" i="3" s="1"/>
  <c r="D131" i="3"/>
  <c r="D5502" i="3"/>
  <c r="M5502" i="3" s="1"/>
  <c r="F5502" i="3"/>
  <c r="H5502" i="3" s="1"/>
  <c r="L5502" i="3" s="1"/>
  <c r="F1187" i="3"/>
  <c r="H1187" i="3" s="1"/>
  <c r="L1187" i="3" s="1"/>
  <c r="D1187" i="3"/>
  <c r="F2091" i="3"/>
  <c r="H2091" i="3" s="1"/>
  <c r="L2091" i="3" s="1"/>
  <c r="D2091" i="3"/>
  <c r="F3378" i="3"/>
  <c r="H3378" i="3" s="1"/>
  <c r="L3378" i="3" s="1"/>
  <c r="D3378" i="3"/>
  <c r="D3890" i="3"/>
  <c r="M3890" i="3" s="1"/>
  <c r="F3890" i="3"/>
  <c r="H3890" i="3" s="1"/>
  <c r="L3890" i="3" s="1"/>
  <c r="F5637" i="3"/>
  <c r="H5637" i="3" s="1"/>
  <c r="L5637" i="3" s="1"/>
  <c r="D5637" i="3"/>
  <c r="M5637" i="3" s="1"/>
  <c r="F5344" i="3"/>
  <c r="H5344" i="3" s="1"/>
  <c r="L5344" i="3" s="1"/>
  <c r="D5344" i="3"/>
  <c r="M5344" i="3" s="1"/>
  <c r="F5444" i="3"/>
  <c r="H5444" i="3" s="1"/>
  <c r="L5444" i="3" s="1"/>
  <c r="D5444" i="3"/>
  <c r="M5444" i="3" s="1"/>
  <c r="F5239" i="3"/>
  <c r="H5239" i="3" s="1"/>
  <c r="L5239" i="3" s="1"/>
  <c r="D5239" i="3"/>
  <c r="M5239" i="3" s="1"/>
  <c r="D2128" i="3"/>
  <c r="F2128" i="3"/>
  <c r="H2128" i="3" s="1"/>
  <c r="L2128" i="3" s="1"/>
  <c r="D343" i="3"/>
  <c r="F343" i="3"/>
  <c r="H343" i="3" s="1"/>
  <c r="L343" i="3" s="1"/>
  <c r="D3479" i="3"/>
  <c r="F3479" i="3"/>
  <c r="H3479" i="3" s="1"/>
  <c r="L3479" i="3" s="1"/>
  <c r="D1191" i="3"/>
  <c r="F1191" i="3"/>
  <c r="H1191" i="3" s="1"/>
  <c r="L1191" i="3" s="1"/>
  <c r="F4173" i="3"/>
  <c r="H4173" i="3" s="1"/>
  <c r="L4173" i="3" s="1"/>
  <c r="D4173" i="3"/>
  <c r="M4173" i="3" s="1"/>
  <c r="D5417" i="3"/>
  <c r="M5417" i="3" s="1"/>
  <c r="F5417" i="3"/>
  <c r="H5417" i="3" s="1"/>
  <c r="L5417" i="3" s="1"/>
  <c r="D3099" i="3"/>
  <c r="F3099" i="3"/>
  <c r="H3099" i="3" s="1"/>
  <c r="L3099" i="3" s="1"/>
  <c r="D3906" i="3"/>
  <c r="M3906" i="3" s="1"/>
  <c r="F3906" i="3"/>
  <c r="H3906" i="3" s="1"/>
  <c r="L3906" i="3" s="1"/>
  <c r="F4451" i="3"/>
  <c r="H4451" i="3" s="1"/>
  <c r="L4451" i="3" s="1"/>
  <c r="D4451" i="3"/>
  <c r="M4451" i="3" s="1"/>
  <c r="D4976" i="3"/>
  <c r="M4976" i="3" s="1"/>
  <c r="F4976" i="3"/>
  <c r="H4976" i="3" s="1"/>
  <c r="L4976" i="3" s="1"/>
  <c r="F2889" i="3"/>
  <c r="H2889" i="3" s="1"/>
  <c r="L2889" i="3" s="1"/>
  <c r="D2889" i="3"/>
  <c r="F3987" i="3"/>
  <c r="H3987" i="3" s="1"/>
  <c r="L3987" i="3" s="1"/>
  <c r="D3987" i="3"/>
  <c r="M3987" i="3" s="1"/>
  <c r="F1290" i="3"/>
  <c r="H1290" i="3" s="1"/>
  <c r="L1290" i="3" s="1"/>
  <c r="D1290" i="3"/>
  <c r="D1950" i="3"/>
  <c r="F1950" i="3"/>
  <c r="H1950" i="3" s="1"/>
  <c r="L1950" i="3" s="1"/>
  <c r="D2707" i="3"/>
  <c r="F2707" i="3"/>
  <c r="H2707" i="3" s="1"/>
  <c r="L2707" i="3" s="1"/>
  <c r="D1646" i="3"/>
  <c r="F1646" i="3"/>
  <c r="H1646" i="3" s="1"/>
  <c r="L1646" i="3" s="1"/>
  <c r="F364" i="3"/>
  <c r="H364" i="3" s="1"/>
  <c r="L364" i="3" s="1"/>
  <c r="D364" i="3"/>
  <c r="D595" i="3"/>
  <c r="F595" i="3"/>
  <c r="H595" i="3" s="1"/>
  <c r="L595" i="3" s="1"/>
  <c r="F3723" i="3"/>
  <c r="H3723" i="3" s="1"/>
  <c r="L3723" i="3" s="1"/>
  <c r="D3723" i="3"/>
  <c r="M3723" i="3" s="1"/>
  <c r="F1162" i="3"/>
  <c r="H1162" i="3" s="1"/>
  <c r="L1162" i="3" s="1"/>
  <c r="D1162" i="3"/>
  <c r="F897" i="3"/>
  <c r="H897" i="3" s="1"/>
  <c r="L897" i="3" s="1"/>
  <c r="D897" i="3"/>
  <c r="F5071" i="3"/>
  <c r="H5071" i="3" s="1"/>
  <c r="L5071" i="3" s="1"/>
  <c r="D5071" i="3"/>
  <c r="M5071" i="3" s="1"/>
  <c r="F580" i="3"/>
  <c r="H580" i="3" s="1"/>
  <c r="L580" i="3" s="1"/>
  <c r="D580" i="3"/>
  <c r="D1139" i="3"/>
  <c r="F1139" i="3"/>
  <c r="H1139" i="3" s="1"/>
  <c r="L1139" i="3" s="1"/>
  <c r="F1155" i="3"/>
  <c r="H1155" i="3" s="1"/>
  <c r="L1155" i="3" s="1"/>
  <c r="D1155" i="3"/>
  <c r="F1873" i="3"/>
  <c r="H1873" i="3" s="1"/>
  <c r="L1873" i="3" s="1"/>
  <c r="D1873" i="3"/>
  <c r="F2165" i="3"/>
  <c r="H2165" i="3" s="1"/>
  <c r="L2165" i="3" s="1"/>
  <c r="D2165" i="3"/>
  <c r="F820" i="3"/>
  <c r="H820" i="3" s="1"/>
  <c r="L820" i="3" s="1"/>
  <c r="D820" i="3"/>
  <c r="D389" i="3"/>
  <c r="F389" i="3"/>
  <c r="H389" i="3" s="1"/>
  <c r="L389" i="3" s="1"/>
  <c r="D324" i="3"/>
  <c r="F324" i="3"/>
  <c r="H324" i="3" s="1"/>
  <c r="L324" i="3" s="1"/>
  <c r="D2709" i="3"/>
  <c r="F2709" i="3"/>
  <c r="H2709" i="3" s="1"/>
  <c r="L2709" i="3" s="1"/>
  <c r="D2836" i="3"/>
  <c r="F2836" i="3"/>
  <c r="H2836" i="3" s="1"/>
  <c r="L2836" i="3" s="1"/>
  <c r="D764" i="3"/>
  <c r="F764" i="3"/>
  <c r="H764" i="3" s="1"/>
  <c r="L764" i="3" s="1"/>
  <c r="D2983" i="3"/>
  <c r="F2983" i="3"/>
  <c r="H2983" i="3" s="1"/>
  <c r="L2983" i="3" s="1"/>
  <c r="D3327" i="3"/>
  <c r="F3327" i="3"/>
  <c r="H3327" i="3" s="1"/>
  <c r="L3327" i="3" s="1"/>
  <c r="D913" i="3"/>
  <c r="F913" i="3"/>
  <c r="H913" i="3" s="1"/>
  <c r="L913" i="3" s="1"/>
  <c r="D3094" i="3"/>
  <c r="F3094" i="3"/>
  <c r="H3094" i="3" s="1"/>
  <c r="L3094" i="3" s="1"/>
  <c r="F4552" i="3"/>
  <c r="H4552" i="3" s="1"/>
  <c r="L4552" i="3" s="1"/>
  <c r="D4552" i="3"/>
  <c r="M4552" i="3" s="1"/>
  <c r="F539" i="3"/>
  <c r="H539" i="3" s="1"/>
  <c r="L539" i="3" s="1"/>
  <c r="D539" i="3"/>
  <c r="D3970" i="3"/>
  <c r="M3970" i="3" s="1"/>
  <c r="F3970" i="3"/>
  <c r="H3970" i="3" s="1"/>
  <c r="L3970" i="3" s="1"/>
  <c r="D3320" i="3"/>
  <c r="F3320" i="3"/>
  <c r="H3320" i="3" s="1"/>
  <c r="L3320" i="3" s="1"/>
  <c r="D1960" i="3"/>
  <c r="F1960" i="3"/>
  <c r="H1960" i="3" s="1"/>
  <c r="L1960" i="3" s="1"/>
  <c r="F4525" i="3"/>
  <c r="H4525" i="3" s="1"/>
  <c r="L4525" i="3" s="1"/>
  <c r="D4525" i="3"/>
  <c r="M4525" i="3" s="1"/>
  <c r="D1400" i="3"/>
  <c r="F1400" i="3"/>
  <c r="H1400" i="3" s="1"/>
  <c r="L1400" i="3" s="1"/>
  <c r="D1448" i="3"/>
  <c r="F1448" i="3"/>
  <c r="H1448" i="3" s="1"/>
  <c r="L1448" i="3" s="1"/>
  <c r="D2089" i="3"/>
  <c r="F2089" i="3"/>
  <c r="H2089" i="3" s="1"/>
  <c r="L2089" i="3" s="1"/>
  <c r="D2824" i="3"/>
  <c r="F2824" i="3"/>
  <c r="H2824" i="3" s="1"/>
  <c r="L2824" i="3" s="1"/>
  <c r="F5091" i="3"/>
  <c r="H5091" i="3" s="1"/>
  <c r="L5091" i="3" s="1"/>
  <c r="D5091" i="3"/>
  <c r="M5091" i="3" s="1"/>
  <c r="D5072" i="3"/>
  <c r="M5072" i="3" s="1"/>
  <c r="F5072" i="3"/>
  <c r="H5072" i="3" s="1"/>
  <c r="L5072" i="3" s="1"/>
  <c r="F5945" i="3"/>
  <c r="H5945" i="3" s="1"/>
  <c r="L5945" i="3" s="1"/>
  <c r="D5945" i="3"/>
  <c r="M5945" i="3" s="1"/>
  <c r="D1616" i="3"/>
  <c r="F1616" i="3"/>
  <c r="H1616" i="3" s="1"/>
  <c r="L1616" i="3" s="1"/>
  <c r="D4296" i="3"/>
  <c r="M4296" i="3" s="1"/>
  <c r="F4296" i="3"/>
  <c r="H4296" i="3" s="1"/>
  <c r="L4296" i="3" s="1"/>
  <c r="D268" i="3"/>
  <c r="F268" i="3"/>
  <c r="H268" i="3" s="1"/>
  <c r="L268" i="3" s="1"/>
  <c r="F5142" i="3"/>
  <c r="H5142" i="3" s="1"/>
  <c r="L5142" i="3" s="1"/>
  <c r="D5142" i="3"/>
  <c r="M5142" i="3" s="1"/>
  <c r="D3144" i="3"/>
  <c r="F3144" i="3"/>
  <c r="H3144" i="3" s="1"/>
  <c r="L3144" i="3" s="1"/>
  <c r="D2671" i="3"/>
  <c r="F2671" i="3"/>
  <c r="H2671" i="3" s="1"/>
  <c r="L2671" i="3" s="1"/>
  <c r="D2294" i="3"/>
  <c r="F2294" i="3"/>
  <c r="H2294" i="3" s="1"/>
  <c r="L2294" i="3" s="1"/>
  <c r="D1332" i="3"/>
  <c r="F1332" i="3"/>
  <c r="H1332" i="3" s="1"/>
  <c r="L1332" i="3" s="1"/>
  <c r="D1363" i="3"/>
  <c r="F1363" i="3"/>
  <c r="H1363" i="3" s="1"/>
  <c r="L1363" i="3" s="1"/>
  <c r="D4931" i="3"/>
  <c r="M4931" i="3" s="1"/>
  <c r="F4931" i="3"/>
  <c r="H4931" i="3" s="1"/>
  <c r="L4931" i="3" s="1"/>
  <c r="F3847" i="3"/>
  <c r="H3847" i="3" s="1"/>
  <c r="L3847" i="3" s="1"/>
  <c r="D3847" i="3"/>
  <c r="M3847" i="3" s="1"/>
  <c r="D2152" i="3"/>
  <c r="F2152" i="3"/>
  <c r="H2152" i="3" s="1"/>
  <c r="L2152" i="3" s="1"/>
  <c r="F3105" i="3"/>
  <c r="H3105" i="3" s="1"/>
  <c r="L3105" i="3" s="1"/>
  <c r="D3105" i="3"/>
  <c r="D2940" i="3"/>
  <c r="F2940" i="3"/>
  <c r="H2940" i="3" s="1"/>
  <c r="L2940" i="3" s="1"/>
  <c r="D3212" i="3"/>
  <c r="F3212" i="3"/>
  <c r="H3212" i="3" s="1"/>
  <c r="L3212" i="3" s="1"/>
  <c r="D1705" i="3"/>
  <c r="F1705" i="3"/>
  <c r="H1705" i="3" s="1"/>
  <c r="L1705" i="3" s="1"/>
  <c r="F5395" i="3"/>
  <c r="H5395" i="3" s="1"/>
  <c r="L5395" i="3" s="1"/>
  <c r="D5395" i="3"/>
  <c r="M5395" i="3" s="1"/>
  <c r="D4058" i="3"/>
  <c r="M4058" i="3" s="1"/>
  <c r="F4058" i="3"/>
  <c r="H4058" i="3" s="1"/>
  <c r="L4058" i="3" s="1"/>
  <c r="D589" i="3"/>
  <c r="F589" i="3"/>
  <c r="H589" i="3" s="1"/>
  <c r="L589" i="3" s="1"/>
  <c r="D2448" i="3"/>
  <c r="F2448" i="3"/>
  <c r="H2448" i="3" s="1"/>
  <c r="L2448" i="3" s="1"/>
  <c r="F5713" i="3"/>
  <c r="H5713" i="3" s="1"/>
  <c r="L5713" i="3" s="1"/>
  <c r="D5713" i="3"/>
  <c r="M5713" i="3" s="1"/>
  <c r="D3344" i="3"/>
  <c r="F3344" i="3"/>
  <c r="H3344" i="3" s="1"/>
  <c r="L3344" i="3" s="1"/>
  <c r="F3718" i="3"/>
  <c r="H3718" i="3" s="1"/>
  <c r="L3718" i="3" s="1"/>
  <c r="D3718" i="3"/>
  <c r="D4621" i="3"/>
  <c r="M4621" i="3" s="1"/>
  <c r="F4621" i="3"/>
  <c r="H4621" i="3" s="1"/>
  <c r="L4621" i="3" s="1"/>
  <c r="D4982" i="3"/>
  <c r="M4982" i="3" s="1"/>
  <c r="F4982" i="3"/>
  <c r="H4982" i="3" s="1"/>
  <c r="L4982" i="3" s="1"/>
  <c r="F5652" i="3"/>
  <c r="H5652" i="3" s="1"/>
  <c r="L5652" i="3" s="1"/>
  <c r="D5652" i="3"/>
  <c r="M5652" i="3" s="1"/>
  <c r="F1709" i="3"/>
  <c r="H1709" i="3" s="1"/>
  <c r="L1709" i="3" s="1"/>
  <c r="D1709" i="3"/>
  <c r="D5918" i="3"/>
  <c r="M5918" i="3" s="1"/>
  <c r="F5918" i="3"/>
  <c r="H5918" i="3" s="1"/>
  <c r="L5918" i="3" s="1"/>
  <c r="D1233" i="3"/>
  <c r="F1233" i="3"/>
  <c r="H1233" i="3" s="1"/>
  <c r="L1233" i="3" s="1"/>
  <c r="D1052" i="3"/>
  <c r="F1052" i="3"/>
  <c r="H1052" i="3" s="1"/>
  <c r="L1052" i="3" s="1"/>
  <c r="F3875" i="3"/>
  <c r="H3875" i="3" s="1"/>
  <c r="L3875" i="3" s="1"/>
  <c r="D3875" i="3"/>
  <c r="M3875" i="3" s="1"/>
  <c r="D612" i="3"/>
  <c r="F612" i="3"/>
  <c r="H612" i="3" s="1"/>
  <c r="L612" i="3" s="1"/>
  <c r="D2639" i="3"/>
  <c r="F2639" i="3"/>
  <c r="H2639" i="3" s="1"/>
  <c r="L2639" i="3" s="1"/>
  <c r="D1237" i="3"/>
  <c r="F1237" i="3"/>
  <c r="H1237" i="3" s="1"/>
  <c r="L1237" i="3" s="1"/>
  <c r="D1216" i="3"/>
  <c r="F1216" i="3"/>
  <c r="H1216" i="3" s="1"/>
  <c r="L1216" i="3" s="1"/>
  <c r="F5806" i="3"/>
  <c r="H5806" i="3" s="1"/>
  <c r="L5806" i="3" s="1"/>
  <c r="D5806" i="3"/>
  <c r="M5806" i="3" s="1"/>
  <c r="D778" i="3"/>
  <c r="F778" i="3"/>
  <c r="H778" i="3" s="1"/>
  <c r="L778" i="3" s="1"/>
  <c r="F1462" i="3"/>
  <c r="H1462" i="3" s="1"/>
  <c r="L1462" i="3" s="1"/>
  <c r="D1462" i="3"/>
  <c r="F5770" i="3"/>
  <c r="H5770" i="3" s="1"/>
  <c r="L5770" i="3" s="1"/>
  <c r="D5770" i="3"/>
  <c r="M5770" i="3" s="1"/>
  <c r="F5265" i="3"/>
  <c r="H5265" i="3" s="1"/>
  <c r="L5265" i="3" s="1"/>
  <c r="D5265" i="3"/>
  <c r="M5265" i="3" s="1"/>
  <c r="D185" i="3"/>
  <c r="F185" i="3"/>
  <c r="H185" i="3" s="1"/>
  <c r="L185" i="3" s="1"/>
  <c r="F3782" i="3"/>
  <c r="H3782" i="3" s="1"/>
  <c r="L3782" i="3" s="1"/>
  <c r="D3782" i="3"/>
  <c r="M3782" i="3" s="1"/>
  <c r="F4620" i="3"/>
  <c r="H4620" i="3" s="1"/>
  <c r="L4620" i="3" s="1"/>
  <c r="D4620" i="3"/>
  <c r="M4620" i="3" s="1"/>
  <c r="D1079" i="3"/>
  <c r="F1079" i="3"/>
  <c r="H1079" i="3" s="1"/>
  <c r="L1079" i="3" s="1"/>
  <c r="F5449" i="3"/>
  <c r="H5449" i="3" s="1"/>
  <c r="L5449" i="3" s="1"/>
  <c r="D5449" i="3"/>
  <c r="M5449" i="3" s="1"/>
  <c r="D5178" i="3"/>
  <c r="M5178" i="3" s="1"/>
  <c r="F5178" i="3"/>
  <c r="H5178" i="3" s="1"/>
  <c r="L5178" i="3" s="1"/>
  <c r="D4249" i="3"/>
  <c r="M4249" i="3" s="1"/>
  <c r="F4249" i="3"/>
  <c r="H4249" i="3" s="1"/>
  <c r="L4249" i="3" s="1"/>
  <c r="D3839" i="3"/>
  <c r="M3839" i="3" s="1"/>
  <c r="F3839" i="3"/>
  <c r="H3839" i="3" s="1"/>
  <c r="L3839" i="3" s="1"/>
  <c r="D5479" i="3"/>
  <c r="M5479" i="3" s="1"/>
  <c r="F5479" i="3"/>
  <c r="H5479" i="3" s="1"/>
  <c r="L5479" i="3" s="1"/>
  <c r="D1543" i="3"/>
  <c r="F1543" i="3"/>
  <c r="H1543" i="3" s="1"/>
  <c r="L1543" i="3" s="1"/>
  <c r="D2820" i="3"/>
  <c r="F2820" i="3"/>
  <c r="H2820" i="3" s="1"/>
  <c r="L2820" i="3" s="1"/>
  <c r="D2900" i="3"/>
  <c r="F2900" i="3"/>
  <c r="H2900" i="3" s="1"/>
  <c r="L2900" i="3" s="1"/>
  <c r="D2840" i="3"/>
  <c r="F2840" i="3"/>
  <c r="H2840" i="3" s="1"/>
  <c r="L2840" i="3" s="1"/>
  <c r="D4873" i="3"/>
  <c r="M4873" i="3" s="1"/>
  <c r="F4873" i="3"/>
  <c r="H4873" i="3" s="1"/>
  <c r="L4873" i="3" s="1"/>
  <c r="D331" i="3"/>
  <c r="F331" i="3"/>
  <c r="H331" i="3" s="1"/>
  <c r="L331" i="3" s="1"/>
  <c r="F5113" i="3"/>
  <c r="H5113" i="3" s="1"/>
  <c r="L5113" i="3" s="1"/>
  <c r="D5113" i="3"/>
  <c r="M5113" i="3" s="1"/>
  <c r="D5930" i="3"/>
  <c r="M5930" i="3" s="1"/>
  <c r="F5930" i="3"/>
  <c r="H5930" i="3" s="1"/>
  <c r="L5930" i="3" s="1"/>
  <c r="D3802" i="3"/>
  <c r="M3802" i="3" s="1"/>
  <c r="F3802" i="3"/>
  <c r="H3802" i="3" s="1"/>
  <c r="L3802" i="3" s="1"/>
  <c r="D2656" i="3"/>
  <c r="F2656" i="3"/>
  <c r="H2656" i="3" s="1"/>
  <c r="L2656" i="3" s="1"/>
  <c r="D164" i="3"/>
  <c r="F164" i="3"/>
  <c r="H164" i="3" s="1"/>
  <c r="L164" i="3" s="1"/>
  <c r="D2283" i="3"/>
  <c r="F2283" i="3"/>
  <c r="H2283" i="3" s="1"/>
  <c r="L2283" i="3" s="1"/>
  <c r="D5464" i="3"/>
  <c r="M5464" i="3" s="1"/>
  <c r="F5464" i="3"/>
  <c r="H5464" i="3" s="1"/>
  <c r="L5464" i="3" s="1"/>
  <c r="F2810" i="3"/>
  <c r="H2810" i="3" s="1"/>
  <c r="L2810" i="3" s="1"/>
  <c r="D2810" i="3"/>
  <c r="F4532" i="3"/>
  <c r="H4532" i="3" s="1"/>
  <c r="L4532" i="3" s="1"/>
  <c r="D4532" i="3"/>
  <c r="M4532" i="3" s="1"/>
  <c r="D1197" i="3"/>
  <c r="F1197" i="3"/>
  <c r="H1197" i="3" s="1"/>
  <c r="L1197" i="3" s="1"/>
  <c r="F3855" i="3"/>
  <c r="H3855" i="3" s="1"/>
  <c r="L3855" i="3" s="1"/>
  <c r="D3855" i="3"/>
  <c r="M3855" i="3" s="1"/>
  <c r="D885" i="3"/>
  <c r="F885" i="3"/>
  <c r="H885" i="3" s="1"/>
  <c r="L885" i="3" s="1"/>
  <c r="D24" i="3"/>
  <c r="F24" i="3"/>
  <c r="H24" i="3" s="1"/>
  <c r="L24" i="3" s="1"/>
  <c r="F5488" i="3"/>
  <c r="H5488" i="3" s="1"/>
  <c r="L5488" i="3" s="1"/>
  <c r="D5488" i="3"/>
  <c r="M5488" i="3" s="1"/>
  <c r="F3776" i="3"/>
  <c r="H3776" i="3" s="1"/>
  <c r="L3776" i="3" s="1"/>
  <c r="D3776" i="3"/>
  <c r="M3776" i="3" s="1"/>
  <c r="D5762" i="3"/>
  <c r="M5762" i="3" s="1"/>
  <c r="F5762" i="3"/>
  <c r="H5762" i="3" s="1"/>
  <c r="L5762" i="3" s="1"/>
  <c r="F4264" i="3"/>
  <c r="H4264" i="3" s="1"/>
  <c r="L4264" i="3" s="1"/>
  <c r="D4264" i="3"/>
  <c r="M4264" i="3" s="1"/>
  <c r="D4236" i="3"/>
  <c r="M4236" i="3" s="1"/>
  <c r="F4236" i="3"/>
  <c r="H4236" i="3" s="1"/>
  <c r="L4236" i="3" s="1"/>
  <c r="D2495" i="3"/>
  <c r="F2495" i="3"/>
  <c r="H2495" i="3" s="1"/>
  <c r="L2495" i="3" s="1"/>
  <c r="D1242" i="3"/>
  <c r="F1242" i="3"/>
  <c r="H1242" i="3" s="1"/>
  <c r="L1242" i="3" s="1"/>
  <c r="D3430" i="3"/>
  <c r="F3430" i="3"/>
  <c r="H3430" i="3" s="1"/>
  <c r="L3430" i="3" s="1"/>
  <c r="D5623" i="3"/>
  <c r="M5623" i="3" s="1"/>
  <c r="F5623" i="3"/>
  <c r="H5623" i="3" s="1"/>
  <c r="L5623" i="3" s="1"/>
  <c r="F2978" i="3"/>
  <c r="H2978" i="3" s="1"/>
  <c r="L2978" i="3" s="1"/>
  <c r="D2978" i="3"/>
  <c r="D2271" i="3"/>
  <c r="F2271" i="3"/>
  <c r="H2271" i="3" s="1"/>
  <c r="L2271" i="3" s="1"/>
  <c r="D142" i="3"/>
  <c r="F142" i="3"/>
  <c r="H142" i="3" s="1"/>
  <c r="L142" i="3" s="1"/>
  <c r="F5772" i="3"/>
  <c r="H5772" i="3" s="1"/>
  <c r="L5772" i="3" s="1"/>
  <c r="D5772" i="3"/>
  <c r="M5772" i="3" s="1"/>
  <c r="D5496" i="3"/>
  <c r="M5496" i="3" s="1"/>
  <c r="F5496" i="3"/>
  <c r="H5496" i="3" s="1"/>
  <c r="L5496" i="3" s="1"/>
  <c r="F1102" i="3"/>
  <c r="H1102" i="3" s="1"/>
  <c r="L1102" i="3" s="1"/>
  <c r="D1102" i="3"/>
  <c r="D5497" i="3"/>
  <c r="M5497" i="3" s="1"/>
  <c r="F5497" i="3"/>
  <c r="H5497" i="3" s="1"/>
  <c r="L5497" i="3" s="1"/>
  <c r="D1499" i="3"/>
  <c r="F1499" i="3"/>
  <c r="H1499" i="3" s="1"/>
  <c r="L1499" i="3" s="1"/>
  <c r="F4635" i="3"/>
  <c r="H4635" i="3" s="1"/>
  <c r="L4635" i="3" s="1"/>
  <c r="D4635" i="3"/>
  <c r="M4635" i="3" s="1"/>
  <c r="D1874" i="3"/>
  <c r="F1874" i="3"/>
  <c r="H1874" i="3" s="1"/>
  <c r="L1874" i="3" s="1"/>
  <c r="D3973" i="3"/>
  <c r="M3973" i="3" s="1"/>
  <c r="F3973" i="3"/>
  <c r="H3973" i="3" s="1"/>
  <c r="L3973" i="3" s="1"/>
  <c r="D3897" i="3"/>
  <c r="M3897" i="3" s="1"/>
  <c r="F3897" i="3"/>
  <c r="H3897" i="3" s="1"/>
  <c r="L3897" i="3" s="1"/>
  <c r="F2488" i="3"/>
  <c r="H2488" i="3" s="1"/>
  <c r="L2488" i="3" s="1"/>
  <c r="D2488" i="3"/>
  <c r="F59" i="3"/>
  <c r="H59" i="3" s="1"/>
  <c r="L59" i="3" s="1"/>
  <c r="D59" i="3"/>
  <c r="F5432" i="3"/>
  <c r="H5432" i="3" s="1"/>
  <c r="L5432" i="3" s="1"/>
  <c r="D5432" i="3"/>
  <c r="M5432" i="3" s="1"/>
  <c r="F5657" i="3"/>
  <c r="H5657" i="3" s="1"/>
  <c r="L5657" i="3" s="1"/>
  <c r="D5657" i="3"/>
  <c r="M5657" i="3" s="1"/>
  <c r="D440" i="3"/>
  <c r="F440" i="3"/>
  <c r="H440" i="3" s="1"/>
  <c r="L440" i="3" s="1"/>
  <c r="F5533" i="3"/>
  <c r="H5533" i="3" s="1"/>
  <c r="L5533" i="3" s="1"/>
  <c r="D5533" i="3"/>
  <c r="M5533" i="3" s="1"/>
  <c r="D4263" i="3"/>
  <c r="M4263" i="3" s="1"/>
  <c r="F4263" i="3"/>
  <c r="H4263" i="3" s="1"/>
  <c r="L4263" i="3" s="1"/>
  <c r="D1663" i="3"/>
  <c r="F1663" i="3"/>
  <c r="H1663" i="3" s="1"/>
  <c r="L1663" i="3" s="1"/>
  <c r="D235" i="3"/>
  <c r="F235" i="3"/>
  <c r="H235" i="3" s="1"/>
  <c r="L235" i="3" s="1"/>
  <c r="D3438" i="3"/>
  <c r="F3438" i="3"/>
  <c r="H3438" i="3" s="1"/>
  <c r="L3438" i="3" s="1"/>
  <c r="F4005" i="3"/>
  <c r="H4005" i="3" s="1"/>
  <c r="L4005" i="3" s="1"/>
  <c r="D4005" i="3"/>
  <c r="M4005" i="3" s="1"/>
  <c r="F5029" i="3"/>
  <c r="H5029" i="3" s="1"/>
  <c r="L5029" i="3" s="1"/>
  <c r="D5029" i="3"/>
  <c r="M5029" i="3" s="1"/>
  <c r="D1416" i="3"/>
  <c r="F1416" i="3"/>
  <c r="H1416" i="3" s="1"/>
  <c r="L1416" i="3" s="1"/>
  <c r="F4028" i="3"/>
  <c r="H4028" i="3" s="1"/>
  <c r="L4028" i="3" s="1"/>
  <c r="D4028" i="3"/>
  <c r="M4028" i="3" s="1"/>
  <c r="F3836" i="3"/>
  <c r="H3836" i="3" s="1"/>
  <c r="L3836" i="3" s="1"/>
  <c r="D3836" i="3"/>
  <c r="M3836" i="3" s="1"/>
  <c r="D997" i="3"/>
  <c r="F997" i="3"/>
  <c r="H997" i="3" s="1"/>
  <c r="L997" i="3" s="1"/>
  <c r="F5116" i="3"/>
  <c r="H5116" i="3" s="1"/>
  <c r="L5116" i="3" s="1"/>
  <c r="D5116" i="3"/>
  <c r="M5116" i="3" s="1"/>
  <c r="D5370" i="3"/>
  <c r="M5370" i="3" s="1"/>
  <c r="F5370" i="3"/>
  <c r="H5370" i="3" s="1"/>
  <c r="L5370" i="3" s="1"/>
  <c r="D88" i="3"/>
  <c r="F88" i="3"/>
  <c r="H88" i="3" s="1"/>
  <c r="L88" i="3" s="1"/>
  <c r="F5003" i="3"/>
  <c r="H5003" i="3" s="1"/>
  <c r="L5003" i="3" s="1"/>
  <c r="D5003" i="3"/>
  <c r="M5003" i="3" s="1"/>
  <c r="F3403" i="3"/>
  <c r="H3403" i="3" s="1"/>
  <c r="L3403" i="3" s="1"/>
  <c r="D3403" i="3"/>
  <c r="D3321" i="3"/>
  <c r="F3321" i="3"/>
  <c r="H3321" i="3" s="1"/>
  <c r="L3321" i="3" s="1"/>
  <c r="D1048" i="3"/>
  <c r="F1048" i="3"/>
  <c r="H1048" i="3" s="1"/>
  <c r="L1048" i="3" s="1"/>
  <c r="D301" i="3"/>
  <c r="F301" i="3"/>
  <c r="H301" i="3" s="1"/>
  <c r="L301" i="3" s="1"/>
  <c r="D4047" i="3"/>
  <c r="M4047" i="3" s="1"/>
  <c r="F4047" i="3"/>
  <c r="H4047" i="3" s="1"/>
  <c r="L4047" i="3" s="1"/>
  <c r="D40" i="3"/>
  <c r="F40" i="3"/>
  <c r="H40" i="3" s="1"/>
  <c r="L40" i="3" s="1"/>
  <c r="D4991" i="3"/>
  <c r="M4991" i="3" s="1"/>
  <c r="F4991" i="3"/>
  <c r="H4991" i="3" s="1"/>
  <c r="L4991" i="3" s="1"/>
  <c r="D120" i="3"/>
  <c r="F120" i="3"/>
  <c r="H120" i="3" s="1"/>
  <c r="L120" i="3" s="1"/>
  <c r="F3205" i="3"/>
  <c r="H3205" i="3" s="1"/>
  <c r="L3205" i="3" s="1"/>
  <c r="D3205" i="3"/>
  <c r="D995" i="3"/>
  <c r="F995" i="3"/>
  <c r="H995" i="3" s="1"/>
  <c r="L995" i="3" s="1"/>
  <c r="D4030" i="3"/>
  <c r="M4030" i="3" s="1"/>
  <c r="F4030" i="3"/>
  <c r="H4030" i="3" s="1"/>
  <c r="L4030" i="3" s="1"/>
  <c r="F2295" i="3"/>
  <c r="H2295" i="3" s="1"/>
  <c r="L2295" i="3" s="1"/>
  <c r="D2295" i="3"/>
  <c r="F4481" i="3"/>
  <c r="H4481" i="3" s="1"/>
  <c r="L4481" i="3" s="1"/>
  <c r="D4481" i="3"/>
  <c r="M4481" i="3" s="1"/>
  <c r="F622" i="3"/>
  <c r="H622" i="3" s="1"/>
  <c r="L622" i="3" s="1"/>
  <c r="D622" i="3"/>
  <c r="F3866" i="3"/>
  <c r="H3866" i="3" s="1"/>
  <c r="L3866" i="3" s="1"/>
  <c r="D3866" i="3"/>
  <c r="M3866" i="3" s="1"/>
  <c r="D2139" i="3"/>
  <c r="F2139" i="3"/>
  <c r="H2139" i="3" s="1"/>
  <c r="L2139" i="3" s="1"/>
  <c r="D2550" i="3"/>
  <c r="F2550" i="3"/>
  <c r="H2550" i="3" s="1"/>
  <c r="L2550" i="3" s="1"/>
  <c r="F4712" i="3"/>
  <c r="H4712" i="3" s="1"/>
  <c r="L4712" i="3" s="1"/>
  <c r="D4712" i="3"/>
  <c r="M4712" i="3" s="1"/>
  <c r="F5833" i="3"/>
  <c r="H5833" i="3" s="1"/>
  <c r="L5833" i="3" s="1"/>
  <c r="D5833" i="3"/>
  <c r="M5833" i="3" s="1"/>
  <c r="F5748" i="3"/>
  <c r="H5748" i="3" s="1"/>
  <c r="L5748" i="3" s="1"/>
  <c r="D5748" i="3"/>
  <c r="M5748" i="3" s="1"/>
  <c r="F918" i="3"/>
  <c r="H918" i="3" s="1"/>
  <c r="L918" i="3" s="1"/>
  <c r="D918" i="3"/>
  <c r="D1758" i="3"/>
  <c r="F1758" i="3"/>
  <c r="H1758" i="3" s="1"/>
  <c r="L1758" i="3" s="1"/>
  <c r="F3224" i="3"/>
  <c r="H3224" i="3" s="1"/>
  <c r="L3224" i="3" s="1"/>
  <c r="D3224" i="3"/>
  <c r="D1859" i="3"/>
  <c r="F1859" i="3"/>
  <c r="H1859" i="3" s="1"/>
  <c r="L1859" i="3" s="1"/>
  <c r="F5055" i="3"/>
  <c r="H5055" i="3" s="1"/>
  <c r="L5055" i="3" s="1"/>
  <c r="D5055" i="3"/>
  <c r="M5055" i="3" s="1"/>
  <c r="F5133" i="3"/>
  <c r="H5133" i="3" s="1"/>
  <c r="L5133" i="3" s="1"/>
  <c r="D5133" i="3"/>
  <c r="M5133" i="3" s="1"/>
  <c r="D3277" i="3"/>
  <c r="F3277" i="3"/>
  <c r="H3277" i="3" s="1"/>
  <c r="L3277" i="3" s="1"/>
  <c r="D717" i="3"/>
  <c r="F717" i="3"/>
  <c r="H717" i="3" s="1"/>
  <c r="L717" i="3" s="1"/>
  <c r="D1806" i="3"/>
  <c r="F1806" i="3"/>
  <c r="H1806" i="3" s="1"/>
  <c r="L1806" i="3" s="1"/>
  <c r="D923" i="3"/>
  <c r="F923" i="3"/>
  <c r="H923" i="3" s="1"/>
  <c r="L923" i="3" s="1"/>
  <c r="F4207" i="3"/>
  <c r="H4207" i="3" s="1"/>
  <c r="L4207" i="3" s="1"/>
  <c r="D4207" i="3"/>
  <c r="M4207" i="3" s="1"/>
  <c r="D1720" i="3"/>
  <c r="F1720" i="3"/>
  <c r="H1720" i="3" s="1"/>
  <c r="L1720" i="3" s="1"/>
  <c r="F4377" i="3"/>
  <c r="H4377" i="3" s="1"/>
  <c r="L4377" i="3" s="1"/>
  <c r="D4377" i="3"/>
  <c r="M4377" i="3" s="1"/>
  <c r="D5864" i="3"/>
  <c r="M5864" i="3" s="1"/>
  <c r="F5864" i="3"/>
  <c r="H5864" i="3" s="1"/>
  <c r="L5864" i="3" s="1"/>
  <c r="D2001" i="3"/>
  <c r="F2001" i="3"/>
  <c r="H2001" i="3" s="1"/>
  <c r="L2001" i="3" s="1"/>
  <c r="D231" i="3"/>
  <c r="F231" i="3"/>
  <c r="H231" i="3" s="1"/>
  <c r="L231" i="3" s="1"/>
  <c r="D4096" i="3"/>
  <c r="M4096" i="3" s="1"/>
  <c r="F4096" i="3"/>
  <c r="H4096" i="3" s="1"/>
  <c r="L4096" i="3" s="1"/>
  <c r="D2137" i="3"/>
  <c r="F2137" i="3"/>
  <c r="H2137" i="3" s="1"/>
  <c r="L2137" i="3" s="1"/>
  <c r="D322" i="3"/>
  <c r="F322" i="3"/>
  <c r="H322" i="3" s="1"/>
  <c r="L322" i="3" s="1"/>
  <c r="D2093" i="3"/>
  <c r="F2093" i="3"/>
  <c r="H2093" i="3" s="1"/>
  <c r="L2093" i="3" s="1"/>
  <c r="D5528" i="3"/>
  <c r="M5528" i="3" s="1"/>
  <c r="F5528" i="3"/>
  <c r="H5528" i="3" s="1"/>
  <c r="L5528" i="3" s="1"/>
  <c r="D921" i="3"/>
  <c r="F921" i="3"/>
  <c r="H921" i="3" s="1"/>
  <c r="L921" i="3" s="1"/>
  <c r="D964" i="3"/>
  <c r="F964" i="3"/>
  <c r="H964" i="3" s="1"/>
  <c r="L964" i="3" s="1"/>
  <c r="D5132" i="3"/>
  <c r="M5132" i="3" s="1"/>
  <c r="F5132" i="3"/>
  <c r="H5132" i="3" s="1"/>
  <c r="L5132" i="3" s="1"/>
  <c r="F4812" i="3"/>
  <c r="H4812" i="3" s="1"/>
  <c r="L4812" i="3" s="1"/>
  <c r="D4812" i="3"/>
  <c r="M4812" i="3" s="1"/>
  <c r="D852" i="3"/>
  <c r="F852" i="3"/>
  <c r="H852" i="3" s="1"/>
  <c r="L852" i="3" s="1"/>
  <c r="D1735" i="3"/>
  <c r="F1735" i="3"/>
  <c r="H1735" i="3" s="1"/>
  <c r="L1735" i="3" s="1"/>
  <c r="F258" i="3"/>
  <c r="H258" i="3" s="1"/>
  <c r="L258" i="3" s="1"/>
  <c r="D258" i="3"/>
  <c r="F4140" i="3"/>
  <c r="H4140" i="3" s="1"/>
  <c r="L4140" i="3" s="1"/>
  <c r="D4140" i="3"/>
  <c r="M4140" i="3" s="1"/>
  <c r="D2664" i="3"/>
  <c r="F2664" i="3"/>
  <c r="H2664" i="3" s="1"/>
  <c r="L2664" i="3" s="1"/>
  <c r="D1549" i="3"/>
  <c r="F1549" i="3"/>
  <c r="H1549" i="3" s="1"/>
  <c r="L1549" i="3" s="1"/>
  <c r="D4201" i="3"/>
  <c r="M4201" i="3" s="1"/>
  <c r="F4201" i="3"/>
  <c r="H4201" i="3" s="1"/>
  <c r="L4201" i="3" s="1"/>
  <c r="D5240" i="3"/>
  <c r="M5240" i="3" s="1"/>
  <c r="F5240" i="3"/>
  <c r="H5240" i="3" s="1"/>
  <c r="L5240" i="3" s="1"/>
  <c r="D5549" i="3"/>
  <c r="M5549" i="3" s="1"/>
  <c r="F5549" i="3"/>
  <c r="H5549" i="3" s="1"/>
  <c r="L5549" i="3" s="1"/>
  <c r="D2773" i="3"/>
  <c r="F2773" i="3"/>
  <c r="H2773" i="3" s="1"/>
  <c r="L2773" i="3" s="1"/>
  <c r="F4971" i="3"/>
  <c r="H4971" i="3" s="1"/>
  <c r="L4971" i="3" s="1"/>
  <c r="D4971" i="3"/>
  <c r="M4971" i="3" s="1"/>
  <c r="D5054" i="3"/>
  <c r="M5054" i="3" s="1"/>
  <c r="F5054" i="3"/>
  <c r="H5054" i="3" s="1"/>
  <c r="L5054" i="3" s="1"/>
  <c r="D851" i="3"/>
  <c r="F851" i="3"/>
  <c r="H851" i="3" s="1"/>
  <c r="L851" i="3" s="1"/>
  <c r="D4857" i="3"/>
  <c r="M4857" i="3" s="1"/>
  <c r="F4857" i="3"/>
  <c r="H4857" i="3" s="1"/>
  <c r="L4857" i="3" s="1"/>
  <c r="D3247" i="3"/>
  <c r="F3247" i="3"/>
  <c r="H3247" i="3" s="1"/>
  <c r="L3247" i="3" s="1"/>
  <c r="D3159" i="3"/>
  <c r="F3159" i="3"/>
  <c r="H3159" i="3" s="1"/>
  <c r="L3159" i="3" s="1"/>
  <c r="F3887" i="3"/>
  <c r="H3887" i="3" s="1"/>
  <c r="L3887" i="3" s="1"/>
  <c r="D3887" i="3"/>
  <c r="M3887" i="3" s="1"/>
  <c r="F749" i="3"/>
  <c r="H749" i="3" s="1"/>
  <c r="L749" i="3" s="1"/>
  <c r="D749" i="3"/>
  <c r="D3318" i="3"/>
  <c r="F3318" i="3"/>
  <c r="H3318" i="3" s="1"/>
  <c r="L3318" i="3" s="1"/>
  <c r="D1323" i="3"/>
  <c r="F1323" i="3"/>
  <c r="H1323" i="3" s="1"/>
  <c r="L1323" i="3" s="1"/>
  <c r="D1596" i="3"/>
  <c r="F1596" i="3"/>
  <c r="H1596" i="3" s="1"/>
  <c r="L1596" i="3" s="1"/>
  <c r="D1500" i="3"/>
  <c r="F1500" i="3"/>
  <c r="H1500" i="3" s="1"/>
  <c r="L1500" i="3" s="1"/>
  <c r="F4314" i="3"/>
  <c r="H4314" i="3" s="1"/>
  <c r="L4314" i="3" s="1"/>
  <c r="D4314" i="3"/>
  <c r="M4314" i="3" s="1"/>
  <c r="D5525" i="3"/>
  <c r="M5525" i="3" s="1"/>
  <c r="F5525" i="3"/>
  <c r="H5525" i="3" s="1"/>
  <c r="L5525" i="3" s="1"/>
  <c r="D1851" i="3"/>
  <c r="F1851" i="3"/>
  <c r="H1851" i="3" s="1"/>
  <c r="L1851" i="3" s="1"/>
  <c r="F3117" i="3"/>
  <c r="H3117" i="3" s="1"/>
  <c r="L3117" i="3" s="1"/>
  <c r="D3117" i="3"/>
  <c r="D2214" i="3"/>
  <c r="F2214" i="3"/>
  <c r="H2214" i="3" s="1"/>
  <c r="L2214" i="3" s="1"/>
  <c r="F5398" i="3"/>
  <c r="H5398" i="3" s="1"/>
  <c r="L5398" i="3" s="1"/>
  <c r="D5398" i="3"/>
  <c r="M5398" i="3" s="1"/>
  <c r="D3551" i="3"/>
  <c r="F3551" i="3"/>
  <c r="H3551" i="3" s="1"/>
  <c r="L3551" i="3" s="1"/>
  <c r="F3270" i="3"/>
  <c r="H3270" i="3" s="1"/>
  <c r="L3270" i="3" s="1"/>
  <c r="D3270" i="3"/>
  <c r="F2062" i="3"/>
  <c r="H2062" i="3" s="1"/>
  <c r="L2062" i="3" s="1"/>
  <c r="D2062" i="3"/>
  <c r="D5093" i="3"/>
  <c r="M5093" i="3" s="1"/>
  <c r="F5093" i="3"/>
  <c r="H5093" i="3" s="1"/>
  <c r="L5093" i="3" s="1"/>
  <c r="F3862" i="3"/>
  <c r="H3862" i="3" s="1"/>
  <c r="L3862" i="3" s="1"/>
  <c r="D3862" i="3"/>
  <c r="M3862" i="3" s="1"/>
  <c r="D5494" i="3"/>
  <c r="M5494" i="3" s="1"/>
  <c r="F5494" i="3"/>
  <c r="H5494" i="3" s="1"/>
  <c r="L5494" i="3" s="1"/>
  <c r="D1125" i="3"/>
  <c r="F1125" i="3"/>
  <c r="H1125" i="3" s="1"/>
  <c r="L1125" i="3" s="1"/>
  <c r="F5595" i="3"/>
  <c r="H5595" i="3" s="1"/>
  <c r="L5595" i="3" s="1"/>
  <c r="D5595" i="3"/>
  <c r="M5595" i="3" s="1"/>
  <c r="D2392" i="3"/>
  <c r="F2392" i="3"/>
  <c r="H2392" i="3" s="1"/>
  <c r="L2392" i="3" s="1"/>
  <c r="D1833" i="3"/>
  <c r="F1833" i="3"/>
  <c r="H1833" i="3" s="1"/>
  <c r="L1833" i="3" s="1"/>
  <c r="F4128" i="3"/>
  <c r="H4128" i="3" s="1"/>
  <c r="L4128" i="3" s="1"/>
  <c r="D4128" i="3"/>
  <c r="M4128" i="3" s="1"/>
  <c r="D5921" i="3"/>
  <c r="M5921" i="3" s="1"/>
  <c r="F5921" i="3"/>
  <c r="H5921" i="3" s="1"/>
  <c r="L5921" i="3" s="1"/>
  <c r="F2322" i="3"/>
  <c r="H2322" i="3" s="1"/>
  <c r="L2322" i="3" s="1"/>
  <c r="D2322" i="3"/>
  <c r="D2065" i="3"/>
  <c r="F2065" i="3"/>
  <c r="H2065" i="3" s="1"/>
  <c r="L2065" i="3" s="1"/>
  <c r="D5818" i="3"/>
  <c r="M5818" i="3" s="1"/>
  <c r="F5818" i="3"/>
  <c r="H5818" i="3" s="1"/>
  <c r="L5818" i="3" s="1"/>
  <c r="D4994" i="3"/>
  <c r="M4994" i="3" s="1"/>
  <c r="F4994" i="3"/>
  <c r="H4994" i="3" s="1"/>
  <c r="L4994" i="3" s="1"/>
  <c r="D1305" i="3"/>
  <c r="F1305" i="3"/>
  <c r="H1305" i="3" s="1"/>
  <c r="L1305" i="3" s="1"/>
  <c r="D4087" i="3"/>
  <c r="M4087" i="3" s="1"/>
  <c r="F4087" i="3"/>
  <c r="H4087" i="3" s="1"/>
  <c r="L4087" i="3" s="1"/>
  <c r="D2761" i="3"/>
  <c r="F2761" i="3"/>
  <c r="H2761" i="3" s="1"/>
  <c r="L2761" i="3" s="1"/>
  <c r="D3506" i="3"/>
  <c r="F3506" i="3"/>
  <c r="H3506" i="3" s="1"/>
  <c r="L3506" i="3" s="1"/>
  <c r="F5406" i="3"/>
  <c r="H5406" i="3" s="1"/>
  <c r="L5406" i="3" s="1"/>
  <c r="D5406" i="3"/>
  <c r="M5406" i="3" s="1"/>
  <c r="D1745" i="3"/>
  <c r="F1745" i="3"/>
  <c r="H1745" i="3" s="1"/>
  <c r="L1745" i="3" s="1"/>
  <c r="D172" i="3"/>
  <c r="F172" i="3"/>
  <c r="H172" i="3" s="1"/>
  <c r="L172" i="3" s="1"/>
  <c r="D2649" i="3"/>
  <c r="F2649" i="3"/>
  <c r="H2649" i="3" s="1"/>
  <c r="L2649" i="3" s="1"/>
  <c r="D96" i="3"/>
  <c r="F96" i="3"/>
  <c r="H96" i="3" s="1"/>
  <c r="L96" i="3" s="1"/>
  <c r="F5339" i="3"/>
  <c r="H5339" i="3" s="1"/>
  <c r="L5339" i="3" s="1"/>
  <c r="D5339" i="3"/>
  <c r="M5339" i="3" s="1"/>
  <c r="D2740" i="3"/>
  <c r="F2740" i="3"/>
  <c r="H2740" i="3" s="1"/>
  <c r="L2740" i="3" s="1"/>
  <c r="D488" i="3"/>
  <c r="F488" i="3"/>
  <c r="H488" i="3" s="1"/>
  <c r="L488" i="3" s="1"/>
  <c r="F3896" i="3"/>
  <c r="H3896" i="3" s="1"/>
  <c r="L3896" i="3" s="1"/>
  <c r="D3896" i="3"/>
  <c r="M3896" i="3" s="1"/>
  <c r="D226" i="3"/>
  <c r="F226" i="3"/>
  <c r="H226" i="3" s="1"/>
  <c r="L226" i="3" s="1"/>
  <c r="F4287" i="3"/>
  <c r="H4287" i="3" s="1"/>
  <c r="L4287" i="3" s="1"/>
  <c r="D4287" i="3"/>
  <c r="M4287" i="3" s="1"/>
  <c r="F846" i="3"/>
  <c r="H846" i="3" s="1"/>
  <c r="L846" i="3" s="1"/>
  <c r="D846" i="3"/>
  <c r="D3490" i="3"/>
  <c r="F3490" i="3"/>
  <c r="H3490" i="3" s="1"/>
  <c r="L3490" i="3" s="1"/>
  <c r="D4836" i="3"/>
  <c r="M4836" i="3" s="1"/>
  <c r="F4836" i="3"/>
  <c r="H4836" i="3" s="1"/>
  <c r="L4836" i="3" s="1"/>
  <c r="F5253" i="3"/>
  <c r="H5253" i="3" s="1"/>
  <c r="L5253" i="3" s="1"/>
  <c r="D5253" i="3"/>
  <c r="M5253" i="3" s="1"/>
  <c r="D4407" i="3"/>
  <c r="M4407" i="3" s="1"/>
  <c r="F4407" i="3"/>
  <c r="H4407" i="3" s="1"/>
  <c r="L4407" i="3" s="1"/>
  <c r="F1560" i="3"/>
  <c r="H1560" i="3" s="1"/>
  <c r="L1560" i="3" s="1"/>
  <c r="D1560" i="3"/>
  <c r="D5917" i="3"/>
  <c r="M5917" i="3" s="1"/>
  <c r="F5917" i="3"/>
  <c r="H5917" i="3" s="1"/>
  <c r="L5917" i="3" s="1"/>
  <c r="D5118" i="3"/>
  <c r="M5118" i="3" s="1"/>
  <c r="F5118" i="3"/>
  <c r="H5118" i="3" s="1"/>
  <c r="L5118" i="3" s="1"/>
  <c r="D1573" i="3"/>
  <c r="F1573" i="3"/>
  <c r="H1573" i="3" s="1"/>
  <c r="L1573" i="3" s="1"/>
  <c r="D3579" i="3"/>
  <c r="F3579" i="3"/>
  <c r="H3579" i="3" s="1"/>
  <c r="L3579" i="3" s="1"/>
  <c r="D4821" i="3"/>
  <c r="M4821" i="3" s="1"/>
  <c r="F4821" i="3"/>
  <c r="H4821" i="3" s="1"/>
  <c r="L4821" i="3" s="1"/>
  <c r="D2859" i="3"/>
  <c r="F2859" i="3"/>
  <c r="H2859" i="3" s="1"/>
  <c r="L2859" i="3" s="1"/>
  <c r="D565" i="3"/>
  <c r="F565" i="3"/>
  <c r="H565" i="3" s="1"/>
  <c r="L565" i="3" s="1"/>
  <c r="F4733" i="3"/>
  <c r="H4733" i="3" s="1"/>
  <c r="L4733" i="3" s="1"/>
  <c r="D4733" i="3"/>
  <c r="M4733" i="3" s="1"/>
  <c r="F1164" i="3"/>
  <c r="H1164" i="3" s="1"/>
  <c r="L1164" i="3" s="1"/>
  <c r="D1164" i="3"/>
  <c r="D1082" i="3"/>
  <c r="F1082" i="3"/>
  <c r="H1082" i="3" s="1"/>
  <c r="L1082" i="3" s="1"/>
  <c r="D1765" i="3"/>
  <c r="F1765" i="3"/>
  <c r="H1765" i="3" s="1"/>
  <c r="L1765" i="3" s="1"/>
  <c r="D1124" i="3"/>
  <c r="F1124" i="3"/>
  <c r="H1124" i="3" s="1"/>
  <c r="L1124" i="3" s="1"/>
  <c r="F4351" i="3"/>
  <c r="H4351" i="3" s="1"/>
  <c r="L4351" i="3" s="1"/>
  <c r="D4351" i="3"/>
  <c r="M4351" i="3" s="1"/>
  <c r="D4695" i="3"/>
  <c r="M4695" i="3" s="1"/>
  <c r="F4695" i="3"/>
  <c r="H4695" i="3" s="1"/>
  <c r="L4695" i="3" s="1"/>
  <c r="D5634" i="3"/>
  <c r="M5634" i="3" s="1"/>
  <c r="F5634" i="3"/>
  <c r="H5634" i="3" s="1"/>
  <c r="L5634" i="3" s="1"/>
  <c r="D2450" i="3"/>
  <c r="F2450" i="3"/>
  <c r="H2450" i="3" s="1"/>
  <c r="L2450" i="3" s="1"/>
  <c r="D3497" i="3"/>
  <c r="F3497" i="3"/>
  <c r="H3497" i="3" s="1"/>
  <c r="L3497" i="3" s="1"/>
  <c r="D501" i="3"/>
  <c r="F501" i="3"/>
  <c r="H501" i="3" s="1"/>
  <c r="L501" i="3" s="1"/>
  <c r="D2074" i="3"/>
  <c r="F2074" i="3"/>
  <c r="H2074" i="3" s="1"/>
  <c r="L2074" i="3" s="1"/>
  <c r="D3252" i="3"/>
  <c r="F3252" i="3"/>
  <c r="H3252" i="3" s="1"/>
  <c r="L3252" i="3" s="1"/>
  <c r="D3907" i="3"/>
  <c r="M3907" i="3" s="1"/>
  <c r="F3907" i="3"/>
  <c r="H3907" i="3" s="1"/>
  <c r="L3907" i="3" s="1"/>
  <c r="D4038" i="3"/>
  <c r="M4038" i="3" s="1"/>
  <c r="F4038" i="3"/>
  <c r="H4038" i="3" s="1"/>
  <c r="L4038" i="3" s="1"/>
  <c r="F739" i="3"/>
  <c r="H739" i="3" s="1"/>
  <c r="L739" i="3" s="1"/>
  <c r="D739" i="3"/>
  <c r="F186" i="3"/>
  <c r="H186" i="3" s="1"/>
  <c r="L186" i="3" s="1"/>
  <c r="D186" i="3"/>
  <c r="F770" i="3"/>
  <c r="H770" i="3" s="1"/>
  <c r="L770" i="3" s="1"/>
  <c r="D770" i="3"/>
  <c r="D334" i="3"/>
  <c r="F334" i="3"/>
  <c r="H334" i="3" s="1"/>
  <c r="L334" i="3" s="1"/>
  <c r="F639" i="3"/>
  <c r="H639" i="3" s="1"/>
  <c r="L639" i="3" s="1"/>
  <c r="D639" i="3"/>
  <c r="D2102" i="3"/>
  <c r="F2102" i="3"/>
  <c r="H2102" i="3" s="1"/>
  <c r="L2102" i="3" s="1"/>
  <c r="D5038" i="3"/>
  <c r="M5038" i="3" s="1"/>
  <c r="F5038" i="3"/>
  <c r="H5038" i="3" s="1"/>
  <c r="L5038" i="3" s="1"/>
  <c r="F4718" i="3"/>
  <c r="H4718" i="3" s="1"/>
  <c r="L4718" i="3" s="1"/>
  <c r="D4718" i="3"/>
  <c r="M4718" i="3" s="1"/>
  <c r="D3081" i="3"/>
  <c r="F3081" i="3"/>
  <c r="H3081" i="3" s="1"/>
  <c r="L3081" i="3" s="1"/>
  <c r="D53" i="3"/>
  <c r="F53" i="3"/>
  <c r="H53" i="3" s="1"/>
  <c r="L53" i="3" s="1"/>
  <c r="D551" i="3"/>
  <c r="F551" i="3"/>
  <c r="H551" i="3" s="1"/>
  <c r="L551" i="3" s="1"/>
  <c r="D1694" i="3"/>
  <c r="F1694" i="3"/>
  <c r="H1694" i="3" s="1"/>
  <c r="L1694" i="3" s="1"/>
  <c r="F2057" i="3"/>
  <c r="H2057" i="3" s="1"/>
  <c r="L2057" i="3" s="1"/>
  <c r="D2057" i="3"/>
  <c r="D1618" i="3"/>
  <c r="F1618" i="3"/>
  <c r="H1618" i="3" s="1"/>
  <c r="L1618" i="3" s="1"/>
  <c r="F2388" i="3"/>
  <c r="H2388" i="3" s="1"/>
  <c r="L2388" i="3" s="1"/>
  <c r="D2388" i="3"/>
  <c r="F363" i="3"/>
  <c r="H363" i="3" s="1"/>
  <c r="L363" i="3" s="1"/>
  <c r="D363" i="3"/>
  <c r="F1519" i="3"/>
  <c r="H1519" i="3" s="1"/>
  <c r="L1519" i="3" s="1"/>
  <c r="D1519" i="3"/>
  <c r="D156" i="3"/>
  <c r="F156" i="3"/>
  <c r="H156" i="3" s="1"/>
  <c r="L156" i="3" s="1"/>
  <c r="F1925" i="3"/>
  <c r="H1925" i="3" s="1"/>
  <c r="L1925" i="3" s="1"/>
  <c r="D1925" i="3"/>
  <c r="D2035" i="3"/>
  <c r="F2035" i="3"/>
  <c r="H2035" i="3" s="1"/>
  <c r="L2035" i="3" s="1"/>
  <c r="D3074" i="3"/>
  <c r="F3074" i="3"/>
  <c r="H3074" i="3" s="1"/>
  <c r="L3074" i="3" s="1"/>
  <c r="D630" i="3"/>
  <c r="F630" i="3"/>
  <c r="H630" i="3" s="1"/>
  <c r="L630" i="3" s="1"/>
  <c r="F2552" i="3"/>
  <c r="H2552" i="3" s="1"/>
  <c r="L2552" i="3" s="1"/>
  <c r="D2552" i="3"/>
  <c r="D4183" i="3"/>
  <c r="M4183" i="3" s="1"/>
  <c r="F4183" i="3"/>
  <c r="H4183" i="3" s="1"/>
  <c r="L4183" i="3" s="1"/>
  <c r="F835" i="3"/>
  <c r="H835" i="3" s="1"/>
  <c r="L835" i="3" s="1"/>
  <c r="D835" i="3"/>
  <c r="F113" i="3"/>
  <c r="H113" i="3" s="1"/>
  <c r="L113" i="3" s="1"/>
  <c r="D113" i="3"/>
  <c r="D5935" i="3"/>
  <c r="M5935" i="3" s="1"/>
  <c r="F5935" i="3"/>
  <c r="H5935" i="3" s="1"/>
  <c r="L5935" i="3" s="1"/>
  <c r="F5472" i="3"/>
  <c r="H5472" i="3" s="1"/>
  <c r="L5472" i="3" s="1"/>
  <c r="D5472" i="3"/>
  <c r="M5472" i="3" s="1"/>
  <c r="F4299" i="3"/>
  <c r="H4299" i="3" s="1"/>
  <c r="L4299" i="3" s="1"/>
  <c r="D4299" i="3"/>
  <c r="M4299" i="3" s="1"/>
  <c r="D1176" i="3"/>
  <c r="F1176" i="3"/>
  <c r="H1176" i="3" s="1"/>
  <c r="L1176" i="3" s="1"/>
  <c r="F4390" i="3"/>
  <c r="H4390" i="3" s="1"/>
  <c r="L4390" i="3" s="1"/>
  <c r="D4390" i="3"/>
  <c r="M4390" i="3" s="1"/>
  <c r="D3459" i="3"/>
  <c r="F3459" i="3"/>
  <c r="H3459" i="3" s="1"/>
  <c r="L3459" i="3" s="1"/>
  <c r="D2223" i="3"/>
  <c r="F2223" i="3"/>
  <c r="H2223" i="3" s="1"/>
  <c r="L2223" i="3" s="1"/>
  <c r="F1045" i="3"/>
  <c r="H1045" i="3" s="1"/>
  <c r="L1045" i="3" s="1"/>
  <c r="D1045" i="3"/>
  <c r="F4559" i="3"/>
  <c r="H4559" i="3" s="1"/>
  <c r="L4559" i="3" s="1"/>
  <c r="D4559" i="3"/>
  <c r="M4559" i="3" s="1"/>
  <c r="F5990" i="3"/>
  <c r="H5990" i="3" s="1"/>
  <c r="L5990" i="3" s="1"/>
  <c r="D5990" i="3"/>
  <c r="M5990" i="3" s="1"/>
  <c r="F2871" i="3"/>
  <c r="H2871" i="3" s="1"/>
  <c r="L2871" i="3" s="1"/>
  <c r="D2871" i="3"/>
  <c r="D2742" i="3"/>
  <c r="F2742" i="3"/>
  <c r="H2742" i="3" s="1"/>
  <c r="L2742" i="3" s="1"/>
  <c r="D1013" i="3"/>
  <c r="F1013" i="3"/>
  <c r="H1013" i="3" s="1"/>
  <c r="L1013" i="3" s="1"/>
  <c r="F5168" i="3"/>
  <c r="H5168" i="3" s="1"/>
  <c r="L5168" i="3" s="1"/>
  <c r="D5168" i="3"/>
  <c r="M5168" i="3" s="1"/>
  <c r="D3642" i="3"/>
  <c r="F3642" i="3"/>
  <c r="H3642" i="3" s="1"/>
  <c r="L3642" i="3" s="1"/>
  <c r="F4465" i="3"/>
  <c r="H4465" i="3" s="1"/>
  <c r="L4465" i="3" s="1"/>
  <c r="D4465" i="3"/>
  <c r="M4465" i="3" s="1"/>
  <c r="D37" i="3"/>
  <c r="F37" i="3"/>
  <c r="H37" i="3" s="1"/>
  <c r="L37" i="3" s="1"/>
  <c r="D5387" i="3"/>
  <c r="M5387" i="3" s="1"/>
  <c r="F5387" i="3"/>
  <c r="H5387" i="3" s="1"/>
  <c r="L5387" i="3" s="1"/>
  <c r="D3499" i="3"/>
  <c r="F3499" i="3"/>
  <c r="H3499" i="3" s="1"/>
  <c r="L3499" i="3" s="1"/>
  <c r="D1752" i="3"/>
  <c r="F1752" i="3"/>
  <c r="H1752" i="3" s="1"/>
  <c r="L1752" i="3" s="1"/>
  <c r="F4000" i="3"/>
  <c r="H4000" i="3" s="1"/>
  <c r="L4000" i="3" s="1"/>
  <c r="D4000" i="3"/>
  <c r="M4000" i="3" s="1"/>
  <c r="F5938" i="3"/>
  <c r="H5938" i="3" s="1"/>
  <c r="L5938" i="3" s="1"/>
  <c r="D5938" i="3"/>
  <c r="M5938" i="3" s="1"/>
  <c r="D3780" i="3"/>
  <c r="M3780" i="3" s="1"/>
  <c r="F3780" i="3"/>
  <c r="H3780" i="3" s="1"/>
  <c r="L3780" i="3" s="1"/>
  <c r="D252" i="3"/>
  <c r="F252" i="3"/>
  <c r="H252" i="3" s="1"/>
  <c r="L252" i="3" s="1"/>
  <c r="D5115" i="3"/>
  <c r="M5115" i="3" s="1"/>
  <c r="F5115" i="3"/>
  <c r="H5115" i="3" s="1"/>
  <c r="L5115" i="3" s="1"/>
  <c r="D549" i="3"/>
  <c r="F549" i="3"/>
  <c r="H549" i="3" s="1"/>
  <c r="L549" i="3" s="1"/>
  <c r="D1479" i="3"/>
  <c r="F1479" i="3"/>
  <c r="H1479" i="3" s="1"/>
  <c r="L1479" i="3" s="1"/>
  <c r="F567" i="3"/>
  <c r="H567" i="3" s="1"/>
  <c r="L567" i="3" s="1"/>
  <c r="D567" i="3"/>
  <c r="F5310" i="3"/>
  <c r="H5310" i="3" s="1"/>
  <c r="L5310" i="3" s="1"/>
  <c r="D5310" i="3"/>
  <c r="M5310" i="3" s="1"/>
  <c r="D576" i="3"/>
  <c r="F576" i="3"/>
  <c r="H576" i="3" s="1"/>
  <c r="L576" i="3" s="1"/>
  <c r="D5015" i="3"/>
  <c r="M5015" i="3" s="1"/>
  <c r="F5015" i="3"/>
  <c r="H5015" i="3" s="1"/>
  <c r="L5015" i="3" s="1"/>
  <c r="D3711" i="3"/>
  <c r="F3711" i="3"/>
  <c r="H3711" i="3" s="1"/>
  <c r="L3711" i="3" s="1"/>
  <c r="D1227" i="3"/>
  <c r="F1227" i="3"/>
  <c r="H1227" i="3" s="1"/>
  <c r="L1227" i="3" s="1"/>
  <c r="F5321" i="3"/>
  <c r="H5321" i="3" s="1"/>
  <c r="L5321" i="3" s="1"/>
  <c r="D5321" i="3"/>
  <c r="M5321" i="3" s="1"/>
  <c r="D5419" i="3"/>
  <c r="M5419" i="3" s="1"/>
  <c r="F5419" i="3"/>
  <c r="H5419" i="3" s="1"/>
  <c r="L5419" i="3" s="1"/>
  <c r="D5068" i="3"/>
  <c r="M5068" i="3" s="1"/>
  <c r="F5068" i="3"/>
  <c r="H5068" i="3" s="1"/>
  <c r="L5068" i="3" s="1"/>
  <c r="D2500" i="3"/>
  <c r="F2500" i="3"/>
  <c r="H2500" i="3" s="1"/>
  <c r="L2500" i="3" s="1"/>
  <c r="F4519" i="3"/>
  <c r="H4519" i="3" s="1"/>
  <c r="L4519" i="3" s="1"/>
  <c r="D4519" i="3"/>
  <c r="M4519" i="3" s="1"/>
  <c r="D2170" i="3"/>
  <c r="F2170" i="3"/>
  <c r="H2170" i="3" s="1"/>
  <c r="L2170" i="3" s="1"/>
  <c r="D1622" i="3"/>
  <c r="F1622" i="3"/>
  <c r="H1622" i="3" s="1"/>
  <c r="L1622" i="3" s="1"/>
  <c r="D3830" i="3"/>
  <c r="M3830" i="3" s="1"/>
  <c r="F3830" i="3"/>
  <c r="H3830" i="3" s="1"/>
  <c r="L3830" i="3" s="1"/>
  <c r="F5832" i="3"/>
  <c r="H5832" i="3" s="1"/>
  <c r="L5832" i="3" s="1"/>
  <c r="D5832" i="3"/>
  <c r="M5832" i="3" s="1"/>
  <c r="F4899" i="3"/>
  <c r="H4899" i="3" s="1"/>
  <c r="L4899" i="3" s="1"/>
  <c r="D4899" i="3"/>
  <c r="M4899" i="3" s="1"/>
  <c r="D58" i="3"/>
  <c r="F58" i="3"/>
  <c r="H58" i="3" s="1"/>
  <c r="L58" i="3" s="1"/>
  <c r="F4446" i="3"/>
  <c r="H4446" i="3" s="1"/>
  <c r="L4446" i="3" s="1"/>
  <c r="D4446" i="3"/>
  <c r="M4446" i="3" s="1"/>
  <c r="F5217" i="3"/>
  <c r="H5217" i="3" s="1"/>
  <c r="L5217" i="3" s="1"/>
  <c r="D5217" i="3"/>
  <c r="M5217" i="3" s="1"/>
  <c r="F661" i="3"/>
  <c r="H661" i="3" s="1"/>
  <c r="L661" i="3" s="1"/>
  <c r="D661" i="3"/>
  <c r="D4721" i="3"/>
  <c r="M4721" i="3" s="1"/>
  <c r="F4721" i="3"/>
  <c r="H4721" i="3" s="1"/>
  <c r="L4721" i="3" s="1"/>
  <c r="D3654" i="3"/>
  <c r="F3654" i="3"/>
  <c r="H3654" i="3" s="1"/>
  <c r="L3654" i="3" s="1"/>
  <c r="D5807" i="3"/>
  <c r="M5807" i="3" s="1"/>
  <c r="F5807" i="3"/>
  <c r="H5807" i="3" s="1"/>
  <c r="L5807" i="3" s="1"/>
  <c r="D5203" i="3"/>
  <c r="M5203" i="3" s="1"/>
  <c r="F5203" i="3"/>
  <c r="H5203" i="3" s="1"/>
  <c r="L5203" i="3" s="1"/>
  <c r="F313" i="3"/>
  <c r="H313" i="3" s="1"/>
  <c r="L313" i="3" s="1"/>
  <c r="D313" i="3"/>
  <c r="D70" i="3"/>
  <c r="F70" i="3"/>
  <c r="H70" i="3" s="1"/>
  <c r="L70" i="3" s="1"/>
  <c r="F5268" i="3"/>
  <c r="H5268" i="3" s="1"/>
  <c r="L5268" i="3" s="1"/>
  <c r="D5268" i="3"/>
  <c r="M5268" i="3" s="1"/>
  <c r="D4361" i="3"/>
  <c r="M4361" i="3" s="1"/>
  <c r="F4361" i="3"/>
  <c r="H4361" i="3" s="1"/>
  <c r="L4361" i="3" s="1"/>
  <c r="D5783" i="3"/>
  <c r="M5783" i="3" s="1"/>
  <c r="F5783" i="3"/>
  <c r="H5783" i="3" s="1"/>
  <c r="L5783" i="3" s="1"/>
  <c r="F5908" i="3"/>
  <c r="H5908" i="3" s="1"/>
  <c r="L5908" i="3" s="1"/>
  <c r="D5908" i="3"/>
  <c r="M5908" i="3" s="1"/>
  <c r="D5649" i="3"/>
  <c r="M5649" i="3" s="1"/>
  <c r="F5649" i="3"/>
  <c r="H5649" i="3" s="1"/>
  <c r="L5649" i="3" s="1"/>
  <c r="F5605" i="3"/>
  <c r="H5605" i="3" s="1"/>
  <c r="L5605" i="3" s="1"/>
  <c r="D5605" i="3"/>
  <c r="M5605" i="3" s="1"/>
  <c r="D4947" i="3"/>
  <c r="M4947" i="3" s="1"/>
  <c r="F4947" i="3"/>
  <c r="H4947" i="3" s="1"/>
  <c r="L4947" i="3" s="1"/>
  <c r="D2995" i="3"/>
  <c r="F2995" i="3"/>
  <c r="H2995" i="3" s="1"/>
  <c r="L2995" i="3" s="1"/>
  <c r="F4090" i="3"/>
  <c r="H4090" i="3" s="1"/>
  <c r="L4090" i="3" s="1"/>
  <c r="D4090" i="3"/>
  <c r="M4090" i="3" s="1"/>
  <c r="D3060" i="3"/>
  <c r="F3060" i="3"/>
  <c r="H3060" i="3" s="1"/>
  <c r="L3060" i="3" s="1"/>
  <c r="F4075" i="3"/>
  <c r="H4075" i="3" s="1"/>
  <c r="L4075" i="3" s="1"/>
  <c r="D4075" i="3"/>
  <c r="M4075" i="3" s="1"/>
  <c r="F5082" i="3"/>
  <c r="H5082" i="3" s="1"/>
  <c r="L5082" i="3" s="1"/>
  <c r="D5082" i="3"/>
  <c r="M5082" i="3" s="1"/>
  <c r="D2376" i="3"/>
  <c r="F2376" i="3"/>
  <c r="H2376" i="3" s="1"/>
  <c r="L2376" i="3" s="1"/>
  <c r="D3726" i="3"/>
  <c r="M3726" i="3" s="1"/>
  <c r="F3726" i="3"/>
  <c r="H3726" i="3" s="1"/>
  <c r="L3726" i="3" s="1"/>
  <c r="D4177" i="3"/>
  <c r="M4177" i="3" s="1"/>
  <c r="F4177" i="3"/>
  <c r="H4177" i="3" s="1"/>
  <c r="L4177" i="3" s="1"/>
  <c r="F5274" i="3"/>
  <c r="H5274" i="3" s="1"/>
  <c r="L5274" i="3" s="1"/>
  <c r="D5274" i="3"/>
  <c r="M5274" i="3" s="1"/>
  <c r="F1105" i="3"/>
  <c r="H1105" i="3" s="1"/>
  <c r="L1105" i="3" s="1"/>
  <c r="D1105" i="3"/>
  <c r="F690" i="3"/>
  <c r="H690" i="3" s="1"/>
  <c r="L690" i="3" s="1"/>
  <c r="D690" i="3"/>
  <c r="F3691" i="3"/>
  <c r="H3691" i="3" s="1"/>
  <c r="L3691" i="3" s="1"/>
  <c r="D3691" i="3"/>
  <c r="F2835" i="3"/>
  <c r="H2835" i="3" s="1"/>
  <c r="L2835" i="3" s="1"/>
  <c r="D2835" i="3"/>
  <c r="D2926" i="3"/>
  <c r="F2926" i="3"/>
  <c r="H2926" i="3" s="1"/>
  <c r="L2926" i="3" s="1"/>
  <c r="D2171" i="3"/>
  <c r="F2171" i="3"/>
  <c r="H2171" i="3" s="1"/>
  <c r="L2171" i="3" s="1"/>
  <c r="D5293" i="3"/>
  <c r="M5293" i="3" s="1"/>
  <c r="F5293" i="3"/>
  <c r="H5293" i="3" s="1"/>
  <c r="L5293" i="3" s="1"/>
  <c r="D4983" i="3"/>
  <c r="M4983" i="3" s="1"/>
  <c r="F4983" i="3"/>
  <c r="H4983" i="3" s="1"/>
  <c r="L4983" i="3" s="1"/>
  <c r="D5955" i="3"/>
  <c r="M5955" i="3" s="1"/>
  <c r="F5955" i="3"/>
  <c r="H5955" i="3" s="1"/>
  <c r="L5955" i="3" s="1"/>
  <c r="F5571" i="3"/>
  <c r="H5571" i="3" s="1"/>
  <c r="L5571" i="3" s="1"/>
  <c r="D5571" i="3"/>
  <c r="M5571" i="3" s="1"/>
  <c r="D1699" i="3"/>
  <c r="F1699" i="3"/>
  <c r="H1699" i="3" s="1"/>
  <c r="L1699" i="3" s="1"/>
  <c r="D5967" i="3"/>
  <c r="M5967" i="3" s="1"/>
  <c r="F5967" i="3"/>
  <c r="H5967" i="3" s="1"/>
  <c r="L5967" i="3" s="1"/>
  <c r="D2479" i="3"/>
  <c r="F2479" i="3"/>
  <c r="H2479" i="3" s="1"/>
  <c r="L2479" i="3" s="1"/>
  <c r="F1122" i="3"/>
  <c r="H1122" i="3" s="1"/>
  <c r="L1122" i="3" s="1"/>
  <c r="D1122" i="3"/>
  <c r="D1607" i="3"/>
  <c r="F1607" i="3"/>
  <c r="H1607" i="3" s="1"/>
  <c r="L1607" i="3" s="1"/>
  <c r="D2242" i="3"/>
  <c r="F2242" i="3"/>
  <c r="H2242" i="3" s="1"/>
  <c r="L2242" i="3" s="1"/>
  <c r="D617" i="3"/>
  <c r="F617" i="3"/>
  <c r="H617" i="3" s="1"/>
  <c r="L617" i="3" s="1"/>
  <c r="D3035" i="3"/>
  <c r="F3035" i="3"/>
  <c r="H3035" i="3" s="1"/>
  <c r="L3035" i="3" s="1"/>
  <c r="F202" i="3"/>
  <c r="H202" i="3" s="1"/>
  <c r="L202" i="3" s="1"/>
  <c r="D202" i="3"/>
  <c r="F748" i="3"/>
  <c r="H748" i="3" s="1"/>
  <c r="L748" i="3" s="1"/>
  <c r="D748" i="3"/>
  <c r="F4566" i="3"/>
  <c r="H4566" i="3" s="1"/>
  <c r="L4566" i="3" s="1"/>
  <c r="D4566" i="3"/>
  <c r="M4566" i="3" s="1"/>
  <c r="D3018" i="3"/>
  <c r="F3018" i="3"/>
  <c r="H3018" i="3" s="1"/>
  <c r="L3018" i="3" s="1"/>
  <c r="F4956" i="3"/>
  <c r="H4956" i="3" s="1"/>
  <c r="L4956" i="3" s="1"/>
  <c r="D4956" i="3"/>
  <c r="M4956" i="3" s="1"/>
  <c r="F78" i="3"/>
  <c r="H78" i="3" s="1"/>
  <c r="L78" i="3" s="1"/>
  <c r="D78" i="3"/>
  <c r="D4243" i="3"/>
  <c r="M4243" i="3" s="1"/>
  <c r="F4243" i="3"/>
  <c r="H4243" i="3" s="1"/>
  <c r="L4243" i="3" s="1"/>
  <c r="D3938" i="3"/>
  <c r="M3938" i="3" s="1"/>
  <c r="F3938" i="3"/>
  <c r="H3938" i="3" s="1"/>
  <c r="L3938" i="3" s="1"/>
  <c r="D1200" i="3"/>
  <c r="F1200" i="3"/>
  <c r="H1200" i="3" s="1"/>
  <c r="L1200" i="3" s="1"/>
  <c r="D4604" i="3"/>
  <c r="M4604" i="3" s="1"/>
  <c r="F4604" i="3"/>
  <c r="H4604" i="3" s="1"/>
  <c r="L4604" i="3" s="1"/>
  <c r="F5916" i="3"/>
  <c r="H5916" i="3" s="1"/>
  <c r="L5916" i="3" s="1"/>
  <c r="D5916" i="3"/>
  <c r="M5916" i="3" s="1"/>
  <c r="D1647" i="3"/>
  <c r="F1647" i="3"/>
  <c r="H1647" i="3" s="1"/>
  <c r="L1647" i="3" s="1"/>
  <c r="D2977" i="3"/>
  <c r="F2977" i="3"/>
  <c r="H2977" i="3" s="1"/>
  <c r="L2977" i="3" s="1"/>
  <c r="F3514" i="3"/>
  <c r="H3514" i="3" s="1"/>
  <c r="L3514" i="3" s="1"/>
  <c r="D3514" i="3"/>
  <c r="D5329" i="3"/>
  <c r="M5329" i="3" s="1"/>
  <c r="F5329" i="3"/>
  <c r="H5329" i="3" s="1"/>
  <c r="L5329" i="3" s="1"/>
  <c r="F2073" i="3"/>
  <c r="H2073" i="3" s="1"/>
  <c r="L2073" i="3" s="1"/>
  <c r="D2073" i="3"/>
  <c r="D4826" i="3"/>
  <c r="M4826" i="3" s="1"/>
  <c r="F4826" i="3"/>
  <c r="H4826" i="3" s="1"/>
  <c r="L4826" i="3" s="1"/>
  <c r="D5065" i="3"/>
  <c r="M5065" i="3" s="1"/>
  <c r="F5065" i="3"/>
  <c r="H5065" i="3" s="1"/>
  <c r="L5065" i="3" s="1"/>
  <c r="F1923" i="3"/>
  <c r="H1923" i="3" s="1"/>
  <c r="L1923" i="3" s="1"/>
  <c r="D1923" i="3"/>
  <c r="D3137" i="3"/>
  <c r="F3137" i="3"/>
  <c r="H3137" i="3" s="1"/>
  <c r="L3137" i="3" s="1"/>
  <c r="D90" i="3"/>
  <c r="F90" i="3"/>
  <c r="H90" i="3" s="1"/>
  <c r="L90" i="3" s="1"/>
  <c r="F2827" i="3"/>
  <c r="H2827" i="3" s="1"/>
  <c r="L2827" i="3" s="1"/>
  <c r="D2827" i="3"/>
  <c r="D2905" i="3"/>
  <c r="F2905" i="3"/>
  <c r="H2905" i="3" s="1"/>
  <c r="L2905" i="3" s="1"/>
  <c r="D2306" i="3"/>
  <c r="F2306" i="3"/>
  <c r="H2306" i="3" s="1"/>
  <c r="L2306" i="3" s="1"/>
  <c r="F5957" i="3"/>
  <c r="H5957" i="3" s="1"/>
  <c r="L5957" i="3" s="1"/>
  <c r="D5957" i="3"/>
  <c r="M5957" i="3" s="1"/>
  <c r="D2014" i="3"/>
  <c r="F2014" i="3"/>
  <c r="H2014" i="3" s="1"/>
  <c r="L2014" i="3" s="1"/>
  <c r="D4888" i="3"/>
  <c r="M4888" i="3" s="1"/>
  <c r="F4888" i="3"/>
  <c r="H4888" i="3" s="1"/>
  <c r="L4888" i="3" s="1"/>
  <c r="F431" i="3"/>
  <c r="H431" i="3" s="1"/>
  <c r="L431" i="3" s="1"/>
  <c r="D431" i="3"/>
  <c r="D5199" i="3"/>
  <c r="M5199" i="3" s="1"/>
  <c r="F5199" i="3"/>
  <c r="H5199" i="3" s="1"/>
  <c r="L5199" i="3" s="1"/>
  <c r="D1895" i="3"/>
  <c r="F1895" i="3"/>
  <c r="H1895" i="3" s="1"/>
  <c r="L1895" i="3" s="1"/>
  <c r="D3632" i="3"/>
  <c r="F3632" i="3"/>
  <c r="H3632" i="3" s="1"/>
  <c r="L3632" i="3" s="1"/>
  <c r="D2422" i="3"/>
  <c r="F2422" i="3"/>
  <c r="H2422" i="3" s="1"/>
  <c r="L2422" i="3" s="1"/>
  <c r="D1505" i="3"/>
  <c r="F1505" i="3"/>
  <c r="H1505" i="3" s="1"/>
  <c r="L1505" i="3" s="1"/>
  <c r="D5694" i="3"/>
  <c r="M5694" i="3" s="1"/>
  <c r="F5694" i="3"/>
  <c r="H5694" i="3" s="1"/>
  <c r="L5694" i="3" s="1"/>
  <c r="D3721" i="3"/>
  <c r="M3721" i="3" s="1"/>
  <c r="F3721" i="3"/>
  <c r="H3721" i="3" s="1"/>
  <c r="L3721" i="3" s="1"/>
  <c r="F261" i="3"/>
  <c r="H261" i="3" s="1"/>
  <c r="L261" i="3" s="1"/>
  <c r="D261" i="3"/>
  <c r="D2307" i="3"/>
  <c r="F2307" i="3"/>
  <c r="H2307" i="3" s="1"/>
  <c r="L2307" i="3" s="1"/>
  <c r="D826" i="3"/>
  <c r="F826" i="3"/>
  <c r="H826" i="3" s="1"/>
  <c r="L826" i="3" s="1"/>
  <c r="D3145" i="3"/>
  <c r="F3145" i="3"/>
  <c r="H3145" i="3" s="1"/>
  <c r="L3145" i="3" s="1"/>
  <c r="D1202" i="3"/>
  <c r="F1202" i="3"/>
  <c r="H1202" i="3" s="1"/>
  <c r="L1202" i="3" s="1"/>
  <c r="F4550" i="3"/>
  <c r="H4550" i="3" s="1"/>
  <c r="L4550" i="3" s="1"/>
  <c r="D4550" i="3"/>
  <c r="M4550" i="3" s="1"/>
  <c r="D5829" i="3"/>
  <c r="M5829" i="3" s="1"/>
  <c r="F5829" i="3"/>
  <c r="H5829" i="3" s="1"/>
  <c r="L5829" i="3" s="1"/>
  <c r="F5490" i="3"/>
  <c r="H5490" i="3" s="1"/>
  <c r="L5490" i="3" s="1"/>
  <c r="D5490" i="3"/>
  <c r="M5490" i="3" s="1"/>
  <c r="D4212" i="3"/>
  <c r="M4212" i="3" s="1"/>
  <c r="F4212" i="3"/>
  <c r="H4212" i="3" s="1"/>
  <c r="L4212" i="3" s="1"/>
  <c r="F2933" i="3"/>
  <c r="H2933" i="3" s="1"/>
  <c r="L2933" i="3" s="1"/>
  <c r="D2933" i="3"/>
  <c r="D1107" i="3"/>
  <c r="F1107" i="3"/>
  <c r="H1107" i="3" s="1"/>
  <c r="L1107" i="3" s="1"/>
  <c r="D2673" i="3"/>
  <c r="F2673" i="3"/>
  <c r="H2673" i="3" s="1"/>
  <c r="L2673" i="3" s="1"/>
  <c r="D1159" i="3"/>
  <c r="F1159" i="3"/>
  <c r="H1159" i="3" s="1"/>
  <c r="L1159" i="3" s="1"/>
  <c r="F2050" i="3"/>
  <c r="H2050" i="3" s="1"/>
  <c r="L2050" i="3" s="1"/>
  <c r="D2050" i="3"/>
  <c r="D1670" i="3"/>
  <c r="F1670" i="3"/>
  <c r="H1670" i="3" s="1"/>
  <c r="L1670" i="3" s="1"/>
  <c r="D5815" i="3"/>
  <c r="M5815" i="3" s="1"/>
  <c r="F5815" i="3"/>
  <c r="H5815" i="3" s="1"/>
  <c r="L5815" i="3" s="1"/>
  <c r="D3154" i="3"/>
  <c r="F3154" i="3"/>
  <c r="H3154" i="3" s="1"/>
  <c r="L3154" i="3" s="1"/>
  <c r="F5792" i="3"/>
  <c r="H5792" i="3" s="1"/>
  <c r="L5792" i="3" s="1"/>
  <c r="D5792" i="3"/>
  <c r="M5792" i="3" s="1"/>
  <c r="F4740" i="3"/>
  <c r="H4740" i="3" s="1"/>
  <c r="L4740" i="3" s="1"/>
  <c r="D4740" i="3"/>
  <c r="M4740" i="3" s="1"/>
  <c r="D983" i="3"/>
  <c r="F983" i="3"/>
  <c r="H983" i="3" s="1"/>
  <c r="L983" i="3" s="1"/>
  <c r="F1072" i="3"/>
  <c r="H1072" i="3" s="1"/>
  <c r="L1072" i="3" s="1"/>
  <c r="D1072" i="3"/>
  <c r="F181" i="3"/>
  <c r="H181" i="3" s="1"/>
  <c r="L181" i="3" s="1"/>
  <c r="D181" i="3"/>
  <c r="D2787" i="3"/>
  <c r="F2787" i="3"/>
  <c r="H2787" i="3" s="1"/>
  <c r="L2787" i="3" s="1"/>
  <c r="D1394" i="3"/>
  <c r="F1394" i="3"/>
  <c r="H1394" i="3" s="1"/>
  <c r="L1394" i="3" s="1"/>
  <c r="D1781" i="3"/>
  <c r="F1781" i="3"/>
  <c r="H1781" i="3" s="1"/>
  <c r="L1781" i="3" s="1"/>
  <c r="F2690" i="3"/>
  <c r="H2690" i="3" s="1"/>
  <c r="L2690" i="3" s="1"/>
  <c r="D2690" i="3"/>
  <c r="D5778" i="3"/>
  <c r="M5778" i="3" s="1"/>
  <c r="F5778" i="3"/>
  <c r="H5778" i="3" s="1"/>
  <c r="L5778" i="3" s="1"/>
  <c r="D628" i="3"/>
  <c r="F628" i="3"/>
  <c r="H628" i="3" s="1"/>
  <c r="L628" i="3" s="1"/>
  <c r="F4877" i="3"/>
  <c r="H4877" i="3" s="1"/>
  <c r="L4877" i="3" s="1"/>
  <c r="D4877" i="3"/>
  <c r="M4877" i="3" s="1"/>
  <c r="F3025" i="3"/>
  <c r="H3025" i="3" s="1"/>
  <c r="L3025" i="3" s="1"/>
  <c r="D3025" i="3"/>
  <c r="D1418" i="3"/>
  <c r="F1418" i="3"/>
  <c r="H1418" i="3" s="1"/>
  <c r="L1418" i="3" s="1"/>
  <c r="D386" i="3"/>
  <c r="F386" i="3"/>
  <c r="H386" i="3" s="1"/>
  <c r="L386" i="3" s="1"/>
  <c r="F4497" i="3"/>
  <c r="H4497" i="3" s="1"/>
  <c r="L4497" i="3" s="1"/>
  <c r="D4497" i="3"/>
  <c r="M4497" i="3" s="1"/>
  <c r="D347" i="3"/>
  <c r="F347" i="3"/>
  <c r="H347" i="3" s="1"/>
  <c r="L347" i="3" s="1"/>
  <c r="F650" i="3"/>
  <c r="H650" i="3" s="1"/>
  <c r="L650" i="3" s="1"/>
  <c r="D650" i="3"/>
  <c r="F4459" i="3"/>
  <c r="H4459" i="3" s="1"/>
  <c r="L4459" i="3" s="1"/>
  <c r="D4459" i="3"/>
  <c r="M4459" i="3" s="1"/>
  <c r="F2181" i="3"/>
  <c r="H2181" i="3" s="1"/>
  <c r="L2181" i="3" s="1"/>
  <c r="D2181" i="3"/>
  <c r="D4099" i="3"/>
  <c r="M4099" i="3" s="1"/>
  <c r="F4099" i="3"/>
  <c r="H4099" i="3" s="1"/>
  <c r="L4099" i="3" s="1"/>
  <c r="D2229" i="3"/>
  <c r="F2229" i="3"/>
  <c r="H2229" i="3" s="1"/>
  <c r="L2229" i="3" s="1"/>
  <c r="D586" i="3"/>
  <c r="F586" i="3"/>
  <c r="H586" i="3" s="1"/>
  <c r="L586" i="3" s="1"/>
  <c r="F5144" i="3"/>
  <c r="H5144" i="3" s="1"/>
  <c r="L5144" i="3" s="1"/>
  <c r="D5144" i="3"/>
  <c r="M5144" i="3" s="1"/>
  <c r="F4520" i="3"/>
  <c r="H4520" i="3" s="1"/>
  <c r="L4520" i="3" s="1"/>
  <c r="D4520" i="3"/>
  <c r="M4520" i="3" s="1"/>
  <c r="D20" i="3"/>
  <c r="F20" i="3"/>
  <c r="H20" i="3" s="1"/>
  <c r="L20" i="3" s="1"/>
  <c r="F4068" i="3"/>
  <c r="H4068" i="3" s="1"/>
  <c r="L4068" i="3" s="1"/>
  <c r="D4068" i="3"/>
  <c r="M4068" i="3" s="1"/>
  <c r="F2094" i="3"/>
  <c r="H2094" i="3" s="1"/>
  <c r="L2094" i="3" s="1"/>
  <c r="D2094" i="3"/>
  <c r="D5024" i="3"/>
  <c r="M5024" i="3" s="1"/>
  <c r="F5024" i="3"/>
  <c r="H5024" i="3" s="1"/>
  <c r="L5024" i="3" s="1"/>
  <c r="D5036" i="3"/>
  <c r="M5036" i="3" s="1"/>
  <c r="F5036" i="3"/>
  <c r="H5036" i="3" s="1"/>
  <c r="L5036" i="3" s="1"/>
  <c r="F3901" i="3"/>
  <c r="H3901" i="3" s="1"/>
  <c r="L3901" i="3" s="1"/>
  <c r="D3901" i="3"/>
  <c r="M3901" i="3" s="1"/>
  <c r="F5355" i="3"/>
  <c r="H5355" i="3" s="1"/>
  <c r="L5355" i="3" s="1"/>
  <c r="D5355" i="3"/>
  <c r="M5355" i="3" s="1"/>
  <c r="D3610" i="3"/>
  <c r="F3610" i="3"/>
  <c r="H3610" i="3" s="1"/>
  <c r="L3610" i="3" s="1"/>
  <c r="D2194" i="3"/>
  <c r="F2194" i="3"/>
  <c r="H2194" i="3" s="1"/>
  <c r="L2194" i="3" s="1"/>
  <c r="F2356" i="3"/>
  <c r="H2356" i="3" s="1"/>
  <c r="L2356" i="3" s="1"/>
  <c r="D2356" i="3"/>
  <c r="F3893" i="3"/>
  <c r="H3893" i="3" s="1"/>
  <c r="L3893" i="3" s="1"/>
  <c r="D3893" i="3"/>
  <c r="M3893" i="3" s="1"/>
  <c r="F1578" i="3"/>
  <c r="H1578" i="3" s="1"/>
  <c r="L1578" i="3" s="1"/>
  <c r="D1578" i="3"/>
  <c r="F1230" i="3"/>
  <c r="H1230" i="3" s="1"/>
  <c r="L1230" i="3" s="1"/>
  <c r="D1230" i="3"/>
  <c r="D2360" i="3"/>
  <c r="F2360" i="3"/>
  <c r="H2360" i="3" s="1"/>
  <c r="L2360" i="3" s="1"/>
  <c r="F1922" i="3"/>
  <c r="H1922" i="3" s="1"/>
  <c r="L1922" i="3" s="1"/>
  <c r="D1922" i="3"/>
  <c r="F450" i="3"/>
  <c r="H450" i="3" s="1"/>
  <c r="L450" i="3" s="1"/>
  <c r="D450" i="3"/>
  <c r="D1075" i="3"/>
  <c r="F1075" i="3"/>
  <c r="H1075" i="3" s="1"/>
  <c r="L1075" i="3" s="1"/>
  <c r="D1478" i="3"/>
  <c r="F1478" i="3"/>
  <c r="H1478" i="3" s="1"/>
  <c r="L1478" i="3" s="1"/>
  <c r="D43" i="3"/>
  <c r="F43" i="3"/>
  <c r="H43" i="3" s="1"/>
  <c r="L43" i="3" s="1"/>
  <c r="D3753" i="3"/>
  <c r="M3753" i="3" s="1"/>
  <c r="F3753" i="3"/>
  <c r="H3753" i="3" s="1"/>
  <c r="L3753" i="3" s="1"/>
  <c r="D2883" i="3"/>
  <c r="F2883" i="3"/>
  <c r="H2883" i="3" s="1"/>
  <c r="L2883" i="3" s="1"/>
  <c r="F2172" i="3"/>
  <c r="H2172" i="3" s="1"/>
  <c r="L2172" i="3" s="1"/>
  <c r="D2172" i="3"/>
  <c r="D1636" i="3"/>
  <c r="F1636" i="3"/>
  <c r="H1636" i="3" s="1"/>
  <c r="L1636" i="3" s="1"/>
  <c r="F5354" i="3"/>
  <c r="H5354" i="3" s="1"/>
  <c r="L5354" i="3" s="1"/>
  <c r="D5354" i="3"/>
  <c r="M5354" i="3" s="1"/>
  <c r="D91" i="3"/>
  <c r="F91" i="3"/>
  <c r="H91" i="3" s="1"/>
  <c r="L91" i="3" s="1"/>
  <c r="F5304" i="3"/>
  <c r="H5304" i="3" s="1"/>
  <c r="L5304" i="3" s="1"/>
  <c r="D5304" i="3"/>
  <c r="M5304" i="3" s="1"/>
  <c r="D5540" i="3"/>
  <c r="M5540" i="3" s="1"/>
  <c r="F5540" i="3"/>
  <c r="H5540" i="3" s="1"/>
  <c r="L5540" i="3" s="1"/>
  <c r="D1067" i="3"/>
  <c r="F1067" i="3"/>
  <c r="H1067" i="3" s="1"/>
  <c r="L1067" i="3" s="1"/>
  <c r="D1725" i="3"/>
  <c r="F1725" i="3"/>
  <c r="H1725" i="3" s="1"/>
  <c r="L1725" i="3" s="1"/>
  <c r="D2930" i="3"/>
  <c r="F2930" i="3"/>
  <c r="H2930" i="3" s="1"/>
  <c r="L2930" i="3" s="1"/>
  <c r="D1975" i="3"/>
  <c r="F1975" i="3"/>
  <c r="H1975" i="3" s="1"/>
  <c r="L1975" i="3" s="1"/>
  <c r="D973" i="3"/>
  <c r="F973" i="3"/>
  <c r="H973" i="3" s="1"/>
  <c r="L973" i="3" s="1"/>
  <c r="D5212" i="3"/>
  <c r="M5212" i="3" s="1"/>
  <c r="F5212" i="3"/>
  <c r="H5212" i="3" s="1"/>
  <c r="L5212" i="3" s="1"/>
  <c r="D2911" i="3"/>
  <c r="F2911" i="3"/>
  <c r="H2911" i="3" s="1"/>
  <c r="L2911" i="3" s="1"/>
  <c r="D4655" i="3"/>
  <c r="M4655" i="3" s="1"/>
  <c r="F4655" i="3"/>
  <c r="H4655" i="3" s="1"/>
  <c r="L4655" i="3" s="1"/>
  <c r="D453" i="3"/>
  <c r="F453" i="3"/>
  <c r="H453" i="3" s="1"/>
  <c r="L453" i="3" s="1"/>
  <c r="D3370" i="3"/>
  <c r="F3370" i="3"/>
  <c r="H3370" i="3" s="1"/>
  <c r="L3370" i="3" s="1"/>
  <c r="D5715" i="3"/>
  <c r="M5715" i="3" s="1"/>
  <c r="F5715" i="3"/>
  <c r="H5715" i="3" s="1"/>
  <c r="L5715" i="3" s="1"/>
  <c r="D3985" i="3"/>
  <c r="M3985" i="3" s="1"/>
  <c r="F3985" i="3"/>
  <c r="H3985" i="3" s="1"/>
  <c r="L3985" i="3" s="1"/>
  <c r="D886" i="3"/>
  <c r="F886" i="3"/>
  <c r="H886" i="3" s="1"/>
  <c r="L886" i="3" s="1"/>
  <c r="D3545" i="3"/>
  <c r="F3545" i="3"/>
  <c r="H3545" i="3" s="1"/>
  <c r="L3545" i="3" s="1"/>
  <c r="D5281" i="3"/>
  <c r="M5281" i="3" s="1"/>
  <c r="F5281" i="3"/>
  <c r="H5281" i="3" s="1"/>
  <c r="L5281" i="3" s="1"/>
  <c r="D1701" i="3"/>
  <c r="F1701" i="3"/>
  <c r="H1701" i="3" s="1"/>
  <c r="L1701" i="3" s="1"/>
  <c r="F5341" i="3"/>
  <c r="H5341" i="3" s="1"/>
  <c r="L5341" i="3" s="1"/>
  <c r="D5341" i="3"/>
  <c r="M5341" i="3" s="1"/>
  <c r="D5862" i="3"/>
  <c r="M5862" i="3" s="1"/>
  <c r="F5862" i="3"/>
  <c r="H5862" i="3" s="1"/>
  <c r="L5862" i="3" s="1"/>
  <c r="F5803" i="3"/>
  <c r="H5803" i="3" s="1"/>
  <c r="L5803" i="3" s="1"/>
  <c r="D5803" i="3"/>
  <c r="M5803" i="3" s="1"/>
  <c r="F5915" i="3"/>
  <c r="H5915" i="3" s="1"/>
  <c r="L5915" i="3" s="1"/>
  <c r="D5915" i="3"/>
  <c r="M5915" i="3" s="1"/>
  <c r="D3006" i="3"/>
  <c r="F3006" i="3"/>
  <c r="H3006" i="3" s="1"/>
  <c r="L3006" i="3" s="1"/>
  <c r="F170" i="3"/>
  <c r="H170" i="3" s="1"/>
  <c r="L170" i="3" s="1"/>
  <c r="D170" i="3"/>
  <c r="D4705" i="3"/>
  <c r="M4705" i="3" s="1"/>
  <c r="F4705" i="3"/>
  <c r="H4705" i="3" s="1"/>
  <c r="L4705" i="3" s="1"/>
  <c r="F958" i="3"/>
  <c r="H958" i="3" s="1"/>
  <c r="L958" i="3" s="1"/>
  <c r="D958" i="3"/>
  <c r="F2054" i="3"/>
  <c r="H2054" i="3" s="1"/>
  <c r="L2054" i="3" s="1"/>
  <c r="D2054" i="3"/>
  <c r="D140" i="3"/>
  <c r="F140" i="3"/>
  <c r="H140" i="3" s="1"/>
  <c r="L140" i="3" s="1"/>
  <c r="F3690" i="3"/>
  <c r="H3690" i="3" s="1"/>
  <c r="L3690" i="3" s="1"/>
  <c r="D3690" i="3"/>
  <c r="F3460" i="3"/>
  <c r="H3460" i="3" s="1"/>
  <c r="L3460" i="3" s="1"/>
  <c r="D3460" i="3"/>
  <c r="D2427" i="3"/>
  <c r="F2427" i="3"/>
  <c r="H2427" i="3" s="1"/>
  <c r="L2427" i="3" s="1"/>
  <c r="D1598" i="3"/>
  <c r="F1598" i="3"/>
  <c r="H1598" i="3" s="1"/>
  <c r="L1598" i="3" s="1"/>
  <c r="D1207" i="3"/>
  <c r="F1207" i="3"/>
  <c r="H1207" i="3" s="1"/>
  <c r="L1207" i="3" s="1"/>
  <c r="D1840" i="3"/>
  <c r="F1840" i="3"/>
  <c r="H1840" i="3" s="1"/>
  <c r="L1840" i="3" s="1"/>
  <c r="F1298" i="3"/>
  <c r="H1298" i="3" s="1"/>
  <c r="L1298" i="3" s="1"/>
  <c r="D1298" i="3"/>
  <c r="F5885" i="3"/>
  <c r="H5885" i="3" s="1"/>
  <c r="L5885" i="3" s="1"/>
  <c r="D5885" i="3"/>
  <c r="M5885" i="3" s="1"/>
  <c r="F1978" i="3"/>
  <c r="H1978" i="3" s="1"/>
  <c r="L1978" i="3" s="1"/>
  <c r="D1978" i="3"/>
  <c r="D2667" i="3"/>
  <c r="F2667" i="3"/>
  <c r="H2667" i="3" s="1"/>
  <c r="L2667" i="3" s="1"/>
  <c r="F4448" i="3"/>
  <c r="H4448" i="3" s="1"/>
  <c r="L4448" i="3" s="1"/>
  <c r="D4448" i="3"/>
  <c r="M4448" i="3" s="1"/>
  <c r="F5688" i="3"/>
  <c r="H5688" i="3" s="1"/>
  <c r="L5688" i="3" s="1"/>
  <c r="D5688" i="3"/>
  <c r="M5688" i="3" s="1"/>
  <c r="F5474" i="3"/>
  <c r="H5474" i="3" s="1"/>
  <c r="L5474" i="3" s="1"/>
  <c r="D5474" i="3"/>
  <c r="M5474" i="3" s="1"/>
  <c r="D5211" i="3"/>
  <c r="M5211" i="3" s="1"/>
  <c r="F5211" i="3"/>
  <c r="H5211" i="3" s="1"/>
  <c r="L5211" i="3" s="1"/>
  <c r="D1680" i="3"/>
  <c r="F1680" i="3"/>
  <c r="H1680" i="3" s="1"/>
  <c r="L1680" i="3" s="1"/>
  <c r="D2369" i="3"/>
  <c r="F2369" i="3"/>
  <c r="H2369" i="3" s="1"/>
  <c r="L2369" i="3" s="1"/>
  <c r="D1822" i="3"/>
  <c r="F1822" i="3"/>
  <c r="H1822" i="3" s="1"/>
  <c r="L1822" i="3" s="1"/>
  <c r="D1236" i="3"/>
  <c r="F1236" i="3"/>
  <c r="H1236" i="3" s="1"/>
  <c r="L1236" i="3" s="1"/>
  <c r="F625" i="3"/>
  <c r="H625" i="3" s="1"/>
  <c r="L625" i="3" s="1"/>
  <c r="D625" i="3"/>
  <c r="F5294" i="3"/>
  <c r="H5294" i="3" s="1"/>
  <c r="L5294" i="3" s="1"/>
  <c r="D5294" i="3"/>
  <c r="M5294" i="3" s="1"/>
  <c r="D5541" i="3"/>
  <c r="M5541" i="3" s="1"/>
  <c r="F5541" i="3"/>
  <c r="H5541" i="3" s="1"/>
  <c r="L5541" i="3" s="1"/>
  <c r="F5154" i="3"/>
  <c r="H5154" i="3" s="1"/>
  <c r="L5154" i="3" s="1"/>
  <c r="D5154" i="3"/>
  <c r="M5154" i="3" s="1"/>
  <c r="D3552" i="3"/>
  <c r="F3552" i="3"/>
  <c r="H3552" i="3" s="1"/>
  <c r="L3552" i="3" s="1"/>
  <c r="F5028" i="3"/>
  <c r="H5028" i="3" s="1"/>
  <c r="L5028" i="3" s="1"/>
  <c r="D5028" i="3"/>
  <c r="M5028" i="3" s="1"/>
  <c r="F3356" i="3"/>
  <c r="H3356" i="3" s="1"/>
  <c r="L3356" i="3" s="1"/>
  <c r="D3356" i="3"/>
  <c r="D5185" i="3"/>
  <c r="M5185" i="3" s="1"/>
  <c r="F5185" i="3"/>
  <c r="H5185" i="3" s="1"/>
  <c r="L5185" i="3" s="1"/>
  <c r="D4898" i="3"/>
  <c r="M4898" i="3" s="1"/>
  <c r="F4898" i="3"/>
  <c r="H4898" i="3" s="1"/>
  <c r="L4898" i="3" s="1"/>
  <c r="D2680" i="3"/>
  <c r="F2680" i="3"/>
  <c r="H2680" i="3" s="1"/>
  <c r="L2680" i="3" s="1"/>
  <c r="F920" i="3"/>
  <c r="H920" i="3" s="1"/>
  <c r="L920" i="3" s="1"/>
  <c r="D920" i="3"/>
  <c r="D3482" i="3"/>
  <c r="F3482" i="3"/>
  <c r="H3482" i="3" s="1"/>
  <c r="L3482" i="3" s="1"/>
  <c r="D2274" i="3"/>
  <c r="F2274" i="3"/>
  <c r="H2274" i="3" s="1"/>
  <c r="L2274" i="3" s="1"/>
  <c r="D5146" i="3"/>
  <c r="M5146" i="3" s="1"/>
  <c r="F5146" i="3"/>
  <c r="H5146" i="3" s="1"/>
  <c r="L5146" i="3" s="1"/>
  <c r="F76" i="3"/>
  <c r="H76" i="3" s="1"/>
  <c r="L76" i="3" s="1"/>
  <c r="D76" i="3"/>
  <c r="D4717" i="3"/>
  <c r="M4717" i="3" s="1"/>
  <c r="F4717" i="3"/>
  <c r="H4717" i="3" s="1"/>
  <c r="L4717" i="3" s="1"/>
  <c r="D893" i="3"/>
  <c r="F893" i="3"/>
  <c r="H893" i="3" s="1"/>
  <c r="L893" i="3" s="1"/>
  <c r="D2010" i="3"/>
  <c r="F2010" i="3"/>
  <c r="H2010" i="3" s="1"/>
  <c r="L2010" i="3" s="1"/>
  <c r="D4974" i="3"/>
  <c r="M4974" i="3" s="1"/>
  <c r="F4974" i="3"/>
  <c r="H4974" i="3" s="1"/>
  <c r="L4974" i="3" s="1"/>
  <c r="D3468" i="3"/>
  <c r="F3468" i="3"/>
  <c r="H3468" i="3" s="1"/>
  <c r="L3468" i="3" s="1"/>
  <c r="D4116" i="3"/>
  <c r="M4116" i="3" s="1"/>
  <c r="F4116" i="3"/>
  <c r="H4116" i="3" s="1"/>
  <c r="L4116" i="3" s="1"/>
  <c r="F563" i="3"/>
  <c r="H563" i="3" s="1"/>
  <c r="L563" i="3" s="1"/>
  <c r="D563" i="3"/>
  <c r="D4867" i="3"/>
  <c r="M4867" i="3" s="1"/>
  <c r="F4867" i="3"/>
  <c r="H4867" i="3" s="1"/>
  <c r="L4867" i="3" s="1"/>
  <c r="D345" i="3"/>
  <c r="F345" i="3"/>
  <c r="H345" i="3" s="1"/>
  <c r="L345" i="3" s="1"/>
  <c r="D5914" i="3"/>
  <c r="M5914" i="3" s="1"/>
  <c r="F5914" i="3"/>
  <c r="H5914" i="3" s="1"/>
  <c r="L5914" i="3" s="1"/>
  <c r="D1919" i="3"/>
  <c r="F1919" i="3"/>
  <c r="H1919" i="3" s="1"/>
  <c r="L1919" i="3" s="1"/>
  <c r="F3044" i="3"/>
  <c r="H3044" i="3" s="1"/>
  <c r="L3044" i="3" s="1"/>
  <c r="D3044" i="3"/>
  <c r="F649" i="3"/>
  <c r="H649" i="3" s="1"/>
  <c r="L649" i="3" s="1"/>
  <c r="D649" i="3"/>
  <c r="F2912" i="3"/>
  <c r="H2912" i="3" s="1"/>
  <c r="L2912" i="3" s="1"/>
  <c r="D2912" i="3"/>
  <c r="F2193" i="3"/>
  <c r="H2193" i="3" s="1"/>
  <c r="L2193" i="3" s="1"/>
  <c r="D2193" i="3"/>
  <c r="F1621" i="3"/>
  <c r="H1621" i="3" s="1"/>
  <c r="L1621" i="3" s="1"/>
  <c r="D1621" i="3"/>
  <c r="D2333" i="3"/>
  <c r="F2333" i="3"/>
  <c r="H2333" i="3" s="1"/>
  <c r="L2333" i="3" s="1"/>
  <c r="D5249" i="3"/>
  <c r="M5249" i="3" s="1"/>
  <c r="F5249" i="3"/>
  <c r="H5249" i="3" s="1"/>
  <c r="L5249" i="3" s="1"/>
  <c r="F2437" i="3"/>
  <c r="H2437" i="3" s="1"/>
  <c r="L2437" i="3" s="1"/>
  <c r="D2437" i="3"/>
  <c r="D1879" i="3"/>
  <c r="F1879" i="3"/>
  <c r="H1879" i="3" s="1"/>
  <c r="L1879" i="3" s="1"/>
  <c r="D2877" i="3"/>
  <c r="F2877" i="3"/>
  <c r="H2877" i="3" s="1"/>
  <c r="L2877" i="3" s="1"/>
  <c r="F153" i="3"/>
  <c r="H153" i="3" s="1"/>
  <c r="L153" i="3" s="1"/>
  <c r="D153" i="3"/>
  <c r="F1686" i="3"/>
  <c r="H1686" i="3" s="1"/>
  <c r="L1686" i="3" s="1"/>
  <c r="D1686" i="3"/>
  <c r="F1396" i="3"/>
  <c r="H1396" i="3" s="1"/>
  <c r="L1396" i="3" s="1"/>
  <c r="D1396" i="3"/>
  <c r="F5487" i="3"/>
  <c r="H5487" i="3" s="1"/>
  <c r="L5487" i="3" s="1"/>
  <c r="D5487" i="3"/>
  <c r="M5487" i="3" s="1"/>
  <c r="F4696" i="3"/>
  <c r="H4696" i="3" s="1"/>
  <c r="L4696" i="3" s="1"/>
  <c r="D4696" i="3"/>
  <c r="M4696" i="3" s="1"/>
  <c r="F175" i="3"/>
  <c r="H175" i="3" s="1"/>
  <c r="L175" i="3" s="1"/>
  <c r="D175" i="3"/>
  <c r="F2025" i="3"/>
  <c r="H2025" i="3" s="1"/>
  <c r="L2025" i="3" s="1"/>
  <c r="D2025" i="3"/>
  <c r="D3240" i="3"/>
  <c r="F3240" i="3"/>
  <c r="H3240" i="3" s="1"/>
  <c r="L3240" i="3" s="1"/>
  <c r="F3558" i="3"/>
  <c r="H3558" i="3" s="1"/>
  <c r="L3558" i="3" s="1"/>
  <c r="D3558" i="3"/>
  <c r="D2440" i="3"/>
  <c r="F2440" i="3"/>
  <c r="H2440" i="3" s="1"/>
  <c r="L2440" i="3" s="1"/>
  <c r="F737" i="3"/>
  <c r="H737" i="3" s="1"/>
  <c r="L737" i="3" s="1"/>
  <c r="D737" i="3"/>
  <c r="D1270" i="3"/>
  <c r="F1270" i="3"/>
  <c r="H1270" i="3" s="1"/>
  <c r="L1270" i="3" s="1"/>
  <c r="D1201" i="3"/>
  <c r="F1201" i="3"/>
  <c r="H1201" i="3" s="1"/>
  <c r="L1201" i="3" s="1"/>
  <c r="F3476" i="3"/>
  <c r="H3476" i="3" s="1"/>
  <c r="L3476" i="3" s="1"/>
  <c r="D3476" i="3"/>
  <c r="D4016" i="3"/>
  <c r="M4016" i="3" s="1"/>
  <c r="F4016" i="3"/>
  <c r="H4016" i="3" s="1"/>
  <c r="L4016" i="3" s="1"/>
  <c r="D3326" i="3"/>
  <c r="F3326" i="3"/>
  <c r="H3326" i="3" s="1"/>
  <c r="L3326" i="3" s="1"/>
  <c r="F763" i="3"/>
  <c r="H763" i="3" s="1"/>
  <c r="L763" i="3" s="1"/>
  <c r="D763" i="3"/>
  <c r="F1949" i="3"/>
  <c r="H1949" i="3" s="1"/>
  <c r="L1949" i="3" s="1"/>
  <c r="D1949" i="3"/>
  <c r="D4618" i="3"/>
  <c r="M4618" i="3" s="1"/>
  <c r="F4618" i="3"/>
  <c r="H4618" i="3" s="1"/>
  <c r="L4618" i="3" s="1"/>
  <c r="D2557" i="3"/>
  <c r="F2557" i="3"/>
  <c r="H2557" i="3" s="1"/>
  <c r="L2557" i="3" s="1"/>
  <c r="F5693" i="3"/>
  <c r="H5693" i="3" s="1"/>
  <c r="L5693" i="3" s="1"/>
  <c r="D5693" i="3"/>
  <c r="M5693" i="3" s="1"/>
  <c r="F950" i="3"/>
  <c r="H950" i="3" s="1"/>
  <c r="L950" i="3" s="1"/>
  <c r="D950" i="3"/>
  <c r="D1744" i="3"/>
  <c r="F1744" i="3"/>
  <c r="H1744" i="3" s="1"/>
  <c r="L1744" i="3" s="1"/>
  <c r="D847" i="3"/>
  <c r="F847" i="3"/>
  <c r="H847" i="3" s="1"/>
  <c r="L847" i="3" s="1"/>
  <c r="F718" i="3"/>
  <c r="H718" i="3" s="1"/>
  <c r="L718" i="3" s="1"/>
  <c r="D718" i="3"/>
  <c r="D577" i="3"/>
  <c r="F577" i="3"/>
  <c r="H577" i="3" s="1"/>
  <c r="L577" i="3" s="1"/>
  <c r="D2197" i="3"/>
  <c r="F2197" i="3"/>
  <c r="H2197" i="3" s="1"/>
  <c r="L2197" i="3" s="1"/>
  <c r="F3340" i="3"/>
  <c r="H3340" i="3" s="1"/>
  <c r="L3340" i="3" s="1"/>
  <c r="D3340" i="3"/>
  <c r="F2174" i="3"/>
  <c r="H2174" i="3" s="1"/>
  <c r="L2174" i="3" s="1"/>
  <c r="D2174" i="3"/>
  <c r="D5920" i="3"/>
  <c r="M5920" i="3" s="1"/>
  <c r="F5920" i="3"/>
  <c r="H5920" i="3" s="1"/>
  <c r="L5920" i="3" s="1"/>
  <c r="D2041" i="3"/>
  <c r="F2041" i="3"/>
  <c r="H2041" i="3" s="1"/>
  <c r="L2041" i="3" s="1"/>
  <c r="D943" i="3"/>
  <c r="F943" i="3"/>
  <c r="H943" i="3" s="1"/>
  <c r="L943" i="3" s="1"/>
  <c r="D2941" i="3"/>
  <c r="F2941" i="3"/>
  <c r="H2941" i="3" s="1"/>
  <c r="L2941" i="3" s="1"/>
  <c r="F4809" i="3"/>
  <c r="H4809" i="3" s="1"/>
  <c r="L4809" i="3" s="1"/>
  <c r="D4809" i="3"/>
  <c r="M4809" i="3" s="1"/>
  <c r="D2692" i="3"/>
  <c r="F2692" i="3"/>
  <c r="H2692" i="3" s="1"/>
  <c r="L2692" i="3" s="1"/>
  <c r="D1702" i="3"/>
  <c r="F1702" i="3"/>
  <c r="H1702" i="3" s="1"/>
  <c r="L1702" i="3" s="1"/>
  <c r="D2080" i="3"/>
  <c r="F2080" i="3"/>
  <c r="H2080" i="3" s="1"/>
  <c r="L2080" i="3" s="1"/>
  <c r="D2541" i="3"/>
  <c r="F2541" i="3"/>
  <c r="H2541" i="3" s="1"/>
  <c r="L2541" i="3" s="1"/>
  <c r="F2004" i="3"/>
  <c r="H2004" i="3" s="1"/>
  <c r="L2004" i="3" s="1"/>
  <c r="D2004" i="3"/>
  <c r="F2586" i="3"/>
  <c r="H2586" i="3" s="1"/>
  <c r="L2586" i="3" s="1"/>
  <c r="D2586" i="3"/>
  <c r="D5267" i="3"/>
  <c r="M5267" i="3" s="1"/>
  <c r="F5267" i="3"/>
  <c r="H5267" i="3" s="1"/>
  <c r="L5267" i="3" s="1"/>
  <c r="F871" i="3"/>
  <c r="H871" i="3" s="1"/>
  <c r="L871" i="3" s="1"/>
  <c r="D871" i="3"/>
  <c r="F2647" i="3"/>
  <c r="H2647" i="3" s="1"/>
  <c r="L2647" i="3" s="1"/>
  <c r="D2647" i="3"/>
  <c r="F772" i="3"/>
  <c r="H772" i="3" s="1"/>
  <c r="L772" i="3" s="1"/>
  <c r="D772" i="3"/>
  <c r="F123" i="3"/>
  <c r="H123" i="3" s="1"/>
  <c r="L123" i="3" s="1"/>
  <c r="D123" i="3"/>
  <c r="D4427" i="3"/>
  <c r="M4427" i="3" s="1"/>
  <c r="F4427" i="3"/>
  <c r="H4427" i="3" s="1"/>
  <c r="L4427" i="3" s="1"/>
  <c r="F520" i="3"/>
  <c r="H520" i="3" s="1"/>
  <c r="L520" i="3" s="1"/>
  <c r="D520" i="3"/>
  <c r="D5273" i="3"/>
  <c r="M5273" i="3" s="1"/>
  <c r="F5273" i="3"/>
  <c r="H5273" i="3" s="1"/>
  <c r="L5273" i="3" s="1"/>
  <c r="F3314" i="3"/>
  <c r="H3314" i="3" s="1"/>
  <c r="L3314" i="3" s="1"/>
  <c r="D3314" i="3"/>
  <c r="F5403" i="3"/>
  <c r="H5403" i="3" s="1"/>
  <c r="L5403" i="3" s="1"/>
  <c r="D5403" i="3"/>
  <c r="M5403" i="3" s="1"/>
  <c r="F1532" i="3"/>
  <c r="H1532" i="3" s="1"/>
  <c r="L1532" i="3" s="1"/>
  <c r="D1532" i="3"/>
  <c r="F3560" i="3"/>
  <c r="H3560" i="3" s="1"/>
  <c r="L3560" i="3" s="1"/>
  <c r="D3560" i="3"/>
  <c r="F2046" i="3"/>
  <c r="H2046" i="3" s="1"/>
  <c r="L2046" i="3" s="1"/>
  <c r="D2046" i="3"/>
  <c r="F2112" i="3"/>
  <c r="H2112" i="3" s="1"/>
  <c r="L2112" i="3" s="1"/>
  <c r="D2112" i="3"/>
  <c r="F330" i="3"/>
  <c r="H330" i="3" s="1"/>
  <c r="L330" i="3" s="1"/>
  <c r="D330" i="3"/>
  <c r="D1470" i="3"/>
  <c r="F1470" i="3"/>
  <c r="H1470" i="3" s="1"/>
  <c r="L1470" i="3" s="1"/>
  <c r="D4374" i="3"/>
  <c r="M4374" i="3" s="1"/>
  <c r="F4374" i="3"/>
  <c r="H4374" i="3" s="1"/>
  <c r="L4374" i="3" s="1"/>
  <c r="D3346" i="3"/>
  <c r="F3346" i="3"/>
  <c r="H3346" i="3" s="1"/>
  <c r="L3346" i="3" s="1"/>
  <c r="D1030" i="3"/>
  <c r="F1030" i="3"/>
  <c r="H1030" i="3" s="1"/>
  <c r="L1030" i="3" s="1"/>
  <c r="D3020" i="3"/>
  <c r="F3020" i="3"/>
  <c r="H3020" i="3" s="1"/>
  <c r="L3020" i="3" s="1"/>
  <c r="D4962" i="3"/>
  <c r="M4962" i="3" s="1"/>
  <c r="F4962" i="3"/>
  <c r="H4962" i="3" s="1"/>
  <c r="L4962" i="3" s="1"/>
  <c r="F3087" i="3"/>
  <c r="H3087" i="3" s="1"/>
  <c r="L3087" i="3" s="1"/>
  <c r="D3087" i="3"/>
  <c r="D1203" i="3"/>
  <c r="F1203" i="3"/>
  <c r="H1203" i="3" s="1"/>
  <c r="L1203" i="3" s="1"/>
  <c r="D872" i="3"/>
  <c r="F872" i="3"/>
  <c r="H872" i="3" s="1"/>
  <c r="L872" i="3" s="1"/>
  <c r="F3139" i="3"/>
  <c r="H3139" i="3" s="1"/>
  <c r="L3139" i="3" s="1"/>
  <c r="D3139" i="3"/>
  <c r="F2246" i="3"/>
  <c r="H2246" i="3" s="1"/>
  <c r="L2246" i="3" s="1"/>
  <c r="D2246" i="3"/>
  <c r="D1927" i="3"/>
  <c r="F1927" i="3"/>
  <c r="H1927" i="3" s="1"/>
  <c r="L1927" i="3" s="1"/>
  <c r="D4884" i="3"/>
  <c r="M4884" i="3" s="1"/>
  <c r="F4884" i="3"/>
  <c r="H4884" i="3" s="1"/>
  <c r="L4884" i="3" s="1"/>
  <c r="F3106" i="3"/>
  <c r="H3106" i="3" s="1"/>
  <c r="L3106" i="3" s="1"/>
  <c r="D3106" i="3"/>
  <c r="F1580" i="3"/>
  <c r="H1580" i="3" s="1"/>
  <c r="L1580" i="3" s="1"/>
  <c r="D1580" i="3"/>
  <c r="F3910" i="3"/>
  <c r="H3910" i="3" s="1"/>
  <c r="L3910" i="3" s="1"/>
  <c r="D3910" i="3"/>
  <c r="M3910" i="3" s="1"/>
  <c r="D4334" i="3"/>
  <c r="M4334" i="3" s="1"/>
  <c r="F4334" i="3"/>
  <c r="H4334" i="3" s="1"/>
  <c r="L4334" i="3" s="1"/>
  <c r="F5358" i="3"/>
  <c r="H5358" i="3" s="1"/>
  <c r="L5358" i="3" s="1"/>
  <c r="D5358" i="3"/>
  <c r="M5358" i="3" s="1"/>
  <c r="D2526" i="3"/>
  <c r="F2526" i="3"/>
  <c r="H2526" i="3" s="1"/>
  <c r="L2526" i="3" s="1"/>
  <c r="D840" i="3"/>
  <c r="F840" i="3"/>
  <c r="H840" i="3" s="1"/>
  <c r="L840" i="3" s="1"/>
  <c r="F1655" i="3"/>
  <c r="H1655" i="3" s="1"/>
  <c r="L1655" i="3" s="1"/>
  <c r="D1655" i="3"/>
  <c r="F3107" i="3"/>
  <c r="H3107" i="3" s="1"/>
  <c r="L3107" i="3" s="1"/>
  <c r="D3107" i="3"/>
  <c r="D3218" i="3"/>
  <c r="F3218" i="3"/>
  <c r="H3218" i="3" s="1"/>
  <c r="L3218" i="3" s="1"/>
  <c r="F5881" i="3"/>
  <c r="H5881" i="3" s="1"/>
  <c r="L5881" i="3" s="1"/>
  <c r="D5881" i="3"/>
  <c r="M5881" i="3" s="1"/>
  <c r="D1369" i="3"/>
  <c r="F1369" i="3"/>
  <c r="H1369" i="3" s="1"/>
  <c r="L1369" i="3" s="1"/>
  <c r="D2374" i="3"/>
  <c r="F2374" i="3"/>
  <c r="H2374" i="3" s="1"/>
  <c r="L2374" i="3" s="1"/>
  <c r="D2367" i="3"/>
  <c r="F2367" i="3"/>
  <c r="H2367" i="3" s="1"/>
  <c r="L2367" i="3" s="1"/>
  <c r="D3580" i="3"/>
  <c r="F3580" i="3"/>
  <c r="H3580" i="3" s="1"/>
  <c r="L3580" i="3" s="1"/>
  <c r="F2523" i="3"/>
  <c r="H2523" i="3" s="1"/>
  <c r="L2523" i="3" s="1"/>
  <c r="D2523" i="3"/>
  <c r="F1217" i="3"/>
  <c r="H1217" i="3" s="1"/>
  <c r="L1217" i="3" s="1"/>
  <c r="D1217" i="3"/>
  <c r="D3300" i="3"/>
  <c r="F3300" i="3"/>
  <c r="H3300" i="3" s="1"/>
  <c r="L3300" i="3" s="1"/>
  <c r="D3175" i="3"/>
  <c r="F3175" i="3"/>
  <c r="H3175" i="3" s="1"/>
  <c r="L3175" i="3" s="1"/>
  <c r="F5768" i="3"/>
  <c r="H5768" i="3" s="1"/>
  <c r="L5768" i="3" s="1"/>
  <c r="D5768" i="3"/>
  <c r="M5768" i="3" s="1"/>
  <c r="F5537" i="3"/>
  <c r="H5537" i="3" s="1"/>
  <c r="L5537" i="3" s="1"/>
  <c r="D5537" i="3"/>
  <c r="M5537" i="3" s="1"/>
  <c r="F991" i="3"/>
  <c r="H991" i="3" s="1"/>
  <c r="L991" i="3" s="1"/>
  <c r="D991" i="3"/>
  <c r="F1413" i="3"/>
  <c r="H1413" i="3" s="1"/>
  <c r="L1413" i="3" s="1"/>
  <c r="D1413" i="3"/>
  <c r="D2429" i="3"/>
  <c r="F2429" i="3"/>
  <c r="H2429" i="3" s="1"/>
  <c r="L2429" i="3" s="1"/>
  <c r="D2337" i="3"/>
  <c r="F2337" i="3"/>
  <c r="H2337" i="3" s="1"/>
  <c r="L2337" i="3" s="1"/>
  <c r="F3649" i="3"/>
  <c r="H3649" i="3" s="1"/>
  <c r="L3649" i="3" s="1"/>
  <c r="D3649" i="3"/>
  <c r="F4056" i="3"/>
  <c r="H4056" i="3" s="1"/>
  <c r="L4056" i="3" s="1"/>
  <c r="D4056" i="3"/>
  <c r="M4056" i="3" s="1"/>
  <c r="F3498" i="3"/>
  <c r="H3498" i="3" s="1"/>
  <c r="L3498" i="3" s="1"/>
  <c r="D3498" i="3"/>
  <c r="F1319" i="3"/>
  <c r="H1319" i="3" s="1"/>
  <c r="L1319" i="3" s="1"/>
  <c r="D1319" i="3"/>
  <c r="F1097" i="3"/>
  <c r="H1097" i="3" s="1"/>
  <c r="L1097" i="3" s="1"/>
  <c r="D1097" i="3"/>
  <c r="F1511" i="3"/>
  <c r="H1511" i="3" s="1"/>
  <c r="L1511" i="3" s="1"/>
  <c r="D1511" i="3"/>
  <c r="D4301" i="3"/>
  <c r="M4301" i="3" s="1"/>
  <c r="F4301" i="3"/>
  <c r="H4301" i="3" s="1"/>
  <c r="L4301" i="3" s="1"/>
  <c r="D4688" i="3"/>
  <c r="M4688" i="3" s="1"/>
  <c r="F4688" i="3"/>
  <c r="H4688" i="3" s="1"/>
  <c r="L4688" i="3" s="1"/>
  <c r="D561" i="3"/>
  <c r="F561" i="3"/>
  <c r="H561" i="3" s="1"/>
  <c r="L561" i="3" s="1"/>
  <c r="D387" i="3"/>
  <c r="F387" i="3"/>
  <c r="H387" i="3" s="1"/>
  <c r="L387" i="3" s="1"/>
  <c r="F183" i="3"/>
  <c r="H183" i="3" s="1"/>
  <c r="L183" i="3" s="1"/>
  <c r="D183" i="3"/>
  <c r="F767" i="3"/>
  <c r="H767" i="3" s="1"/>
  <c r="L767" i="3" s="1"/>
  <c r="D767" i="3"/>
  <c r="F3703" i="3"/>
  <c r="H3703" i="3" s="1"/>
  <c r="L3703" i="3" s="1"/>
  <c r="D3703" i="3"/>
  <c r="F197" i="3"/>
  <c r="H197" i="3" s="1"/>
  <c r="L197" i="3" s="1"/>
  <c r="D197" i="3"/>
  <c r="F1250" i="3"/>
  <c r="H1250" i="3" s="1"/>
  <c r="L1250" i="3" s="1"/>
  <c r="D1250" i="3"/>
  <c r="F27" i="3"/>
  <c r="H27" i="3" s="1"/>
  <c r="L27" i="3" s="1"/>
  <c r="D27" i="3"/>
  <c r="D455" i="3"/>
  <c r="F455" i="3"/>
  <c r="H455" i="3" s="1"/>
  <c r="L455" i="3" s="1"/>
  <c r="F1482" i="3"/>
  <c r="H1482" i="3" s="1"/>
  <c r="L1482" i="3" s="1"/>
  <c r="D1482" i="3"/>
  <c r="D5191" i="3"/>
  <c r="M5191" i="3" s="1"/>
  <c r="F5191" i="3"/>
  <c r="H5191" i="3" s="1"/>
  <c r="L5191" i="3" s="1"/>
  <c r="F193" i="3"/>
  <c r="H193" i="3" s="1"/>
  <c r="L193" i="3" s="1"/>
  <c r="D193" i="3"/>
  <c r="F2605" i="3"/>
  <c r="H2605" i="3" s="1"/>
  <c r="L2605" i="3" s="1"/>
  <c r="D2605" i="3"/>
  <c r="F2097" i="3"/>
  <c r="H2097" i="3" s="1"/>
  <c r="L2097" i="3" s="1"/>
  <c r="D2097" i="3"/>
  <c r="F2145" i="3"/>
  <c r="H2145" i="3" s="1"/>
  <c r="L2145" i="3" s="1"/>
  <c r="D2145" i="3"/>
  <c r="D3014" i="3"/>
  <c r="F3014" i="3"/>
  <c r="H3014" i="3" s="1"/>
  <c r="L3014" i="3" s="1"/>
  <c r="D4535" i="3"/>
  <c r="M4535" i="3" s="1"/>
  <c r="F4535" i="3"/>
  <c r="H4535" i="3" s="1"/>
  <c r="L4535" i="3" s="1"/>
  <c r="D1844" i="3"/>
  <c r="F1844" i="3"/>
  <c r="H1844" i="3" s="1"/>
  <c r="L1844" i="3" s="1"/>
  <c r="D1172" i="3"/>
  <c r="F1172" i="3"/>
  <c r="H1172" i="3" s="1"/>
  <c r="L1172" i="3" s="1"/>
  <c r="F424" i="3"/>
  <c r="H424" i="3" s="1"/>
  <c r="L424" i="3" s="1"/>
  <c r="D424" i="3"/>
  <c r="D1017" i="3"/>
  <c r="F1017" i="3"/>
  <c r="H1017" i="3" s="1"/>
  <c r="L1017" i="3" s="1"/>
  <c r="D2024" i="3"/>
  <c r="F2024" i="3"/>
  <c r="H2024" i="3" s="1"/>
  <c r="L2024" i="3" s="1"/>
  <c r="F738" i="3"/>
  <c r="H738" i="3" s="1"/>
  <c r="L738" i="3" s="1"/>
  <c r="D738" i="3"/>
  <c r="D3808" i="3"/>
  <c r="M3808" i="3" s="1"/>
  <c r="F3808" i="3"/>
  <c r="H3808" i="3" s="1"/>
  <c r="L3808" i="3" s="1"/>
  <c r="F951" i="3"/>
  <c r="H951" i="3" s="1"/>
  <c r="L951" i="3" s="1"/>
  <c r="D951" i="3"/>
  <c r="D65" i="3"/>
  <c r="F65" i="3"/>
  <c r="H65" i="3" s="1"/>
  <c r="L65" i="3" s="1"/>
  <c r="D1435" i="3"/>
  <c r="F1435" i="3"/>
  <c r="H1435" i="3" s="1"/>
  <c r="L1435" i="3" s="1"/>
  <c r="D1185" i="3"/>
  <c r="F1185" i="3"/>
  <c r="H1185" i="3" s="1"/>
  <c r="L1185" i="3" s="1"/>
  <c r="F4130" i="3"/>
  <c r="H4130" i="3" s="1"/>
  <c r="L4130" i="3" s="1"/>
  <c r="D4130" i="3"/>
  <c r="M4130" i="3" s="1"/>
  <c r="D5179" i="3"/>
  <c r="M5179" i="3" s="1"/>
  <c r="F5179" i="3"/>
  <c r="H5179" i="3" s="1"/>
  <c r="L5179" i="3" s="1"/>
  <c r="D5131" i="3"/>
  <c r="M5131" i="3" s="1"/>
  <c r="F5131" i="3"/>
  <c r="H5131" i="3" s="1"/>
  <c r="L5131" i="3" s="1"/>
  <c r="D1868" i="3"/>
  <c r="F1868" i="3"/>
  <c r="H1868" i="3" s="1"/>
  <c r="L1868" i="3" s="1"/>
  <c r="F3164" i="3"/>
  <c r="H3164" i="3" s="1"/>
  <c r="L3164" i="3" s="1"/>
  <c r="D3164" i="3"/>
  <c r="D670" i="3"/>
  <c r="F670" i="3"/>
  <c r="H670" i="3" s="1"/>
  <c r="L670" i="3" s="1"/>
  <c r="F4507" i="3"/>
  <c r="H4507" i="3" s="1"/>
  <c r="L4507" i="3" s="1"/>
  <c r="D4507" i="3"/>
  <c r="M4507" i="3" s="1"/>
  <c r="D4114" i="3"/>
  <c r="M4114" i="3" s="1"/>
  <c r="F4114" i="3"/>
  <c r="H4114" i="3" s="1"/>
  <c r="L4114" i="3" s="1"/>
  <c r="F5399" i="3"/>
  <c r="H5399" i="3" s="1"/>
  <c r="L5399" i="3" s="1"/>
  <c r="D5399" i="3"/>
  <c r="M5399" i="3" s="1"/>
  <c r="D3234" i="3"/>
  <c r="F3234" i="3"/>
  <c r="H3234" i="3" s="1"/>
  <c r="L3234" i="3" s="1"/>
  <c r="D2439" i="3"/>
  <c r="F2439" i="3"/>
  <c r="H2439" i="3" s="1"/>
  <c r="L2439" i="3" s="1"/>
  <c r="F1548" i="3"/>
  <c r="H1548" i="3" s="1"/>
  <c r="L1548" i="3" s="1"/>
  <c r="D1548" i="3"/>
  <c r="F2254" i="3"/>
  <c r="H2254" i="3" s="1"/>
  <c r="L2254" i="3" s="1"/>
  <c r="D2254" i="3"/>
  <c r="F2281" i="3"/>
  <c r="H2281" i="3" s="1"/>
  <c r="L2281" i="3" s="1"/>
  <c r="D2281" i="3"/>
  <c r="F2516" i="3"/>
  <c r="H2516" i="3" s="1"/>
  <c r="L2516" i="3" s="1"/>
  <c r="D2516" i="3"/>
  <c r="F2508" i="3"/>
  <c r="H2508" i="3" s="1"/>
  <c r="L2508" i="3" s="1"/>
  <c r="D2508" i="3"/>
  <c r="D54" i="3"/>
  <c r="F54" i="3"/>
  <c r="H54" i="3" s="1"/>
  <c r="L54" i="3" s="1"/>
  <c r="D5706" i="3"/>
  <c r="M5706" i="3" s="1"/>
  <c r="F5706" i="3"/>
  <c r="H5706" i="3" s="1"/>
  <c r="L5706" i="3" s="1"/>
  <c r="D1223" i="3"/>
  <c r="F1223" i="3"/>
  <c r="H1223" i="3" s="1"/>
  <c r="L1223" i="3" s="1"/>
  <c r="F4115" i="3"/>
  <c r="H4115" i="3" s="1"/>
  <c r="L4115" i="3" s="1"/>
  <c r="D4115" i="3"/>
  <c r="M4115" i="3" s="1"/>
  <c r="F4261" i="3"/>
  <c r="H4261" i="3" s="1"/>
  <c r="L4261" i="3" s="1"/>
  <c r="D4261" i="3"/>
  <c r="M4261" i="3" s="1"/>
  <c r="F5777" i="3"/>
  <c r="H5777" i="3" s="1"/>
  <c r="L5777" i="3" s="1"/>
  <c r="D5777" i="3"/>
  <c r="M5777" i="3" s="1"/>
  <c r="F3704" i="3"/>
  <c r="H3704" i="3" s="1"/>
  <c r="L3704" i="3" s="1"/>
  <c r="D3704" i="3"/>
  <c r="D468" i="3"/>
  <c r="F468" i="3"/>
  <c r="H468" i="3" s="1"/>
  <c r="L468" i="3" s="1"/>
  <c r="F4590" i="3"/>
  <c r="H4590" i="3" s="1"/>
  <c r="L4590" i="3" s="1"/>
  <c r="D4590" i="3"/>
  <c r="M4590" i="3" s="1"/>
  <c r="F362" i="3"/>
  <c r="H362" i="3" s="1"/>
  <c r="L362" i="3" s="1"/>
  <c r="D362" i="3"/>
  <c r="F1792" i="3"/>
  <c r="H1792" i="3" s="1"/>
  <c r="L1792" i="3" s="1"/>
  <c r="D1792" i="3"/>
  <c r="D3769" i="3"/>
  <c r="M3769" i="3" s="1"/>
  <c r="F3769" i="3"/>
  <c r="H3769" i="3" s="1"/>
  <c r="L3769" i="3" s="1"/>
  <c r="D1228" i="3"/>
  <c r="F1228" i="3"/>
  <c r="H1228" i="3" s="1"/>
  <c r="L1228" i="3" s="1"/>
  <c r="D4824" i="3"/>
  <c r="M4824" i="3" s="1"/>
  <c r="F4824" i="3"/>
  <c r="H4824" i="3" s="1"/>
  <c r="L4824" i="3" s="1"/>
  <c r="D1945" i="3"/>
  <c r="F1945" i="3"/>
  <c r="H1945" i="3" s="1"/>
  <c r="L1945" i="3" s="1"/>
  <c r="D3740" i="3"/>
  <c r="M3740" i="3" s="1"/>
  <c r="F3740" i="3"/>
  <c r="H3740" i="3" s="1"/>
  <c r="L3740" i="3" s="1"/>
  <c r="D2731" i="3"/>
  <c r="F2731" i="3"/>
  <c r="H2731" i="3" s="1"/>
  <c r="L2731" i="3" s="1"/>
  <c r="F4267" i="3"/>
  <c r="H4267" i="3" s="1"/>
  <c r="L4267" i="3" s="1"/>
  <c r="D4267" i="3"/>
  <c r="M4267" i="3" s="1"/>
  <c r="D4701" i="3"/>
  <c r="M4701" i="3" s="1"/>
  <c r="F4701" i="3"/>
  <c r="H4701" i="3" s="1"/>
  <c r="L4701" i="3" s="1"/>
  <c r="D4521" i="3"/>
  <c r="M4521" i="3" s="1"/>
  <c r="F4521" i="3"/>
  <c r="H4521" i="3" s="1"/>
  <c r="L4521" i="3" s="1"/>
  <c r="D5988" i="3"/>
  <c r="M5988" i="3" s="1"/>
  <c r="F5988" i="3"/>
  <c r="H5988" i="3" s="1"/>
  <c r="L5988" i="3" s="1"/>
  <c r="D2947" i="3"/>
  <c r="F2947" i="3"/>
  <c r="H2947" i="3" s="1"/>
  <c r="L2947" i="3" s="1"/>
  <c r="D5482" i="3"/>
  <c r="M5482" i="3" s="1"/>
  <c r="F5482" i="3"/>
  <c r="H5482" i="3" s="1"/>
  <c r="L5482" i="3" s="1"/>
  <c r="F5176" i="3"/>
  <c r="H5176" i="3" s="1"/>
  <c r="L5176" i="3" s="1"/>
  <c r="D5176" i="3"/>
  <c r="M5176" i="3" s="1"/>
  <c r="F1968" i="3"/>
  <c r="H1968" i="3" s="1"/>
  <c r="L1968" i="3" s="1"/>
  <c r="D1968" i="3"/>
  <c r="D2059" i="3"/>
  <c r="F2059" i="3"/>
  <c r="H2059" i="3" s="1"/>
  <c r="L2059" i="3" s="1"/>
  <c r="D2293" i="3"/>
  <c r="F2293" i="3"/>
  <c r="H2293" i="3" s="1"/>
  <c r="L2293" i="3" s="1"/>
  <c r="D688" i="3"/>
  <c r="F688" i="3"/>
  <c r="H688" i="3" s="1"/>
  <c r="L688" i="3" s="1"/>
  <c r="D3591" i="3"/>
  <c r="F3591" i="3"/>
  <c r="H3591" i="3" s="1"/>
  <c r="L3591" i="3" s="1"/>
  <c r="F4847" i="3"/>
  <c r="H4847" i="3" s="1"/>
  <c r="L4847" i="3" s="1"/>
  <c r="D4847" i="3"/>
  <c r="M4847" i="3" s="1"/>
  <c r="F4900" i="3"/>
  <c r="H4900" i="3" s="1"/>
  <c r="L4900" i="3" s="1"/>
  <c r="D4900" i="3"/>
  <c r="M4900" i="3" s="1"/>
  <c r="D645" i="3"/>
  <c r="F645" i="3"/>
  <c r="H645" i="3" s="1"/>
  <c r="L645" i="3" s="1"/>
  <c r="D5586" i="3"/>
  <c r="M5586" i="3" s="1"/>
  <c r="F5586" i="3"/>
  <c r="H5586" i="3" s="1"/>
  <c r="L5586" i="3" s="1"/>
  <c r="D5665" i="3"/>
  <c r="M5665" i="3" s="1"/>
  <c r="F5665" i="3"/>
  <c r="H5665" i="3" s="1"/>
  <c r="L5665" i="3" s="1"/>
  <c r="D2344" i="3"/>
  <c r="F2344" i="3"/>
  <c r="H2344" i="3" s="1"/>
  <c r="L2344" i="3" s="1"/>
  <c r="D2280" i="3"/>
  <c r="F2280" i="3"/>
  <c r="H2280" i="3" s="1"/>
  <c r="L2280" i="3" s="1"/>
  <c r="D4518" i="3"/>
  <c r="M4518" i="3" s="1"/>
  <c r="F4518" i="3"/>
  <c r="H4518" i="3" s="1"/>
  <c r="L4518" i="3" s="1"/>
  <c r="F4774" i="3"/>
  <c r="H4774" i="3" s="1"/>
  <c r="L4774" i="3" s="1"/>
  <c r="D4774" i="3"/>
  <c r="M4774" i="3" s="1"/>
  <c r="F2377" i="3"/>
  <c r="H2377" i="3" s="1"/>
  <c r="L2377" i="3" s="1"/>
  <c r="D2377" i="3"/>
  <c r="F4522" i="3"/>
  <c r="H4522" i="3" s="1"/>
  <c r="L4522" i="3" s="1"/>
  <c r="D4522" i="3"/>
  <c r="M4522" i="3" s="1"/>
  <c r="D5005" i="3"/>
  <c r="M5005" i="3" s="1"/>
  <c r="F5005" i="3"/>
  <c r="H5005" i="3" s="1"/>
  <c r="L5005" i="3" s="1"/>
  <c r="F3939" i="3"/>
  <c r="H3939" i="3" s="1"/>
  <c r="L3939" i="3" s="1"/>
  <c r="D3939" i="3"/>
  <c r="M3939" i="3" s="1"/>
  <c r="F3911" i="3"/>
  <c r="H3911" i="3" s="1"/>
  <c r="L3911" i="3" s="1"/>
  <c r="D3911" i="3"/>
  <c r="M3911" i="3" s="1"/>
  <c r="D4003" i="3"/>
  <c r="M4003" i="3" s="1"/>
  <c r="F4003" i="3"/>
  <c r="H4003" i="3" s="1"/>
  <c r="L4003" i="3" s="1"/>
  <c r="F3881" i="3"/>
  <c r="H3881" i="3" s="1"/>
  <c r="L3881" i="3" s="1"/>
  <c r="D3881" i="3"/>
  <c r="M3881" i="3" s="1"/>
  <c r="D4742" i="3"/>
  <c r="M4742" i="3" s="1"/>
  <c r="F4742" i="3"/>
  <c r="H4742" i="3" s="1"/>
  <c r="L4742" i="3" s="1"/>
  <c r="D3831" i="3"/>
  <c r="M3831" i="3" s="1"/>
  <c r="F3831" i="3"/>
  <c r="H3831" i="3" s="1"/>
  <c r="L3831" i="3" s="1"/>
  <c r="F5175" i="3"/>
  <c r="H5175" i="3" s="1"/>
  <c r="L5175" i="3" s="1"/>
  <c r="D5175" i="3"/>
  <c r="M5175" i="3" s="1"/>
  <c r="D4871" i="3"/>
  <c r="M4871" i="3" s="1"/>
  <c r="F4871" i="3"/>
  <c r="H4871" i="3" s="1"/>
  <c r="L4871" i="3" s="1"/>
  <c r="F4265" i="3"/>
  <c r="H4265" i="3" s="1"/>
  <c r="L4265" i="3" s="1"/>
  <c r="D4265" i="3"/>
  <c r="M4265" i="3" s="1"/>
  <c r="D4678" i="3"/>
  <c r="M4678" i="3" s="1"/>
  <c r="F4678" i="3"/>
  <c r="H4678" i="3" s="1"/>
  <c r="L4678" i="3" s="1"/>
  <c r="F232" i="3"/>
  <c r="H232" i="3" s="1"/>
  <c r="L232" i="3" s="1"/>
  <c r="D232" i="3"/>
  <c r="D4577" i="3"/>
  <c r="M4577" i="3" s="1"/>
  <c r="F4577" i="3"/>
  <c r="H4577" i="3" s="1"/>
  <c r="L4577" i="3" s="1"/>
  <c r="F3814" i="3"/>
  <c r="H3814" i="3" s="1"/>
  <c r="L3814" i="3" s="1"/>
  <c r="D3814" i="3"/>
  <c r="M3814" i="3" s="1"/>
  <c r="D1488" i="3"/>
  <c r="F1488" i="3"/>
  <c r="H1488" i="3" s="1"/>
  <c r="L1488" i="3" s="1"/>
  <c r="D4726" i="3"/>
  <c r="M4726" i="3" s="1"/>
  <c r="F4726" i="3"/>
  <c r="H4726" i="3" s="1"/>
  <c r="L4726" i="3" s="1"/>
  <c r="D3188" i="3"/>
  <c r="F3188" i="3"/>
  <c r="H3188" i="3" s="1"/>
  <c r="L3188" i="3" s="1"/>
  <c r="D3618" i="3"/>
  <c r="F3618" i="3"/>
  <c r="H3618" i="3" s="1"/>
  <c r="L3618" i="3" s="1"/>
  <c r="F3715" i="3"/>
  <c r="H3715" i="3" s="1"/>
  <c r="L3715" i="3" s="1"/>
  <c r="D3715" i="3"/>
  <c r="D3886" i="3"/>
  <c r="M3886" i="3" s="1"/>
  <c r="F3886" i="3"/>
  <c r="H3886" i="3" s="1"/>
  <c r="L3886" i="3" s="1"/>
  <c r="F4973" i="3"/>
  <c r="H4973" i="3" s="1"/>
  <c r="L4973" i="3" s="1"/>
  <c r="D4973" i="3"/>
  <c r="M4973" i="3" s="1"/>
  <c r="D5289" i="3"/>
  <c r="M5289" i="3" s="1"/>
  <c r="F5289" i="3"/>
  <c r="H5289" i="3" s="1"/>
  <c r="L5289" i="3" s="1"/>
  <c r="D916" i="3"/>
  <c r="F916" i="3"/>
  <c r="H916" i="3" s="1"/>
  <c r="L916" i="3" s="1"/>
  <c r="D5300" i="3"/>
  <c r="M5300" i="3" s="1"/>
  <c r="F5300" i="3"/>
  <c r="H5300" i="3" s="1"/>
  <c r="L5300" i="3" s="1"/>
  <c r="D1360" i="3"/>
  <c r="F1360" i="3"/>
  <c r="H1360" i="3" s="1"/>
  <c r="L1360" i="3" s="1"/>
  <c r="D2801" i="3"/>
  <c r="F2801" i="3"/>
  <c r="H2801" i="3" s="1"/>
  <c r="L2801" i="3" s="1"/>
  <c r="D3467" i="3"/>
  <c r="F3467" i="3"/>
  <c r="H3467" i="3" s="1"/>
  <c r="L3467" i="3" s="1"/>
  <c r="F4702" i="3"/>
  <c r="H4702" i="3" s="1"/>
  <c r="L4702" i="3" s="1"/>
  <c r="D4702" i="3"/>
  <c r="M4702" i="3" s="1"/>
  <c r="D1772" i="3"/>
  <c r="F1772" i="3"/>
  <c r="H1772" i="3" s="1"/>
  <c r="L1772" i="3" s="1"/>
  <c r="D1948" i="3"/>
  <c r="F1948" i="3"/>
  <c r="H1948" i="3" s="1"/>
  <c r="L1948" i="3" s="1"/>
  <c r="D2027" i="3"/>
  <c r="F2027" i="3"/>
  <c r="H2027" i="3" s="1"/>
  <c r="L2027" i="3" s="1"/>
  <c r="F3739" i="3"/>
  <c r="H3739" i="3" s="1"/>
  <c r="L3739" i="3" s="1"/>
  <c r="D3739" i="3"/>
  <c r="M3739" i="3" s="1"/>
  <c r="F4570" i="3"/>
  <c r="H4570" i="3" s="1"/>
  <c r="L4570" i="3" s="1"/>
  <c r="D4570" i="3"/>
  <c r="M4570" i="3" s="1"/>
  <c r="D5631" i="3"/>
  <c r="M5631" i="3" s="1"/>
  <c r="F5631" i="3"/>
  <c r="H5631" i="3" s="1"/>
  <c r="L5631" i="3" s="1"/>
  <c r="D4434" i="3"/>
  <c r="M4434" i="3" s="1"/>
  <c r="F4434" i="3"/>
  <c r="H4434" i="3" s="1"/>
  <c r="L4434" i="3" s="1"/>
  <c r="D4536" i="3"/>
  <c r="M4536" i="3" s="1"/>
  <c r="F4536" i="3"/>
  <c r="H4536" i="3" s="1"/>
  <c r="L4536" i="3" s="1"/>
  <c r="F4586" i="3"/>
  <c r="H4586" i="3" s="1"/>
  <c r="L4586" i="3" s="1"/>
  <c r="D4586" i="3"/>
  <c r="M4586" i="3" s="1"/>
  <c r="F2845" i="3"/>
  <c r="H2845" i="3" s="1"/>
  <c r="L2845" i="3" s="1"/>
  <c r="D2845" i="3"/>
  <c r="D3230" i="3"/>
  <c r="F3230" i="3"/>
  <c r="H3230" i="3" s="1"/>
  <c r="L3230" i="3" s="1"/>
  <c r="D524" i="3"/>
  <c r="F524" i="3"/>
  <c r="H524" i="3" s="1"/>
  <c r="L524" i="3" s="1"/>
  <c r="F1915" i="3"/>
  <c r="H1915" i="3" s="1"/>
  <c r="L1915" i="3" s="1"/>
  <c r="D1915" i="3"/>
  <c r="F5139" i="3"/>
  <c r="H5139" i="3" s="1"/>
  <c r="L5139" i="3" s="1"/>
  <c r="D5139" i="3"/>
  <c r="M5139" i="3" s="1"/>
  <c r="D5224" i="3"/>
  <c r="M5224" i="3" s="1"/>
  <c r="F5224" i="3"/>
  <c r="H5224" i="3" s="1"/>
  <c r="L5224" i="3" s="1"/>
  <c r="D108" i="3"/>
  <c r="F108" i="3"/>
  <c r="H108" i="3" s="1"/>
  <c r="L108" i="3" s="1"/>
  <c r="D4646" i="3"/>
  <c r="M4646" i="3" s="1"/>
  <c r="F4646" i="3"/>
  <c r="H4646" i="3" s="1"/>
  <c r="L4646" i="3" s="1"/>
  <c r="F287" i="3"/>
  <c r="H287" i="3" s="1"/>
  <c r="L287" i="3" s="1"/>
  <c r="D287" i="3"/>
  <c r="D5608" i="3"/>
  <c r="M5608" i="3" s="1"/>
  <c r="F5608" i="3"/>
  <c r="H5608" i="3" s="1"/>
  <c r="L5608" i="3" s="1"/>
  <c r="D2771" i="3"/>
  <c r="F2771" i="3"/>
  <c r="H2771" i="3" s="1"/>
  <c r="L2771" i="3" s="1"/>
  <c r="F3129" i="3"/>
  <c r="H3129" i="3" s="1"/>
  <c r="L3129" i="3" s="1"/>
  <c r="D3129" i="3"/>
  <c r="F3349" i="3"/>
  <c r="H3349" i="3" s="1"/>
  <c r="L3349" i="3" s="1"/>
  <c r="D3349" i="3"/>
  <c r="D694" i="3"/>
  <c r="F694" i="3"/>
  <c r="H694" i="3" s="1"/>
  <c r="L694" i="3" s="1"/>
  <c r="D1661" i="3"/>
  <c r="F1661" i="3"/>
  <c r="H1661" i="3" s="1"/>
  <c r="L1661" i="3" s="1"/>
  <c r="D2696" i="3"/>
  <c r="F2696" i="3"/>
  <c r="H2696" i="3" s="1"/>
  <c r="L2696" i="3" s="1"/>
  <c r="D5553" i="3"/>
  <c r="M5553" i="3" s="1"/>
  <c r="F5553" i="3"/>
  <c r="H5553" i="3" s="1"/>
  <c r="L5553" i="3" s="1"/>
  <c r="D1085" i="3"/>
  <c r="F1085" i="3"/>
  <c r="H1085" i="3" s="1"/>
  <c r="L1085" i="3" s="1"/>
  <c r="F4798" i="3"/>
  <c r="H4798" i="3" s="1"/>
  <c r="L4798" i="3" s="1"/>
  <c r="D4798" i="3"/>
  <c r="M4798" i="3" s="1"/>
  <c r="F1869" i="3"/>
  <c r="H1869" i="3" s="1"/>
  <c r="L1869" i="3" s="1"/>
  <c r="D1869" i="3"/>
  <c r="F6001" i="3"/>
  <c r="H6001" i="3" s="1"/>
  <c r="L6001" i="3" s="1"/>
  <c r="D6001" i="3"/>
  <c r="M6001" i="3" s="1"/>
  <c r="D3466" i="3"/>
  <c r="F3466" i="3"/>
  <c r="H3466" i="3" s="1"/>
  <c r="L3466" i="3" s="1"/>
  <c r="D3140" i="3"/>
  <c r="F3140" i="3"/>
  <c r="H3140" i="3" s="1"/>
  <c r="L3140" i="3" s="1"/>
  <c r="F2873" i="3"/>
  <c r="H2873" i="3" s="1"/>
  <c r="L2873" i="3" s="1"/>
  <c r="D2873" i="3"/>
  <c r="D598" i="3"/>
  <c r="F598" i="3"/>
  <c r="H598" i="3" s="1"/>
  <c r="L598" i="3" s="1"/>
  <c r="F3444" i="3"/>
  <c r="H3444" i="3" s="1"/>
  <c r="L3444" i="3" s="1"/>
  <c r="D3444" i="3"/>
  <c r="D3239" i="3"/>
  <c r="F3239" i="3"/>
  <c r="H3239" i="3" s="1"/>
  <c r="L3239" i="3" s="1"/>
  <c r="D5376" i="3"/>
  <c r="M5376" i="3" s="1"/>
  <c r="F5376" i="3"/>
  <c r="H5376" i="3" s="1"/>
  <c r="L5376" i="3" s="1"/>
  <c r="D1700" i="3"/>
  <c r="F1700" i="3"/>
  <c r="H1700" i="3" s="1"/>
  <c r="L1700" i="3" s="1"/>
  <c r="F2036" i="3"/>
  <c r="H2036" i="3" s="1"/>
  <c r="L2036" i="3" s="1"/>
  <c r="D2036" i="3"/>
  <c r="F5581" i="3"/>
  <c r="H5581" i="3" s="1"/>
  <c r="L5581" i="3" s="1"/>
  <c r="D5581" i="3"/>
  <c r="M5581" i="3" s="1"/>
  <c r="D4239" i="3"/>
  <c r="M4239" i="3" s="1"/>
  <c r="F4239" i="3"/>
  <c r="H4239" i="3" s="1"/>
  <c r="L4239" i="3" s="1"/>
  <c r="D3798" i="3"/>
  <c r="M3798" i="3" s="1"/>
  <c r="F3798" i="3"/>
  <c r="H3798" i="3" s="1"/>
  <c r="L3798" i="3" s="1"/>
  <c r="D5266" i="3"/>
  <c r="M5266" i="3" s="1"/>
  <c r="F5266" i="3"/>
  <c r="H5266" i="3" s="1"/>
  <c r="L5266" i="3" s="1"/>
  <c r="D1934" i="3"/>
  <c r="F1934" i="3"/>
  <c r="H1934" i="3" s="1"/>
  <c r="L1934" i="3" s="1"/>
  <c r="D1492" i="3"/>
  <c r="F1492" i="3"/>
  <c r="H1492" i="3" s="1"/>
  <c r="L1492" i="3" s="1"/>
  <c r="F3904" i="3"/>
  <c r="H3904" i="3" s="1"/>
  <c r="L3904" i="3" s="1"/>
  <c r="D3904" i="3"/>
  <c r="M3904" i="3" s="1"/>
  <c r="D4072" i="3"/>
  <c r="M4072" i="3" s="1"/>
  <c r="F4072" i="3"/>
  <c r="H4072" i="3" s="1"/>
  <c r="L4072" i="3" s="1"/>
  <c r="D118" i="3"/>
  <c r="F118" i="3"/>
  <c r="H118" i="3" s="1"/>
  <c r="L118" i="3" s="1"/>
  <c r="D5891" i="3"/>
  <c r="M5891" i="3" s="1"/>
  <c r="F5891" i="3"/>
  <c r="H5891" i="3" s="1"/>
  <c r="L5891" i="3" s="1"/>
  <c r="D2159" i="3"/>
  <c r="F2159" i="3"/>
  <c r="H2159" i="3" s="1"/>
  <c r="L2159" i="3" s="1"/>
  <c r="D4659" i="3"/>
  <c r="M4659" i="3" s="1"/>
  <c r="F4659" i="3"/>
  <c r="H4659" i="3" s="1"/>
  <c r="L4659" i="3" s="1"/>
  <c r="F4041" i="3"/>
  <c r="H4041" i="3" s="1"/>
  <c r="L4041" i="3" s="1"/>
  <c r="D4041" i="3"/>
  <c r="M4041" i="3" s="1"/>
  <c r="D4723" i="3"/>
  <c r="M4723" i="3" s="1"/>
  <c r="F4723" i="3"/>
  <c r="H4723" i="3" s="1"/>
  <c r="L4723" i="3" s="1"/>
  <c r="D4896" i="3"/>
  <c r="M4896" i="3" s="1"/>
  <c r="F4896" i="3"/>
  <c r="H4896" i="3" s="1"/>
  <c r="L4896" i="3" s="1"/>
  <c r="D3569" i="3"/>
  <c r="F3569" i="3"/>
  <c r="H3569" i="3" s="1"/>
  <c r="L3569" i="3" s="1"/>
  <c r="D5669" i="3"/>
  <c r="M5669" i="3" s="1"/>
  <c r="F5669" i="3"/>
  <c r="H5669" i="3" s="1"/>
  <c r="L5669" i="3" s="1"/>
  <c r="D1483" i="3"/>
  <c r="F1483" i="3"/>
  <c r="H1483" i="3" s="1"/>
  <c r="L1483" i="3" s="1"/>
  <c r="D2924" i="3"/>
  <c r="F2924" i="3"/>
  <c r="H2924" i="3" s="1"/>
  <c r="L2924" i="3" s="1"/>
  <c r="F1535" i="3"/>
  <c r="H1535" i="3" s="1"/>
  <c r="L1535" i="3" s="1"/>
  <c r="D1535" i="3"/>
  <c r="D4516" i="3"/>
  <c r="M4516" i="3" s="1"/>
  <c r="F4516" i="3"/>
  <c r="H4516" i="3" s="1"/>
  <c r="L4516" i="3" s="1"/>
  <c r="F5404" i="3"/>
  <c r="H5404" i="3" s="1"/>
  <c r="L5404" i="3" s="1"/>
  <c r="D5404" i="3"/>
  <c r="M5404" i="3" s="1"/>
  <c r="F5546" i="3"/>
  <c r="H5546" i="3" s="1"/>
  <c r="L5546" i="3" s="1"/>
  <c r="D5546" i="3"/>
  <c r="M5546" i="3" s="1"/>
  <c r="F3882" i="3"/>
  <c r="H3882" i="3" s="1"/>
  <c r="L3882" i="3" s="1"/>
  <c r="D3882" i="3"/>
  <c r="M3882" i="3" s="1"/>
  <c r="D1249" i="3"/>
  <c r="F1249" i="3"/>
  <c r="H1249" i="3" s="1"/>
  <c r="L1249" i="3" s="1"/>
  <c r="F5722" i="3"/>
  <c r="H5722" i="3" s="1"/>
  <c r="L5722" i="3" s="1"/>
  <c r="D5722" i="3"/>
  <c r="M5722" i="3" s="1"/>
  <c r="D1264" i="3"/>
  <c r="F1264" i="3"/>
  <c r="H1264" i="3" s="1"/>
  <c r="L1264" i="3" s="1"/>
  <c r="F4885" i="3"/>
  <c r="H4885" i="3" s="1"/>
  <c r="L4885" i="3" s="1"/>
  <c r="D4885" i="3"/>
  <c r="M4885" i="3" s="1"/>
  <c r="D908" i="3"/>
  <c r="F908" i="3"/>
  <c r="H908" i="3" s="1"/>
  <c r="L908" i="3" s="1"/>
  <c r="D3390" i="3"/>
  <c r="F3390" i="3"/>
  <c r="H3390" i="3" s="1"/>
  <c r="L3390" i="3" s="1"/>
  <c r="F5407" i="3"/>
  <c r="H5407" i="3" s="1"/>
  <c r="L5407" i="3" s="1"/>
  <c r="D5407" i="3"/>
  <c r="M5407" i="3" s="1"/>
  <c r="F5078" i="3"/>
  <c r="H5078" i="3" s="1"/>
  <c r="L5078" i="3" s="1"/>
  <c r="D5078" i="3"/>
  <c r="M5078" i="3" s="1"/>
  <c r="F1036" i="3"/>
  <c r="H1036" i="3" s="1"/>
  <c r="L1036" i="3" s="1"/>
  <c r="D1036" i="3"/>
  <c r="D5919" i="3"/>
  <c r="M5919" i="3" s="1"/>
  <c r="F5919" i="3"/>
  <c r="H5919" i="3" s="1"/>
  <c r="L5919" i="3" s="1"/>
  <c r="D1961" i="3"/>
  <c r="F1961" i="3"/>
  <c r="H1961" i="3" s="1"/>
  <c r="L1961" i="3" s="1"/>
  <c r="D4922" i="3"/>
  <c r="M4922" i="3" s="1"/>
  <c r="F4922" i="3"/>
  <c r="H4922" i="3" s="1"/>
  <c r="L4922" i="3" s="1"/>
  <c r="D5767" i="3"/>
  <c r="M5767" i="3" s="1"/>
  <c r="F5767" i="3"/>
  <c r="H5767" i="3" s="1"/>
  <c r="L5767" i="3" s="1"/>
  <c r="D1289" i="3"/>
  <c r="F1289" i="3"/>
  <c r="H1289" i="3" s="1"/>
  <c r="L1289" i="3" s="1"/>
  <c r="F4213" i="3"/>
  <c r="H4213" i="3" s="1"/>
  <c r="L4213" i="3" s="1"/>
  <c r="D4213" i="3"/>
  <c r="M4213" i="3" s="1"/>
  <c r="D2447" i="3"/>
  <c r="F2447" i="3"/>
  <c r="H2447" i="3" s="1"/>
  <c r="L2447" i="3" s="1"/>
  <c r="D3070" i="3"/>
  <c r="F3070" i="3"/>
  <c r="H3070" i="3" s="1"/>
  <c r="L3070" i="3" s="1"/>
  <c r="D5390" i="3"/>
  <c r="M5390" i="3" s="1"/>
  <c r="F5390" i="3"/>
  <c r="H5390" i="3" s="1"/>
  <c r="L5390" i="3" s="1"/>
  <c r="F5521" i="3"/>
  <c r="H5521" i="3" s="1"/>
  <c r="L5521" i="3" s="1"/>
  <c r="D5521" i="3"/>
  <c r="M5521" i="3" s="1"/>
  <c r="D1282" i="3"/>
  <c r="F1282" i="3"/>
  <c r="H1282" i="3" s="1"/>
  <c r="L1282" i="3" s="1"/>
  <c r="D2955" i="3"/>
  <c r="F2955" i="3"/>
  <c r="H2955" i="3" s="1"/>
  <c r="L2955" i="3" s="1"/>
  <c r="D804" i="3"/>
  <c r="F804" i="3"/>
  <c r="H804" i="3" s="1"/>
  <c r="L804" i="3" s="1"/>
  <c r="D1846" i="3"/>
  <c r="F1846" i="3"/>
  <c r="H1846" i="3" s="1"/>
  <c r="L1846" i="3" s="1"/>
  <c r="F745" i="3"/>
  <c r="H745" i="3" s="1"/>
  <c r="L745" i="3" s="1"/>
  <c r="D745" i="3"/>
  <c r="D4362" i="3"/>
  <c r="M4362" i="3" s="1"/>
  <c r="F4362" i="3"/>
  <c r="H4362" i="3" s="1"/>
  <c r="L4362" i="3" s="1"/>
  <c r="F4008" i="3"/>
  <c r="H4008" i="3" s="1"/>
  <c r="L4008" i="3" s="1"/>
  <c r="D4008" i="3"/>
  <c r="M4008" i="3" s="1"/>
  <c r="F4457" i="3"/>
  <c r="H4457" i="3" s="1"/>
  <c r="L4457" i="3" s="1"/>
  <c r="D4457" i="3"/>
  <c r="M4457" i="3" s="1"/>
  <c r="D2666" i="3"/>
  <c r="F2666" i="3"/>
  <c r="H2666" i="3" s="1"/>
  <c r="L2666" i="3" s="1"/>
  <c r="D2791" i="3"/>
  <c r="F2791" i="3"/>
  <c r="H2791" i="3" s="1"/>
  <c r="L2791" i="3" s="1"/>
  <c r="D2954" i="3"/>
  <c r="F2954" i="3"/>
  <c r="H2954" i="3" s="1"/>
  <c r="L2954" i="3" s="1"/>
  <c r="D733" i="3"/>
  <c r="F733" i="3"/>
  <c r="H733" i="3" s="1"/>
  <c r="L733" i="3" s="1"/>
  <c r="D2963" i="3"/>
  <c r="F2963" i="3"/>
  <c r="H2963" i="3" s="1"/>
  <c r="L2963" i="3" s="1"/>
  <c r="D978" i="3"/>
  <c r="F978" i="3"/>
  <c r="H978" i="3" s="1"/>
  <c r="L978" i="3" s="1"/>
  <c r="D1821" i="3"/>
  <c r="F1821" i="3"/>
  <c r="H1821" i="3" s="1"/>
  <c r="L1821" i="3" s="1"/>
  <c r="F5162" i="3"/>
  <c r="H5162" i="3" s="1"/>
  <c r="L5162" i="3" s="1"/>
  <c r="D5162" i="3"/>
  <c r="M5162" i="3" s="1"/>
  <c r="F5692" i="3"/>
  <c r="H5692" i="3" s="1"/>
  <c r="L5692" i="3" s="1"/>
  <c r="D5692" i="3"/>
  <c r="M5692" i="3" s="1"/>
  <c r="F5380" i="3"/>
  <c r="H5380" i="3" s="1"/>
  <c r="L5380" i="3" s="1"/>
  <c r="D5380" i="3"/>
  <c r="M5380" i="3" s="1"/>
  <c r="F2832" i="3"/>
  <c r="H2832" i="3" s="1"/>
  <c r="L2832" i="3" s="1"/>
  <c r="D2832" i="3"/>
  <c r="F3768" i="3"/>
  <c r="H3768" i="3" s="1"/>
  <c r="L3768" i="3" s="1"/>
  <c r="D3768" i="3"/>
  <c r="M3768" i="3" s="1"/>
  <c r="F3529" i="3"/>
  <c r="H3529" i="3" s="1"/>
  <c r="L3529" i="3" s="1"/>
  <c r="D3529" i="3"/>
  <c r="F5169" i="3"/>
  <c r="H5169" i="3" s="1"/>
  <c r="L5169" i="3" s="1"/>
  <c r="D5169" i="3"/>
  <c r="M5169" i="3" s="1"/>
  <c r="D5564" i="3"/>
  <c r="M5564" i="3" s="1"/>
  <c r="F5564" i="3"/>
  <c r="H5564" i="3" s="1"/>
  <c r="L5564" i="3" s="1"/>
  <c r="F2635" i="3"/>
  <c r="H2635" i="3" s="1"/>
  <c r="L2635" i="3" s="1"/>
  <c r="D2635" i="3"/>
  <c r="D512" i="3"/>
  <c r="F512" i="3"/>
  <c r="H512" i="3" s="1"/>
  <c r="L512" i="3" s="1"/>
  <c r="D1115" i="3"/>
  <c r="F1115" i="3"/>
  <c r="H1115" i="3" s="1"/>
  <c r="L1115" i="3" s="1"/>
  <c r="D5314" i="3"/>
  <c r="M5314" i="3" s="1"/>
  <c r="F5314" i="3"/>
  <c r="H5314" i="3" s="1"/>
  <c r="L5314" i="3" s="1"/>
  <c r="D2716" i="3"/>
  <c r="F2716" i="3"/>
  <c r="H2716" i="3" s="1"/>
  <c r="L2716" i="3" s="1"/>
  <c r="D1660" i="3"/>
  <c r="F1660" i="3"/>
  <c r="H1660" i="3" s="1"/>
  <c r="L1660" i="3" s="1"/>
  <c r="F4355" i="3"/>
  <c r="H4355" i="3" s="1"/>
  <c r="L4355" i="3" s="1"/>
  <c r="D4355" i="3"/>
  <c r="M4355" i="3" s="1"/>
  <c r="F5019" i="3"/>
  <c r="H5019" i="3" s="1"/>
  <c r="L5019" i="3" s="1"/>
  <c r="D5019" i="3"/>
  <c r="M5019" i="3" s="1"/>
  <c r="F4011" i="3"/>
  <c r="H4011" i="3" s="1"/>
  <c r="L4011" i="3" s="1"/>
  <c r="D4011" i="3"/>
  <c r="M4011" i="3" s="1"/>
  <c r="F4405" i="3"/>
  <c r="H4405" i="3" s="1"/>
  <c r="L4405" i="3" s="1"/>
  <c r="D4405" i="3"/>
  <c r="M4405" i="3" s="1"/>
  <c r="F5047" i="3"/>
  <c r="H5047" i="3" s="1"/>
  <c r="L5047" i="3" s="1"/>
  <c r="D5047" i="3"/>
  <c r="M5047" i="3" s="1"/>
  <c r="D5606" i="3"/>
  <c r="M5606" i="3" s="1"/>
  <c r="F5606" i="3"/>
  <c r="H5606" i="3" s="1"/>
  <c r="L5606" i="3" s="1"/>
  <c r="F2750" i="3"/>
  <c r="H2750" i="3" s="1"/>
  <c r="L2750" i="3" s="1"/>
  <c r="D2750" i="3"/>
  <c r="F4593" i="3"/>
  <c r="H4593" i="3" s="1"/>
  <c r="L4593" i="3" s="1"/>
  <c r="D4593" i="3"/>
  <c r="M4593" i="3" s="1"/>
  <c r="D2250" i="3"/>
  <c r="F2250" i="3"/>
  <c r="H2250" i="3" s="1"/>
  <c r="L2250" i="3" s="1"/>
  <c r="F5504" i="3"/>
  <c r="H5504" i="3" s="1"/>
  <c r="L5504" i="3" s="1"/>
  <c r="D5504" i="3"/>
  <c r="M5504" i="3" s="1"/>
  <c r="F3637" i="3"/>
  <c r="H3637" i="3" s="1"/>
  <c r="L3637" i="3" s="1"/>
  <c r="D3637" i="3"/>
  <c r="D3076" i="3"/>
  <c r="F3076" i="3"/>
  <c r="H3076" i="3" s="1"/>
  <c r="L3076" i="3" s="1"/>
  <c r="D1763" i="3"/>
  <c r="F1763" i="3"/>
  <c r="H1763" i="3" s="1"/>
  <c r="L1763" i="3" s="1"/>
  <c r="F2067" i="3"/>
  <c r="H2067" i="3" s="1"/>
  <c r="L2067" i="3" s="1"/>
  <c r="D2067" i="3"/>
  <c r="D3221" i="3"/>
  <c r="F3221" i="3"/>
  <c r="H3221" i="3" s="1"/>
  <c r="L3221" i="3" s="1"/>
  <c r="D5796" i="3"/>
  <c r="M5796" i="3" s="1"/>
  <c r="F5796" i="3"/>
  <c r="H5796" i="3" s="1"/>
  <c r="L5796" i="3" s="1"/>
  <c r="D4081" i="3"/>
  <c r="M4081" i="3" s="1"/>
  <c r="F4081" i="3"/>
  <c r="H4081" i="3" s="1"/>
  <c r="L4081" i="3" s="1"/>
  <c r="D4937" i="3"/>
  <c r="M4937" i="3" s="1"/>
  <c r="F4937" i="3"/>
  <c r="H4937" i="3" s="1"/>
  <c r="L4937" i="3" s="1"/>
  <c r="F3267" i="3"/>
  <c r="H3267" i="3" s="1"/>
  <c r="L3267" i="3" s="1"/>
  <c r="D3267" i="3"/>
  <c r="D2882" i="3"/>
  <c r="F2882" i="3"/>
  <c r="H2882" i="3" s="1"/>
  <c r="L2882" i="3" s="1"/>
  <c r="D4752" i="3"/>
  <c r="M4752" i="3" s="1"/>
  <c r="F4752" i="3"/>
  <c r="H4752" i="3" s="1"/>
  <c r="L4752" i="3" s="1"/>
  <c r="D151" i="3"/>
  <c r="F151" i="3"/>
  <c r="H151" i="3" s="1"/>
  <c r="L151" i="3" s="1"/>
  <c r="F390" i="3"/>
  <c r="H390" i="3" s="1"/>
  <c r="L390" i="3" s="1"/>
  <c r="D390" i="3"/>
  <c r="D5821" i="3"/>
  <c r="M5821" i="3" s="1"/>
  <c r="F5821" i="3"/>
  <c r="H5821" i="3" s="1"/>
  <c r="L5821" i="3" s="1"/>
  <c r="F4382" i="3"/>
  <c r="H4382" i="3" s="1"/>
  <c r="L4382" i="3" s="1"/>
  <c r="D4382" i="3"/>
  <c r="M4382" i="3" s="1"/>
  <c r="D5951" i="3"/>
  <c r="M5951" i="3" s="1"/>
  <c r="F5951" i="3"/>
  <c r="H5951" i="3" s="1"/>
  <c r="L5951" i="3" s="1"/>
  <c r="F5095" i="3"/>
  <c r="H5095" i="3" s="1"/>
  <c r="L5095" i="3" s="1"/>
  <c r="D5095" i="3"/>
  <c r="M5095" i="3" s="1"/>
  <c r="F4938" i="3"/>
  <c r="H4938" i="3" s="1"/>
  <c r="L4938" i="3" s="1"/>
  <c r="D4938" i="3"/>
  <c r="M4938" i="3" s="1"/>
  <c r="F1836" i="3"/>
  <c r="H1836" i="3" s="1"/>
  <c r="L1836" i="3" s="1"/>
  <c r="D1836" i="3"/>
  <c r="F1885" i="3"/>
  <c r="H1885" i="3" s="1"/>
  <c r="L1885" i="3" s="1"/>
  <c r="D1885" i="3"/>
  <c r="D4027" i="3"/>
  <c r="M4027" i="3" s="1"/>
  <c r="F4027" i="3"/>
  <c r="H4027" i="3" s="1"/>
  <c r="L4027" i="3" s="1"/>
  <c r="D338" i="3"/>
  <c r="F338" i="3"/>
  <c r="H338" i="3" s="1"/>
  <c r="L338" i="3" s="1"/>
  <c r="D3455" i="3"/>
  <c r="F3455" i="3"/>
  <c r="H3455" i="3" s="1"/>
  <c r="L3455" i="3" s="1"/>
  <c r="D1946" i="3"/>
  <c r="F1946" i="3"/>
  <c r="H1946" i="3" s="1"/>
  <c r="L1946" i="3" s="1"/>
  <c r="D1628" i="3"/>
  <c r="F1628" i="3"/>
  <c r="H1628" i="3" s="1"/>
  <c r="L1628" i="3" s="1"/>
  <c r="D5172" i="3"/>
  <c r="M5172" i="3" s="1"/>
  <c r="F5172" i="3"/>
  <c r="H5172" i="3" s="1"/>
  <c r="L5172" i="3" s="1"/>
  <c r="D4293" i="3"/>
  <c r="M4293" i="3" s="1"/>
  <c r="F4293" i="3"/>
  <c r="H4293" i="3" s="1"/>
  <c r="L4293" i="3" s="1"/>
  <c r="F3926" i="3"/>
  <c r="H3926" i="3" s="1"/>
  <c r="L3926" i="3" s="1"/>
  <c r="D3926" i="3"/>
  <c r="M3926" i="3" s="1"/>
  <c r="D2693" i="3"/>
  <c r="F2693" i="3"/>
  <c r="H2693" i="3" s="1"/>
  <c r="L2693" i="3" s="1"/>
  <c r="D2043" i="3"/>
  <c r="F2043" i="3"/>
  <c r="H2043" i="3" s="1"/>
  <c r="L2043" i="3" s="1"/>
  <c r="F5338" i="3"/>
  <c r="H5338" i="3" s="1"/>
  <c r="L5338" i="3" s="1"/>
  <c r="D5338" i="3"/>
  <c r="M5338" i="3" s="1"/>
  <c r="D3505" i="3"/>
  <c r="F3505" i="3"/>
  <c r="H3505" i="3" s="1"/>
  <c r="L3505" i="3" s="1"/>
  <c r="F4807" i="3"/>
  <c r="H4807" i="3" s="1"/>
  <c r="L4807" i="3" s="1"/>
  <c r="D4807" i="3"/>
  <c r="M4807" i="3" s="1"/>
  <c r="F3825" i="3"/>
  <c r="H3825" i="3" s="1"/>
  <c r="L3825" i="3" s="1"/>
  <c r="D3825" i="3"/>
  <c r="M3825" i="3" s="1"/>
  <c r="D1328" i="3"/>
  <c r="F1328" i="3"/>
  <c r="H1328" i="3" s="1"/>
  <c r="L1328" i="3" s="1"/>
  <c r="F862" i="3"/>
  <c r="H862" i="3" s="1"/>
  <c r="L862" i="3" s="1"/>
  <c r="D862" i="3"/>
  <c r="D3681" i="3"/>
  <c r="F3681" i="3"/>
  <c r="H3681" i="3" s="1"/>
  <c r="L3681" i="3" s="1"/>
  <c r="D4367" i="3"/>
  <c r="M4367" i="3" s="1"/>
  <c r="F4367" i="3"/>
  <c r="H4367" i="3" s="1"/>
  <c r="L4367" i="3" s="1"/>
  <c r="F2633" i="3"/>
  <c r="H2633" i="3" s="1"/>
  <c r="L2633" i="3" s="1"/>
  <c r="D2633" i="3"/>
  <c r="D4225" i="3"/>
  <c r="M4225" i="3" s="1"/>
  <c r="F4225" i="3"/>
  <c r="H4225" i="3" s="1"/>
  <c r="L4225" i="3" s="1"/>
  <c r="F4275" i="3"/>
  <c r="H4275" i="3" s="1"/>
  <c r="L4275" i="3" s="1"/>
  <c r="D4275" i="3"/>
  <c r="M4275" i="3" s="1"/>
  <c r="D5717" i="3"/>
  <c r="M5717" i="3" s="1"/>
  <c r="F5717" i="3"/>
  <c r="H5717" i="3" s="1"/>
  <c r="L5717" i="3" s="1"/>
  <c r="F5954" i="3"/>
  <c r="H5954" i="3" s="1"/>
  <c r="L5954" i="3" s="1"/>
  <c r="D5954" i="3"/>
  <c r="M5954" i="3" s="1"/>
  <c r="F5578" i="3"/>
  <c r="H5578" i="3" s="1"/>
  <c r="L5578" i="3" s="1"/>
  <c r="D5578" i="3"/>
  <c r="M5578" i="3" s="1"/>
  <c r="D868" i="3"/>
  <c r="F868" i="3"/>
  <c r="H868" i="3" s="1"/>
  <c r="L868" i="3" s="1"/>
  <c r="D5737" i="3"/>
  <c r="M5737" i="3" s="1"/>
  <c r="F5737" i="3"/>
  <c r="H5737" i="3" s="1"/>
  <c r="L5737" i="3" s="1"/>
  <c r="D1389" i="3"/>
  <c r="F1389" i="3"/>
  <c r="H1389" i="3" s="1"/>
  <c r="L1389" i="3" s="1"/>
  <c r="D3571" i="3"/>
  <c r="F3571" i="3"/>
  <c r="H3571" i="3" s="1"/>
  <c r="L3571" i="3" s="1"/>
  <c r="D1183" i="3"/>
  <c r="F1183" i="3"/>
  <c r="H1183" i="3" s="1"/>
  <c r="L1183" i="3" s="1"/>
  <c r="D5218" i="3"/>
  <c r="M5218" i="3" s="1"/>
  <c r="F5218" i="3"/>
  <c r="H5218" i="3" s="1"/>
  <c r="L5218" i="3" s="1"/>
  <c r="F5798" i="3"/>
  <c r="H5798" i="3" s="1"/>
  <c r="L5798" i="3" s="1"/>
  <c r="D5798" i="3"/>
  <c r="M5798" i="3" s="1"/>
  <c r="F2694" i="3"/>
  <c r="H2694" i="3" s="1"/>
  <c r="L2694" i="3" s="1"/>
  <c r="D2694" i="3"/>
  <c r="F1890" i="3"/>
  <c r="H1890" i="3" s="1"/>
  <c r="L1890" i="3" s="1"/>
  <c r="D1890" i="3"/>
  <c r="D3950" i="3"/>
  <c r="M3950" i="3" s="1"/>
  <c r="F3950" i="3"/>
  <c r="H3950" i="3" s="1"/>
  <c r="L3950" i="3" s="1"/>
  <c r="F1985" i="3"/>
  <c r="H1985" i="3" s="1"/>
  <c r="L1985" i="3" s="1"/>
  <c r="D1985" i="3"/>
  <c r="D2258" i="3"/>
  <c r="F2258" i="3"/>
  <c r="H2258" i="3" s="1"/>
  <c r="L2258" i="3" s="1"/>
  <c r="D692" i="3"/>
  <c r="F692" i="3"/>
  <c r="H692" i="3" s="1"/>
  <c r="L692" i="3" s="1"/>
  <c r="F4462" i="3"/>
  <c r="H4462" i="3" s="1"/>
  <c r="L4462" i="3" s="1"/>
  <c r="D4462" i="3"/>
  <c r="M4462" i="3" s="1"/>
  <c r="D1696" i="3"/>
  <c r="F1696" i="3"/>
  <c r="H1696" i="3" s="1"/>
  <c r="L1696" i="3" s="1"/>
  <c r="D194" i="3"/>
  <c r="F194" i="3"/>
  <c r="H194" i="3" s="1"/>
  <c r="L194" i="3" s="1"/>
  <c r="D4145" i="3"/>
  <c r="M4145" i="3" s="1"/>
  <c r="F4145" i="3"/>
  <c r="H4145" i="3" s="1"/>
  <c r="L4145" i="3" s="1"/>
  <c r="F1910" i="3"/>
  <c r="H1910" i="3" s="1"/>
  <c r="L1910" i="3" s="1"/>
  <c r="D1910" i="3"/>
  <c r="D4092" i="3"/>
  <c r="M4092" i="3" s="1"/>
  <c r="F4092" i="3"/>
  <c r="H4092" i="3" s="1"/>
  <c r="L4092" i="3" s="1"/>
  <c r="D4864" i="3"/>
  <c r="M4864" i="3" s="1"/>
  <c r="F4864" i="3"/>
  <c r="H4864" i="3" s="1"/>
  <c r="L4864" i="3" s="1"/>
  <c r="D5111" i="3"/>
  <c r="M5111" i="3" s="1"/>
  <c r="F5111" i="3"/>
  <c r="H5111" i="3" s="1"/>
  <c r="L5111" i="3" s="1"/>
  <c r="F2472" i="3"/>
  <c r="H2472" i="3" s="1"/>
  <c r="L2472" i="3" s="1"/>
  <c r="D2472" i="3"/>
  <c r="F4288" i="3"/>
  <c r="H4288" i="3" s="1"/>
  <c r="L4288" i="3" s="1"/>
  <c r="D4288" i="3"/>
  <c r="M4288" i="3" s="1"/>
  <c r="F4571" i="3"/>
  <c r="H4571" i="3" s="1"/>
  <c r="L4571" i="3" s="1"/>
  <c r="D4571" i="3"/>
  <c r="M4571" i="3" s="1"/>
  <c r="F2211" i="3"/>
  <c r="H2211" i="3" s="1"/>
  <c r="L2211" i="3" s="1"/>
  <c r="D2211" i="3"/>
  <c r="D4082" i="3"/>
  <c r="M4082" i="3" s="1"/>
  <c r="F4082" i="3"/>
  <c r="H4082" i="3" s="1"/>
  <c r="L4082" i="3" s="1"/>
  <c r="F5614" i="3"/>
  <c r="H5614" i="3" s="1"/>
  <c r="L5614" i="3" s="1"/>
  <c r="D5614" i="3"/>
  <c r="M5614" i="3" s="1"/>
  <c r="F359" i="3"/>
  <c r="H359" i="3" s="1"/>
  <c r="L359" i="3" s="1"/>
  <c r="D359" i="3"/>
  <c r="F2908" i="3"/>
  <c r="H2908" i="3" s="1"/>
  <c r="L2908" i="3" s="1"/>
  <c r="D2908" i="3"/>
  <c r="F122" i="3"/>
  <c r="H122" i="3" s="1"/>
  <c r="L122" i="3" s="1"/>
  <c r="D122" i="3"/>
  <c r="F3827" i="3"/>
  <c r="H3827" i="3" s="1"/>
  <c r="L3827" i="3" s="1"/>
  <c r="D3827" i="3"/>
  <c r="M3827" i="3" s="1"/>
  <c r="F3920" i="3"/>
  <c r="H3920" i="3" s="1"/>
  <c r="L3920" i="3" s="1"/>
  <c r="D3920" i="3"/>
  <c r="M3920" i="3" s="1"/>
  <c r="D3214" i="3"/>
  <c r="F3214" i="3"/>
  <c r="H3214" i="3" s="1"/>
  <c r="L3214" i="3" s="1"/>
  <c r="D2537" i="3"/>
  <c r="F2537" i="3"/>
  <c r="H2537" i="3" s="1"/>
  <c r="L2537" i="3" s="1"/>
  <c r="D64" i="3"/>
  <c r="F64" i="3"/>
  <c r="H64" i="3" s="1"/>
  <c r="L64" i="3" s="1"/>
  <c r="F4117" i="3"/>
  <c r="H4117" i="3" s="1"/>
  <c r="L4117" i="3" s="1"/>
  <c r="D4117" i="3"/>
  <c r="M4117" i="3" s="1"/>
  <c r="F3036" i="3"/>
  <c r="H3036" i="3" s="1"/>
  <c r="L3036" i="3" s="1"/>
  <c r="D3036" i="3"/>
  <c r="D2551" i="3"/>
  <c r="F2551" i="3"/>
  <c r="H2551" i="3" s="1"/>
  <c r="L2551" i="3" s="1"/>
  <c r="D1454" i="3"/>
  <c r="F1454" i="3"/>
  <c r="H1454" i="3" s="1"/>
  <c r="L1454" i="3" s="1"/>
  <c r="F5744" i="3"/>
  <c r="H5744" i="3" s="1"/>
  <c r="L5744" i="3" s="1"/>
  <c r="D5744" i="3"/>
  <c r="M5744" i="3" s="1"/>
  <c r="F3125" i="3"/>
  <c r="H3125" i="3" s="1"/>
  <c r="L3125" i="3" s="1"/>
  <c r="D3125" i="3"/>
  <c r="D3065" i="3"/>
  <c r="F3065" i="3"/>
  <c r="H3065" i="3" s="1"/>
  <c r="L3065" i="3" s="1"/>
  <c r="D1285" i="3"/>
  <c r="F1285" i="3"/>
  <c r="H1285" i="3" s="1"/>
  <c r="L1285" i="3" s="1"/>
  <c r="D2525" i="3"/>
  <c r="F2525" i="3"/>
  <c r="H2525" i="3" s="1"/>
  <c r="L2525" i="3" s="1"/>
  <c r="F3533" i="3"/>
  <c r="H3533" i="3" s="1"/>
  <c r="L3533" i="3" s="1"/>
  <c r="D3533" i="3"/>
  <c r="F2098" i="3"/>
  <c r="H2098" i="3" s="1"/>
  <c r="L2098" i="3" s="1"/>
  <c r="D2098" i="3"/>
  <c r="F1485" i="3"/>
  <c r="H1485" i="3" s="1"/>
  <c r="L1485" i="3" s="1"/>
  <c r="D1485" i="3"/>
  <c r="D2016" i="3"/>
  <c r="F2016" i="3"/>
  <c r="H2016" i="3" s="1"/>
  <c r="L2016" i="3" s="1"/>
  <c r="F2547" i="3"/>
  <c r="H2547" i="3" s="1"/>
  <c r="L2547" i="3" s="1"/>
  <c r="D2547" i="3"/>
  <c r="F779" i="3"/>
  <c r="H779" i="3" s="1"/>
  <c r="L779" i="3" s="1"/>
  <c r="D779" i="3"/>
  <c r="F5062" i="3"/>
  <c r="H5062" i="3" s="1"/>
  <c r="L5062" i="3" s="1"/>
  <c r="D5062" i="3"/>
  <c r="M5062" i="3" s="1"/>
  <c r="F761" i="3"/>
  <c r="H761" i="3" s="1"/>
  <c r="L761" i="3" s="1"/>
  <c r="D761" i="3"/>
  <c r="D3737" i="3"/>
  <c r="M3737" i="3" s="1"/>
  <c r="F3737" i="3"/>
  <c r="H3737" i="3" s="1"/>
  <c r="L3737" i="3" s="1"/>
  <c r="D5473" i="3"/>
  <c r="M5473" i="3" s="1"/>
  <c r="F5473" i="3"/>
  <c r="H5473" i="3" s="1"/>
  <c r="L5473" i="3" s="1"/>
  <c r="F4121" i="3"/>
  <c r="H4121" i="3" s="1"/>
  <c r="L4121" i="3" s="1"/>
  <c r="D4121" i="3"/>
  <c r="M4121" i="3" s="1"/>
  <c r="D755" i="3"/>
  <c r="F755" i="3"/>
  <c r="H755" i="3" s="1"/>
  <c r="L755" i="3" s="1"/>
  <c r="F3202" i="3"/>
  <c r="H3202" i="3" s="1"/>
  <c r="L3202" i="3" s="1"/>
  <c r="D3202" i="3"/>
  <c r="D4501" i="3"/>
  <c r="M4501" i="3" s="1"/>
  <c r="F4501" i="3"/>
  <c r="H4501" i="3" s="1"/>
  <c r="L4501" i="3" s="1"/>
  <c r="F5940" i="3"/>
  <c r="H5940" i="3" s="1"/>
  <c r="L5940" i="3" s="1"/>
  <c r="D5940" i="3"/>
  <c r="M5940" i="3" s="1"/>
  <c r="D1362" i="3"/>
  <c r="F1362" i="3"/>
  <c r="H1362" i="3" s="1"/>
  <c r="L1362" i="3" s="1"/>
  <c r="D2515" i="3"/>
  <c r="F2515" i="3"/>
  <c r="H2515" i="3" s="1"/>
  <c r="L2515" i="3" s="1"/>
  <c r="D3031" i="3"/>
  <c r="F3031" i="3"/>
  <c r="H3031" i="3" s="1"/>
  <c r="L3031" i="3" s="1"/>
  <c r="D5032" i="3"/>
  <c r="M5032" i="3" s="1"/>
  <c r="F5032" i="3"/>
  <c r="H5032" i="3" s="1"/>
  <c r="L5032" i="3" s="1"/>
  <c r="D2825" i="3"/>
  <c r="F2825" i="3"/>
  <c r="H2825" i="3" s="1"/>
  <c r="L2825" i="3" s="1"/>
  <c r="D4827" i="3"/>
  <c r="M4827" i="3" s="1"/>
  <c r="F4827" i="3"/>
  <c r="H4827" i="3" s="1"/>
  <c r="L4827" i="3" s="1"/>
  <c r="D33" i="3"/>
  <c r="F33" i="3"/>
  <c r="H33" i="3" s="1"/>
  <c r="L33" i="3" s="1"/>
  <c r="D5892" i="3"/>
  <c r="M5892" i="3" s="1"/>
  <c r="F5892" i="3"/>
  <c r="H5892" i="3" s="1"/>
  <c r="L5892" i="3" s="1"/>
  <c r="F5014" i="3"/>
  <c r="H5014" i="3" s="1"/>
  <c r="L5014" i="3" s="1"/>
  <c r="D5014" i="3"/>
  <c r="M5014" i="3" s="1"/>
  <c r="F726" i="3"/>
  <c r="H726" i="3" s="1"/>
  <c r="L726" i="3" s="1"/>
  <c r="D726" i="3"/>
  <c r="D257" i="3"/>
  <c r="F257" i="3"/>
  <c r="H257" i="3" s="1"/>
  <c r="L257" i="3" s="1"/>
  <c r="D795" i="3"/>
  <c r="F795" i="3"/>
  <c r="H795" i="3" s="1"/>
  <c r="L795" i="3" s="1"/>
  <c r="D5302" i="3"/>
  <c r="M5302" i="3" s="1"/>
  <c r="F5302" i="3"/>
  <c r="H5302" i="3" s="1"/>
  <c r="L5302" i="3" s="1"/>
  <c r="D2452" i="3"/>
  <c r="F2452" i="3"/>
  <c r="H2452" i="3" s="1"/>
  <c r="L2452" i="3" s="1"/>
  <c r="D1222" i="3"/>
  <c r="F1222" i="3"/>
  <c r="H1222" i="3" s="1"/>
  <c r="L1222" i="3" s="1"/>
  <c r="D1309" i="3"/>
  <c r="F1309" i="3"/>
  <c r="H1309" i="3" s="1"/>
  <c r="L1309" i="3" s="1"/>
  <c r="D222" i="3"/>
  <c r="F222" i="3"/>
  <c r="H222" i="3" s="1"/>
  <c r="L222" i="3" s="1"/>
  <c r="D4992" i="3"/>
  <c r="M4992" i="3" s="1"/>
  <c r="F4992" i="3"/>
  <c r="H4992" i="3" s="1"/>
  <c r="L4992" i="3" s="1"/>
  <c r="F4453" i="3"/>
  <c r="H4453" i="3" s="1"/>
  <c r="L4453" i="3" s="1"/>
  <c r="D4453" i="3"/>
  <c r="M4453" i="3" s="1"/>
  <c r="D2931" i="3"/>
  <c r="F2931" i="3"/>
  <c r="H2931" i="3" s="1"/>
  <c r="L2931" i="3" s="1"/>
  <c r="D2805" i="3"/>
  <c r="F2805" i="3"/>
  <c r="H2805" i="3" s="1"/>
  <c r="L2805" i="3" s="1"/>
  <c r="F5090" i="3"/>
  <c r="H5090" i="3" s="1"/>
  <c r="L5090" i="3" s="1"/>
  <c r="D5090" i="3"/>
  <c r="M5090" i="3" s="1"/>
  <c r="D3616" i="3"/>
  <c r="F3616" i="3"/>
  <c r="H3616" i="3" s="1"/>
  <c r="L3616" i="3" s="1"/>
  <c r="D2659" i="3"/>
  <c r="F2659" i="3"/>
  <c r="H2659" i="3" s="1"/>
  <c r="L2659" i="3" s="1"/>
  <c r="D3578" i="3"/>
  <c r="F3578" i="3"/>
  <c r="H3578" i="3" s="1"/>
  <c r="L3578" i="3" s="1"/>
  <c r="D2968" i="3"/>
  <c r="F2968" i="3"/>
  <c r="H2968" i="3" s="1"/>
  <c r="L2968" i="3" s="1"/>
  <c r="F5996" i="3"/>
  <c r="H5996" i="3" s="1"/>
  <c r="L5996" i="3" s="1"/>
  <c r="D5996" i="3"/>
  <c r="M5996" i="3" s="1"/>
  <c r="D2180" i="3"/>
  <c r="F2180" i="3"/>
  <c r="H2180" i="3" s="1"/>
  <c r="L2180" i="3" s="1"/>
  <c r="D2596" i="3"/>
  <c r="F2596" i="3"/>
  <c r="H2596" i="3" s="1"/>
  <c r="L2596" i="3" s="1"/>
  <c r="F146" i="3"/>
  <c r="H146" i="3" s="1"/>
  <c r="L146" i="3" s="1"/>
  <c r="D146" i="3"/>
  <c r="D4204" i="3"/>
  <c r="M4204" i="3" s="1"/>
  <c r="F4204" i="3"/>
  <c r="H4204" i="3" s="1"/>
  <c r="L4204" i="3" s="1"/>
  <c r="D5630" i="3"/>
  <c r="M5630" i="3" s="1"/>
  <c r="F5630" i="3"/>
  <c r="H5630" i="3" s="1"/>
  <c r="L5630" i="3" s="1"/>
  <c r="F4278" i="3"/>
  <c r="H4278" i="3" s="1"/>
  <c r="L4278" i="3" s="1"/>
  <c r="D4278" i="3"/>
  <c r="M4278" i="3" s="1"/>
  <c r="F3585" i="3"/>
  <c r="H3585" i="3" s="1"/>
  <c r="L3585" i="3" s="1"/>
  <c r="D3585" i="3"/>
  <c r="F5177" i="3"/>
  <c r="H5177" i="3" s="1"/>
  <c r="L5177" i="3" s="1"/>
  <c r="D5177" i="3"/>
  <c r="M5177" i="3" s="1"/>
  <c r="D2401" i="3"/>
  <c r="F2401" i="3"/>
  <c r="H2401" i="3" s="1"/>
  <c r="L2401" i="3" s="1"/>
  <c r="D2705" i="3"/>
  <c r="F2705" i="3"/>
  <c r="H2705" i="3" s="1"/>
  <c r="L2705" i="3" s="1"/>
  <c r="D377" i="3"/>
  <c r="F377" i="3"/>
  <c r="H377" i="3" s="1"/>
  <c r="L377" i="3" s="1"/>
  <c r="D98" i="3"/>
  <c r="F98" i="3"/>
  <c r="H98" i="3" s="1"/>
  <c r="L98" i="3" s="1"/>
  <c r="F5711" i="3"/>
  <c r="H5711" i="3" s="1"/>
  <c r="L5711" i="3" s="1"/>
  <c r="D5711" i="3"/>
  <c r="M5711" i="3" s="1"/>
  <c r="D2684" i="3"/>
  <c r="F2684" i="3"/>
  <c r="H2684" i="3" s="1"/>
  <c r="L2684" i="3" s="1"/>
  <c r="D4400" i="3"/>
  <c r="M4400" i="3" s="1"/>
  <c r="F4400" i="3"/>
  <c r="H4400" i="3" s="1"/>
  <c r="L4400" i="3" s="1"/>
  <c r="D2737" i="3"/>
  <c r="F2737" i="3"/>
  <c r="H2737" i="3" s="1"/>
  <c r="L2737" i="3" s="1"/>
  <c r="D3889" i="3"/>
  <c r="M3889" i="3" s="1"/>
  <c r="F3889" i="3"/>
  <c r="H3889" i="3" s="1"/>
  <c r="L3889" i="3" s="1"/>
  <c r="D3988" i="3"/>
  <c r="M3988" i="3" s="1"/>
  <c r="F3988" i="3"/>
  <c r="H3988" i="3" s="1"/>
  <c r="L3988" i="3" s="1"/>
  <c r="F3342" i="3"/>
  <c r="H3342" i="3" s="1"/>
  <c r="L3342" i="3" s="1"/>
  <c r="D3342" i="3"/>
  <c r="D3269" i="3"/>
  <c r="F3269" i="3"/>
  <c r="H3269" i="3" s="1"/>
  <c r="L3269" i="3" s="1"/>
  <c r="D2543" i="3"/>
  <c r="F2543" i="3"/>
  <c r="H2543" i="3" s="1"/>
  <c r="L2543" i="3" s="1"/>
  <c r="D3211" i="3"/>
  <c r="F3211" i="3"/>
  <c r="H3211" i="3" s="1"/>
  <c r="L3211" i="3" s="1"/>
  <c r="F5869" i="3"/>
  <c r="H5869" i="3" s="1"/>
  <c r="L5869" i="3" s="1"/>
  <c r="D5869" i="3"/>
  <c r="M5869" i="3" s="1"/>
  <c r="D3727" i="3"/>
  <c r="M3727" i="3" s="1"/>
  <c r="F3727" i="3"/>
  <c r="H3727" i="3" s="1"/>
  <c r="L3727" i="3" s="1"/>
  <c r="D5896" i="3"/>
  <c r="M5896" i="3" s="1"/>
  <c r="F5896" i="3"/>
  <c r="H5896" i="3" s="1"/>
  <c r="L5896" i="3" s="1"/>
  <c r="D4032" i="3"/>
  <c r="M4032" i="3" s="1"/>
  <c r="F4032" i="3"/>
  <c r="H4032" i="3" s="1"/>
  <c r="L4032" i="3" s="1"/>
  <c r="D4364" i="3"/>
  <c r="M4364" i="3" s="1"/>
  <c r="F4364" i="3"/>
  <c r="H4364" i="3" s="1"/>
  <c r="L4364" i="3" s="1"/>
  <c r="D4294" i="3"/>
  <c r="M4294" i="3" s="1"/>
  <c r="F4294" i="3"/>
  <c r="H4294" i="3" s="1"/>
  <c r="L4294" i="3" s="1"/>
  <c r="F4411" i="3"/>
  <c r="H4411" i="3" s="1"/>
  <c r="L4411" i="3" s="1"/>
  <c r="D4411" i="3"/>
  <c r="M4411" i="3" s="1"/>
  <c r="D4741" i="3"/>
  <c r="M4741" i="3" s="1"/>
  <c r="F4741" i="3"/>
  <c r="H4741" i="3" s="1"/>
  <c r="L4741" i="3" s="1"/>
  <c r="D4226" i="3"/>
  <c r="M4226" i="3" s="1"/>
  <c r="F4226" i="3"/>
  <c r="H4226" i="3" s="1"/>
  <c r="L4226" i="3" s="1"/>
  <c r="F326" i="3"/>
  <c r="H326" i="3" s="1"/>
  <c r="L326" i="3" s="1"/>
  <c r="D326" i="3"/>
  <c r="D903" i="3"/>
  <c r="F903" i="3"/>
  <c r="H903" i="3" s="1"/>
  <c r="L903" i="3" s="1"/>
  <c r="D3822" i="3"/>
  <c r="M3822" i="3" s="1"/>
  <c r="F3822" i="3"/>
  <c r="H3822" i="3" s="1"/>
  <c r="L3822" i="3" s="1"/>
  <c r="D606" i="3"/>
  <c r="F606" i="3"/>
  <c r="H606" i="3" s="1"/>
  <c r="L606" i="3" s="1"/>
  <c r="F5010" i="3"/>
  <c r="H5010" i="3" s="1"/>
  <c r="L5010" i="3" s="1"/>
  <c r="D5010" i="3"/>
  <c r="M5010" i="3" s="1"/>
  <c r="D5526" i="3"/>
  <c r="M5526" i="3" s="1"/>
  <c r="F5526" i="3"/>
  <c r="H5526" i="3" s="1"/>
  <c r="L5526" i="3" s="1"/>
  <c r="D319" i="3"/>
  <c r="F319" i="3"/>
  <c r="H319" i="3" s="1"/>
  <c r="L319" i="3" s="1"/>
  <c r="D4757" i="3"/>
  <c r="M4757" i="3" s="1"/>
  <c r="F4757" i="3"/>
  <c r="H4757" i="3" s="1"/>
  <c r="L4757" i="3" s="1"/>
  <c r="D1473" i="3"/>
  <c r="F1473" i="3"/>
  <c r="H1473" i="3" s="1"/>
  <c r="L1473" i="3" s="1"/>
  <c r="F3846" i="3"/>
  <c r="H3846" i="3" s="1"/>
  <c r="L3846" i="3" s="1"/>
  <c r="D3846" i="3"/>
  <c r="M3846" i="3" s="1"/>
  <c r="F5057" i="3"/>
  <c r="H5057" i="3" s="1"/>
  <c r="L5057" i="3" s="1"/>
  <c r="D5057" i="3"/>
  <c r="M5057" i="3" s="1"/>
  <c r="F4322" i="3"/>
  <c r="H4322" i="3" s="1"/>
  <c r="L4322" i="3" s="1"/>
  <c r="D4322" i="3"/>
  <c r="M4322" i="3" s="1"/>
  <c r="F4895" i="3"/>
  <c r="H4895" i="3" s="1"/>
  <c r="L4895" i="3" s="1"/>
  <c r="D4895" i="3"/>
  <c r="M4895" i="3" s="1"/>
  <c r="F4037" i="3"/>
  <c r="H4037" i="3" s="1"/>
  <c r="L4037" i="3" s="1"/>
  <c r="D4037" i="3"/>
  <c r="M4037" i="3" s="1"/>
  <c r="D4560" i="3"/>
  <c r="M4560" i="3" s="1"/>
  <c r="F4560" i="3"/>
  <c r="H4560" i="3" s="1"/>
  <c r="L4560" i="3" s="1"/>
  <c r="F2643" i="3"/>
  <c r="H2643" i="3" s="1"/>
  <c r="L2643" i="3" s="1"/>
  <c r="D2643" i="3"/>
  <c r="F1604" i="3"/>
  <c r="H1604" i="3" s="1"/>
  <c r="L1604" i="3" s="1"/>
  <c r="D1604" i="3"/>
  <c r="D5476" i="3"/>
  <c r="M5476" i="3" s="1"/>
  <c r="F5476" i="3"/>
  <c r="H5476" i="3" s="1"/>
  <c r="L5476" i="3" s="1"/>
  <c r="D610" i="3"/>
  <c r="F610" i="3"/>
  <c r="H610" i="3" s="1"/>
  <c r="L610" i="3" s="1"/>
  <c r="D2005" i="3"/>
  <c r="F2005" i="3"/>
  <c r="H2005" i="3" s="1"/>
  <c r="L2005" i="3" s="1"/>
  <c r="D5822" i="3"/>
  <c r="M5822" i="3" s="1"/>
  <c r="F5822" i="3"/>
  <c r="H5822" i="3" s="1"/>
  <c r="L5822" i="3" s="1"/>
  <c r="F4493" i="3"/>
  <c r="H4493" i="3" s="1"/>
  <c r="L4493" i="3" s="1"/>
  <c r="D4493" i="3"/>
  <c r="M4493" i="3" s="1"/>
  <c r="D1856" i="3"/>
  <c r="F1856" i="3"/>
  <c r="H1856" i="3" s="1"/>
  <c r="L1856" i="3" s="1"/>
  <c r="F3719" i="3"/>
  <c r="H3719" i="3" s="1"/>
  <c r="L3719" i="3" s="1"/>
  <c r="D3719" i="3"/>
  <c r="D5925" i="3"/>
  <c r="M5925" i="3" s="1"/>
  <c r="F5925" i="3"/>
  <c r="H5925" i="3" s="1"/>
  <c r="L5925" i="3" s="1"/>
  <c r="D1051" i="3"/>
  <c r="F1051" i="3"/>
  <c r="H1051" i="3" s="1"/>
  <c r="L1051" i="3" s="1"/>
  <c r="F1850" i="3"/>
  <c r="H1850" i="3" s="1"/>
  <c r="L1850" i="3" s="1"/>
  <c r="D1850" i="3"/>
  <c r="D5727" i="3"/>
  <c r="M5727" i="3" s="1"/>
  <c r="F5727" i="3"/>
  <c r="H5727" i="3" s="1"/>
  <c r="L5727" i="3" s="1"/>
  <c r="D647" i="3"/>
  <c r="F647" i="3"/>
  <c r="H647" i="3" s="1"/>
  <c r="L647" i="3" s="1"/>
  <c r="D4221" i="3"/>
  <c r="M4221" i="3" s="1"/>
  <c r="F4221" i="3"/>
  <c r="H4221" i="3" s="1"/>
  <c r="L4221" i="3" s="1"/>
  <c r="F1424" i="3"/>
  <c r="H1424" i="3" s="1"/>
  <c r="L1424" i="3" s="1"/>
  <c r="D1424" i="3"/>
  <c r="D1682" i="3"/>
  <c r="F1682" i="3"/>
  <c r="H1682" i="3" s="1"/>
  <c r="L1682" i="3" s="1"/>
  <c r="D754" i="3"/>
  <c r="F754" i="3"/>
  <c r="H754" i="3" s="1"/>
  <c r="L754" i="3" s="1"/>
  <c r="D276" i="3"/>
  <c r="F276" i="3"/>
  <c r="H276" i="3" s="1"/>
  <c r="L276" i="3" s="1"/>
  <c r="F4036" i="3"/>
  <c r="H4036" i="3" s="1"/>
  <c r="L4036" i="3" s="1"/>
  <c r="D4036" i="3"/>
  <c r="M4036" i="3" s="1"/>
  <c r="D1034" i="3"/>
  <c r="F1034" i="3"/>
  <c r="H1034" i="3" s="1"/>
  <c r="L1034" i="3" s="1"/>
  <c r="D1867" i="3"/>
  <c r="F1867" i="3"/>
  <c r="H1867" i="3" s="1"/>
  <c r="L1867" i="3" s="1"/>
  <c r="D5385" i="3"/>
  <c r="M5385" i="3" s="1"/>
  <c r="F5385" i="3"/>
  <c r="H5385" i="3" s="1"/>
  <c r="L5385" i="3" s="1"/>
  <c r="D3609" i="3"/>
  <c r="F3609" i="3"/>
  <c r="H3609" i="3" s="1"/>
  <c r="L3609" i="3" s="1"/>
  <c r="D5757" i="3"/>
  <c r="M5757" i="3" s="1"/>
  <c r="F5757" i="3"/>
  <c r="H5757" i="3" s="1"/>
  <c r="L5757" i="3" s="1"/>
  <c r="D1076" i="3"/>
  <c r="F1076" i="3"/>
  <c r="H1076" i="3" s="1"/>
  <c r="L1076" i="3" s="1"/>
  <c r="D4666" i="3"/>
  <c r="M4666" i="3" s="1"/>
  <c r="F4666" i="3"/>
  <c r="H4666" i="3" s="1"/>
  <c r="L4666" i="3" s="1"/>
  <c r="D2874" i="3"/>
  <c r="F2874" i="3"/>
  <c r="H2874" i="3" s="1"/>
  <c r="L2874" i="3" s="1"/>
  <c r="D1878" i="3"/>
  <c r="F1878" i="3"/>
  <c r="H1878" i="3" s="1"/>
  <c r="L1878" i="3" s="1"/>
  <c r="D1349" i="3"/>
  <c r="F1349" i="3"/>
  <c r="H1349" i="3" s="1"/>
  <c r="L1349" i="3" s="1"/>
  <c r="F3384" i="3"/>
  <c r="H3384" i="3" s="1"/>
  <c r="L3384" i="3" s="1"/>
  <c r="D3384" i="3"/>
  <c r="D2394" i="3"/>
  <c r="F2394" i="3"/>
  <c r="H2394" i="3" s="1"/>
  <c r="L2394" i="3" s="1"/>
  <c r="F4596" i="3"/>
  <c r="H4596" i="3" s="1"/>
  <c r="L4596" i="3" s="1"/>
  <c r="D4596" i="3"/>
  <c r="M4596" i="3" s="1"/>
  <c r="D5811" i="3"/>
  <c r="M5811" i="3" s="1"/>
  <c r="F5811" i="3"/>
  <c r="H5811" i="3" s="1"/>
  <c r="L5811" i="3" s="1"/>
  <c r="F4660" i="3"/>
  <c r="H4660" i="3" s="1"/>
  <c r="L4660" i="3" s="1"/>
  <c r="D4660" i="3"/>
  <c r="M4660" i="3" s="1"/>
  <c r="D794" i="3"/>
  <c r="F794" i="3"/>
  <c r="H794" i="3" s="1"/>
  <c r="L794" i="3" s="1"/>
  <c r="F5646" i="3"/>
  <c r="H5646" i="3" s="1"/>
  <c r="L5646" i="3" s="1"/>
  <c r="D5646" i="3"/>
  <c r="M5646" i="3" s="1"/>
  <c r="F1906" i="3"/>
  <c r="H1906" i="3" s="1"/>
  <c r="L1906" i="3" s="1"/>
  <c r="D1906" i="3"/>
  <c r="D1153" i="3"/>
  <c r="F1153" i="3"/>
  <c r="H1153" i="3" s="1"/>
  <c r="L1153" i="3" s="1"/>
  <c r="F4735" i="3"/>
  <c r="H4735" i="3" s="1"/>
  <c r="L4735" i="3" s="1"/>
  <c r="D4735" i="3"/>
  <c r="M4735" i="3" s="1"/>
  <c r="F4623" i="3"/>
  <c r="H4623" i="3" s="1"/>
  <c r="L4623" i="3" s="1"/>
  <c r="D4623" i="3"/>
  <c r="M4623" i="3" s="1"/>
  <c r="D4348" i="3"/>
  <c r="M4348" i="3" s="1"/>
  <c r="F4348" i="3"/>
  <c r="H4348" i="3" s="1"/>
  <c r="L4348" i="3" s="1"/>
  <c r="D1137" i="3"/>
  <c r="F1137" i="3"/>
  <c r="H1137" i="3" s="1"/>
  <c r="L1137" i="3" s="1"/>
  <c r="D1884" i="3"/>
  <c r="F1884" i="3"/>
  <c r="H1884" i="3" s="1"/>
  <c r="L1884" i="3" s="1"/>
  <c r="F109" i="3"/>
  <c r="H109" i="3" s="1"/>
  <c r="L109" i="3" s="1"/>
  <c r="D109" i="3"/>
  <c r="D3536" i="3"/>
  <c r="F3536" i="3"/>
  <c r="H3536" i="3" s="1"/>
  <c r="L3536" i="3" s="1"/>
  <c r="D2594" i="3"/>
  <c r="F2594" i="3"/>
  <c r="H2594" i="3" s="1"/>
  <c r="L2594" i="3" s="1"/>
  <c r="D1582" i="3"/>
  <c r="F1582" i="3"/>
  <c r="H1582" i="3" s="1"/>
  <c r="L1582" i="3" s="1"/>
  <c r="F3767" i="3"/>
  <c r="H3767" i="3" s="1"/>
  <c r="L3767" i="3" s="1"/>
  <c r="D3767" i="3"/>
  <c r="M3767" i="3" s="1"/>
  <c r="F2233" i="3"/>
  <c r="H2233" i="3" s="1"/>
  <c r="L2233" i="3" s="1"/>
  <c r="D2233" i="3"/>
  <c r="D2934" i="3"/>
  <c r="F2934" i="3"/>
  <c r="H2934" i="3" s="1"/>
  <c r="L2934" i="3" s="1"/>
  <c r="D3525" i="3"/>
  <c r="F3525" i="3"/>
  <c r="H3525" i="3" s="1"/>
  <c r="L3525" i="3" s="1"/>
  <c r="F5478" i="3"/>
  <c r="H5478" i="3" s="1"/>
  <c r="L5478" i="3" s="1"/>
  <c r="D5478" i="3"/>
  <c r="M5478" i="3" s="1"/>
  <c r="D1691" i="3"/>
  <c r="F1691" i="3"/>
  <c r="H1691" i="3" s="1"/>
  <c r="L1691" i="3" s="1"/>
  <c r="D4333" i="3"/>
  <c r="M4333" i="3" s="1"/>
  <c r="F4333" i="3"/>
  <c r="H4333" i="3" s="1"/>
  <c r="L4333" i="3" s="1"/>
  <c r="D4540" i="3"/>
  <c r="M4540" i="3" s="1"/>
  <c r="F4540" i="3"/>
  <c r="H4540" i="3" s="1"/>
  <c r="L4540" i="3" s="1"/>
  <c r="D2149" i="3"/>
  <c r="F2149" i="3"/>
  <c r="H2149" i="3" s="1"/>
  <c r="L2149" i="3" s="1"/>
  <c r="F1494" i="3"/>
  <c r="H1494" i="3" s="1"/>
  <c r="L1494" i="3" s="1"/>
  <c r="D1494" i="3"/>
  <c r="D4569" i="3"/>
  <c r="M4569" i="3" s="1"/>
  <c r="F4569" i="3"/>
  <c r="H4569" i="3" s="1"/>
  <c r="L4569" i="3" s="1"/>
  <c r="F4486" i="3"/>
  <c r="H4486" i="3" s="1"/>
  <c r="L4486" i="3" s="1"/>
  <c r="D4486" i="3"/>
  <c r="M4486" i="3" s="1"/>
  <c r="D2555" i="3"/>
  <c r="F2555" i="3"/>
  <c r="H2555" i="3" s="1"/>
  <c r="L2555" i="3" s="1"/>
  <c r="D4193" i="3"/>
  <c r="M4193" i="3" s="1"/>
  <c r="F4193" i="3"/>
  <c r="H4193" i="3" s="1"/>
  <c r="L4193" i="3" s="1"/>
  <c r="F5489" i="3"/>
  <c r="H5489" i="3" s="1"/>
  <c r="L5489" i="3" s="1"/>
  <c r="D5489" i="3"/>
  <c r="M5489" i="3" s="1"/>
  <c r="F4306" i="3"/>
  <c r="H4306" i="3" s="1"/>
  <c r="L4306" i="3" s="1"/>
  <c r="D4306" i="3"/>
  <c r="M4306" i="3" s="1"/>
  <c r="D2612" i="3"/>
  <c r="F2612" i="3"/>
  <c r="H2612" i="3" s="1"/>
  <c r="L2612" i="3" s="1"/>
  <c r="D385" i="3"/>
  <c r="F385" i="3"/>
  <c r="H385" i="3" s="1"/>
  <c r="L385" i="3" s="1"/>
  <c r="F1266" i="3"/>
  <c r="H1266" i="3" s="1"/>
  <c r="L1266" i="3" s="1"/>
  <c r="D1266" i="3"/>
  <c r="D320" i="3"/>
  <c r="F320" i="3"/>
  <c r="H320" i="3" s="1"/>
  <c r="L320" i="3" s="1"/>
  <c r="D4062" i="3"/>
  <c r="M4062" i="3" s="1"/>
  <c r="F4062" i="3"/>
  <c r="H4062" i="3" s="1"/>
  <c r="L4062" i="3" s="1"/>
  <c r="D3813" i="3"/>
  <c r="M3813" i="3" s="1"/>
  <c r="F3813" i="3"/>
  <c r="H3813" i="3" s="1"/>
  <c r="L3813" i="3" s="1"/>
  <c r="D1897" i="3"/>
  <c r="F1897" i="3"/>
  <c r="H1897" i="3" s="1"/>
  <c r="L1897" i="3" s="1"/>
  <c r="F4176" i="3"/>
  <c r="H4176" i="3" s="1"/>
  <c r="L4176" i="3" s="1"/>
  <c r="D4176" i="3"/>
  <c r="M4176" i="3" s="1"/>
  <c r="F5894" i="3"/>
  <c r="H5894" i="3" s="1"/>
  <c r="L5894" i="3" s="1"/>
  <c r="D5894" i="3"/>
  <c r="M5894" i="3" s="1"/>
  <c r="F2682" i="3"/>
  <c r="H2682" i="3" s="1"/>
  <c r="L2682" i="3" s="1"/>
  <c r="D2682" i="3"/>
  <c r="D3488" i="3"/>
  <c r="F3488" i="3"/>
  <c r="H3488" i="3" s="1"/>
  <c r="L3488" i="3" s="1"/>
  <c r="D5691" i="3"/>
  <c r="M5691" i="3" s="1"/>
  <c r="F5691" i="3"/>
  <c r="H5691" i="3" s="1"/>
  <c r="L5691" i="3" s="1"/>
  <c r="D4392" i="3"/>
  <c r="M4392" i="3" s="1"/>
  <c r="F4392" i="3"/>
  <c r="H4392" i="3" s="1"/>
  <c r="L4392" i="3" s="1"/>
  <c r="D3206" i="3"/>
  <c r="F3206" i="3"/>
  <c r="H3206" i="3" s="1"/>
  <c r="L3206" i="3" s="1"/>
  <c r="D3976" i="3"/>
  <c r="M3976" i="3" s="1"/>
  <c r="F3976" i="3"/>
  <c r="H3976" i="3" s="1"/>
  <c r="L3976" i="3" s="1"/>
  <c r="F2412" i="3"/>
  <c r="H2412" i="3" s="1"/>
  <c r="L2412" i="3" s="1"/>
  <c r="D2412" i="3"/>
  <c r="D3981" i="3"/>
  <c r="M3981" i="3" s="1"/>
  <c r="F3981" i="3"/>
  <c r="H3981" i="3" s="1"/>
  <c r="L3981" i="3" s="1"/>
  <c r="D5058" i="3"/>
  <c r="M5058" i="3" s="1"/>
  <c r="F5058" i="3"/>
  <c r="H5058" i="3" s="1"/>
  <c r="L5058" i="3" s="1"/>
  <c r="D3750" i="3"/>
  <c r="M3750" i="3" s="1"/>
  <c r="F3750" i="3"/>
  <c r="H3750" i="3" s="1"/>
  <c r="L3750" i="3" s="1"/>
  <c r="D1368" i="3"/>
  <c r="F1368" i="3"/>
  <c r="H1368" i="3" s="1"/>
  <c r="L1368" i="3" s="1"/>
  <c r="D809" i="3"/>
  <c r="F809" i="3"/>
  <c r="H809" i="3" s="1"/>
  <c r="L809" i="3" s="1"/>
  <c r="F358" i="3"/>
  <c r="H358" i="3" s="1"/>
  <c r="L358" i="3" s="1"/>
  <c r="D358" i="3"/>
  <c r="F214" i="3"/>
  <c r="H214" i="3" s="1"/>
  <c r="L214" i="3" s="1"/>
  <c r="D214" i="3"/>
  <c r="D1317" i="3"/>
  <c r="F1317" i="3"/>
  <c r="H1317" i="3" s="1"/>
  <c r="L1317" i="3" s="1"/>
  <c r="F1892" i="3"/>
  <c r="H1892" i="3" s="1"/>
  <c r="L1892" i="3" s="1"/>
  <c r="D1892" i="3"/>
  <c r="F300" i="3"/>
  <c r="H300" i="3" s="1"/>
  <c r="L300" i="3" s="1"/>
  <c r="D300" i="3"/>
  <c r="F138" i="3"/>
  <c r="H138" i="3" s="1"/>
  <c r="L138" i="3" s="1"/>
  <c r="D138" i="3"/>
  <c r="F3908" i="3"/>
  <c r="H3908" i="3" s="1"/>
  <c r="L3908" i="3" s="1"/>
  <c r="D3908" i="3"/>
  <c r="M3908" i="3" s="1"/>
  <c r="D2123" i="3"/>
  <c r="F2123" i="3"/>
  <c r="H2123" i="3" s="1"/>
  <c r="L2123" i="3" s="1"/>
  <c r="F101" i="3"/>
  <c r="H101" i="3" s="1"/>
  <c r="L101" i="3" s="1"/>
  <c r="D101" i="3"/>
  <c r="D5426" i="3"/>
  <c r="M5426" i="3" s="1"/>
  <c r="F5426" i="3"/>
  <c r="H5426" i="3" s="1"/>
  <c r="L5426" i="3" s="1"/>
  <c r="D953" i="3"/>
  <c r="F953" i="3"/>
  <c r="H953" i="3" s="1"/>
  <c r="L953" i="3" s="1"/>
  <c r="F1626" i="3"/>
  <c r="H1626" i="3" s="1"/>
  <c r="L1626" i="3" s="1"/>
  <c r="D1626" i="3"/>
  <c r="D4943" i="3"/>
  <c r="M4943" i="3" s="1"/>
  <c r="F4943" i="3"/>
  <c r="H4943" i="3" s="1"/>
  <c r="L4943" i="3" s="1"/>
  <c r="F3382" i="3"/>
  <c r="H3382" i="3" s="1"/>
  <c r="L3382" i="3" s="1"/>
  <c r="D3382" i="3"/>
  <c r="F5137" i="3"/>
  <c r="H5137" i="3" s="1"/>
  <c r="L5137" i="3" s="1"/>
  <c r="D5137" i="3"/>
  <c r="M5137" i="3" s="1"/>
  <c r="D1333" i="3"/>
  <c r="F1333" i="3"/>
  <c r="H1333" i="3" s="1"/>
  <c r="L1333" i="3" s="1"/>
  <c r="F5214" i="3"/>
  <c r="H5214" i="3" s="1"/>
  <c r="L5214" i="3" s="1"/>
  <c r="D5214" i="3"/>
  <c r="M5214" i="3" s="1"/>
  <c r="F4475" i="3"/>
  <c r="H4475" i="3" s="1"/>
  <c r="L4475" i="3" s="1"/>
  <c r="D4475" i="3"/>
  <c r="M4475" i="3" s="1"/>
  <c r="D4442" i="3"/>
  <c r="M4442" i="3" s="1"/>
  <c r="F4442" i="3"/>
  <c r="H4442" i="3" s="1"/>
  <c r="L4442" i="3" s="1"/>
  <c r="D2387" i="3"/>
  <c r="F2387" i="3"/>
  <c r="H2387" i="3" s="1"/>
  <c r="L2387" i="3" s="1"/>
  <c r="F1111" i="3"/>
  <c r="H1111" i="3" s="1"/>
  <c r="L1111" i="3" s="1"/>
  <c r="D1111" i="3"/>
  <c r="D4009" i="3"/>
  <c r="M4009" i="3" s="1"/>
  <c r="F4009" i="3"/>
  <c r="H4009" i="3" s="1"/>
  <c r="L4009" i="3" s="1"/>
  <c r="F3978" i="3"/>
  <c r="H3978" i="3" s="1"/>
  <c r="L3978" i="3" s="1"/>
  <c r="D3978" i="3"/>
  <c r="M3978" i="3" s="1"/>
  <c r="D50" i="3"/>
  <c r="F50" i="3"/>
  <c r="H50" i="3" s="1"/>
  <c r="L50" i="3" s="1"/>
  <c r="D4057" i="3"/>
  <c r="M4057" i="3" s="1"/>
  <c r="F4057" i="3"/>
  <c r="H4057" i="3" s="1"/>
  <c r="L4057" i="3" s="1"/>
  <c r="F2577" i="3"/>
  <c r="H2577" i="3" s="1"/>
  <c r="L2577" i="3" s="1"/>
  <c r="D2577" i="3"/>
  <c r="F2302" i="3"/>
  <c r="H2302" i="3" s="1"/>
  <c r="L2302" i="3" s="1"/>
  <c r="D2302" i="3"/>
  <c r="F5946" i="3"/>
  <c r="H5946" i="3" s="1"/>
  <c r="L5946" i="3" s="1"/>
  <c r="D5946" i="3"/>
  <c r="M5946" i="3" s="1"/>
  <c r="D2366" i="3"/>
  <c r="F2366" i="3"/>
  <c r="H2366" i="3" s="1"/>
  <c r="L2366" i="3" s="1"/>
  <c r="D989" i="3"/>
  <c r="F989" i="3"/>
  <c r="H989" i="3" s="1"/>
  <c r="L989" i="3" s="1"/>
  <c r="D5557" i="3"/>
  <c r="M5557" i="3" s="1"/>
  <c r="F5557" i="3"/>
  <c r="H5557" i="3" s="1"/>
  <c r="L5557" i="3" s="1"/>
  <c r="D3232" i="3"/>
  <c r="F3232" i="3"/>
  <c r="H3232" i="3" s="1"/>
  <c r="L3232" i="3" s="1"/>
  <c r="D1331" i="3"/>
  <c r="F1331" i="3"/>
  <c r="H1331" i="3" s="1"/>
  <c r="L1331" i="3" s="1"/>
  <c r="D2013" i="3"/>
  <c r="F2013" i="3"/>
  <c r="H2013" i="3" s="1"/>
  <c r="L2013" i="3" s="1"/>
  <c r="D3101" i="3"/>
  <c r="F3101" i="3"/>
  <c r="H3101" i="3" s="1"/>
  <c r="L3101" i="3" s="1"/>
  <c r="F607" i="3"/>
  <c r="H607" i="3" s="1"/>
  <c r="L607" i="3" s="1"/>
  <c r="D607" i="3"/>
  <c r="D2627" i="3"/>
  <c r="F2627" i="3"/>
  <c r="H2627" i="3" s="1"/>
  <c r="L2627" i="3" s="1"/>
  <c r="F270" i="3"/>
  <c r="H270" i="3" s="1"/>
  <c r="L270" i="3" s="1"/>
  <c r="D270" i="3"/>
  <c r="F1240" i="3"/>
  <c r="H1240" i="3" s="1"/>
  <c r="L1240" i="3" s="1"/>
  <c r="D1240" i="3"/>
  <c r="D5378" i="3"/>
  <c r="M5378" i="3" s="1"/>
  <c r="F5378" i="3"/>
  <c r="H5378" i="3" s="1"/>
  <c r="L5378" i="3" s="1"/>
  <c r="F4576" i="3"/>
  <c r="H4576" i="3" s="1"/>
  <c r="L4576" i="3" s="1"/>
  <c r="D4576" i="3"/>
  <c r="M4576" i="3" s="1"/>
  <c r="F4371" i="3"/>
  <c r="H4371" i="3" s="1"/>
  <c r="L4371" i="3" s="1"/>
  <c r="D4371" i="3"/>
  <c r="M4371" i="3" s="1"/>
  <c r="F925" i="3"/>
  <c r="H925" i="3" s="1"/>
  <c r="L925" i="3" s="1"/>
  <c r="D925" i="3"/>
  <c r="F2397" i="3"/>
  <c r="H2397" i="3" s="1"/>
  <c r="L2397" i="3" s="1"/>
  <c r="D2397" i="3"/>
  <c r="F2324" i="3"/>
  <c r="H2324" i="3" s="1"/>
  <c r="L2324" i="3" s="1"/>
  <c r="D2324" i="3"/>
  <c r="F437" i="3"/>
  <c r="H437" i="3" s="1"/>
  <c r="L437" i="3" s="1"/>
  <c r="D437" i="3"/>
  <c r="F412" i="3"/>
  <c r="H412" i="3" s="1"/>
  <c r="L412" i="3" s="1"/>
  <c r="D412" i="3"/>
  <c r="D1565" i="3"/>
  <c r="F1565" i="3"/>
  <c r="H1565" i="3" s="1"/>
  <c r="L1565" i="3" s="1"/>
  <c r="D4440" i="3"/>
  <c r="M4440" i="3" s="1"/>
  <c r="F4440" i="3"/>
  <c r="H4440" i="3" s="1"/>
  <c r="L4440" i="3" s="1"/>
  <c r="D4309" i="3"/>
  <c r="M4309" i="3" s="1"/>
  <c r="F4309" i="3"/>
  <c r="H4309" i="3" s="1"/>
  <c r="L4309" i="3" s="1"/>
  <c r="F112" i="3"/>
  <c r="H112" i="3" s="1"/>
  <c r="L112" i="3" s="1"/>
  <c r="D112" i="3"/>
  <c r="F1243" i="3"/>
  <c r="H1243" i="3" s="1"/>
  <c r="L1243" i="3" s="1"/>
  <c r="D1243" i="3"/>
  <c r="D4018" i="3"/>
  <c r="M4018" i="3" s="1"/>
  <c r="F4018" i="3"/>
  <c r="H4018" i="3" s="1"/>
  <c r="L4018" i="3" s="1"/>
  <c r="F328" i="3"/>
  <c r="H328" i="3" s="1"/>
  <c r="L328" i="3" s="1"/>
  <c r="D328" i="3"/>
  <c r="D1035" i="3"/>
  <c r="F1035" i="3"/>
  <c r="H1035" i="3" s="1"/>
  <c r="L1035" i="3" s="1"/>
  <c r="D1135" i="3"/>
  <c r="F1135" i="3"/>
  <c r="H1135" i="3" s="1"/>
  <c r="L1135" i="3" s="1"/>
  <c r="D245" i="3"/>
  <c r="F245" i="3"/>
  <c r="H245" i="3" s="1"/>
  <c r="L245" i="3" s="1"/>
  <c r="F5743" i="3"/>
  <c r="H5743" i="3" s="1"/>
  <c r="L5743" i="3" s="1"/>
  <c r="D5743" i="3"/>
  <c r="M5743" i="3" s="1"/>
  <c r="F3594" i="3"/>
  <c r="H3594" i="3" s="1"/>
  <c r="L3594" i="3" s="1"/>
  <c r="D3594" i="3"/>
  <c r="F4886" i="3"/>
  <c r="H4886" i="3" s="1"/>
  <c r="L4886" i="3" s="1"/>
  <c r="D4886" i="3"/>
  <c r="M4886" i="3" s="1"/>
  <c r="F1286" i="3"/>
  <c r="H1286" i="3" s="1"/>
  <c r="L1286" i="3" s="1"/>
  <c r="D1286" i="3"/>
  <c r="D5452" i="3"/>
  <c r="M5452" i="3" s="1"/>
  <c r="F5452" i="3"/>
  <c r="H5452" i="3" s="1"/>
  <c r="L5452" i="3" s="1"/>
  <c r="D1373" i="3"/>
  <c r="F1373" i="3"/>
  <c r="H1373" i="3" s="1"/>
  <c r="L1373" i="3" s="1"/>
  <c r="D2843" i="3"/>
  <c r="F2843" i="3"/>
  <c r="H2843" i="3" s="1"/>
  <c r="L2843" i="3" s="1"/>
  <c r="D3038" i="3"/>
  <c r="F3038" i="3"/>
  <c r="H3038" i="3" s="1"/>
  <c r="L3038" i="3" s="1"/>
  <c r="D2144" i="3"/>
  <c r="F2144" i="3"/>
  <c r="H2144" i="3" s="1"/>
  <c r="L2144" i="3" s="1"/>
  <c r="F4106" i="3"/>
  <c r="H4106" i="3" s="1"/>
  <c r="L4106" i="3" s="1"/>
  <c r="D4106" i="3"/>
  <c r="M4106" i="3" s="1"/>
  <c r="D1002" i="3"/>
  <c r="F1002" i="3"/>
  <c r="H1002" i="3" s="1"/>
  <c r="L1002" i="3" s="1"/>
  <c r="D3994" i="3"/>
  <c r="M3994" i="3" s="1"/>
  <c r="F3994" i="3"/>
  <c r="H3994" i="3" s="1"/>
  <c r="L3994" i="3" s="1"/>
  <c r="D2334" i="3"/>
  <c r="F2334" i="3"/>
  <c r="H2334" i="3" s="1"/>
  <c r="L2334" i="3" s="1"/>
  <c r="D681" i="3"/>
  <c r="F681" i="3"/>
  <c r="H681" i="3" s="1"/>
  <c r="L681" i="3" s="1"/>
  <c r="D365" i="3"/>
  <c r="F365" i="3"/>
  <c r="H365" i="3" s="1"/>
  <c r="L365" i="3" s="1"/>
  <c r="D5597" i="3"/>
  <c r="M5597" i="3" s="1"/>
  <c r="F5597" i="3"/>
  <c r="H5597" i="3" s="1"/>
  <c r="L5597" i="3" s="1"/>
  <c r="D2290" i="3"/>
  <c r="F2290" i="3"/>
  <c r="H2290" i="3" s="1"/>
  <c r="L2290" i="3" s="1"/>
  <c r="D3503" i="3"/>
  <c r="F3503" i="3"/>
  <c r="H3503" i="3" s="1"/>
  <c r="L3503" i="3" s="1"/>
  <c r="F2676" i="3"/>
  <c r="H2676" i="3" s="1"/>
  <c r="L2676" i="3" s="1"/>
  <c r="D2676" i="3"/>
  <c r="D2743" i="3"/>
  <c r="F2743" i="3"/>
  <c r="H2743" i="3" s="1"/>
  <c r="L2743" i="3" s="1"/>
  <c r="D2997" i="3"/>
  <c r="F2997" i="3"/>
  <c r="H2997" i="3" s="1"/>
  <c r="L2997" i="3" s="1"/>
  <c r="F3080" i="3"/>
  <c r="H3080" i="3" s="1"/>
  <c r="L3080" i="3" s="1"/>
  <c r="D3080" i="3"/>
  <c r="D446" i="3"/>
  <c r="F446" i="3"/>
  <c r="H446" i="3" s="1"/>
  <c r="L446" i="3" s="1"/>
  <c r="D2842" i="3"/>
  <c r="F2842" i="3"/>
  <c r="H2842" i="3" s="1"/>
  <c r="L2842" i="3" s="1"/>
  <c r="F5863" i="3"/>
  <c r="H5863" i="3" s="1"/>
  <c r="L5863" i="3" s="1"/>
  <c r="D5863" i="3"/>
  <c r="M5863" i="3" s="1"/>
  <c r="F2446" i="3"/>
  <c r="H2446" i="3" s="1"/>
  <c r="L2446" i="3" s="1"/>
  <c r="D2446" i="3"/>
  <c r="F1032" i="3"/>
  <c r="H1032" i="3" s="1"/>
  <c r="L1032" i="3" s="1"/>
  <c r="D1032" i="3"/>
  <c r="F1053" i="3"/>
  <c r="H1053" i="3" s="1"/>
  <c r="L1053" i="3" s="1"/>
  <c r="D1053" i="3"/>
  <c r="D3062" i="3"/>
  <c r="F3062" i="3"/>
  <c r="H3062" i="3" s="1"/>
  <c r="L3062" i="3" s="1"/>
  <c r="D2529" i="3"/>
  <c r="F2529" i="3"/>
  <c r="H2529" i="3" s="1"/>
  <c r="L2529" i="3" s="1"/>
  <c r="D1576" i="3"/>
  <c r="F1576" i="3"/>
  <c r="H1576" i="3" s="1"/>
  <c r="L1576" i="3" s="1"/>
  <c r="F2609" i="3"/>
  <c r="H2609" i="3" s="1"/>
  <c r="L2609" i="3" s="1"/>
  <c r="D2609" i="3"/>
  <c r="D3290" i="3"/>
  <c r="F3290" i="3"/>
  <c r="H3290" i="3" s="1"/>
  <c r="L3290" i="3" s="1"/>
  <c r="F5993" i="3"/>
  <c r="H5993" i="3" s="1"/>
  <c r="L5993" i="3" s="1"/>
  <c r="D5993" i="3"/>
  <c r="M5993" i="3" s="1"/>
  <c r="D2373" i="3"/>
  <c r="F2373" i="3"/>
  <c r="H2373" i="3" s="1"/>
  <c r="L2373" i="3" s="1"/>
  <c r="D398" i="3"/>
  <c r="F398" i="3"/>
  <c r="H398" i="3" s="1"/>
  <c r="L398" i="3" s="1"/>
  <c r="D392" i="3"/>
  <c r="F392" i="3"/>
  <c r="H392" i="3" s="1"/>
  <c r="L392" i="3" s="1"/>
  <c r="D2768" i="3"/>
  <c r="F2768" i="3"/>
  <c r="H2768" i="3" s="1"/>
  <c r="L2768" i="3" s="1"/>
  <c r="D3631" i="3"/>
  <c r="F3631" i="3"/>
  <c r="H3631" i="3" s="1"/>
  <c r="L3631" i="3" s="1"/>
  <c r="D3925" i="3"/>
  <c r="M3925" i="3" s="1"/>
  <c r="F3925" i="3"/>
  <c r="H3925" i="3" s="1"/>
  <c r="L3925" i="3" s="1"/>
  <c r="F3398" i="3"/>
  <c r="H3398" i="3" s="1"/>
  <c r="L3398" i="3" s="1"/>
  <c r="D3398" i="3"/>
  <c r="D4830" i="3"/>
  <c r="M4830" i="3" s="1"/>
  <c r="F4830" i="3"/>
  <c r="H4830" i="3" s="1"/>
  <c r="L4830" i="3" s="1"/>
  <c r="F157" i="3"/>
  <c r="H157" i="3" s="1"/>
  <c r="L157" i="3" s="1"/>
  <c r="D157" i="3"/>
  <c r="D5325" i="3"/>
  <c r="M5325" i="3" s="1"/>
  <c r="F5325" i="3"/>
  <c r="H5325" i="3" s="1"/>
  <c r="L5325" i="3" s="1"/>
  <c r="F4218" i="3"/>
  <c r="H4218" i="3" s="1"/>
  <c r="L4218" i="3" s="1"/>
  <c r="D4218" i="3"/>
  <c r="M4218" i="3" s="1"/>
  <c r="D1152" i="3"/>
  <c r="F1152" i="3"/>
  <c r="H1152" i="3" s="1"/>
  <c r="L1152" i="3" s="1"/>
  <c r="D4127" i="3"/>
  <c r="M4127" i="3" s="1"/>
  <c r="F4127" i="3"/>
  <c r="H4127" i="3" s="1"/>
  <c r="L4127" i="3" s="1"/>
  <c r="F899" i="3"/>
  <c r="H899" i="3" s="1"/>
  <c r="L899" i="3" s="1"/>
  <c r="D899" i="3"/>
  <c r="D2757" i="3"/>
  <c r="F2757" i="3"/>
  <c r="H2757" i="3" s="1"/>
  <c r="L2757" i="3" s="1"/>
  <c r="D5888" i="3"/>
  <c r="M5888" i="3" s="1"/>
  <c r="F5888" i="3"/>
  <c r="H5888" i="3" s="1"/>
  <c r="L5888" i="3" s="1"/>
  <c r="F3804" i="3"/>
  <c r="H3804" i="3" s="1"/>
  <c r="L3804" i="3" s="1"/>
  <c r="D3804" i="3"/>
  <c r="M3804" i="3" s="1"/>
  <c r="D984" i="3"/>
  <c r="F984" i="3"/>
  <c r="H984" i="3" s="1"/>
  <c r="L984" i="3" s="1"/>
  <c r="D2425" i="3"/>
  <c r="F2425" i="3"/>
  <c r="H2425" i="3" s="1"/>
  <c r="L2425" i="3" s="1"/>
  <c r="D5735" i="3"/>
  <c r="M5735" i="3" s="1"/>
  <c r="F5735" i="3"/>
  <c r="H5735" i="3" s="1"/>
  <c r="L5735" i="3" s="1"/>
  <c r="F4561" i="3"/>
  <c r="H4561" i="3" s="1"/>
  <c r="L4561" i="3" s="1"/>
  <c r="D4561" i="3"/>
  <c r="M4561" i="3" s="1"/>
  <c r="F1722" i="3"/>
  <c r="H1722" i="3" s="1"/>
  <c r="L1722" i="3" s="1"/>
  <c r="D1722" i="3"/>
  <c r="F5673" i="3"/>
  <c r="H5673" i="3" s="1"/>
  <c r="L5673" i="3" s="1"/>
  <c r="D5673" i="3"/>
  <c r="M5673" i="3" s="1"/>
  <c r="F3174" i="3"/>
  <c r="H3174" i="3" s="1"/>
  <c r="L3174" i="3" s="1"/>
  <c r="D3174" i="3"/>
  <c r="F2582" i="3"/>
  <c r="H2582" i="3" s="1"/>
  <c r="L2582" i="3" s="1"/>
  <c r="D2582" i="3"/>
  <c r="F3138" i="3"/>
  <c r="H3138" i="3" s="1"/>
  <c r="L3138" i="3" s="1"/>
  <c r="D3138" i="3"/>
  <c r="D3924" i="3"/>
  <c r="M3924" i="3" s="1"/>
  <c r="F3924" i="3"/>
  <c r="H3924" i="3" s="1"/>
  <c r="L3924" i="3" s="1"/>
  <c r="D2402" i="3"/>
  <c r="F2402" i="3"/>
  <c r="H2402" i="3" s="1"/>
  <c r="L2402" i="3" s="1"/>
  <c r="D5773" i="3"/>
  <c r="M5773" i="3" s="1"/>
  <c r="F5773" i="3"/>
  <c r="H5773" i="3" s="1"/>
  <c r="L5773" i="3" s="1"/>
  <c r="F1564" i="3"/>
  <c r="H1564" i="3" s="1"/>
  <c r="L1564" i="3" s="1"/>
  <c r="D1564" i="3"/>
  <c r="F4780" i="3"/>
  <c r="H4780" i="3" s="1"/>
  <c r="L4780" i="3" s="1"/>
  <c r="D4780" i="3"/>
  <c r="M4780" i="3" s="1"/>
  <c r="F2597" i="3"/>
  <c r="H2597" i="3" s="1"/>
  <c r="L2597" i="3" s="1"/>
  <c r="D2597" i="3"/>
  <c r="D4105" i="3"/>
  <c r="M4105" i="3" s="1"/>
  <c r="F4105" i="3"/>
  <c r="H4105" i="3" s="1"/>
  <c r="L4105" i="3" s="1"/>
  <c r="D2259" i="3"/>
  <c r="F2259" i="3"/>
  <c r="H2259" i="3" s="1"/>
  <c r="L2259" i="3" s="1"/>
  <c r="F4611" i="3"/>
  <c r="H4611" i="3" s="1"/>
  <c r="L4611" i="3" s="1"/>
  <c r="D4611" i="3"/>
  <c r="M4611" i="3" s="1"/>
  <c r="D619" i="3"/>
  <c r="F619" i="3"/>
  <c r="H619" i="3" s="1"/>
  <c r="L619" i="3" s="1"/>
  <c r="F2943" i="3"/>
  <c r="H2943" i="3" s="1"/>
  <c r="L2943" i="3" s="1"/>
  <c r="D2943" i="3"/>
  <c r="D1979" i="3"/>
  <c r="F1979" i="3"/>
  <c r="H1979" i="3" s="1"/>
  <c r="L1979" i="3" s="1"/>
  <c r="F1797" i="3"/>
  <c r="H1797" i="3" s="1"/>
  <c r="L1797" i="3" s="1"/>
  <c r="D1797" i="3"/>
  <c r="D2297" i="3"/>
  <c r="F2297" i="3"/>
  <c r="H2297" i="3" s="1"/>
  <c r="L2297" i="3" s="1"/>
  <c r="F2237" i="3"/>
  <c r="H2237" i="3" s="1"/>
  <c r="L2237" i="3" s="1"/>
  <c r="D2237" i="3"/>
  <c r="F4782" i="3"/>
  <c r="H4782" i="3" s="1"/>
  <c r="L4782" i="3" s="1"/>
  <c r="D4782" i="3"/>
  <c r="M4782" i="3" s="1"/>
  <c r="F5513" i="3"/>
  <c r="H5513" i="3" s="1"/>
  <c r="L5513" i="3" s="1"/>
  <c r="D5513" i="3"/>
  <c r="M5513" i="3" s="1"/>
  <c r="D285" i="3"/>
  <c r="F285" i="3"/>
  <c r="H285" i="3" s="1"/>
  <c r="L285" i="3" s="1"/>
  <c r="D5847" i="3"/>
  <c r="M5847" i="3" s="1"/>
  <c r="F5847" i="3"/>
  <c r="H5847" i="3" s="1"/>
  <c r="L5847" i="3" s="1"/>
  <c r="F4083" i="3"/>
  <c r="H4083" i="3" s="1"/>
  <c r="L4083" i="3" s="1"/>
  <c r="D4083" i="3"/>
  <c r="M4083" i="3" s="1"/>
  <c r="F4965" i="3"/>
  <c r="H4965" i="3" s="1"/>
  <c r="L4965" i="3" s="1"/>
  <c r="D4965" i="3"/>
  <c r="M4965" i="3" s="1"/>
  <c r="F3621" i="3"/>
  <c r="H3621" i="3" s="1"/>
  <c r="L3621" i="3" s="1"/>
  <c r="D3621" i="3"/>
  <c r="F693" i="3"/>
  <c r="H693" i="3" s="1"/>
  <c r="L693" i="3" s="1"/>
  <c r="D693" i="3"/>
  <c r="D470" i="3"/>
  <c r="F470" i="3"/>
  <c r="H470" i="3" s="1"/>
  <c r="L470" i="3" s="1"/>
  <c r="F2462" i="3"/>
  <c r="H2462" i="3" s="1"/>
  <c r="L2462" i="3" s="1"/>
  <c r="D2462" i="3"/>
  <c r="D1023" i="3"/>
  <c r="F1023" i="3"/>
  <c r="H1023" i="3" s="1"/>
  <c r="L1023" i="3" s="1"/>
  <c r="D643" i="3"/>
  <c r="F643" i="3"/>
  <c r="H643" i="3" s="1"/>
  <c r="L643" i="3" s="1"/>
  <c r="F2475" i="3"/>
  <c r="H2475" i="3" s="1"/>
  <c r="L2475" i="3" s="1"/>
  <c r="D2475" i="3"/>
  <c r="D4764" i="3"/>
  <c r="M4764" i="3" s="1"/>
  <c r="F4764" i="3"/>
  <c r="H4764" i="3" s="1"/>
  <c r="L4764" i="3" s="1"/>
  <c r="F1571" i="3"/>
  <c r="H1571" i="3" s="1"/>
  <c r="L1571" i="3" s="1"/>
  <c r="D1571" i="3"/>
  <c r="F5984" i="3"/>
  <c r="H5984" i="3" s="1"/>
  <c r="L5984" i="3" s="1"/>
  <c r="D5984" i="3"/>
  <c r="M5984" i="3" s="1"/>
  <c r="D789" i="3"/>
  <c r="F789" i="3"/>
  <c r="H789" i="3" s="1"/>
  <c r="L789" i="3" s="1"/>
  <c r="F1390" i="3"/>
  <c r="H1390" i="3" s="1"/>
  <c r="L1390" i="3" s="1"/>
  <c r="D1390" i="3"/>
  <c r="D2996" i="3"/>
  <c r="F2996" i="3"/>
  <c r="H2996" i="3" s="1"/>
  <c r="L2996" i="3" s="1"/>
  <c r="D3705" i="3"/>
  <c r="F3705" i="3"/>
  <c r="H3705" i="3" s="1"/>
  <c r="L3705" i="3" s="1"/>
  <c r="D743" i="3"/>
  <c r="F743" i="3"/>
  <c r="H743" i="3" s="1"/>
  <c r="L743" i="3" s="1"/>
  <c r="D317" i="3"/>
  <c r="F317" i="3"/>
  <c r="H317" i="3" s="1"/>
  <c r="L317" i="3" s="1"/>
  <c r="D3419" i="3"/>
  <c r="F3419" i="3"/>
  <c r="H3419" i="3" s="1"/>
  <c r="L3419" i="3" s="1"/>
  <c r="F2434" i="3"/>
  <c r="H2434" i="3" s="1"/>
  <c r="L2434" i="3" s="1"/>
  <c r="D2434" i="3"/>
  <c r="F985" i="3"/>
  <c r="H985" i="3" s="1"/>
  <c r="L985" i="3" s="1"/>
  <c r="D985" i="3"/>
  <c r="F4046" i="3"/>
  <c r="H4046" i="3" s="1"/>
  <c r="L4046" i="3" s="1"/>
  <c r="D4046" i="3"/>
  <c r="M4046" i="3" s="1"/>
  <c r="F2583" i="3"/>
  <c r="H2583" i="3" s="1"/>
  <c r="L2583" i="3" s="1"/>
  <c r="D2583" i="3"/>
  <c r="F31" i="3"/>
  <c r="H31" i="3" s="1"/>
  <c r="L31" i="3" s="1"/>
  <c r="D31" i="3"/>
  <c r="F5681" i="3"/>
  <c r="H5681" i="3" s="1"/>
  <c r="L5681" i="3" s="1"/>
  <c r="D5681" i="3"/>
  <c r="M5681" i="3" s="1"/>
  <c r="D594" i="3"/>
  <c r="F594" i="3"/>
  <c r="H594" i="3" s="1"/>
  <c r="L594" i="3" s="1"/>
  <c r="D1395" i="3"/>
  <c r="F1395" i="3"/>
  <c r="H1395" i="3" s="1"/>
  <c r="L1395" i="3" s="1"/>
  <c r="F247" i="3"/>
  <c r="H247" i="3" s="1"/>
  <c r="L247" i="3" s="1"/>
  <c r="D247" i="3"/>
  <c r="D1729" i="3"/>
  <c r="F1729" i="3"/>
  <c r="H1729" i="3" s="1"/>
  <c r="L1729" i="3" s="1"/>
  <c r="F5379" i="3"/>
  <c r="H5379" i="3" s="1"/>
  <c r="L5379" i="3" s="1"/>
  <c r="D5379" i="3"/>
  <c r="M5379" i="3" s="1"/>
  <c r="D1942" i="3"/>
  <c r="F1942" i="3"/>
  <c r="H1942" i="3" s="1"/>
  <c r="L1942" i="3" s="1"/>
  <c r="D1417" i="3"/>
  <c r="F1417" i="3"/>
  <c r="H1417" i="3" s="1"/>
  <c r="L1417" i="3" s="1"/>
  <c r="F5729" i="3"/>
  <c r="H5729" i="3" s="1"/>
  <c r="L5729" i="3" s="1"/>
  <c r="D5729" i="3"/>
  <c r="M5729" i="3" s="1"/>
  <c r="F1882" i="3"/>
  <c r="H1882" i="3" s="1"/>
  <c r="L1882" i="3" s="1"/>
  <c r="D1882" i="3"/>
  <c r="F5776" i="3"/>
  <c r="H5776" i="3" s="1"/>
  <c r="L5776" i="3" s="1"/>
  <c r="D5776" i="3"/>
  <c r="M5776" i="3" s="1"/>
  <c r="F2413" i="3"/>
  <c r="H2413" i="3" s="1"/>
  <c r="L2413" i="3" s="1"/>
  <c r="D2413" i="3"/>
  <c r="D1969" i="3"/>
  <c r="F1969" i="3"/>
  <c r="H1969" i="3" s="1"/>
  <c r="L1969" i="3" s="1"/>
  <c r="F416" i="3"/>
  <c r="H416" i="3" s="1"/>
  <c r="L416" i="3" s="1"/>
  <c r="D416" i="3"/>
  <c r="D2468" i="3"/>
  <c r="F2468" i="3"/>
  <c r="H2468" i="3" s="1"/>
  <c r="L2468" i="3" s="1"/>
  <c r="F1764" i="3"/>
  <c r="H1764" i="3" s="1"/>
  <c r="L1764" i="3" s="1"/>
  <c r="D1764" i="3"/>
  <c r="F1627" i="3"/>
  <c r="H1627" i="3" s="1"/>
  <c r="L1627" i="3" s="1"/>
  <c r="D1627" i="3"/>
  <c r="F1092" i="3"/>
  <c r="H1092" i="3" s="1"/>
  <c r="L1092" i="3" s="1"/>
  <c r="D1092" i="3"/>
  <c r="F495" i="3"/>
  <c r="H495" i="3" s="1"/>
  <c r="L495" i="3" s="1"/>
  <c r="D495" i="3"/>
  <c r="F5588" i="3"/>
  <c r="H5588" i="3" s="1"/>
  <c r="L5588" i="3" s="1"/>
  <c r="D5588" i="3"/>
  <c r="M5588" i="3" s="1"/>
  <c r="F5628" i="3"/>
  <c r="H5628" i="3" s="1"/>
  <c r="L5628" i="3" s="1"/>
  <c r="D5628" i="3"/>
  <c r="M5628" i="3" s="1"/>
  <c r="D1776" i="3"/>
  <c r="F1776" i="3"/>
  <c r="H1776" i="3" s="1"/>
  <c r="L1776" i="3" s="1"/>
  <c r="D2105" i="3"/>
  <c r="F2105" i="3"/>
  <c r="H2105" i="3" s="1"/>
  <c r="L2105" i="3" s="1"/>
  <c r="F819" i="3"/>
  <c r="H819" i="3" s="1"/>
  <c r="L819" i="3" s="1"/>
  <c r="D819" i="3"/>
  <c r="F2511" i="3"/>
  <c r="H2511" i="3" s="1"/>
  <c r="L2511" i="3" s="1"/>
  <c r="D2511" i="3"/>
  <c r="D3032" i="3"/>
  <c r="F3032" i="3"/>
  <c r="H3032" i="3" s="1"/>
  <c r="L3032" i="3" s="1"/>
  <c r="D1805" i="3"/>
  <c r="F1805" i="3"/>
  <c r="H1805" i="3" s="1"/>
  <c r="L1805" i="3" s="1"/>
  <c r="F1239" i="3"/>
  <c r="H1239" i="3" s="1"/>
  <c r="L1239" i="3" s="1"/>
  <c r="D1239" i="3"/>
  <c r="D979" i="3"/>
  <c r="F979" i="3"/>
  <c r="H979" i="3" s="1"/>
  <c r="L979" i="3" s="1"/>
  <c r="F4358" i="3"/>
  <c r="H4358" i="3" s="1"/>
  <c r="L4358" i="3" s="1"/>
  <c r="D4358" i="3"/>
  <c r="M4358" i="3" s="1"/>
  <c r="F4181" i="3"/>
  <c r="H4181" i="3" s="1"/>
  <c r="L4181" i="3" s="1"/>
  <c r="D4181" i="3"/>
  <c r="M4181" i="3" s="1"/>
  <c r="D2681" i="3"/>
  <c r="F2681" i="3"/>
  <c r="H2681" i="3" s="1"/>
  <c r="L2681" i="3" s="1"/>
  <c r="D1393" i="3"/>
  <c r="F1393" i="3"/>
  <c r="H1393" i="3" s="1"/>
  <c r="L1393" i="3" s="1"/>
  <c r="D2578" i="3"/>
  <c r="F2578" i="3"/>
  <c r="H2578" i="3" s="1"/>
  <c r="L2578" i="3" s="1"/>
  <c r="F676" i="3"/>
  <c r="H676" i="3" s="1"/>
  <c r="L676" i="3" s="1"/>
  <c r="D676" i="3"/>
  <c r="F3184" i="3"/>
  <c r="H3184" i="3" s="1"/>
  <c r="L3184" i="3" s="1"/>
  <c r="D3184" i="3"/>
  <c r="F1761" i="3"/>
  <c r="H1761" i="3" s="1"/>
  <c r="L1761" i="3" s="1"/>
  <c r="D1761" i="3"/>
  <c r="F1273" i="3"/>
  <c r="H1273" i="3" s="1"/>
  <c r="L1273" i="3" s="1"/>
  <c r="D1273" i="3"/>
  <c r="F4715" i="3"/>
  <c r="H4715" i="3" s="1"/>
  <c r="L4715" i="3" s="1"/>
  <c r="D4715" i="3"/>
  <c r="M4715" i="3" s="1"/>
  <c r="D5188" i="3"/>
  <c r="M5188" i="3" s="1"/>
  <c r="F5188" i="3"/>
  <c r="H5188" i="3" s="1"/>
  <c r="L5188" i="3" s="1"/>
  <c r="F3746" i="3"/>
  <c r="H3746" i="3" s="1"/>
  <c r="L3746" i="3" s="1"/>
  <c r="D3746" i="3"/>
  <c r="M3746" i="3" s="1"/>
  <c r="D2083" i="3"/>
  <c r="F2083" i="3"/>
  <c r="H2083" i="3" s="1"/>
  <c r="L2083" i="3" s="1"/>
  <c r="D4528" i="3"/>
  <c r="M4528" i="3" s="1"/>
  <c r="F4528" i="3"/>
  <c r="H4528" i="3" s="1"/>
  <c r="L4528" i="3" s="1"/>
  <c r="D2527" i="3"/>
  <c r="F2527" i="3"/>
  <c r="H2527" i="3" s="1"/>
  <c r="L2527" i="3" s="1"/>
  <c r="D4094" i="3"/>
  <c r="M4094" i="3" s="1"/>
  <c r="F4094" i="3"/>
  <c r="H4094" i="3" s="1"/>
  <c r="L4094" i="3" s="1"/>
  <c r="F1497" i="3"/>
  <c r="H1497" i="3" s="1"/>
  <c r="L1497" i="3" s="1"/>
  <c r="D1497" i="3"/>
  <c r="D4676" i="3"/>
  <c r="M4676" i="3" s="1"/>
  <c r="F4676" i="3"/>
  <c r="H4676" i="3" s="1"/>
  <c r="L4676" i="3" s="1"/>
  <c r="F653" i="3"/>
  <c r="H653" i="3" s="1"/>
  <c r="L653" i="3" s="1"/>
  <c r="D653" i="3"/>
  <c r="D855" i="3"/>
  <c r="F855" i="3"/>
  <c r="H855" i="3" s="1"/>
  <c r="L855" i="3" s="1"/>
  <c r="D4875" i="3"/>
  <c r="M4875" i="3" s="1"/>
  <c r="F4875" i="3"/>
  <c r="H4875" i="3" s="1"/>
  <c r="L4875" i="3" s="1"/>
  <c r="F5904" i="3"/>
  <c r="H5904" i="3" s="1"/>
  <c r="L5904" i="3" s="1"/>
  <c r="D5904" i="3"/>
  <c r="M5904" i="3" s="1"/>
  <c r="F503" i="3"/>
  <c r="H503" i="3" s="1"/>
  <c r="L503" i="3" s="1"/>
  <c r="D503" i="3"/>
  <c r="D5740" i="3"/>
  <c r="M5740" i="3" s="1"/>
  <c r="F5740" i="3"/>
  <c r="H5740" i="3" s="1"/>
  <c r="L5740" i="3" s="1"/>
  <c r="F2484" i="3"/>
  <c r="H2484" i="3" s="1"/>
  <c r="L2484" i="3" s="1"/>
  <c r="D2484" i="3"/>
  <c r="F228" i="3"/>
  <c r="H228" i="3" s="1"/>
  <c r="L228" i="3" s="1"/>
  <c r="D228" i="3"/>
  <c r="F5200" i="3"/>
  <c r="H5200" i="3" s="1"/>
  <c r="L5200" i="3" s="1"/>
  <c r="D5200" i="3"/>
  <c r="M5200" i="3" s="1"/>
  <c r="D1610" i="3"/>
  <c r="F1610" i="3"/>
  <c r="H1610" i="3" s="1"/>
  <c r="L1610" i="3" s="1"/>
  <c r="D711" i="3"/>
  <c r="F711" i="3"/>
  <c r="H711" i="3" s="1"/>
  <c r="L711" i="3" s="1"/>
  <c r="D2979" i="3"/>
  <c r="F2979" i="3"/>
  <c r="H2979" i="3" s="1"/>
  <c r="L2979" i="3" s="1"/>
  <c r="D5326" i="3"/>
  <c r="M5326" i="3" s="1"/>
  <c r="F5326" i="3"/>
  <c r="H5326" i="3" s="1"/>
  <c r="L5326" i="3" s="1"/>
  <c r="D5377" i="3"/>
  <c r="M5377" i="3" s="1"/>
  <c r="F5377" i="3"/>
  <c r="H5377" i="3" s="1"/>
  <c r="L5377" i="3" s="1"/>
  <c r="F4034" i="3"/>
  <c r="H4034" i="3" s="1"/>
  <c r="L4034" i="3" s="1"/>
  <c r="D4034" i="3"/>
  <c r="M4034" i="3" s="1"/>
  <c r="F2533" i="3"/>
  <c r="H2533" i="3" s="1"/>
  <c r="L2533" i="3" s="1"/>
  <c r="D2533" i="3"/>
  <c r="F1730" i="3"/>
  <c r="H1730" i="3" s="1"/>
  <c r="L1730" i="3" s="1"/>
  <c r="D1730" i="3"/>
  <c r="F554" i="3"/>
  <c r="H554" i="3" s="1"/>
  <c r="L554" i="3" s="1"/>
  <c r="D554" i="3"/>
  <c r="F5749" i="3"/>
  <c r="H5749" i="3" s="1"/>
  <c r="L5749" i="3" s="1"/>
  <c r="D5749" i="3"/>
  <c r="M5749" i="3" s="1"/>
  <c r="D2423" i="3"/>
  <c r="F2423" i="3"/>
  <c r="H2423" i="3" s="1"/>
  <c r="L2423" i="3" s="1"/>
  <c r="F3522" i="3"/>
  <c r="H3522" i="3" s="1"/>
  <c r="L3522" i="3" s="1"/>
  <c r="D3522" i="3"/>
  <c r="F4321" i="3"/>
  <c r="H4321" i="3" s="1"/>
  <c r="L4321" i="3" s="1"/>
  <c r="D4321" i="3"/>
  <c r="M4321" i="3" s="1"/>
  <c r="D5720" i="3"/>
  <c r="M5720" i="3" s="1"/>
  <c r="F5720" i="3"/>
  <c r="H5720" i="3" s="1"/>
  <c r="L5720" i="3" s="1"/>
  <c r="D3517" i="3"/>
  <c r="F3517" i="3"/>
  <c r="H3517" i="3" s="1"/>
  <c r="L3517" i="3" s="1"/>
  <c r="D4316" i="3"/>
  <c r="M4316" i="3" s="1"/>
  <c r="F4316" i="3"/>
  <c r="H4316" i="3" s="1"/>
  <c r="L4316" i="3" s="1"/>
  <c r="D2111" i="3"/>
  <c r="F2111" i="3"/>
  <c r="H2111" i="3" s="1"/>
  <c r="L2111" i="3" s="1"/>
  <c r="F1932" i="3"/>
  <c r="H1932" i="3" s="1"/>
  <c r="L1932" i="3" s="1"/>
  <c r="D1932" i="3"/>
  <c r="F3461" i="3"/>
  <c r="H3461" i="3" s="1"/>
  <c r="L3461" i="3" s="1"/>
  <c r="D3461" i="3"/>
  <c r="D640" i="3"/>
  <c r="F640" i="3"/>
  <c r="H640" i="3" s="1"/>
  <c r="L640" i="3" s="1"/>
  <c r="D1171" i="3"/>
  <c r="F1171" i="3"/>
  <c r="H1171" i="3" s="1"/>
  <c r="L1171" i="3" s="1"/>
  <c r="F5518" i="3"/>
  <c r="H5518" i="3" s="1"/>
  <c r="L5518" i="3" s="1"/>
  <c r="D5518" i="3"/>
  <c r="M5518" i="3" s="1"/>
  <c r="D5134" i="3"/>
  <c r="M5134" i="3" s="1"/>
  <c r="F5134" i="3"/>
  <c r="H5134" i="3" s="1"/>
  <c r="L5134" i="3" s="1"/>
  <c r="F2104" i="3"/>
  <c r="H2104" i="3" s="1"/>
  <c r="L2104" i="3" s="1"/>
  <c r="D2104" i="3"/>
  <c r="D1261" i="3"/>
  <c r="F1261" i="3"/>
  <c r="H1261" i="3" s="1"/>
  <c r="L1261" i="3" s="1"/>
  <c r="F3256" i="3"/>
  <c r="H3256" i="3" s="1"/>
  <c r="L3256" i="3" s="1"/>
  <c r="D3256" i="3"/>
  <c r="D780" i="3"/>
  <c r="F780" i="3"/>
  <c r="H780" i="3" s="1"/>
  <c r="L780" i="3" s="1"/>
  <c r="D4480" i="3"/>
  <c r="M4480" i="3" s="1"/>
  <c r="F4480" i="3"/>
  <c r="H4480" i="3" s="1"/>
  <c r="L4480" i="3" s="1"/>
  <c r="F5868" i="3"/>
  <c r="H5868" i="3" s="1"/>
  <c r="L5868" i="3" s="1"/>
  <c r="D5868" i="3"/>
  <c r="M5868" i="3" s="1"/>
  <c r="D2202" i="3"/>
  <c r="F2202" i="3"/>
  <c r="H2202" i="3" s="1"/>
  <c r="L2202" i="3" s="1"/>
  <c r="F2875" i="3"/>
  <c r="H2875" i="3" s="1"/>
  <c r="L2875" i="3" s="1"/>
  <c r="D2875" i="3"/>
  <c r="F3735" i="3"/>
  <c r="H3735" i="3" s="1"/>
  <c r="L3735" i="3" s="1"/>
  <c r="D3735" i="3"/>
  <c r="M3735" i="3" s="1"/>
  <c r="D3093" i="3"/>
  <c r="F3093" i="3"/>
  <c r="H3093" i="3" s="1"/>
  <c r="L3093" i="3" s="1"/>
  <c r="F2188" i="3"/>
  <c r="H2188" i="3" s="1"/>
  <c r="L2188" i="3" s="1"/>
  <c r="D2188" i="3"/>
  <c r="F5278" i="3"/>
  <c r="H5278" i="3" s="1"/>
  <c r="L5278" i="3" s="1"/>
  <c r="D5278" i="3"/>
  <c r="M5278" i="3" s="1"/>
  <c r="F5583" i="3"/>
  <c r="H5583" i="3" s="1"/>
  <c r="L5583" i="3" s="1"/>
  <c r="D5583" i="3"/>
  <c r="M5583" i="3" s="1"/>
  <c r="D273" i="3"/>
  <c r="F273" i="3"/>
  <c r="H273" i="3" s="1"/>
  <c r="L273" i="3" s="1"/>
  <c r="D2564" i="3"/>
  <c r="F2564" i="3"/>
  <c r="H2564" i="3" s="1"/>
  <c r="L2564" i="3" s="1"/>
  <c r="D5933" i="3"/>
  <c r="M5933" i="3" s="1"/>
  <c r="F5933" i="3"/>
  <c r="H5933" i="3" s="1"/>
  <c r="L5933" i="3" s="1"/>
  <c r="F149" i="3"/>
  <c r="H149" i="3" s="1"/>
  <c r="L149" i="3" s="1"/>
  <c r="D149" i="3"/>
  <c r="D3709" i="3"/>
  <c r="F3709" i="3"/>
  <c r="H3709" i="3" s="1"/>
  <c r="L3709" i="3" s="1"/>
  <c r="F1693" i="3"/>
  <c r="H1693" i="3" s="1"/>
  <c r="L1693" i="3" s="1"/>
  <c r="D1693" i="3"/>
  <c r="F2748" i="3"/>
  <c r="H2748" i="3" s="1"/>
  <c r="L2748" i="3" s="1"/>
  <c r="D2748" i="3"/>
  <c r="D5349" i="3"/>
  <c r="M5349" i="3" s="1"/>
  <c r="F5349" i="3"/>
  <c r="H5349" i="3" s="1"/>
  <c r="L5349" i="3" s="1"/>
  <c r="F3424" i="3"/>
  <c r="H3424" i="3" s="1"/>
  <c r="L3424" i="3" s="1"/>
  <c r="D3424" i="3"/>
  <c r="D4941" i="3"/>
  <c r="M4941" i="3" s="1"/>
  <c r="F4941" i="3"/>
  <c r="H4941" i="3" s="1"/>
  <c r="L4941" i="3" s="1"/>
  <c r="F2381" i="3"/>
  <c r="H2381" i="3" s="1"/>
  <c r="L2381" i="3" s="1"/>
  <c r="D2381" i="3"/>
  <c r="D23" i="3"/>
  <c r="F23" i="3"/>
  <c r="H23" i="3" s="1"/>
  <c r="L23" i="3" s="1"/>
  <c r="D1043" i="3"/>
  <c r="F1043" i="3"/>
  <c r="H1043" i="3" s="1"/>
  <c r="L1043" i="3" s="1"/>
  <c r="F2929" i="3"/>
  <c r="H2929" i="3" s="1"/>
  <c r="L2929" i="3" s="1"/>
  <c r="D2929" i="3"/>
  <c r="F1231" i="3"/>
  <c r="H1231" i="3" s="1"/>
  <c r="L1231" i="3" s="1"/>
  <c r="D1231" i="3"/>
  <c r="F1056" i="3"/>
  <c r="H1056" i="3" s="1"/>
  <c r="L1056" i="3" s="1"/>
  <c r="D1056" i="3"/>
  <c r="D2919" i="3"/>
  <c r="F2919" i="3"/>
  <c r="H2919" i="3" s="1"/>
  <c r="L2919" i="3" s="1"/>
  <c r="D949" i="3"/>
  <c r="F949" i="3"/>
  <c r="H949" i="3" s="1"/>
  <c r="L949" i="3" s="1"/>
  <c r="D5633" i="3"/>
  <c r="M5633" i="3" s="1"/>
  <c r="F5633" i="3"/>
  <c r="H5633" i="3" s="1"/>
  <c r="L5633" i="3" s="1"/>
  <c r="D4257" i="3"/>
  <c r="M4257" i="3" s="1"/>
  <c r="F4257" i="3"/>
  <c r="H4257" i="3" s="1"/>
  <c r="L4257" i="3" s="1"/>
  <c r="D4297" i="3"/>
  <c r="M4297" i="3" s="1"/>
  <c r="F4297" i="3"/>
  <c r="H4297" i="3" s="1"/>
  <c r="L4297" i="3" s="1"/>
  <c r="D2752" i="3"/>
  <c r="F2752" i="3"/>
  <c r="H2752" i="3" s="1"/>
  <c r="L2752" i="3" s="1"/>
  <c r="D5682" i="3"/>
  <c r="M5682" i="3" s="1"/>
  <c r="F5682" i="3"/>
  <c r="H5682" i="3" s="1"/>
  <c r="L5682" i="3" s="1"/>
  <c r="F2775" i="3"/>
  <c r="H2775" i="3" s="1"/>
  <c r="L2775" i="3" s="1"/>
  <c r="D2775" i="3"/>
  <c r="D1439" i="3"/>
  <c r="F1439" i="3"/>
  <c r="H1439" i="3" s="1"/>
  <c r="L1439" i="3" s="1"/>
  <c r="F1383" i="3"/>
  <c r="H1383" i="3" s="1"/>
  <c r="L1383" i="3" s="1"/>
  <c r="D1383" i="3"/>
  <c r="D3391" i="3"/>
  <c r="F3391" i="3"/>
  <c r="H3391" i="3" s="1"/>
  <c r="L3391" i="3" s="1"/>
  <c r="F2278" i="3"/>
  <c r="H2278" i="3" s="1"/>
  <c r="L2278" i="3" s="1"/>
  <c r="D2278" i="3"/>
  <c r="F4469" i="3"/>
  <c r="H4469" i="3" s="1"/>
  <c r="L4469" i="3" s="1"/>
  <c r="D4469" i="3"/>
  <c r="M4469" i="3" s="1"/>
  <c r="F907" i="3"/>
  <c r="H907" i="3" s="1"/>
  <c r="L907" i="3" s="1"/>
  <c r="D907" i="3"/>
  <c r="F4651" i="3"/>
  <c r="H4651" i="3" s="1"/>
  <c r="L4651" i="3" s="1"/>
  <c r="D4651" i="3"/>
  <c r="M4651" i="3" s="1"/>
  <c r="D5786" i="3"/>
  <c r="M5786" i="3" s="1"/>
  <c r="F5786" i="3"/>
  <c r="H5786" i="3" s="1"/>
  <c r="L5786" i="3" s="1"/>
  <c r="D2611" i="3"/>
  <c r="F2611" i="3"/>
  <c r="H2611" i="3" s="1"/>
  <c r="L2611" i="3" s="1"/>
  <c r="F1877" i="3"/>
  <c r="H1877" i="3" s="1"/>
  <c r="L1877" i="3" s="1"/>
  <c r="D1877" i="3"/>
  <c r="D3698" i="3"/>
  <c r="F3698" i="3"/>
  <c r="H3698" i="3" s="1"/>
  <c r="L3698" i="3" s="1"/>
  <c r="D632" i="3"/>
  <c r="F632" i="3"/>
  <c r="H632" i="3" s="1"/>
  <c r="L632" i="3" s="1"/>
  <c r="D3311" i="3"/>
  <c r="F3311" i="3"/>
  <c r="H3311" i="3" s="1"/>
  <c r="L3311" i="3" s="1"/>
  <c r="D3185" i="3"/>
  <c r="F3185" i="3"/>
  <c r="H3185" i="3" s="1"/>
  <c r="L3185" i="3" s="1"/>
  <c r="D2457" i="3"/>
  <c r="F2457" i="3"/>
  <c r="H2457" i="3" s="1"/>
  <c r="L2457" i="3" s="1"/>
  <c r="D4101" i="3"/>
  <c r="M4101" i="3" s="1"/>
  <c r="F4101" i="3"/>
  <c r="H4101" i="3" s="1"/>
  <c r="L4101" i="3" s="1"/>
  <c r="F3677" i="3"/>
  <c r="H3677" i="3" s="1"/>
  <c r="L3677" i="3" s="1"/>
  <c r="D3677" i="3"/>
  <c r="D3851" i="3"/>
  <c r="M3851" i="3" s="1"/>
  <c r="F3851" i="3"/>
  <c r="H3851" i="3" s="1"/>
  <c r="L3851" i="3" s="1"/>
  <c r="D5964" i="3"/>
  <c r="M5964" i="3" s="1"/>
  <c r="F5964" i="3"/>
  <c r="H5964" i="3" s="1"/>
  <c r="L5964" i="3" s="1"/>
  <c r="F5237" i="3"/>
  <c r="H5237" i="3" s="1"/>
  <c r="L5237" i="3" s="1"/>
  <c r="D5237" i="3"/>
  <c r="M5237" i="3" s="1"/>
  <c r="D5721" i="3"/>
  <c r="M5721" i="3" s="1"/>
  <c r="F5721" i="3"/>
  <c r="H5721" i="3" s="1"/>
  <c r="L5721" i="3" s="1"/>
  <c r="D5099" i="3"/>
  <c r="M5099" i="3" s="1"/>
  <c r="F5099" i="3"/>
  <c r="H5099" i="3" s="1"/>
  <c r="L5099" i="3" s="1"/>
  <c r="F3918" i="3"/>
  <c r="H3918" i="3" s="1"/>
  <c r="L3918" i="3" s="1"/>
  <c r="D3918" i="3"/>
  <c r="M3918" i="3" s="1"/>
  <c r="D19" i="3"/>
  <c r="F19" i="3"/>
  <c r="H19" i="3" s="1"/>
  <c r="L19" i="3" s="1"/>
  <c r="F2528" i="3"/>
  <c r="H2528" i="3" s="1"/>
  <c r="L2528" i="3" s="1"/>
  <c r="D2528" i="3"/>
  <c r="D5109" i="3"/>
  <c r="M5109" i="3" s="1"/>
  <c r="F5109" i="3"/>
  <c r="H5109" i="3" s="1"/>
  <c r="L5109" i="3" s="1"/>
  <c r="D5291" i="3"/>
  <c r="M5291" i="3" s="1"/>
  <c r="F5291" i="3"/>
  <c r="H5291" i="3" s="1"/>
  <c r="L5291" i="3" s="1"/>
  <c r="D1824" i="3"/>
  <c r="F1824" i="3"/>
  <c r="H1824" i="3" s="1"/>
  <c r="L1824" i="3" s="1"/>
  <c r="D2018" i="3"/>
  <c r="F2018" i="3"/>
  <c r="H2018" i="3" s="1"/>
  <c r="L2018" i="3" s="1"/>
  <c r="D5427" i="3"/>
  <c r="M5427" i="3" s="1"/>
  <c r="F5427" i="3"/>
  <c r="H5427" i="3" s="1"/>
  <c r="L5427" i="3" s="1"/>
  <c r="D4788" i="3"/>
  <c r="M4788" i="3" s="1"/>
  <c r="F4788" i="3"/>
  <c r="H4788" i="3" s="1"/>
  <c r="L4788" i="3" s="1"/>
  <c r="D4228" i="3"/>
  <c r="M4228" i="3" s="1"/>
  <c r="F4228" i="3"/>
  <c r="H4228" i="3" s="1"/>
  <c r="L4228" i="3" s="1"/>
  <c r="D5247" i="3"/>
  <c r="M5247" i="3" s="1"/>
  <c r="F5247" i="3"/>
  <c r="H5247" i="3" s="1"/>
  <c r="L5247" i="3" s="1"/>
  <c r="D4914" i="3"/>
  <c r="M4914" i="3" s="1"/>
  <c r="F4914" i="3"/>
  <c r="H4914" i="3" s="1"/>
  <c r="L4914" i="3" s="1"/>
  <c r="F5164" i="3"/>
  <c r="H5164" i="3" s="1"/>
  <c r="L5164" i="3" s="1"/>
  <c r="D5164" i="3"/>
  <c r="M5164" i="3" s="1"/>
  <c r="D4353" i="3"/>
  <c r="M4353" i="3" s="1"/>
  <c r="F4353" i="3"/>
  <c r="H4353" i="3" s="1"/>
  <c r="L4353" i="3" s="1"/>
  <c r="D4911" i="3"/>
  <c r="M4911" i="3" s="1"/>
  <c r="F4911" i="3"/>
  <c r="H4911" i="3" s="1"/>
  <c r="L4911" i="3" s="1"/>
  <c r="F729" i="3"/>
  <c r="H729" i="3" s="1"/>
  <c r="L729" i="3" s="1"/>
  <c r="D729" i="3"/>
  <c r="D1875" i="3"/>
  <c r="F1875" i="3"/>
  <c r="H1875" i="3" s="1"/>
  <c r="L1875" i="3" s="1"/>
  <c r="F219" i="3"/>
  <c r="H219" i="3" s="1"/>
  <c r="L219" i="3" s="1"/>
  <c r="D219" i="3"/>
  <c r="F4095" i="3"/>
  <c r="H4095" i="3" s="1"/>
  <c r="L4095" i="3" s="1"/>
  <c r="D4095" i="3"/>
  <c r="M4095" i="3" s="1"/>
  <c r="D1378" i="3"/>
  <c r="F1378" i="3"/>
  <c r="H1378" i="3" s="1"/>
  <c r="L1378" i="3" s="1"/>
  <c r="D4049" i="3"/>
  <c r="M4049" i="3" s="1"/>
  <c r="F4049" i="3"/>
  <c r="H4049" i="3" s="1"/>
  <c r="L4049" i="3" s="1"/>
  <c r="D5663" i="3"/>
  <c r="M5663" i="3" s="1"/>
  <c r="F5663" i="3"/>
  <c r="H5663" i="3" s="1"/>
  <c r="L5663" i="3" s="1"/>
  <c r="F866" i="3"/>
  <c r="H866" i="3" s="1"/>
  <c r="L866" i="3" s="1"/>
  <c r="D866" i="3"/>
  <c r="F1042" i="3"/>
  <c r="H1042" i="3" s="1"/>
  <c r="L1042" i="3" s="1"/>
  <c r="D1042" i="3"/>
  <c r="F2942" i="3"/>
  <c r="H2942" i="3" s="1"/>
  <c r="L2942" i="3" s="1"/>
  <c r="D2942" i="3"/>
  <c r="F367" i="3"/>
  <c r="H367" i="3" s="1"/>
  <c r="L367" i="3" s="1"/>
  <c r="D367" i="3"/>
  <c r="F1579" i="3"/>
  <c r="H1579" i="3" s="1"/>
  <c r="L1579" i="3" s="1"/>
  <c r="D1579" i="3"/>
  <c r="F5447" i="3"/>
  <c r="H5447" i="3" s="1"/>
  <c r="L5447" i="3" s="1"/>
  <c r="D5447" i="3"/>
  <c r="M5447" i="3" s="1"/>
  <c r="F1106" i="3"/>
  <c r="H1106" i="3" s="1"/>
  <c r="L1106" i="3" s="1"/>
  <c r="D1106" i="3"/>
  <c r="D1268" i="3"/>
  <c r="F1268" i="3"/>
  <c r="H1268" i="3" s="1"/>
  <c r="L1268" i="3" s="1"/>
  <c r="F5759" i="3"/>
  <c r="H5759" i="3" s="1"/>
  <c r="L5759" i="3" s="1"/>
  <c r="D5759" i="3"/>
  <c r="M5759" i="3" s="1"/>
  <c r="D704" i="3"/>
  <c r="F704" i="3"/>
  <c r="H704" i="3" s="1"/>
  <c r="L704" i="3" s="1"/>
  <c r="F4697" i="3"/>
  <c r="H4697" i="3" s="1"/>
  <c r="L4697" i="3" s="1"/>
  <c r="D4697" i="3"/>
  <c r="M4697" i="3" s="1"/>
  <c r="D1649" i="3"/>
  <c r="F1649" i="3"/>
  <c r="H1649" i="3" s="1"/>
  <c r="L1649" i="3" s="1"/>
  <c r="F5346" i="3"/>
  <c r="H5346" i="3" s="1"/>
  <c r="L5346" i="3" s="1"/>
  <c r="D5346" i="3"/>
  <c r="M5346" i="3" s="1"/>
  <c r="F5736" i="3"/>
  <c r="H5736" i="3" s="1"/>
  <c r="L5736" i="3" s="1"/>
  <c r="D5736" i="3"/>
  <c r="M5736" i="3" s="1"/>
  <c r="D3435" i="3"/>
  <c r="F3435" i="3"/>
  <c r="H3435" i="3" s="1"/>
  <c r="L3435" i="3" s="1"/>
  <c r="D664" i="3"/>
  <c r="F664" i="3"/>
  <c r="H664" i="3" s="1"/>
  <c r="L664" i="3" s="1"/>
  <c r="F5911" i="3"/>
  <c r="H5911" i="3" s="1"/>
  <c r="L5911" i="3" s="1"/>
  <c r="D5911" i="3"/>
  <c r="M5911" i="3" s="1"/>
  <c r="D207" i="3"/>
  <c r="F207" i="3"/>
  <c r="H207" i="3" s="1"/>
  <c r="L207" i="3" s="1"/>
  <c r="D1740" i="3"/>
  <c r="F1740" i="3"/>
  <c r="H1740" i="3" s="1"/>
  <c r="L1740" i="3" s="1"/>
  <c r="F5499" i="3"/>
  <c r="H5499" i="3" s="1"/>
  <c r="L5499" i="3" s="1"/>
  <c r="D5499" i="3"/>
  <c r="M5499" i="3" s="1"/>
  <c r="D5173" i="3"/>
  <c r="M5173" i="3" s="1"/>
  <c r="F5173" i="3"/>
  <c r="H5173" i="3" s="1"/>
  <c r="L5173" i="3" s="1"/>
  <c r="D4993" i="3"/>
  <c r="M4993" i="3" s="1"/>
  <c r="F4993" i="3"/>
  <c r="H4993" i="3" s="1"/>
  <c r="L4993" i="3" s="1"/>
  <c r="D292" i="3"/>
  <c r="F292" i="3"/>
  <c r="H292" i="3" s="1"/>
  <c r="L292" i="3" s="1"/>
  <c r="D944" i="3"/>
  <c r="F944" i="3"/>
  <c r="H944" i="3" s="1"/>
  <c r="L944" i="3" s="1"/>
  <c r="F3662" i="3"/>
  <c r="H3662" i="3" s="1"/>
  <c r="L3662" i="3" s="1"/>
  <c r="D3662" i="3"/>
  <c r="D3350" i="3"/>
  <c r="F3350" i="3"/>
  <c r="H3350" i="3" s="1"/>
  <c r="L3350" i="3" s="1"/>
  <c r="F4129" i="3"/>
  <c r="H4129" i="3" s="1"/>
  <c r="L4129" i="3" s="1"/>
  <c r="D4129" i="3"/>
  <c r="M4129" i="3" s="1"/>
  <c r="D5285" i="3"/>
  <c r="M5285" i="3" s="1"/>
  <c r="F5285" i="3"/>
  <c r="H5285" i="3" s="1"/>
  <c r="L5285" i="3" s="1"/>
  <c r="F5205" i="3"/>
  <c r="H5205" i="3" s="1"/>
  <c r="L5205" i="3" s="1"/>
  <c r="D5205" i="3"/>
  <c r="M5205" i="3" s="1"/>
  <c r="D1146" i="3"/>
  <c r="F1146" i="3"/>
  <c r="H1146" i="3" s="1"/>
  <c r="L1146" i="3" s="1"/>
  <c r="D2132" i="3"/>
  <c r="F2132" i="3"/>
  <c r="H2132" i="3" s="1"/>
  <c r="L2132" i="3" s="1"/>
  <c r="F3039" i="3"/>
  <c r="H3039" i="3" s="1"/>
  <c r="L3039" i="3" s="1"/>
  <c r="D3039" i="3"/>
  <c r="F3856" i="3"/>
  <c r="H3856" i="3" s="1"/>
  <c r="L3856" i="3" s="1"/>
  <c r="D3856" i="3"/>
  <c r="M3856" i="3" s="1"/>
  <c r="D2350" i="3"/>
  <c r="F2350" i="3"/>
  <c r="H2350" i="3" s="1"/>
  <c r="L2350" i="3" s="1"/>
  <c r="F5642" i="3"/>
  <c r="H5642" i="3" s="1"/>
  <c r="L5642" i="3" s="1"/>
  <c r="D5642" i="3"/>
  <c r="M5642" i="3" s="1"/>
  <c r="D4940" i="3"/>
  <c r="M4940" i="3" s="1"/>
  <c r="F4940" i="3"/>
  <c r="H4940" i="3" s="1"/>
  <c r="L4940" i="3" s="1"/>
  <c r="F4227" i="3"/>
  <c r="H4227" i="3" s="1"/>
  <c r="L4227" i="3" s="1"/>
  <c r="D4227" i="3"/>
  <c r="M4227" i="3" s="1"/>
  <c r="D5170" i="3"/>
  <c r="M5170" i="3" s="1"/>
  <c r="F5170" i="3"/>
  <c r="H5170" i="3" s="1"/>
  <c r="L5170" i="3" s="1"/>
  <c r="D3596" i="3"/>
  <c r="F3596" i="3"/>
  <c r="H3596" i="3" s="1"/>
  <c r="L3596" i="3" s="1"/>
  <c r="D5242" i="3"/>
  <c r="M5242" i="3" s="1"/>
  <c r="F5242" i="3"/>
  <c r="H5242" i="3" s="1"/>
  <c r="L5242" i="3" s="1"/>
  <c r="D976" i="3"/>
  <c r="F976" i="3"/>
  <c r="H976" i="3" s="1"/>
  <c r="L976" i="3" s="1"/>
  <c r="D2665" i="3"/>
  <c r="F2665" i="3"/>
  <c r="H2665" i="3" s="1"/>
  <c r="L2665" i="3" s="1"/>
  <c r="D3179" i="3"/>
  <c r="F3179" i="3"/>
  <c r="H3179" i="3" s="1"/>
  <c r="L3179" i="3" s="1"/>
  <c r="F3758" i="3"/>
  <c r="H3758" i="3" s="1"/>
  <c r="L3758" i="3" s="1"/>
  <c r="D3758" i="3"/>
  <c r="M3758" i="3" s="1"/>
  <c r="D3849" i="3"/>
  <c r="M3849" i="3" s="1"/>
  <c r="F3849" i="3"/>
  <c r="H3849" i="3" s="1"/>
  <c r="L3849" i="3" s="1"/>
  <c r="F4668" i="3"/>
  <c r="H4668" i="3" s="1"/>
  <c r="L4668" i="3" s="1"/>
  <c r="D4668" i="3"/>
  <c r="M4668" i="3" s="1"/>
  <c r="F3790" i="3"/>
  <c r="H3790" i="3" s="1"/>
  <c r="L3790" i="3" s="1"/>
  <c r="D3790" i="3"/>
  <c r="M3790" i="3" s="1"/>
  <c r="F5795" i="3"/>
  <c r="H5795" i="3" s="1"/>
  <c r="L5795" i="3" s="1"/>
  <c r="D5795" i="3"/>
  <c r="M5795" i="3" s="1"/>
  <c r="F1657" i="3"/>
  <c r="H1657" i="3" s="1"/>
  <c r="L1657" i="3" s="1"/>
  <c r="D1657" i="3"/>
  <c r="D994" i="3"/>
  <c r="F994" i="3"/>
  <c r="H994" i="3" s="1"/>
  <c r="L994" i="3" s="1"/>
  <c r="D2199" i="3"/>
  <c r="F2199" i="3"/>
  <c r="H2199" i="3" s="1"/>
  <c r="L2199" i="3" s="1"/>
  <c r="D2792" i="3"/>
  <c r="F2792" i="3"/>
  <c r="H2792" i="3" s="1"/>
  <c r="L2792" i="3" s="1"/>
  <c r="F2914" i="3"/>
  <c r="H2914" i="3" s="1"/>
  <c r="L2914" i="3" s="1"/>
  <c r="D2914" i="3"/>
  <c r="F4693" i="3"/>
  <c r="H4693" i="3" s="1"/>
  <c r="L4693" i="3" s="1"/>
  <c r="D4693" i="3"/>
  <c r="M4693" i="3" s="1"/>
  <c r="D1252" i="3"/>
  <c r="F1252" i="3"/>
  <c r="H1252" i="3" s="1"/>
  <c r="L1252" i="3" s="1"/>
  <c r="D1520" i="3"/>
  <c r="F1520" i="3"/>
  <c r="H1520" i="3" s="1"/>
  <c r="L1520" i="3" s="1"/>
  <c r="D1326" i="3"/>
  <c r="F1326" i="3"/>
  <c r="H1326" i="3" s="1"/>
  <c r="L1326" i="3" s="1"/>
  <c r="F3634" i="3"/>
  <c r="H3634" i="3" s="1"/>
  <c r="L3634" i="3" s="1"/>
  <c r="D3634" i="3"/>
  <c r="D2138" i="3"/>
  <c r="F2138" i="3"/>
  <c r="H2138" i="3" s="1"/>
  <c r="L2138" i="3" s="1"/>
  <c r="D5275" i="3"/>
  <c r="M5275" i="3" s="1"/>
  <c r="F5275" i="3"/>
  <c r="H5275" i="3" s="1"/>
  <c r="L5275" i="3" s="1"/>
  <c r="D3193" i="3"/>
  <c r="F3193" i="3"/>
  <c r="H3193" i="3" s="1"/>
  <c r="L3193" i="3" s="1"/>
  <c r="F5966" i="3"/>
  <c r="H5966" i="3" s="1"/>
  <c r="L5966" i="3" s="1"/>
  <c r="D5966" i="3"/>
  <c r="M5966" i="3" s="1"/>
  <c r="F1993" i="3"/>
  <c r="H1993" i="3" s="1"/>
  <c r="L1993" i="3" s="1"/>
  <c r="D1993" i="3"/>
  <c r="D3242" i="3"/>
  <c r="F3242" i="3"/>
  <c r="H3242" i="3" s="1"/>
  <c r="L3242" i="3" s="1"/>
  <c r="D79" i="3"/>
  <c r="F79" i="3"/>
  <c r="H79" i="3" s="1"/>
  <c r="L79" i="3" s="1"/>
  <c r="D1930" i="3"/>
  <c r="F1930" i="3"/>
  <c r="H1930" i="3" s="1"/>
  <c r="L1930" i="3" s="1"/>
  <c r="D4386" i="3"/>
  <c r="M4386" i="3" s="1"/>
  <c r="F4386" i="3"/>
  <c r="H4386" i="3" s="1"/>
  <c r="L4386" i="3" s="1"/>
  <c r="D491" i="3"/>
  <c r="F491" i="3"/>
  <c r="H491" i="3" s="1"/>
  <c r="L491" i="3" s="1"/>
  <c r="D1157" i="3"/>
  <c r="F1157" i="3"/>
  <c r="H1157" i="3" s="1"/>
  <c r="L1157" i="3" s="1"/>
  <c r="F5771" i="3"/>
  <c r="H5771" i="3" s="1"/>
  <c r="L5771" i="3" s="1"/>
  <c r="D5771" i="3"/>
  <c r="M5771" i="3" s="1"/>
  <c r="F497" i="3"/>
  <c r="H497" i="3" s="1"/>
  <c r="L497" i="3" s="1"/>
  <c r="D497" i="3"/>
  <c r="D2021" i="3"/>
  <c r="F2021" i="3"/>
  <c r="H2021" i="3" s="1"/>
  <c r="L2021" i="3" s="1"/>
  <c r="D2455" i="3"/>
  <c r="F2455" i="3"/>
  <c r="H2455" i="3" s="1"/>
  <c r="L2455" i="3" s="1"/>
  <c r="D4831" i="3"/>
  <c r="M4831" i="3" s="1"/>
  <c r="F4831" i="3"/>
  <c r="H4831" i="3" s="1"/>
  <c r="L4831" i="3" s="1"/>
  <c r="D5207" i="3"/>
  <c r="M5207" i="3" s="1"/>
  <c r="F5207" i="3"/>
  <c r="H5207" i="3" s="1"/>
  <c r="L5207" i="3" s="1"/>
  <c r="D5331" i="3"/>
  <c r="M5331" i="3" s="1"/>
  <c r="F5331" i="3"/>
  <c r="H5331" i="3" s="1"/>
  <c r="L5331" i="3" s="1"/>
  <c r="D4882" i="3"/>
  <c r="M4882" i="3" s="1"/>
  <c r="F4882" i="3"/>
  <c r="H4882" i="3" s="1"/>
  <c r="L4882" i="3" s="1"/>
  <c r="D445" i="3"/>
  <c r="F445" i="3"/>
  <c r="H445" i="3" s="1"/>
  <c r="L445" i="3" s="1"/>
  <c r="D583" i="3"/>
  <c r="F583" i="3"/>
  <c r="H583" i="3" s="1"/>
  <c r="L583" i="3" s="1"/>
  <c r="D999" i="3"/>
  <c r="F999" i="3"/>
  <c r="H999" i="3" s="1"/>
  <c r="L999" i="3" s="1"/>
  <c r="D5981" i="3"/>
  <c r="M5981" i="3" s="1"/>
  <c r="F5981" i="3"/>
  <c r="H5981" i="3" s="1"/>
  <c r="L5981" i="3" s="1"/>
  <c r="F2221" i="3"/>
  <c r="H2221" i="3" s="1"/>
  <c r="L2221" i="3" s="1"/>
  <c r="D2221" i="3"/>
  <c r="D290" i="3"/>
  <c r="F290" i="3"/>
  <c r="H290" i="3" s="1"/>
  <c r="L290" i="3" s="1"/>
  <c r="D1029" i="3"/>
  <c r="F1029" i="3"/>
  <c r="H1029" i="3" s="1"/>
  <c r="L1029" i="3" s="1"/>
  <c r="F2641" i="3"/>
  <c r="H2641" i="3" s="1"/>
  <c r="L2641" i="3" s="1"/>
  <c r="D2641" i="3"/>
  <c r="D2430" i="3"/>
  <c r="F2430" i="3"/>
  <c r="H2430" i="3" s="1"/>
  <c r="L2430" i="3" s="1"/>
  <c r="D605" i="3"/>
  <c r="F605" i="3"/>
  <c r="H605" i="3" s="1"/>
  <c r="L605" i="3" s="1"/>
  <c r="D559" i="3"/>
  <c r="F559" i="3"/>
  <c r="H559" i="3" s="1"/>
  <c r="L559" i="3" s="1"/>
  <c r="D4930" i="3"/>
  <c r="M4930" i="3" s="1"/>
  <c r="F4930" i="3"/>
  <c r="H4930" i="3" s="1"/>
  <c r="L4930" i="3" s="1"/>
  <c r="F5017" i="3"/>
  <c r="H5017" i="3" s="1"/>
  <c r="L5017" i="3" s="1"/>
  <c r="D5017" i="3"/>
  <c r="M5017" i="3" s="1"/>
  <c r="F4999" i="3"/>
  <c r="H4999" i="3" s="1"/>
  <c r="L4999" i="3" s="1"/>
  <c r="D4999" i="3"/>
  <c r="M4999" i="3" s="1"/>
  <c r="D4066" i="3"/>
  <c r="M4066" i="3" s="1"/>
  <c r="F4066" i="3"/>
  <c r="H4066" i="3" s="1"/>
  <c r="L4066" i="3" s="1"/>
  <c r="F3812" i="3"/>
  <c r="H3812" i="3" s="1"/>
  <c r="L3812" i="3" s="1"/>
  <c r="D3812" i="3"/>
  <c r="M3812" i="3" s="1"/>
  <c r="F3859" i="3"/>
  <c r="H3859" i="3" s="1"/>
  <c r="L3859" i="3" s="1"/>
  <c r="D3859" i="3"/>
  <c r="M3859" i="3" s="1"/>
  <c r="F5672" i="3"/>
  <c r="H5672" i="3" s="1"/>
  <c r="L5672" i="3" s="1"/>
  <c r="D5672" i="3"/>
  <c r="M5672" i="3" s="1"/>
  <c r="D2624" i="3"/>
  <c r="F2624" i="3"/>
  <c r="H2624" i="3" s="1"/>
  <c r="L2624" i="3" s="1"/>
  <c r="F5402" i="3"/>
  <c r="H5402" i="3" s="1"/>
  <c r="L5402" i="3" s="1"/>
  <c r="D5402" i="3"/>
  <c r="M5402" i="3" s="1"/>
  <c r="F5970" i="3"/>
  <c r="H5970" i="3" s="1"/>
  <c r="L5970" i="3" s="1"/>
  <c r="D5970" i="3"/>
  <c r="M5970" i="3" s="1"/>
  <c r="D721" i="3"/>
  <c r="F721" i="3"/>
  <c r="H721" i="3" s="1"/>
  <c r="L721" i="3" s="1"/>
  <c r="D863" i="3"/>
  <c r="F863" i="3"/>
  <c r="H863" i="3" s="1"/>
  <c r="L863" i="3" s="1"/>
  <c r="D1899" i="3"/>
  <c r="F1899" i="3"/>
  <c r="H1899" i="3" s="1"/>
  <c r="L1899" i="3" s="1"/>
  <c r="D3448" i="3"/>
  <c r="F3448" i="3"/>
  <c r="H3448" i="3" s="1"/>
  <c r="L3448" i="3" s="1"/>
  <c r="D853" i="3"/>
  <c r="F853" i="3"/>
  <c r="H853" i="3" s="1"/>
  <c r="L853" i="3" s="1"/>
  <c r="D3186" i="3"/>
  <c r="F3186" i="3"/>
  <c r="H3186" i="3" s="1"/>
  <c r="L3186" i="3" s="1"/>
  <c r="D4958" i="3"/>
  <c r="M4958" i="3" s="1"/>
  <c r="F4958" i="3"/>
  <c r="H4958" i="3" s="1"/>
  <c r="L4958" i="3" s="1"/>
  <c r="D4006" i="3"/>
  <c r="M4006" i="3" s="1"/>
  <c r="F4006" i="3"/>
  <c r="H4006" i="3" s="1"/>
  <c r="L4006" i="3" s="1"/>
  <c r="D2135" i="3"/>
  <c r="F2135" i="3"/>
  <c r="H2135" i="3" s="1"/>
  <c r="L2135" i="3" s="1"/>
  <c r="D5823" i="3"/>
  <c r="M5823" i="3" s="1"/>
  <c r="F5823" i="3"/>
  <c r="H5823" i="3" s="1"/>
  <c r="L5823" i="3" s="1"/>
  <c r="D1943" i="3"/>
  <c r="F1943" i="3"/>
  <c r="H1943" i="3" s="1"/>
  <c r="L1943" i="3" s="1"/>
  <c r="F5903" i="3"/>
  <c r="H5903" i="3" s="1"/>
  <c r="L5903" i="3" s="1"/>
  <c r="D5903" i="3"/>
  <c r="M5903" i="3" s="1"/>
  <c r="D5441" i="3"/>
  <c r="M5441" i="3" s="1"/>
  <c r="F5441" i="3"/>
  <c r="H5441" i="3" s="1"/>
  <c r="L5441" i="3" s="1"/>
  <c r="D115" i="3"/>
  <c r="F115" i="3"/>
  <c r="H115" i="3" s="1"/>
  <c r="L115" i="3" s="1"/>
  <c r="F5747" i="3"/>
  <c r="H5747" i="3" s="1"/>
  <c r="L5747" i="3" s="1"/>
  <c r="D5747" i="3"/>
  <c r="M5747" i="3" s="1"/>
  <c r="D4987" i="3"/>
  <c r="M4987" i="3" s="1"/>
  <c r="F4987" i="3"/>
  <c r="H4987" i="3" s="1"/>
  <c r="L4987" i="3" s="1"/>
  <c r="D702" i="3"/>
  <c r="F702" i="3"/>
  <c r="H702" i="3" s="1"/>
  <c r="L702" i="3" s="1"/>
  <c r="D970" i="3"/>
  <c r="F970" i="3"/>
  <c r="H970" i="3" s="1"/>
  <c r="L970" i="3" s="1"/>
  <c r="D1959" i="3"/>
  <c r="F1959" i="3"/>
  <c r="H1959" i="3" s="1"/>
  <c r="L1959" i="3" s="1"/>
  <c r="F4373" i="3"/>
  <c r="H4373" i="3" s="1"/>
  <c r="L4373" i="3" s="1"/>
  <c r="D4373" i="3"/>
  <c r="M4373" i="3" s="1"/>
  <c r="D4636" i="3"/>
  <c r="M4636" i="3" s="1"/>
  <c r="F4636" i="3"/>
  <c r="H4636" i="3" s="1"/>
  <c r="L4636" i="3" s="1"/>
  <c r="F1209" i="3"/>
  <c r="H1209" i="3" s="1"/>
  <c r="L1209" i="3" s="1"/>
  <c r="D1209" i="3"/>
  <c r="D4600" i="3"/>
  <c r="M4600" i="3" s="1"/>
  <c r="F4600" i="3"/>
  <c r="H4600" i="3" s="1"/>
  <c r="L4600" i="3" s="1"/>
  <c r="F277" i="3"/>
  <c r="H277" i="3" s="1"/>
  <c r="L277" i="3" s="1"/>
  <c r="D277" i="3"/>
  <c r="F4517" i="3"/>
  <c r="H4517" i="3" s="1"/>
  <c r="L4517" i="3" s="1"/>
  <c r="D4517" i="3"/>
  <c r="M4517" i="3" s="1"/>
  <c r="F4443" i="3"/>
  <c r="H4443" i="3" s="1"/>
  <c r="L4443" i="3" s="1"/>
  <c r="D4443" i="3"/>
  <c r="M4443" i="3" s="1"/>
  <c r="F4503" i="3"/>
  <c r="H4503" i="3" s="1"/>
  <c r="L4503" i="3" s="1"/>
  <c r="D4503" i="3"/>
  <c r="M4503" i="3" s="1"/>
  <c r="D3761" i="3"/>
  <c r="M3761" i="3" s="1"/>
  <c r="F3761" i="3"/>
  <c r="H3761" i="3" s="1"/>
  <c r="L3761" i="3" s="1"/>
  <c r="F5287" i="3"/>
  <c r="H5287" i="3" s="1"/>
  <c r="L5287" i="3" s="1"/>
  <c r="D5287" i="3"/>
  <c r="M5287" i="3" s="1"/>
  <c r="D2615" i="3"/>
  <c r="F2615" i="3"/>
  <c r="H2615" i="3" s="1"/>
  <c r="L2615" i="3" s="1"/>
  <c r="F4479" i="3"/>
  <c r="H4479" i="3" s="1"/>
  <c r="L4479" i="3" s="1"/>
  <c r="D4479" i="3"/>
  <c r="M4479" i="3" s="1"/>
  <c r="F4891" i="3"/>
  <c r="H4891" i="3" s="1"/>
  <c r="L4891" i="3" s="1"/>
  <c r="D4891" i="3"/>
  <c r="M4891" i="3" s="1"/>
  <c r="D3606" i="3"/>
  <c r="F3606" i="3"/>
  <c r="H3606" i="3" s="1"/>
  <c r="L3606" i="3" s="1"/>
  <c r="F4347" i="3"/>
  <c r="H4347" i="3" s="1"/>
  <c r="L4347" i="3" s="1"/>
  <c r="D4347" i="3"/>
  <c r="M4347" i="3" s="1"/>
  <c r="D968" i="3"/>
  <c r="F968" i="3"/>
  <c r="H968" i="3" s="1"/>
  <c r="L968" i="3" s="1"/>
  <c r="D1428" i="3"/>
  <c r="F1428" i="3"/>
  <c r="H1428" i="3" s="1"/>
  <c r="L1428" i="3" s="1"/>
  <c r="D3845" i="3"/>
  <c r="M3845" i="3" s="1"/>
  <c r="F3845" i="3"/>
  <c r="H3845" i="3" s="1"/>
  <c r="L3845" i="3" s="1"/>
  <c r="D3891" i="3"/>
  <c r="M3891" i="3" s="1"/>
  <c r="F3891" i="3"/>
  <c r="H3891" i="3" s="1"/>
  <c r="L3891" i="3" s="1"/>
  <c r="D4088" i="3"/>
  <c r="M4088" i="3" s="1"/>
  <c r="F4088" i="3"/>
  <c r="H4088" i="3" s="1"/>
  <c r="L4088" i="3" s="1"/>
  <c r="D3999" i="3"/>
  <c r="M3999" i="3" s="1"/>
  <c r="F3999" i="3"/>
  <c r="H3999" i="3" s="1"/>
  <c r="L3999" i="3" s="1"/>
  <c r="D5228" i="3"/>
  <c r="M5228" i="3" s="1"/>
  <c r="F5228" i="3"/>
  <c r="H5228" i="3" s="1"/>
  <c r="L5228" i="3" s="1"/>
  <c r="D2584" i="3"/>
  <c r="F2584" i="3"/>
  <c r="H2584" i="3" s="1"/>
  <c r="L2584" i="3" s="1"/>
  <c r="F4455" i="3"/>
  <c r="H4455" i="3" s="1"/>
  <c r="L4455" i="3" s="1"/>
  <c r="D4455" i="3"/>
  <c r="M4455" i="3" s="1"/>
  <c r="F1244" i="3"/>
  <c r="H1244" i="3" s="1"/>
  <c r="L1244" i="3" s="1"/>
  <c r="D1244" i="3"/>
  <c r="D1773" i="3"/>
  <c r="F1773" i="3"/>
  <c r="H1773" i="3" s="1"/>
  <c r="L1773" i="3" s="1"/>
  <c r="D2585" i="3"/>
  <c r="F2585" i="3"/>
  <c r="H2585" i="3" s="1"/>
  <c r="L2585" i="3" s="1"/>
  <c r="D4172" i="3"/>
  <c r="M4172" i="3" s="1"/>
  <c r="F4172" i="3"/>
  <c r="H4172" i="3" s="1"/>
  <c r="L4172" i="3" s="1"/>
  <c r="D239" i="3"/>
  <c r="F239" i="3"/>
  <c r="H239" i="3" s="1"/>
  <c r="L239" i="3" s="1"/>
  <c r="F3406" i="3"/>
  <c r="H3406" i="3" s="1"/>
  <c r="L3406" i="3" s="1"/>
  <c r="D3406" i="3"/>
  <c r="D1619" i="3"/>
  <c r="F1619" i="3"/>
  <c r="H1619" i="3" s="1"/>
  <c r="L1619" i="3" s="1"/>
  <c r="D487" i="3"/>
  <c r="F487" i="3"/>
  <c r="H487" i="3" s="1"/>
  <c r="L487" i="3" s="1"/>
  <c r="F3972" i="3"/>
  <c r="H3972" i="3" s="1"/>
  <c r="L3972" i="3" s="1"/>
  <c r="D3972" i="3"/>
  <c r="M3972" i="3" s="1"/>
  <c r="D4342" i="3"/>
  <c r="M4342" i="3" s="1"/>
  <c r="F4342" i="3"/>
  <c r="H4342" i="3" s="1"/>
  <c r="L4342" i="3" s="1"/>
  <c r="D3003" i="3"/>
  <c r="F3003" i="3"/>
  <c r="H3003" i="3" s="1"/>
  <c r="L3003" i="3" s="1"/>
  <c r="F2287" i="3"/>
  <c r="H2287" i="3" s="1"/>
  <c r="L2287" i="3" s="1"/>
  <c r="D2287" i="3"/>
  <c r="F1274" i="3"/>
  <c r="H1274" i="3" s="1"/>
  <c r="L1274" i="3" s="1"/>
  <c r="D1274" i="3"/>
  <c r="D3313" i="3"/>
  <c r="F3313" i="3"/>
  <c r="H3313" i="3" s="1"/>
  <c r="L3313" i="3" s="1"/>
  <c r="F3729" i="3"/>
  <c r="H3729" i="3" s="1"/>
  <c r="L3729" i="3" s="1"/>
  <c r="D3729" i="3"/>
  <c r="M3729" i="3" s="1"/>
  <c r="D3372" i="3"/>
  <c r="F3372" i="3"/>
  <c r="H3372" i="3" s="1"/>
  <c r="L3372" i="3" s="1"/>
  <c r="F3885" i="3"/>
  <c r="H3885" i="3" s="1"/>
  <c r="L3885" i="3" s="1"/>
  <c r="D3885" i="3"/>
  <c r="M3885" i="3" s="1"/>
  <c r="F5365" i="3"/>
  <c r="H5365" i="3" s="1"/>
  <c r="L5365" i="3" s="1"/>
  <c r="D5365" i="3"/>
  <c r="M5365" i="3" s="1"/>
  <c r="D4820" i="3"/>
  <c r="M4820" i="3" s="1"/>
  <c r="F4820" i="3"/>
  <c r="H4820" i="3" s="1"/>
  <c r="L4820" i="3" s="1"/>
  <c r="D4591" i="3"/>
  <c r="M4591" i="3" s="1"/>
  <c r="F4591" i="3"/>
  <c r="H4591" i="3" s="1"/>
  <c r="L4591" i="3" s="1"/>
  <c r="D1024" i="3"/>
  <c r="F1024" i="3"/>
  <c r="H1024" i="3" s="1"/>
  <c r="L1024" i="3" s="1"/>
  <c r="D3238" i="3"/>
  <c r="F3238" i="3"/>
  <c r="H3238" i="3" s="1"/>
  <c r="L3238" i="3" s="1"/>
  <c r="D3045" i="3"/>
  <c r="F3045" i="3"/>
  <c r="H3045" i="3" s="1"/>
  <c r="L3045" i="3" s="1"/>
  <c r="D2808" i="3"/>
  <c r="F2808" i="3"/>
  <c r="H2808" i="3" s="1"/>
  <c r="L2808" i="3" s="1"/>
  <c r="F221" i="3"/>
  <c r="H221" i="3" s="1"/>
  <c r="L221" i="3" s="1"/>
  <c r="D221" i="3"/>
  <c r="F200" i="3"/>
  <c r="H200" i="3" s="1"/>
  <c r="L200" i="3" s="1"/>
  <c r="D200" i="3"/>
  <c r="F2712" i="3"/>
  <c r="H2712" i="3" s="1"/>
  <c r="L2712" i="3" s="1"/>
  <c r="D2712" i="3"/>
  <c r="F3975" i="3"/>
  <c r="H3975" i="3" s="1"/>
  <c r="L3975" i="3" s="1"/>
  <c r="D3975" i="3"/>
  <c r="M3975" i="3" s="1"/>
  <c r="F2161" i="3"/>
  <c r="H2161" i="3" s="1"/>
  <c r="L2161" i="3" s="1"/>
  <c r="D2161" i="3"/>
  <c r="F4918" i="3"/>
  <c r="H4918" i="3" s="1"/>
  <c r="L4918" i="3" s="1"/>
  <c r="D4918" i="3"/>
  <c r="M4918" i="3" s="1"/>
  <c r="D429" i="3"/>
  <c r="F429" i="3"/>
  <c r="H429" i="3" s="1"/>
  <c r="L429" i="3" s="1"/>
  <c r="D2121" i="3"/>
  <c r="F2121" i="3"/>
  <c r="H2121" i="3" s="1"/>
  <c r="L2121" i="3" s="1"/>
  <c r="F4365" i="3"/>
  <c r="H4365" i="3" s="1"/>
  <c r="L4365" i="3" s="1"/>
  <c r="D4365" i="3"/>
  <c r="M4365" i="3" s="1"/>
  <c r="F2565" i="3"/>
  <c r="H2565" i="3" s="1"/>
  <c r="L2565" i="3" s="1"/>
  <c r="D2565" i="3"/>
  <c r="F4485" i="3"/>
  <c r="H4485" i="3" s="1"/>
  <c r="L4485" i="3" s="1"/>
  <c r="D4485" i="3"/>
  <c r="M4485" i="3" s="1"/>
  <c r="D3829" i="3"/>
  <c r="M3829" i="3" s="1"/>
  <c r="F3829" i="3"/>
  <c r="H3829" i="3" s="1"/>
  <c r="L3829" i="3" s="1"/>
  <c r="D581" i="3"/>
  <c r="F581" i="3"/>
  <c r="H581" i="3" s="1"/>
  <c r="L581" i="3" s="1"/>
  <c r="D1178" i="3"/>
  <c r="F1178" i="3"/>
  <c r="H1178" i="3" s="1"/>
  <c r="L1178" i="3" s="1"/>
  <c r="D2473" i="3"/>
  <c r="F2473" i="3"/>
  <c r="H2473" i="3" s="1"/>
  <c r="L2473" i="3" s="1"/>
  <c r="F5974" i="3"/>
  <c r="H5974" i="3" s="1"/>
  <c r="L5974" i="3" s="1"/>
  <c r="D5974" i="3"/>
  <c r="M5974" i="3" s="1"/>
  <c r="D2837" i="3"/>
  <c r="F2837" i="3"/>
  <c r="H2837" i="3" s="1"/>
  <c r="L2837" i="3" s="1"/>
  <c r="D626" i="3"/>
  <c r="F626" i="3"/>
  <c r="H626" i="3" s="1"/>
  <c r="L626" i="3" s="1"/>
  <c r="F4627" i="3"/>
  <c r="H4627" i="3" s="1"/>
  <c r="L4627" i="3" s="1"/>
  <c r="D4627" i="3"/>
  <c r="M4627" i="3" s="1"/>
  <c r="F5845" i="3"/>
  <c r="H5845" i="3" s="1"/>
  <c r="L5845" i="3" s="1"/>
  <c r="D5845" i="3"/>
  <c r="M5845" i="3" s="1"/>
  <c r="F4598" i="3"/>
  <c r="H4598" i="3" s="1"/>
  <c r="L4598" i="3" s="1"/>
  <c r="D4598" i="3"/>
  <c r="M4598" i="3" s="1"/>
  <c r="D2536" i="3"/>
  <c r="F2536" i="3"/>
  <c r="H2536" i="3" s="1"/>
  <c r="L2536" i="3" s="1"/>
  <c r="D5675" i="3"/>
  <c r="M5675" i="3" s="1"/>
  <c r="F5675" i="3"/>
  <c r="H5675" i="3" s="1"/>
  <c r="L5675" i="3" s="1"/>
  <c r="F1820" i="3"/>
  <c r="H1820" i="3" s="1"/>
  <c r="L1820" i="3" s="1"/>
  <c r="D1820" i="3"/>
  <c r="F1463" i="3"/>
  <c r="H1463" i="3" s="1"/>
  <c r="L1463" i="3" s="1"/>
  <c r="D1463" i="3"/>
  <c r="D4488" i="3"/>
  <c r="M4488" i="3" s="1"/>
  <c r="F4488" i="3"/>
  <c r="H4488" i="3" s="1"/>
  <c r="L4488" i="3" s="1"/>
  <c r="F5643" i="3"/>
  <c r="H5643" i="3" s="1"/>
  <c r="L5643" i="3" s="1"/>
  <c r="D5643" i="3"/>
  <c r="M5643" i="3" s="1"/>
  <c r="F2314" i="3"/>
  <c r="H2314" i="3" s="1"/>
  <c r="L2314" i="3" s="1"/>
  <c r="D2314" i="3"/>
  <c r="D1293" i="3"/>
  <c r="F1293" i="3"/>
  <c r="H1293" i="3" s="1"/>
  <c r="L1293" i="3" s="1"/>
  <c r="F5813" i="3"/>
  <c r="H5813" i="3" s="1"/>
  <c r="L5813" i="3" s="1"/>
  <c r="D5813" i="3"/>
  <c r="M5813" i="3" s="1"/>
  <c r="F3163" i="3"/>
  <c r="H3163" i="3" s="1"/>
  <c r="L3163" i="3" s="1"/>
  <c r="D3163" i="3"/>
  <c r="F5805" i="3"/>
  <c r="H5805" i="3" s="1"/>
  <c r="L5805" i="3" s="1"/>
  <c r="D5805" i="3"/>
  <c r="M5805" i="3" s="1"/>
  <c r="D824" i="3"/>
  <c r="F824" i="3"/>
  <c r="H824" i="3" s="1"/>
  <c r="L824" i="3" s="1"/>
  <c r="D1777" i="3"/>
  <c r="F1777" i="3"/>
  <c r="H1777" i="3" s="1"/>
  <c r="L1777" i="3" s="1"/>
  <c r="F3982" i="3"/>
  <c r="H3982" i="3" s="1"/>
  <c r="L3982" i="3" s="1"/>
  <c r="D3982" i="3"/>
  <c r="M3982" i="3" s="1"/>
  <c r="F508" i="3"/>
  <c r="H508" i="3" s="1"/>
  <c r="L508" i="3" s="1"/>
  <c r="D508" i="3"/>
  <c r="F4259" i="3"/>
  <c r="H4259" i="3" s="1"/>
  <c r="L4259" i="3" s="1"/>
  <c r="D4259" i="3"/>
  <c r="M4259" i="3" s="1"/>
  <c r="D3192" i="3"/>
  <c r="F3192" i="3"/>
  <c r="H3192" i="3" s="1"/>
  <c r="L3192" i="3" s="1"/>
  <c r="D5764" i="3"/>
  <c r="M5764" i="3" s="1"/>
  <c r="F5764" i="3"/>
  <c r="H5764" i="3" s="1"/>
  <c r="L5764" i="3" s="1"/>
  <c r="F4020" i="3"/>
  <c r="H4020" i="3" s="1"/>
  <c r="L4020" i="3" s="1"/>
  <c r="D4020" i="3"/>
  <c r="M4020" i="3" s="1"/>
  <c r="D2101" i="3"/>
  <c r="F2101" i="3"/>
  <c r="H2101" i="3" s="1"/>
  <c r="L2101" i="3" s="1"/>
  <c r="D1614" i="3"/>
  <c r="F1614" i="3"/>
  <c r="H1614" i="3" s="1"/>
  <c r="L1614" i="3" s="1"/>
  <c r="D2316" i="3"/>
  <c r="F2316" i="3"/>
  <c r="H2316" i="3" s="1"/>
  <c r="L2316" i="3" s="1"/>
  <c r="D1589" i="3"/>
  <c r="F1589" i="3"/>
  <c r="H1589" i="3" s="1"/>
  <c r="L1589" i="3" s="1"/>
  <c r="D812" i="3"/>
  <c r="F812" i="3"/>
  <c r="H812" i="3" s="1"/>
  <c r="L812" i="3" s="1"/>
  <c r="F4568" i="3"/>
  <c r="H4568" i="3" s="1"/>
  <c r="L4568" i="3" s="1"/>
  <c r="D4568" i="3"/>
  <c r="M4568" i="3" s="1"/>
  <c r="D423" i="3"/>
  <c r="F423" i="3"/>
  <c r="H423" i="3" s="1"/>
  <c r="L423" i="3" s="1"/>
  <c r="D5943" i="3"/>
  <c r="M5943" i="3" s="1"/>
  <c r="F5943" i="3"/>
  <c r="H5943" i="3" s="1"/>
  <c r="L5943" i="3" s="1"/>
  <c r="F5352" i="3"/>
  <c r="H5352" i="3" s="1"/>
  <c r="L5352" i="3" s="1"/>
  <c r="D5352" i="3"/>
  <c r="M5352" i="3" s="1"/>
  <c r="F3592" i="3"/>
  <c r="H3592" i="3" s="1"/>
  <c r="L3592" i="3" s="1"/>
  <c r="D3592" i="3"/>
  <c r="F3285" i="3"/>
  <c r="H3285" i="3" s="1"/>
  <c r="L3285" i="3" s="1"/>
  <c r="D3285" i="3"/>
  <c r="F4199" i="3"/>
  <c r="H4199" i="3" s="1"/>
  <c r="L4199" i="3" s="1"/>
  <c r="D4199" i="3"/>
  <c r="M4199" i="3" s="1"/>
  <c r="D5731" i="3"/>
  <c r="M5731" i="3" s="1"/>
  <c r="F5731" i="3"/>
  <c r="H5731" i="3" s="1"/>
  <c r="L5731" i="3" s="1"/>
  <c r="D2782" i="3"/>
  <c r="F2782" i="3"/>
  <c r="H2782" i="3" s="1"/>
  <c r="L2782" i="3" s="1"/>
  <c r="D5547" i="3"/>
  <c r="M5547" i="3" s="1"/>
  <c r="F5547" i="3"/>
  <c r="H5547" i="3" s="1"/>
  <c r="L5547" i="3" s="1"/>
  <c r="D4234" i="3"/>
  <c r="M4234" i="3" s="1"/>
  <c r="F4234" i="3"/>
  <c r="H4234" i="3" s="1"/>
  <c r="L4234" i="3" s="1"/>
  <c r="D679" i="3"/>
  <c r="F679" i="3"/>
  <c r="H679" i="3" s="1"/>
  <c r="L679" i="3" s="1"/>
  <c r="D1695" i="3"/>
  <c r="F1695" i="3"/>
  <c r="H1695" i="3" s="1"/>
  <c r="L1695" i="3" s="1"/>
  <c r="D2751" i="3"/>
  <c r="F2751" i="3"/>
  <c r="H2751" i="3" s="1"/>
  <c r="L2751" i="3" s="1"/>
  <c r="F1904" i="3"/>
  <c r="H1904" i="3" s="1"/>
  <c r="L1904" i="3" s="1"/>
  <c r="D1904" i="3"/>
  <c r="F220" i="3"/>
  <c r="H220" i="3" s="1"/>
  <c r="L220" i="3" s="1"/>
  <c r="D220" i="3"/>
  <c r="D3375" i="3"/>
  <c r="F3375" i="3"/>
  <c r="H3375" i="3" s="1"/>
  <c r="L3375" i="3" s="1"/>
  <c r="D2291" i="3"/>
  <c r="F2291" i="3"/>
  <c r="H2291" i="3" s="1"/>
  <c r="L2291" i="3" s="1"/>
  <c r="D83" i="3"/>
  <c r="F83" i="3"/>
  <c r="H83" i="3" s="1"/>
  <c r="L83" i="3" s="1"/>
  <c r="F4178" i="3"/>
  <c r="H4178" i="3" s="1"/>
  <c r="L4178" i="3" s="1"/>
  <c r="D4178" i="3"/>
  <c r="M4178" i="3" s="1"/>
  <c r="D1544" i="3"/>
  <c r="F1544" i="3"/>
  <c r="H1544" i="3" s="1"/>
  <c r="L1544" i="3" s="1"/>
  <c r="F3225" i="3"/>
  <c r="H3225" i="3" s="1"/>
  <c r="L3225" i="3" s="1"/>
  <c r="D3225" i="3"/>
  <c r="F4284" i="3"/>
  <c r="H4284" i="3" s="1"/>
  <c r="L4284" i="3" s="1"/>
  <c r="D4284" i="3"/>
  <c r="M4284" i="3" s="1"/>
  <c r="D1347" i="3"/>
  <c r="F1347" i="3"/>
  <c r="H1347" i="3" s="1"/>
  <c r="L1347" i="3" s="1"/>
  <c r="F4978" i="3"/>
  <c r="H4978" i="3" s="1"/>
  <c r="L4978" i="3" s="1"/>
  <c r="D4978" i="3"/>
  <c r="M4978" i="3" s="1"/>
  <c r="D5405" i="3"/>
  <c r="M5405" i="3" s="1"/>
  <c r="F5405" i="3"/>
  <c r="H5405" i="3" s="1"/>
  <c r="L5405" i="3" s="1"/>
  <c r="D4747" i="3"/>
  <c r="M4747" i="3" s="1"/>
  <c r="F4747" i="3"/>
  <c r="H4747" i="3" s="1"/>
  <c r="L4747" i="3" s="1"/>
  <c r="D3147" i="3"/>
  <c r="F3147" i="3"/>
  <c r="H3147" i="3" s="1"/>
  <c r="L3147" i="3" s="1"/>
  <c r="D1654" i="3"/>
  <c r="F1654" i="3"/>
  <c r="H1654" i="3" s="1"/>
  <c r="L1654" i="3" s="1"/>
  <c r="D4872" i="3"/>
  <c r="M4872" i="3" s="1"/>
  <c r="F4872" i="3"/>
  <c r="H4872" i="3" s="1"/>
  <c r="L4872" i="3" s="1"/>
  <c r="F1909" i="3"/>
  <c r="H1909" i="3" s="1"/>
  <c r="L1909" i="3" s="1"/>
  <c r="D1909" i="3"/>
  <c r="D2417" i="3"/>
  <c r="F2417" i="3"/>
  <c r="H2417" i="3" s="1"/>
  <c r="L2417" i="3" s="1"/>
  <c r="F3263" i="3"/>
  <c r="H3263" i="3" s="1"/>
  <c r="L3263" i="3" s="1"/>
  <c r="D3263" i="3"/>
  <c r="F5601" i="3"/>
  <c r="H5601" i="3" s="1"/>
  <c r="L5601" i="3" s="1"/>
  <c r="D5601" i="3"/>
  <c r="M5601" i="3" s="1"/>
  <c r="F5701" i="3"/>
  <c r="H5701" i="3" s="1"/>
  <c r="L5701" i="3" s="1"/>
  <c r="D5701" i="3"/>
  <c r="M5701" i="3" s="1"/>
  <c r="D1068" i="3"/>
  <c r="F1068" i="3"/>
  <c r="H1068" i="3" s="1"/>
  <c r="L1068" i="3" s="1"/>
  <c r="D3717" i="3"/>
  <c r="F3717" i="3"/>
  <c r="H3717" i="3" s="1"/>
  <c r="L3717" i="3" s="1"/>
  <c r="D1965" i="3"/>
  <c r="F1965" i="3"/>
  <c r="H1965" i="3" s="1"/>
  <c r="L1965" i="3" s="1"/>
  <c r="D5958" i="3"/>
  <c r="M5958" i="3" s="1"/>
  <c r="F5958" i="3"/>
  <c r="H5958" i="3" s="1"/>
  <c r="L5958" i="3" s="1"/>
  <c r="D1872" i="3"/>
  <c r="F1872" i="3"/>
  <c r="H1872" i="3" s="1"/>
  <c r="L1872" i="3" s="1"/>
  <c r="D5648" i="3"/>
  <c r="M5648" i="3" s="1"/>
  <c r="F5648" i="3"/>
  <c r="H5648" i="3" s="1"/>
  <c r="L5648" i="3" s="1"/>
  <c r="D3689" i="3"/>
  <c r="F3689" i="3"/>
  <c r="H3689" i="3" s="1"/>
  <c r="L3689" i="3" s="1"/>
  <c r="F5215" i="3"/>
  <c r="H5215" i="3" s="1"/>
  <c r="L5215" i="3" s="1"/>
  <c r="D5215" i="3"/>
  <c r="M5215" i="3" s="1"/>
  <c r="D2744" i="3"/>
  <c r="F2744" i="3"/>
  <c r="H2744" i="3" s="1"/>
  <c r="L2744" i="3" s="1"/>
  <c r="F1218" i="3"/>
  <c r="H1218" i="3" s="1"/>
  <c r="L1218" i="3" s="1"/>
  <c r="D1218" i="3"/>
  <c r="D1866" i="3"/>
  <c r="F1866" i="3"/>
  <c r="H1866" i="3" s="1"/>
  <c r="L1866" i="3" s="1"/>
  <c r="F4153" i="3"/>
  <c r="H4153" i="3" s="1"/>
  <c r="L4153" i="3" s="1"/>
  <c r="D4153" i="3"/>
  <c r="M4153" i="3" s="1"/>
  <c r="F1408" i="3"/>
  <c r="H1408" i="3" s="1"/>
  <c r="L1408" i="3" s="1"/>
  <c r="D1408" i="3"/>
  <c r="D2115" i="3"/>
  <c r="F2115" i="3"/>
  <c r="H2115" i="3" s="1"/>
  <c r="L2115" i="3" s="1"/>
  <c r="D4241" i="3"/>
  <c r="M4241" i="3" s="1"/>
  <c r="F4241" i="3"/>
  <c r="H4241" i="3" s="1"/>
  <c r="L4241" i="3" s="1"/>
  <c r="F155" i="3"/>
  <c r="H155" i="3" s="1"/>
  <c r="L155" i="3" s="1"/>
  <c r="D155" i="3"/>
  <c r="D2358" i="3"/>
  <c r="F2358" i="3"/>
  <c r="H2358" i="3" s="1"/>
  <c r="L2358" i="3" s="1"/>
  <c r="D4120" i="3"/>
  <c r="M4120" i="3" s="1"/>
  <c r="F4120" i="3"/>
  <c r="H4120" i="3" s="1"/>
  <c r="L4120" i="3" s="1"/>
  <c r="D5900" i="3"/>
  <c r="M5900" i="3" s="1"/>
  <c r="F5900" i="3"/>
  <c r="H5900" i="3" s="1"/>
  <c r="L5900" i="3" s="1"/>
  <c r="D5296" i="3"/>
  <c r="M5296" i="3" s="1"/>
  <c r="F5296" i="3"/>
  <c r="H5296" i="3" s="1"/>
  <c r="L5296" i="3" s="1"/>
  <c r="D1977" i="3"/>
  <c r="F1977" i="3"/>
  <c r="H1977" i="3" s="1"/>
  <c r="L1977" i="3" s="1"/>
  <c r="D323" i="3"/>
  <c r="F323" i="3"/>
  <c r="H323" i="3" s="1"/>
  <c r="L323" i="3" s="1"/>
  <c r="F4681" i="3"/>
  <c r="H4681" i="3" s="1"/>
  <c r="L4681" i="3" s="1"/>
  <c r="D4681" i="3"/>
  <c r="M4681" i="3" s="1"/>
  <c r="D4915" i="3"/>
  <c r="M4915" i="3" s="1"/>
  <c r="F4915" i="3"/>
  <c r="H4915" i="3" s="1"/>
  <c r="L4915" i="3" s="1"/>
  <c r="F2588" i="3"/>
  <c r="H2588" i="3" s="1"/>
  <c r="L2588" i="3" s="1"/>
  <c r="D2588" i="3"/>
  <c r="D5299" i="3"/>
  <c r="M5299" i="3" s="1"/>
  <c r="F5299" i="3"/>
  <c r="H5299" i="3" s="1"/>
  <c r="L5299" i="3" s="1"/>
  <c r="F1860" i="3"/>
  <c r="H1860" i="3" s="1"/>
  <c r="L1860" i="3" s="1"/>
  <c r="D1860" i="3"/>
  <c r="F5368" i="3"/>
  <c r="H5368" i="3" s="1"/>
  <c r="L5368" i="3" s="1"/>
  <c r="D5368" i="3"/>
  <c r="M5368" i="3" s="1"/>
  <c r="D614" i="3"/>
  <c r="F614" i="3"/>
  <c r="H614" i="3" s="1"/>
  <c r="L614" i="3" s="1"/>
  <c r="F5989" i="3"/>
  <c r="H5989" i="3" s="1"/>
  <c r="L5989" i="3" s="1"/>
  <c r="D5989" i="3"/>
  <c r="M5989" i="3" s="1"/>
  <c r="D5149" i="3"/>
  <c r="M5149" i="3" s="1"/>
  <c r="F5149" i="3"/>
  <c r="H5149" i="3" s="1"/>
  <c r="L5149" i="3" s="1"/>
  <c r="D1723" i="3"/>
  <c r="F1723" i="3"/>
  <c r="H1723" i="3" s="1"/>
  <c r="L1723" i="3" s="1"/>
  <c r="D375" i="3"/>
  <c r="F375" i="3"/>
  <c r="H375" i="3" s="1"/>
  <c r="L375" i="3" s="1"/>
  <c r="F148" i="3"/>
  <c r="H148" i="3" s="1"/>
  <c r="L148" i="3" s="1"/>
  <c r="D148" i="3"/>
  <c r="F4996" i="3"/>
  <c r="H4996" i="3" s="1"/>
  <c r="L4996" i="3" s="1"/>
  <c r="D4996" i="3"/>
  <c r="M4996" i="3" s="1"/>
  <c r="D3029" i="3"/>
  <c r="F3029" i="3"/>
  <c r="H3029" i="3" s="1"/>
  <c r="L3029" i="3" s="1"/>
  <c r="F3115" i="3"/>
  <c r="H3115" i="3" s="1"/>
  <c r="L3115" i="3" s="1"/>
  <c r="D3115" i="3"/>
  <c r="D2443" i="3"/>
  <c r="F2443" i="3"/>
  <c r="H2443" i="3" s="1"/>
  <c r="L2443" i="3" s="1"/>
  <c r="D3042" i="3"/>
  <c r="F3042" i="3"/>
  <c r="H3042" i="3" s="1"/>
  <c r="L3042" i="3" s="1"/>
  <c r="D3127" i="3"/>
  <c r="F3127" i="3"/>
  <c r="H3127" i="3" s="1"/>
  <c r="L3127" i="3" s="1"/>
  <c r="D2846" i="3"/>
  <c r="F2846" i="3"/>
  <c r="H2846" i="3" s="1"/>
  <c r="L2846" i="3" s="1"/>
  <c r="F5227" i="3"/>
  <c r="H5227" i="3" s="1"/>
  <c r="L5227" i="3" s="1"/>
  <c r="D5227" i="3"/>
  <c r="M5227" i="3" s="1"/>
  <c r="D3009" i="3"/>
  <c r="F3009" i="3"/>
  <c r="H3009" i="3" s="1"/>
  <c r="L3009" i="3" s="1"/>
  <c r="F5189" i="3"/>
  <c r="H5189" i="3" s="1"/>
  <c r="L5189" i="3" s="1"/>
  <c r="D5189" i="3"/>
  <c r="M5189" i="3" s="1"/>
  <c r="F121" i="3"/>
  <c r="H121" i="3" s="1"/>
  <c r="L121" i="3" s="1"/>
  <c r="D121" i="3"/>
  <c r="D912" i="3"/>
  <c r="F912" i="3"/>
  <c r="H912" i="3" s="1"/>
  <c r="L912" i="3" s="1"/>
  <c r="D2003" i="3"/>
  <c r="F2003" i="3"/>
  <c r="H2003" i="3" s="1"/>
  <c r="L2003" i="3" s="1"/>
  <c r="D732" i="3"/>
  <c r="F732" i="3"/>
  <c r="H732" i="3" s="1"/>
  <c r="L732" i="3" s="1"/>
  <c r="F4783" i="3"/>
  <c r="H4783" i="3" s="1"/>
  <c r="L4783" i="3" s="1"/>
  <c r="D4783" i="3"/>
  <c r="M4783" i="3" s="1"/>
  <c r="D5644" i="3"/>
  <c r="M5644" i="3" s="1"/>
  <c r="F5644" i="3"/>
  <c r="H5644" i="3" s="1"/>
  <c r="L5644" i="3" s="1"/>
  <c r="F370" i="3"/>
  <c r="H370" i="3" s="1"/>
  <c r="L370" i="3" s="1"/>
  <c r="D370" i="3"/>
  <c r="F5994" i="3"/>
  <c r="H5994" i="3" s="1"/>
  <c r="L5994" i="3" s="1"/>
  <c r="D5994" i="3"/>
  <c r="M5994" i="3" s="1"/>
  <c r="F2127" i="3"/>
  <c r="H2127" i="3" s="1"/>
  <c r="L2127" i="3" s="1"/>
  <c r="D2127" i="3"/>
  <c r="F3651" i="3"/>
  <c r="H3651" i="3" s="1"/>
  <c r="L3651" i="3" s="1"/>
  <c r="D3651" i="3"/>
  <c r="D1662" i="3"/>
  <c r="F1662" i="3"/>
  <c r="H1662" i="3" s="1"/>
  <c r="L1662" i="3" s="1"/>
  <c r="D2303" i="3"/>
  <c r="F2303" i="3"/>
  <c r="H2303" i="3" s="1"/>
  <c r="L2303" i="3" s="1"/>
  <c r="D2901" i="3"/>
  <c r="F2901" i="3"/>
  <c r="H2901" i="3" s="1"/>
  <c r="L2901" i="3" s="1"/>
  <c r="F2613" i="3"/>
  <c r="H2613" i="3" s="1"/>
  <c r="L2613" i="3" s="1"/>
  <c r="D2613" i="3"/>
  <c r="F3766" i="3"/>
  <c r="H3766" i="3" s="1"/>
  <c r="L3766" i="3" s="1"/>
  <c r="D3766" i="3"/>
  <c r="M3766" i="3" s="1"/>
  <c r="D2276" i="3"/>
  <c r="F2276" i="3"/>
  <c r="H2276" i="3" s="1"/>
  <c r="L2276" i="3" s="1"/>
  <c r="D2675" i="3"/>
  <c r="F2675" i="3"/>
  <c r="H2675" i="3" s="1"/>
  <c r="L2675" i="3" s="1"/>
  <c r="D3966" i="3"/>
  <c r="M3966" i="3" s="1"/>
  <c r="F3966" i="3"/>
  <c r="H3966" i="3" s="1"/>
  <c r="L3966" i="3" s="1"/>
  <c r="F700" i="3"/>
  <c r="H700" i="3" s="1"/>
  <c r="L700" i="3" s="1"/>
  <c r="D700" i="3"/>
  <c r="D3826" i="3"/>
  <c r="M3826" i="3" s="1"/>
  <c r="F3826" i="3"/>
  <c r="H3826" i="3" s="1"/>
  <c r="L3826" i="3" s="1"/>
  <c r="D1186" i="3"/>
  <c r="F1186" i="3"/>
  <c r="H1186" i="3" s="1"/>
  <c r="L1186" i="3" s="1"/>
  <c r="F3077" i="3"/>
  <c r="H3077" i="3" s="1"/>
  <c r="L3077" i="3" s="1"/>
  <c r="D3077" i="3"/>
  <c r="D1109" i="3"/>
  <c r="F1109" i="3"/>
  <c r="H1109" i="3" s="1"/>
  <c r="L1109" i="3" s="1"/>
  <c r="D2421" i="3"/>
  <c r="F2421" i="3"/>
  <c r="H2421" i="3" s="1"/>
  <c r="L2421" i="3" s="1"/>
  <c r="F5366" i="3"/>
  <c r="H5366" i="3" s="1"/>
  <c r="L5366" i="3" s="1"/>
  <c r="D5366" i="3"/>
  <c r="M5366" i="3" s="1"/>
  <c r="F3787" i="3"/>
  <c r="H3787" i="3" s="1"/>
  <c r="L3787" i="3" s="1"/>
  <c r="D3787" i="3"/>
  <c r="M3787" i="3" s="1"/>
  <c r="D1916" i="3"/>
  <c r="F1916" i="3"/>
  <c r="H1916" i="3" s="1"/>
  <c r="L1916" i="3" s="1"/>
  <c r="F3207" i="3"/>
  <c r="H3207" i="3" s="1"/>
  <c r="L3207" i="3" s="1"/>
  <c r="D3207" i="3"/>
  <c r="D4624" i="3"/>
  <c r="M4624" i="3" s="1"/>
  <c r="F4624" i="3"/>
  <c r="H4624" i="3" s="1"/>
  <c r="L4624" i="3" s="1"/>
  <c r="F2972" i="3"/>
  <c r="H2972" i="3" s="1"/>
  <c r="L2972" i="3" s="1"/>
  <c r="D2972" i="3"/>
  <c r="D1143" i="3"/>
  <c r="F1143" i="3"/>
  <c r="H1143" i="3" s="1"/>
  <c r="L1143" i="3" s="1"/>
  <c r="F734" i="3"/>
  <c r="H734" i="3" s="1"/>
  <c r="L734" i="3" s="1"/>
  <c r="D734" i="3"/>
  <c r="F5229" i="3"/>
  <c r="H5229" i="3" s="1"/>
  <c r="L5229" i="3" s="1"/>
  <c r="D5229" i="3"/>
  <c r="M5229" i="3" s="1"/>
  <c r="D3638" i="3"/>
  <c r="F3638" i="3"/>
  <c r="H3638" i="3" s="1"/>
  <c r="L3638" i="3" s="1"/>
  <c r="F4444" i="3"/>
  <c r="H4444" i="3" s="1"/>
  <c r="L4444" i="3" s="1"/>
  <c r="D4444" i="3"/>
  <c r="M4444" i="3" s="1"/>
  <c r="D4619" i="3"/>
  <c r="M4619" i="3" s="1"/>
  <c r="F4619" i="3"/>
  <c r="H4619" i="3" s="1"/>
  <c r="L4619" i="3" s="1"/>
  <c r="F1935" i="3"/>
  <c r="H1935" i="3" s="1"/>
  <c r="L1935" i="3" s="1"/>
  <c r="D1935" i="3"/>
  <c r="D3909" i="3"/>
  <c r="M3909" i="3" s="1"/>
  <c r="F3909" i="3"/>
  <c r="H3909" i="3" s="1"/>
  <c r="L3909" i="3" s="1"/>
  <c r="F2626" i="3"/>
  <c r="H2626" i="3" s="1"/>
  <c r="L2626" i="3" s="1"/>
  <c r="D2626" i="3"/>
  <c r="F3913" i="3"/>
  <c r="H3913" i="3" s="1"/>
  <c r="L3913" i="3" s="1"/>
  <c r="D3913" i="3"/>
  <c r="M3913" i="3" s="1"/>
  <c r="F928" i="3"/>
  <c r="H928" i="3" s="1"/>
  <c r="L928" i="3" s="1"/>
  <c r="D928" i="3"/>
  <c r="D2371" i="3"/>
  <c r="F2371" i="3"/>
  <c r="H2371" i="3" s="1"/>
  <c r="L2371" i="3" s="1"/>
  <c r="D3111" i="3"/>
  <c r="F3111" i="3"/>
  <c r="H3111" i="3" s="1"/>
  <c r="L3111" i="3" s="1"/>
  <c r="D2524" i="3"/>
  <c r="F2524" i="3"/>
  <c r="H2524" i="3" s="1"/>
  <c r="L2524" i="3" s="1"/>
  <c r="D1620" i="3"/>
  <c r="F1620" i="3"/>
  <c r="H1620" i="3" s="1"/>
  <c r="L1620" i="3" s="1"/>
  <c r="F5076" i="3"/>
  <c r="H5076" i="3" s="1"/>
  <c r="L5076" i="3" s="1"/>
  <c r="D5076" i="3"/>
  <c r="M5076" i="3" s="1"/>
  <c r="F5271" i="3"/>
  <c r="H5271" i="3" s="1"/>
  <c r="L5271" i="3" s="1"/>
  <c r="D5271" i="3"/>
  <c r="M5271" i="3" s="1"/>
  <c r="F5292" i="3"/>
  <c r="H5292" i="3" s="1"/>
  <c r="L5292" i="3" s="1"/>
  <c r="D5292" i="3"/>
  <c r="M5292" i="3" s="1"/>
  <c r="D1355" i="3"/>
  <c r="F1355" i="3"/>
  <c r="H1355" i="3" s="1"/>
  <c r="L1355" i="3" s="1"/>
  <c r="D5477" i="3"/>
  <c r="M5477" i="3" s="1"/>
  <c r="F5477" i="3"/>
  <c r="H5477" i="3" s="1"/>
  <c r="L5477" i="3" s="1"/>
  <c r="D1569" i="3"/>
  <c r="F1569" i="3"/>
  <c r="H1569" i="3" s="1"/>
  <c r="L1569" i="3" s="1"/>
  <c r="D4196" i="3"/>
  <c r="M4196" i="3" s="1"/>
  <c r="F4196" i="3"/>
  <c r="H4196" i="3" s="1"/>
  <c r="L4196" i="3" s="1"/>
  <c r="D2006" i="3"/>
  <c r="F2006" i="3"/>
  <c r="H2006" i="3" s="1"/>
  <c r="L2006" i="3" s="1"/>
  <c r="D1294" i="3"/>
  <c r="F1294" i="3"/>
  <c r="H1294" i="3" s="1"/>
  <c r="L1294" i="3" s="1"/>
  <c r="F3559" i="3"/>
  <c r="H3559" i="3" s="1"/>
  <c r="L3559" i="3" s="1"/>
  <c r="D3559" i="3"/>
  <c r="D1468" i="3"/>
  <c r="F1468" i="3"/>
  <c r="H1468" i="3" s="1"/>
  <c r="L1468" i="3" s="1"/>
  <c r="F3341" i="3"/>
  <c r="H3341" i="3" s="1"/>
  <c r="L3341" i="3" s="1"/>
  <c r="D3341" i="3"/>
  <c r="F5793" i="3"/>
  <c r="H5793" i="3" s="1"/>
  <c r="L5793" i="3" s="1"/>
  <c r="D5793" i="3"/>
  <c r="M5793" i="3" s="1"/>
  <c r="D5414" i="3"/>
  <c r="M5414" i="3" s="1"/>
  <c r="F5414" i="3"/>
  <c r="H5414" i="3" s="1"/>
  <c r="L5414" i="3" s="1"/>
  <c r="D4675" i="3"/>
  <c r="M4675" i="3" s="1"/>
  <c r="F4675" i="3"/>
  <c r="H4675" i="3" s="1"/>
  <c r="L4675" i="3" s="1"/>
  <c r="F1126" i="3"/>
  <c r="H1126" i="3" s="1"/>
  <c r="L1126" i="3" s="1"/>
  <c r="D1126" i="3"/>
  <c r="D1674" i="3"/>
  <c r="F1674" i="3"/>
  <c r="H1674" i="3" s="1"/>
  <c r="L1674" i="3" s="1"/>
  <c r="D849" i="3"/>
  <c r="F849" i="3"/>
  <c r="H849" i="3" s="1"/>
  <c r="L849" i="3" s="1"/>
  <c r="F1698" i="3"/>
  <c r="H1698" i="3" s="1"/>
  <c r="L1698" i="3" s="1"/>
  <c r="D1698" i="3"/>
  <c r="F3646" i="3"/>
  <c r="H3646" i="3" s="1"/>
  <c r="L3646" i="3" s="1"/>
  <c r="D3646" i="3"/>
  <c r="D4061" i="3"/>
  <c r="M4061" i="3" s="1"/>
  <c r="F4061" i="3"/>
  <c r="H4061" i="3" s="1"/>
  <c r="L4061" i="3" s="1"/>
  <c r="D1429" i="3"/>
  <c r="F1429" i="3"/>
  <c r="H1429" i="3" s="1"/>
  <c r="L1429" i="3" s="1"/>
  <c r="D874" i="3"/>
  <c r="F874" i="3"/>
  <c r="H874" i="3" s="1"/>
  <c r="L874" i="3" s="1"/>
  <c r="F1888" i="3"/>
  <c r="H1888" i="3" s="1"/>
  <c r="L1888" i="3" s="1"/>
  <c r="D1888" i="3"/>
  <c r="D4960" i="3"/>
  <c r="M4960" i="3" s="1"/>
  <c r="F4960" i="3"/>
  <c r="H4960" i="3" s="1"/>
  <c r="L4960" i="3" s="1"/>
  <c r="F5866" i="3"/>
  <c r="H5866" i="3" s="1"/>
  <c r="L5866" i="3" s="1"/>
  <c r="D5866" i="3"/>
  <c r="M5866" i="3" s="1"/>
  <c r="D3840" i="3"/>
  <c r="M3840" i="3" s="1"/>
  <c r="F3840" i="3"/>
  <c r="H3840" i="3" s="1"/>
  <c r="L3840" i="3" s="1"/>
  <c r="D3449" i="3"/>
  <c r="F3449" i="3"/>
  <c r="H3449" i="3" s="1"/>
  <c r="L3449" i="3" s="1"/>
  <c r="D1434" i="3"/>
  <c r="F1434" i="3"/>
  <c r="H1434" i="3" s="1"/>
  <c r="L1434" i="3" s="1"/>
  <c r="F2441" i="3"/>
  <c r="H2441" i="3" s="1"/>
  <c r="L2441" i="3" s="1"/>
  <c r="D2441" i="3"/>
  <c r="F4155" i="3"/>
  <c r="H4155" i="3" s="1"/>
  <c r="L4155" i="3" s="1"/>
  <c r="D4155" i="3"/>
  <c r="M4155" i="3" s="1"/>
  <c r="F3838" i="3"/>
  <c r="H3838" i="3" s="1"/>
  <c r="L3838" i="3" s="1"/>
  <c r="D3838" i="3"/>
  <c r="M3838" i="3" s="1"/>
  <c r="D4033" i="3"/>
  <c r="M4033" i="3" s="1"/>
  <c r="F4033" i="3"/>
  <c r="H4033" i="3" s="1"/>
  <c r="L4033" i="3" s="1"/>
  <c r="D667" i="3"/>
  <c r="F667" i="3"/>
  <c r="H667" i="3" s="1"/>
  <c r="L667" i="3" s="1"/>
  <c r="F4546" i="3"/>
  <c r="H4546" i="3" s="1"/>
  <c r="L4546" i="3" s="1"/>
  <c r="D4546" i="3"/>
  <c r="M4546" i="3" s="1"/>
  <c r="D3725" i="3"/>
  <c r="M3725" i="3" s="1"/>
  <c r="F3725" i="3"/>
  <c r="H3725" i="3" s="1"/>
  <c r="L3725" i="3" s="1"/>
  <c r="D3864" i="3"/>
  <c r="M3864" i="3" s="1"/>
  <c r="F3864" i="3"/>
  <c r="H3864" i="3" s="1"/>
  <c r="L3864" i="3" s="1"/>
  <c r="F4508" i="3"/>
  <c r="H4508" i="3" s="1"/>
  <c r="L4508" i="3" s="1"/>
  <c r="D4508" i="3"/>
  <c r="M4508" i="3" s="1"/>
  <c r="D3325" i="3"/>
  <c r="F3325" i="3"/>
  <c r="H3325" i="3" s="1"/>
  <c r="L3325" i="3" s="1"/>
  <c r="D216" i="3"/>
  <c r="F216" i="3"/>
  <c r="H216" i="3" s="1"/>
  <c r="L216" i="3" s="1"/>
  <c r="D5884" i="3"/>
  <c r="M5884" i="3" s="1"/>
  <c r="F5884" i="3"/>
  <c r="H5884" i="3" s="1"/>
  <c r="L5884" i="3" s="1"/>
  <c r="D2895" i="3"/>
  <c r="F2895" i="3"/>
  <c r="H2895" i="3" s="1"/>
  <c r="L2895" i="3" s="1"/>
  <c r="D195" i="3"/>
  <c r="F195" i="3"/>
  <c r="H195" i="3" s="1"/>
  <c r="L195" i="3" s="1"/>
  <c r="D1678" i="3"/>
  <c r="F1678" i="3"/>
  <c r="H1678" i="3" s="1"/>
  <c r="L1678" i="3" s="1"/>
  <c r="D2380" i="3"/>
  <c r="F2380" i="3"/>
  <c r="H2380" i="3" s="1"/>
  <c r="L2380" i="3" s="1"/>
  <c r="F593" i="3"/>
  <c r="H593" i="3" s="1"/>
  <c r="L593" i="3" s="1"/>
  <c r="D593" i="3"/>
  <c r="F3143" i="3"/>
  <c r="H3143" i="3" s="1"/>
  <c r="L3143" i="3" s="1"/>
  <c r="D3143" i="3"/>
  <c r="D4912" i="3"/>
  <c r="M4912" i="3" s="1"/>
  <c r="F4912" i="3"/>
  <c r="H4912" i="3" s="1"/>
  <c r="L4912" i="3" s="1"/>
  <c r="D1194" i="3"/>
  <c r="F1194" i="3"/>
  <c r="H1194" i="3" s="1"/>
  <c r="L1194" i="3" s="1"/>
  <c r="F786" i="3"/>
  <c r="H786" i="3" s="1"/>
  <c r="L786" i="3" s="1"/>
  <c r="D786" i="3"/>
  <c r="D2573" i="3"/>
  <c r="F2573" i="3"/>
  <c r="H2573" i="3" s="1"/>
  <c r="L2573" i="3" s="1"/>
  <c r="D3299" i="3"/>
  <c r="F3299" i="3"/>
  <c r="H3299" i="3" s="1"/>
  <c r="L3299" i="3" s="1"/>
  <c r="D4557" i="3"/>
  <c r="M4557" i="3" s="1"/>
  <c r="F4557" i="3"/>
  <c r="H4557" i="3" s="1"/>
  <c r="L4557" i="3" s="1"/>
  <c r="D2228" i="3"/>
  <c r="F2228" i="3"/>
  <c r="H2228" i="3" s="1"/>
  <c r="L2228" i="3" s="1"/>
  <c r="D137" i="3"/>
  <c r="F137" i="3"/>
  <c r="H137" i="3" s="1"/>
  <c r="L137" i="3" s="1"/>
  <c r="D3914" i="3"/>
  <c r="M3914" i="3" s="1"/>
  <c r="F3914" i="3"/>
  <c r="H3914" i="3" s="1"/>
  <c r="L3914" i="3" s="1"/>
  <c r="D5101" i="3"/>
  <c r="M5101" i="3" s="1"/>
  <c r="F5101" i="3"/>
  <c r="H5101" i="3" s="1"/>
  <c r="L5101" i="3" s="1"/>
  <c r="D448" i="3"/>
  <c r="F448" i="3"/>
  <c r="H448" i="3" s="1"/>
  <c r="L448" i="3" s="1"/>
  <c r="D3366" i="3"/>
  <c r="F3366" i="3"/>
  <c r="H3366" i="3" s="1"/>
  <c r="L3366" i="3" s="1"/>
  <c r="D3198" i="3"/>
  <c r="F3198" i="3"/>
  <c r="H3198" i="3" s="1"/>
  <c r="L3198" i="3" s="1"/>
  <c r="F4240" i="3"/>
  <c r="H4240" i="3" s="1"/>
  <c r="L4240" i="3" s="1"/>
  <c r="D4240" i="3"/>
  <c r="M4240" i="3" s="1"/>
  <c r="F4939" i="3"/>
  <c r="H4939" i="3" s="1"/>
  <c r="L4939" i="3" s="1"/>
  <c r="D4939" i="3"/>
  <c r="M4939" i="3" s="1"/>
  <c r="F3236" i="3"/>
  <c r="H3236" i="3" s="1"/>
  <c r="L3236" i="3" s="1"/>
  <c r="D3236" i="3"/>
  <c r="F2012" i="3"/>
  <c r="H2012" i="3" s="1"/>
  <c r="L2012" i="3" s="1"/>
  <c r="D2012" i="3"/>
  <c r="D3001" i="3"/>
  <c r="F3001" i="3"/>
  <c r="H3001" i="3" s="1"/>
  <c r="L3001" i="3" s="1"/>
  <c r="F4858" i="3"/>
  <c r="H4858" i="3" s="1"/>
  <c r="L4858" i="3" s="1"/>
  <c r="D4858" i="3"/>
  <c r="M4858" i="3" s="1"/>
  <c r="D842" i="3"/>
  <c r="F842" i="3"/>
  <c r="H842" i="3" s="1"/>
  <c r="L842" i="3" s="1"/>
  <c r="D2028" i="3"/>
  <c r="F2028" i="3"/>
  <c r="H2028" i="3" s="1"/>
  <c r="L2028" i="3" s="1"/>
  <c r="D4246" i="3"/>
  <c r="M4246" i="3" s="1"/>
  <c r="F4246" i="3"/>
  <c r="H4246" i="3" s="1"/>
  <c r="L4246" i="3" s="1"/>
  <c r="D3597" i="3"/>
  <c r="F3597" i="3"/>
  <c r="H3597" i="3" s="1"/>
  <c r="L3597" i="3" s="1"/>
  <c r="D3607" i="3"/>
  <c r="F3607" i="3"/>
  <c r="H3607" i="3" s="1"/>
  <c r="L3607" i="3" s="1"/>
  <c r="D2272" i="3"/>
  <c r="F2272" i="3"/>
  <c r="H2272" i="3" s="1"/>
  <c r="L2272" i="3" s="1"/>
  <c r="F2195" i="3"/>
  <c r="H2195" i="3" s="1"/>
  <c r="L2195" i="3" s="1"/>
  <c r="D2195" i="3"/>
  <c r="F5939" i="3"/>
  <c r="H5939" i="3" s="1"/>
  <c r="L5939" i="3" s="1"/>
  <c r="D5939" i="3"/>
  <c r="M5939" i="3" s="1"/>
  <c r="D1755" i="3"/>
  <c r="F1755" i="3"/>
  <c r="H1755" i="3" s="1"/>
  <c r="L1755" i="3" s="1"/>
  <c r="D5276" i="3"/>
  <c r="M5276" i="3" s="1"/>
  <c r="F5276" i="3"/>
  <c r="H5276" i="3" s="1"/>
  <c r="L5276" i="3" s="1"/>
  <c r="F2118" i="3"/>
  <c r="H2118" i="3" s="1"/>
  <c r="L2118" i="3" s="1"/>
  <c r="D2118" i="3"/>
  <c r="D5810" i="3"/>
  <c r="M5810" i="3" s="1"/>
  <c r="F5810" i="3"/>
  <c r="H5810" i="3" s="1"/>
  <c r="L5810" i="3" s="1"/>
  <c r="F2800" i="3"/>
  <c r="H2800" i="3" s="1"/>
  <c r="L2800" i="3" s="1"/>
  <c r="D2800" i="3"/>
  <c r="D62" i="3"/>
  <c r="F62" i="3"/>
  <c r="H62" i="3" s="1"/>
  <c r="L62" i="3" s="1"/>
  <c r="F5232" i="3"/>
  <c r="H5232" i="3" s="1"/>
  <c r="L5232" i="3" s="1"/>
  <c r="D5232" i="3"/>
  <c r="M5232" i="3" s="1"/>
  <c r="D478" i="3"/>
  <c r="F478" i="3"/>
  <c r="H478" i="3" s="1"/>
  <c r="L478" i="3" s="1"/>
  <c r="F4515" i="3"/>
  <c r="H4515" i="3" s="1"/>
  <c r="L4515" i="3" s="1"/>
  <c r="D4515" i="3"/>
  <c r="M4515" i="3" s="1"/>
  <c r="D4013" i="3"/>
  <c r="M4013" i="3" s="1"/>
  <c r="F4013" i="3"/>
  <c r="H4013" i="3" s="1"/>
  <c r="L4013" i="3" s="1"/>
  <c r="D2966" i="3"/>
  <c r="F2966" i="3"/>
  <c r="H2966" i="3" s="1"/>
  <c r="L2966" i="3" s="1"/>
  <c r="D391" i="3"/>
  <c r="F391" i="3"/>
  <c r="H391" i="3" s="1"/>
  <c r="L391" i="3" s="1"/>
  <c r="D1952" i="3"/>
  <c r="F1952" i="3"/>
  <c r="H1952" i="3" s="1"/>
  <c r="L1952" i="3" s="1"/>
  <c r="D550" i="3"/>
  <c r="F550" i="3"/>
  <c r="H550" i="3" s="1"/>
  <c r="L550" i="3" s="1"/>
  <c r="F5313" i="3"/>
  <c r="H5313" i="3" s="1"/>
  <c r="L5313" i="3" s="1"/>
  <c r="D5313" i="3"/>
  <c r="M5313" i="3" s="1"/>
  <c r="F2777" i="3"/>
  <c r="H2777" i="3" s="1"/>
  <c r="L2777" i="3" s="1"/>
  <c r="D2777" i="3"/>
  <c r="D2734" i="3"/>
  <c r="F2734" i="3"/>
  <c r="H2734" i="3" s="1"/>
  <c r="L2734" i="3" s="1"/>
  <c r="F3407" i="3"/>
  <c r="H3407" i="3" s="1"/>
  <c r="L3407" i="3" s="1"/>
  <c r="D3407" i="3"/>
  <c r="D4765" i="3"/>
  <c r="M4765" i="3" s="1"/>
  <c r="F4765" i="3"/>
  <c r="H4765" i="3" s="1"/>
  <c r="L4765" i="3" s="1"/>
  <c r="D2090" i="3"/>
  <c r="F2090" i="3"/>
  <c r="H2090" i="3" s="1"/>
  <c r="L2090" i="3" s="1"/>
  <c r="F4007" i="3"/>
  <c r="H4007" i="3" s="1"/>
  <c r="L4007" i="3" s="1"/>
  <c r="D4007" i="3"/>
  <c r="M4007" i="3" s="1"/>
  <c r="F5226" i="3"/>
  <c r="H5226" i="3" s="1"/>
  <c r="L5226" i="3" s="1"/>
  <c r="D5226" i="3"/>
  <c r="M5226" i="3" s="1"/>
  <c r="D5593" i="3"/>
  <c r="M5593" i="3" s="1"/>
  <c r="F5593" i="3"/>
  <c r="H5593" i="3" s="1"/>
  <c r="L5593" i="3" s="1"/>
  <c r="D3620" i="3"/>
  <c r="F3620" i="3"/>
  <c r="H3620" i="3" s="1"/>
  <c r="L3620" i="3" s="1"/>
  <c r="D384" i="3"/>
  <c r="F384" i="3"/>
  <c r="H384" i="3" s="1"/>
  <c r="L384" i="3" s="1"/>
  <c r="D5110" i="3"/>
  <c r="M5110" i="3" s="1"/>
  <c r="F5110" i="3"/>
  <c r="H5110" i="3" s="1"/>
  <c r="L5110" i="3" s="1"/>
  <c r="F1536" i="3"/>
  <c r="H1536" i="3" s="1"/>
  <c r="L1536" i="3" s="1"/>
  <c r="D1536" i="3"/>
  <c r="D4175" i="3"/>
  <c r="M4175" i="3" s="1"/>
  <c r="F4175" i="3"/>
  <c r="H4175" i="3" s="1"/>
  <c r="L4175" i="3" s="1"/>
  <c r="F880" i="3"/>
  <c r="H880" i="3" s="1"/>
  <c r="L880" i="3" s="1"/>
  <c r="D880" i="3"/>
  <c r="D4854" i="3"/>
  <c r="M4854" i="3" s="1"/>
  <c r="F4854" i="3"/>
  <c r="H4854" i="3" s="1"/>
  <c r="L4854" i="3" s="1"/>
  <c r="D1073" i="3"/>
  <c r="F1073" i="3"/>
  <c r="H1073" i="3" s="1"/>
  <c r="L1073" i="3" s="1"/>
  <c r="D828" i="3"/>
  <c r="F828" i="3"/>
  <c r="H828" i="3" s="1"/>
  <c r="L828" i="3" s="1"/>
  <c r="D4985" i="3"/>
  <c r="M4985" i="3" s="1"/>
  <c r="F4985" i="3"/>
  <c r="H4985" i="3" s="1"/>
  <c r="L4985" i="3" s="1"/>
  <c r="D2436" i="3"/>
  <c r="F2436" i="3"/>
  <c r="H2436" i="3" s="1"/>
  <c r="L2436" i="3" s="1"/>
  <c r="D3663" i="3"/>
  <c r="F3663" i="3"/>
  <c r="H3663" i="3" s="1"/>
  <c r="L3663" i="3" s="1"/>
  <c r="F2243" i="3"/>
  <c r="H2243" i="3" s="1"/>
  <c r="L2243" i="3" s="1"/>
  <c r="D2243" i="3"/>
  <c r="D1348" i="3"/>
  <c r="F1348" i="3"/>
  <c r="H1348" i="3" s="1"/>
  <c r="L1348" i="3" s="1"/>
  <c r="D1055" i="3"/>
  <c r="F1055" i="3"/>
  <c r="H1055" i="3" s="1"/>
  <c r="L1055" i="3" s="1"/>
  <c r="F1592" i="3"/>
  <c r="H1592" i="3" s="1"/>
  <c r="L1592" i="3" s="1"/>
  <c r="D1592" i="3"/>
  <c r="F242" i="3"/>
  <c r="H242" i="3" s="1"/>
  <c r="L242" i="3" s="1"/>
  <c r="D242" i="3"/>
  <c r="F198" i="3"/>
  <c r="H198" i="3" s="1"/>
  <c r="L198" i="3" s="1"/>
  <c r="D198" i="3"/>
  <c r="D4767" i="3"/>
  <c r="M4767" i="3" s="1"/>
  <c r="F4767" i="3"/>
  <c r="H4767" i="3" s="1"/>
  <c r="L4767" i="3" s="1"/>
  <c r="D3061" i="3"/>
  <c r="F3061" i="3"/>
  <c r="H3061" i="3" s="1"/>
  <c r="L3061" i="3" s="1"/>
  <c r="D4670" i="3"/>
  <c r="M4670" i="3" s="1"/>
  <c r="F4670" i="3"/>
  <c r="H4670" i="3" s="1"/>
  <c r="L4670" i="3" s="1"/>
  <c r="D1929" i="3"/>
  <c r="F1929" i="3"/>
  <c r="H1929" i="3" s="1"/>
  <c r="L1929" i="3" s="1"/>
  <c r="D5204" i="3"/>
  <c r="M5204" i="3" s="1"/>
  <c r="F5204" i="3"/>
  <c r="H5204" i="3" s="1"/>
  <c r="L5204" i="3" s="1"/>
  <c r="D5979" i="3"/>
  <c r="M5979" i="3" s="1"/>
  <c r="F5979" i="3"/>
  <c r="H5979" i="3" s="1"/>
  <c r="L5979" i="3" s="1"/>
  <c r="F5320" i="3"/>
  <c r="H5320" i="3" s="1"/>
  <c r="L5320" i="3" s="1"/>
  <c r="D5320" i="3"/>
  <c r="M5320" i="3" s="1"/>
  <c r="D3183" i="3"/>
  <c r="F3183" i="3"/>
  <c r="H3183" i="3" s="1"/>
  <c r="L3183" i="3" s="1"/>
  <c r="D5871" i="3"/>
  <c r="M5871" i="3" s="1"/>
  <c r="F5871" i="3"/>
  <c r="H5871" i="3" s="1"/>
  <c r="L5871" i="3" s="1"/>
  <c r="F484" i="3"/>
  <c r="H484" i="3" s="1"/>
  <c r="L484" i="3" s="1"/>
  <c r="D484" i="3"/>
  <c r="F975" i="3"/>
  <c r="H975" i="3" s="1"/>
  <c r="L975" i="3" s="1"/>
  <c r="D975" i="3"/>
  <c r="F4143" i="3"/>
  <c r="H4143" i="3" s="1"/>
  <c r="L4143" i="3" s="1"/>
  <c r="D4143" i="3"/>
  <c r="M4143" i="3" s="1"/>
  <c r="F1893" i="3"/>
  <c r="H1893" i="3" s="1"/>
  <c r="L1893" i="3" s="1"/>
  <c r="D1893" i="3"/>
  <c r="F4308" i="3"/>
  <c r="H4308" i="3" s="1"/>
  <c r="L4308" i="3" s="1"/>
  <c r="D4308" i="3"/>
  <c r="M4308" i="3" s="1"/>
  <c r="D1733" i="3"/>
  <c r="F1733" i="3"/>
  <c r="H1733" i="3" s="1"/>
  <c r="L1733" i="3" s="1"/>
  <c r="F3850" i="3"/>
  <c r="H3850" i="3" s="1"/>
  <c r="L3850" i="3" s="1"/>
  <c r="D3850" i="3"/>
  <c r="M3850" i="3" s="1"/>
  <c r="D1128" i="3"/>
  <c r="F1128" i="3"/>
  <c r="H1128" i="3" s="1"/>
  <c r="L1128" i="3" s="1"/>
  <c r="D3555" i="3"/>
  <c r="F3555" i="3"/>
  <c r="H3555" i="3" s="1"/>
  <c r="L3555" i="3" s="1"/>
  <c r="D75" i="3"/>
  <c r="F75" i="3"/>
  <c r="H75" i="3" s="1"/>
  <c r="L75" i="3" s="1"/>
  <c r="D1199" i="3"/>
  <c r="F1199" i="3"/>
  <c r="H1199" i="3" s="1"/>
  <c r="L1199" i="3" s="1"/>
  <c r="F499" i="3"/>
  <c r="H499" i="3" s="1"/>
  <c r="L499" i="3" s="1"/>
  <c r="D499" i="3"/>
  <c r="D5816" i="3"/>
  <c r="M5816" i="3" s="1"/>
  <c r="F5816" i="3"/>
  <c r="H5816" i="3" s="1"/>
  <c r="L5816" i="3" s="1"/>
  <c r="F5152" i="3"/>
  <c r="H5152" i="3" s="1"/>
  <c r="L5152" i="3" s="1"/>
  <c r="D5152" i="3"/>
  <c r="M5152" i="3" s="1"/>
  <c r="F3480" i="3"/>
  <c r="H3480" i="3" s="1"/>
  <c r="L3480" i="3" s="1"/>
  <c r="D3480" i="3"/>
  <c r="D1430" i="3"/>
  <c r="F1430" i="3"/>
  <c r="H1430" i="3" s="1"/>
  <c r="L1430" i="3" s="1"/>
  <c r="F5632" i="3"/>
  <c r="H5632" i="3" s="1"/>
  <c r="L5632" i="3" s="1"/>
  <c r="D5632" i="3"/>
  <c r="M5632" i="3" s="1"/>
  <c r="D1750" i="3"/>
  <c r="F1750" i="3"/>
  <c r="H1750" i="3" s="1"/>
  <c r="L1750" i="3" s="1"/>
  <c r="F3671" i="3"/>
  <c r="H3671" i="3" s="1"/>
  <c r="L3671" i="3" s="1"/>
  <c r="D3671" i="3"/>
  <c r="D1842" i="3"/>
  <c r="F1842" i="3"/>
  <c r="H1842" i="3" s="1"/>
  <c r="L1842" i="3" s="1"/>
  <c r="F3249" i="3"/>
  <c r="H3249" i="3" s="1"/>
  <c r="L3249" i="3" s="1"/>
  <c r="D3249" i="3"/>
  <c r="F4483" i="3"/>
  <c r="H4483" i="3" s="1"/>
  <c r="L4483" i="3" s="1"/>
  <c r="D4483" i="3"/>
  <c r="M4483" i="3" s="1"/>
  <c r="F4472" i="3"/>
  <c r="H4472" i="3" s="1"/>
  <c r="L4472" i="3" s="1"/>
  <c r="D4472" i="3"/>
  <c r="M4472" i="3" s="1"/>
  <c r="F1312" i="3"/>
  <c r="H1312" i="3" s="1"/>
  <c r="L1312" i="3" s="1"/>
  <c r="D1312" i="3"/>
  <c r="F2301" i="3"/>
  <c r="H2301" i="3" s="1"/>
  <c r="L2301" i="3" s="1"/>
  <c r="D2301" i="3"/>
  <c r="F3102" i="3"/>
  <c r="H3102" i="3" s="1"/>
  <c r="L3102" i="3" s="1"/>
  <c r="D3102" i="3"/>
  <c r="D1003" i="3"/>
  <c r="F1003" i="3"/>
  <c r="H1003" i="3" s="1"/>
  <c r="L1003" i="3" s="1"/>
  <c r="F133" i="3"/>
  <c r="H133" i="3" s="1"/>
  <c r="L133" i="3" s="1"/>
  <c r="D133" i="3"/>
  <c r="F5615" i="3"/>
  <c r="H5615" i="3" s="1"/>
  <c r="L5615" i="3" s="1"/>
  <c r="D5615" i="3"/>
  <c r="M5615" i="3" s="1"/>
  <c r="F5262" i="3"/>
  <c r="H5262" i="3" s="1"/>
  <c r="L5262" i="3" s="1"/>
  <c r="D5262" i="3"/>
  <c r="M5262" i="3" s="1"/>
  <c r="D538" i="3"/>
  <c r="F538" i="3"/>
  <c r="H538" i="3" s="1"/>
  <c r="L538" i="3" s="1"/>
  <c r="F1166" i="3"/>
  <c r="H1166" i="3" s="1"/>
  <c r="L1166" i="3" s="1"/>
  <c r="D1166" i="3"/>
  <c r="F25" i="3"/>
  <c r="H25" i="3" s="1"/>
  <c r="L25" i="3" s="1"/>
  <c r="D25" i="3"/>
  <c r="F987" i="3"/>
  <c r="H987" i="3" s="1"/>
  <c r="L987" i="3" s="1"/>
  <c r="D987" i="3"/>
  <c r="F350" i="3"/>
  <c r="H350" i="3" s="1"/>
  <c r="L350" i="3" s="1"/>
  <c r="D350" i="3"/>
  <c r="F1118" i="3"/>
  <c r="H1118" i="3" s="1"/>
  <c r="L1118" i="3" s="1"/>
  <c r="D1118" i="3"/>
  <c r="D2368" i="3"/>
  <c r="F2368" i="3"/>
  <c r="H2368" i="3" s="1"/>
  <c r="L2368" i="3" s="1"/>
  <c r="D638" i="3"/>
  <c r="F638" i="3"/>
  <c r="H638" i="3" s="1"/>
  <c r="L638" i="3" s="1"/>
  <c r="D4318" i="3"/>
  <c r="M4318" i="3" s="1"/>
  <c r="F4318" i="3"/>
  <c r="H4318" i="3" s="1"/>
  <c r="L4318" i="3" s="1"/>
  <c r="F3916" i="3"/>
  <c r="H3916" i="3" s="1"/>
  <c r="L3916" i="3" s="1"/>
  <c r="D3916" i="3"/>
  <c r="M3916" i="3" s="1"/>
  <c r="F728" i="3"/>
  <c r="H728" i="3" s="1"/>
  <c r="L728" i="3" s="1"/>
  <c r="D728" i="3"/>
  <c r="F990" i="3"/>
  <c r="H990" i="3" s="1"/>
  <c r="L990" i="3" s="1"/>
  <c r="D990" i="3"/>
  <c r="F5130" i="3"/>
  <c r="H5130" i="3" s="1"/>
  <c r="L5130" i="3" s="1"/>
  <c r="D5130" i="3"/>
  <c r="M5130" i="3" s="1"/>
  <c r="D5929" i="3"/>
  <c r="M5929" i="3" s="1"/>
  <c r="F5929" i="3"/>
  <c r="H5929" i="3" s="1"/>
  <c r="L5929" i="3" s="1"/>
  <c r="D4304" i="3"/>
  <c r="M4304" i="3" s="1"/>
  <c r="F4304" i="3"/>
  <c r="H4304" i="3" s="1"/>
  <c r="L4304" i="3" s="1"/>
  <c r="F1469" i="3"/>
  <c r="H1469" i="3" s="1"/>
  <c r="L1469" i="3" s="1"/>
  <c r="D1469" i="3"/>
  <c r="F4699" i="3"/>
  <c r="H4699" i="3" s="1"/>
  <c r="L4699" i="3" s="1"/>
  <c r="D4699" i="3"/>
  <c r="M4699" i="3" s="1"/>
  <c r="D4384" i="3"/>
  <c r="M4384" i="3" s="1"/>
  <c r="F4384" i="3"/>
  <c r="H4384" i="3" s="1"/>
  <c r="L4384" i="3" s="1"/>
  <c r="F1263" i="3"/>
  <c r="H1263" i="3" s="1"/>
  <c r="L1263" i="3" s="1"/>
  <c r="D1263" i="3"/>
  <c r="D4437" i="3"/>
  <c r="M4437" i="3" s="1"/>
  <c r="F4437" i="3"/>
  <c r="H4437" i="3" s="1"/>
  <c r="L4437" i="3" s="1"/>
  <c r="D938" i="3"/>
  <c r="F938" i="3"/>
  <c r="H938" i="3" s="1"/>
  <c r="L938" i="3" s="1"/>
  <c r="F5436" i="3"/>
  <c r="H5436" i="3" s="1"/>
  <c r="L5436" i="3" s="1"/>
  <c r="D5436" i="3"/>
  <c r="M5436" i="3" s="1"/>
  <c r="F1472" i="3"/>
  <c r="H1472" i="3" s="1"/>
  <c r="L1472" i="3" s="1"/>
  <c r="D1472" i="3"/>
  <c r="D3516" i="3"/>
  <c r="F3516" i="3"/>
  <c r="H3516" i="3" s="1"/>
  <c r="L3516" i="3" s="1"/>
  <c r="D2256" i="3"/>
  <c r="F2256" i="3"/>
  <c r="H2256" i="3" s="1"/>
  <c r="L2256" i="3" s="1"/>
  <c r="F4450" i="3"/>
  <c r="H4450" i="3" s="1"/>
  <c r="L4450" i="3" s="1"/>
  <c r="D4450" i="3"/>
  <c r="M4450" i="3" s="1"/>
  <c r="D931" i="3"/>
  <c r="F931" i="3"/>
  <c r="H931" i="3" s="1"/>
  <c r="L931" i="3" s="1"/>
  <c r="F5012" i="3"/>
  <c r="H5012" i="3" s="1"/>
  <c r="L5012" i="3" s="1"/>
  <c r="D5012" i="3"/>
  <c r="M5012" i="3" s="1"/>
  <c r="F1889" i="3"/>
  <c r="H1889" i="3" s="1"/>
  <c r="L1889" i="3" s="1"/>
  <c r="D1889" i="3"/>
  <c r="F3388" i="3"/>
  <c r="H3388" i="3" s="1"/>
  <c r="L3388" i="3" s="1"/>
  <c r="D3388" i="3"/>
  <c r="D1791" i="3"/>
  <c r="F1791" i="3"/>
  <c r="H1791" i="3" s="1"/>
  <c r="L1791" i="3" s="1"/>
  <c r="D3611" i="3"/>
  <c r="F3611" i="3"/>
  <c r="H3611" i="3" s="1"/>
  <c r="L3611" i="3" s="1"/>
  <c r="D723" i="3"/>
  <c r="F723" i="3"/>
  <c r="H723" i="3" s="1"/>
  <c r="L723" i="3" s="1"/>
  <c r="F5910" i="3"/>
  <c r="H5910" i="3" s="1"/>
  <c r="L5910" i="3" s="1"/>
  <c r="D5910" i="3"/>
  <c r="M5910" i="3" s="1"/>
  <c r="D3692" i="3"/>
  <c r="F3692" i="3"/>
  <c r="H3692" i="3" s="1"/>
  <c r="L3692" i="3" s="1"/>
  <c r="F2593" i="3"/>
  <c r="H2593" i="3" s="1"/>
  <c r="L2593" i="3" s="1"/>
  <c r="D2593" i="3"/>
  <c r="D3874" i="3"/>
  <c r="M3874" i="3" s="1"/>
  <c r="F3874" i="3"/>
  <c r="H3874" i="3" s="1"/>
  <c r="L3874" i="3" s="1"/>
  <c r="F2173" i="3"/>
  <c r="H2173" i="3" s="1"/>
  <c r="L2173" i="3" s="1"/>
  <c r="D2173" i="3"/>
  <c r="D2849" i="3"/>
  <c r="F2849" i="3"/>
  <c r="H2849" i="3" s="1"/>
  <c r="L2849" i="3" s="1"/>
  <c r="D4286" i="3"/>
  <c r="M4286" i="3" s="1"/>
  <c r="F4286" i="3"/>
  <c r="H4286" i="3" s="1"/>
  <c r="L4286" i="3" s="1"/>
  <c r="D3513" i="3"/>
  <c r="F3513" i="3"/>
  <c r="H3513" i="3" s="1"/>
  <c r="L3513" i="3" s="1"/>
  <c r="D4724" i="3"/>
  <c r="M4724" i="3" s="1"/>
  <c r="F4724" i="3"/>
  <c r="H4724" i="3" s="1"/>
  <c r="L4724" i="3" s="1"/>
  <c r="D1995" i="3"/>
  <c r="F1995" i="3"/>
  <c r="H1995" i="3" s="1"/>
  <c r="L1995" i="3" s="1"/>
  <c r="F1814" i="3"/>
  <c r="H1814" i="3" s="1"/>
  <c r="L1814" i="3" s="1"/>
  <c r="D1814" i="3"/>
  <c r="D3948" i="3"/>
  <c r="M3948" i="3" s="1"/>
  <c r="F3948" i="3"/>
  <c r="H3948" i="3" s="1"/>
  <c r="L3948" i="3" s="1"/>
  <c r="F1947" i="3"/>
  <c r="H1947" i="3" s="1"/>
  <c r="L1947" i="3" s="1"/>
  <c r="D1947" i="3"/>
  <c r="F208" i="3"/>
  <c r="H208" i="3" s="1"/>
  <c r="L208" i="3" s="1"/>
  <c r="D208" i="3"/>
  <c r="D1196" i="3"/>
  <c r="F1196" i="3"/>
  <c r="H1196" i="3" s="1"/>
  <c r="L1196" i="3" s="1"/>
  <c r="D255" i="3"/>
  <c r="F255" i="3"/>
  <c r="H255" i="3" s="1"/>
  <c r="L255" i="3" s="1"/>
  <c r="D1690" i="3"/>
  <c r="F1690" i="3"/>
  <c r="H1690" i="3" s="1"/>
  <c r="L1690" i="3" s="1"/>
  <c r="F2277" i="3"/>
  <c r="H2277" i="3" s="1"/>
  <c r="L2277" i="3" s="1"/>
  <c r="D2277" i="3"/>
  <c r="D4694" i="3"/>
  <c r="M4694" i="3" s="1"/>
  <c r="F4694" i="3"/>
  <c r="H4694" i="3" s="1"/>
  <c r="L4694" i="3" s="1"/>
  <c r="F517" i="3"/>
  <c r="H517" i="3" s="1"/>
  <c r="L517" i="3" s="1"/>
  <c r="D517" i="3"/>
  <c r="D532" i="3"/>
  <c r="F532" i="3"/>
  <c r="H532" i="3" s="1"/>
  <c r="L532" i="3" s="1"/>
  <c r="D3622" i="3"/>
  <c r="F3622" i="3"/>
  <c r="H3622" i="3" s="1"/>
  <c r="L3622" i="3" s="1"/>
  <c r="D3437" i="3"/>
  <c r="F3437" i="3"/>
  <c r="H3437" i="3" s="1"/>
  <c r="L3437" i="3" s="1"/>
  <c r="F655" i="3"/>
  <c r="H655" i="3" s="1"/>
  <c r="L655" i="3" s="1"/>
  <c r="D655" i="3"/>
  <c r="F4984" i="3"/>
  <c r="H4984" i="3" s="1"/>
  <c r="L4984" i="3" s="1"/>
  <c r="D4984" i="3"/>
  <c r="M4984" i="3" s="1"/>
  <c r="D1540" i="3"/>
  <c r="F1540" i="3"/>
  <c r="H1540" i="3" s="1"/>
  <c r="L1540" i="3" s="1"/>
  <c r="D2765" i="3"/>
  <c r="F2765" i="3"/>
  <c r="H2765" i="3" s="1"/>
  <c r="L2765" i="3" s="1"/>
  <c r="D2053" i="3"/>
  <c r="F2053" i="3"/>
  <c r="H2053" i="3" s="1"/>
  <c r="L2053" i="3" s="1"/>
  <c r="D4811" i="3"/>
  <c r="M4811" i="3" s="1"/>
  <c r="F4811" i="3"/>
  <c r="H4811" i="3" s="1"/>
  <c r="L4811" i="3" s="1"/>
  <c r="D2209" i="3"/>
  <c r="F2209" i="3"/>
  <c r="H2209" i="3" s="1"/>
  <c r="L2209" i="3" s="1"/>
  <c r="D5554" i="3"/>
  <c r="M5554" i="3" s="1"/>
  <c r="F5554" i="3"/>
  <c r="H5554" i="3" s="1"/>
  <c r="L5554" i="3" s="1"/>
  <c r="F2589" i="3"/>
  <c r="H2589" i="3" s="1"/>
  <c r="L2589" i="3" s="1"/>
  <c r="D2589" i="3"/>
  <c r="D4512" i="3"/>
  <c r="M4512" i="3" s="1"/>
  <c r="F4512" i="3"/>
  <c r="H4512" i="3" s="1"/>
  <c r="L4512" i="3" s="1"/>
  <c r="F2770" i="3"/>
  <c r="H2770" i="3" s="1"/>
  <c r="L2770" i="3" s="1"/>
  <c r="D2770" i="3"/>
  <c r="F3501" i="3"/>
  <c r="H3501" i="3" s="1"/>
  <c r="L3501" i="3" s="1"/>
  <c r="D3501" i="3"/>
  <c r="F2273" i="3"/>
  <c r="H2273" i="3" s="1"/>
  <c r="L2273" i="3" s="1"/>
  <c r="D2273" i="3"/>
  <c r="F69" i="3"/>
  <c r="H69" i="3" s="1"/>
  <c r="L69" i="3" s="1"/>
  <c r="D69" i="3"/>
  <c r="D5653" i="3"/>
  <c r="M5653" i="3" s="1"/>
  <c r="F5653" i="3"/>
  <c r="H5653" i="3" s="1"/>
  <c r="L5653" i="3" s="1"/>
  <c r="D724" i="3"/>
  <c r="F724" i="3"/>
  <c r="H724" i="3" s="1"/>
  <c r="L724" i="3" s="1"/>
  <c r="F2745" i="3"/>
  <c r="H2745" i="3" s="1"/>
  <c r="L2745" i="3" s="1"/>
  <c r="D2745" i="3"/>
  <c r="F974" i="3"/>
  <c r="H974" i="3" s="1"/>
  <c r="L974" i="3" s="1"/>
  <c r="D974" i="3"/>
  <c r="F63" i="3"/>
  <c r="H63" i="3" s="1"/>
  <c r="L63" i="3" s="1"/>
  <c r="D63" i="3"/>
  <c r="D244" i="3"/>
  <c r="F244" i="3"/>
  <c r="H244" i="3" s="1"/>
  <c r="L244" i="3" s="1"/>
  <c r="D3011" i="3"/>
  <c r="F3011" i="3"/>
  <c r="H3011" i="3" s="1"/>
  <c r="L3011" i="3" s="1"/>
  <c r="D1129" i="3"/>
  <c r="F1129" i="3"/>
  <c r="H1129" i="3" s="1"/>
  <c r="L1129" i="3" s="1"/>
  <c r="D1221" i="3"/>
  <c r="F1221" i="3"/>
  <c r="H1221" i="3" s="1"/>
  <c r="L1221" i="3" s="1"/>
  <c r="D927" i="3"/>
  <c r="F927" i="3"/>
  <c r="H927" i="3" s="1"/>
  <c r="L927" i="3" s="1"/>
  <c r="F3426" i="3"/>
  <c r="H3426" i="3" s="1"/>
  <c r="L3426" i="3" s="1"/>
  <c r="D3426" i="3"/>
  <c r="F2336" i="3"/>
  <c r="H2336" i="3" s="1"/>
  <c r="L2336" i="3" s="1"/>
  <c r="D2336" i="3"/>
  <c r="D3027" i="3"/>
  <c r="F3027" i="3"/>
  <c r="H3027" i="3" s="1"/>
  <c r="L3027" i="3" s="1"/>
  <c r="D2790" i="3"/>
  <c r="F2790" i="3"/>
  <c r="H2790" i="3" s="1"/>
  <c r="L2790" i="3" s="1"/>
  <c r="D1613" i="3"/>
  <c r="F1613" i="3"/>
  <c r="H1613" i="3" s="1"/>
  <c r="L1613" i="3" s="1"/>
  <c r="D3635" i="3"/>
  <c r="F3635" i="3"/>
  <c r="H3635" i="3" s="1"/>
  <c r="L3635" i="3" s="1"/>
  <c r="F1204" i="3"/>
  <c r="H1204" i="3" s="1"/>
  <c r="L1204" i="3" s="1"/>
  <c r="D1204" i="3"/>
  <c r="D1784" i="3"/>
  <c r="F1784" i="3"/>
  <c r="H1784" i="3" s="1"/>
  <c r="L1784" i="3" s="1"/>
  <c r="F3759" i="3"/>
  <c r="H3759" i="3" s="1"/>
  <c r="L3759" i="3" s="1"/>
  <c r="D3759" i="3"/>
  <c r="M3759" i="3" s="1"/>
  <c r="D1022" i="3"/>
  <c r="F1022" i="3"/>
  <c r="H1022" i="3" s="1"/>
  <c r="L1022" i="3" s="1"/>
  <c r="F2239" i="3"/>
  <c r="H2239" i="3" s="1"/>
  <c r="L2239" i="3" s="1"/>
  <c r="D2239" i="3"/>
  <c r="F1527" i="3"/>
  <c r="H1527" i="3" s="1"/>
  <c r="L1527" i="3" s="1"/>
  <c r="D1527" i="3"/>
  <c r="F1708" i="3"/>
  <c r="H1708" i="3" s="1"/>
  <c r="L1708" i="3" s="1"/>
  <c r="D1708" i="3"/>
  <c r="F4551" i="3"/>
  <c r="H4551" i="3" s="1"/>
  <c r="L4551" i="3" s="1"/>
  <c r="D4551" i="3"/>
  <c r="M4551" i="3" s="1"/>
  <c r="F2186" i="3"/>
  <c r="H2186" i="3" s="1"/>
  <c r="L2186" i="3" s="1"/>
  <c r="D2186" i="3"/>
  <c r="F4326" i="3"/>
  <c r="H4326" i="3" s="1"/>
  <c r="L4326" i="3" s="1"/>
  <c r="D4326" i="3"/>
  <c r="M4326" i="3" s="1"/>
  <c r="F906" i="3"/>
  <c r="H906" i="3" s="1"/>
  <c r="L906" i="3" s="1"/>
  <c r="D906" i="3"/>
  <c r="D1466" i="3"/>
  <c r="F1466" i="3"/>
  <c r="H1466" i="3" s="1"/>
  <c r="L1466" i="3" s="1"/>
  <c r="F2238" i="3"/>
  <c r="H2238" i="3" s="1"/>
  <c r="L2238" i="3" s="1"/>
  <c r="D2238" i="3"/>
  <c r="F1145" i="3"/>
  <c r="H1145" i="3" s="1"/>
  <c r="L1145" i="3" s="1"/>
  <c r="D1145" i="3"/>
  <c r="D111" i="3"/>
  <c r="F111" i="3"/>
  <c r="H111" i="3" s="1"/>
  <c r="L111" i="3" s="1"/>
  <c r="F2470" i="3"/>
  <c r="H2470" i="3" s="1"/>
  <c r="L2470" i="3" s="1"/>
  <c r="D2470" i="3"/>
  <c r="F3253" i="3"/>
  <c r="H3253" i="3" s="1"/>
  <c r="L3253" i="3" s="1"/>
  <c r="D3253" i="3"/>
  <c r="D1256" i="3"/>
  <c r="F1256" i="3"/>
  <c r="H1256" i="3" s="1"/>
  <c r="L1256" i="3" s="1"/>
  <c r="F2201" i="3"/>
  <c r="H2201" i="3" s="1"/>
  <c r="L2201" i="3" s="1"/>
  <c r="D2201" i="3"/>
  <c r="F942" i="3"/>
  <c r="H942" i="3" s="1"/>
  <c r="L942" i="3" s="1"/>
  <c r="D942" i="3"/>
  <c r="D2342" i="3"/>
  <c r="F2342" i="3"/>
  <c r="H2342" i="3" s="1"/>
  <c r="L2342" i="3" s="1"/>
  <c r="F493" i="3"/>
  <c r="H493" i="3" s="1"/>
  <c r="L493" i="3" s="1"/>
  <c r="D493" i="3"/>
  <c r="F3796" i="3"/>
  <c r="H3796" i="3" s="1"/>
  <c r="L3796" i="3" s="1"/>
  <c r="D3796" i="3"/>
  <c r="M3796" i="3" s="1"/>
  <c r="F5944" i="3"/>
  <c r="H5944" i="3" s="1"/>
  <c r="L5944" i="3" s="1"/>
  <c r="D5944" i="3"/>
  <c r="M5944" i="3" s="1"/>
  <c r="F4098" i="3"/>
  <c r="H4098" i="3" s="1"/>
  <c r="L4098" i="3" s="1"/>
  <c r="D4098" i="3"/>
  <c r="M4098" i="3" s="1"/>
  <c r="F3180" i="3"/>
  <c r="H3180" i="3" s="1"/>
  <c r="L3180" i="3" s="1"/>
  <c r="D3180" i="3"/>
  <c r="D3276" i="3"/>
  <c r="F3276" i="3"/>
  <c r="H3276" i="3" s="1"/>
  <c r="L3276" i="3" s="1"/>
  <c r="F3748" i="3"/>
  <c r="H3748" i="3" s="1"/>
  <c r="L3748" i="3" s="1"/>
  <c r="D3748" i="3"/>
  <c r="M3748" i="3" s="1"/>
  <c r="D3928" i="3"/>
  <c r="M3928" i="3" s="1"/>
  <c r="F3928" i="3"/>
  <c r="H3928" i="3" s="1"/>
  <c r="L3928" i="3" s="1"/>
  <c r="F2727" i="3"/>
  <c r="H2727" i="3" s="1"/>
  <c r="L2727" i="3" s="1"/>
  <c r="D2727" i="3"/>
  <c r="D204" i="3"/>
  <c r="F204" i="3"/>
  <c r="H204" i="3" s="1"/>
  <c r="L204" i="3" s="1"/>
  <c r="F3674" i="3"/>
  <c r="H3674" i="3" s="1"/>
  <c r="L3674" i="3" s="1"/>
  <c r="D3674" i="3"/>
  <c r="F1556" i="3"/>
  <c r="H1556" i="3" s="1"/>
  <c r="L1556" i="3" s="1"/>
  <c r="D1556" i="3"/>
  <c r="D4394" i="3"/>
  <c r="M4394" i="3" s="1"/>
  <c r="F4394" i="3"/>
  <c r="H4394" i="3" s="1"/>
  <c r="L4394" i="3" s="1"/>
  <c r="D2364" i="3"/>
  <c r="F2364" i="3"/>
  <c r="H2364" i="3" s="1"/>
  <c r="L2364" i="3" s="1"/>
  <c r="F4607" i="3"/>
  <c r="H4607" i="3" s="1"/>
  <c r="L4607" i="3" s="1"/>
  <c r="D4607" i="3"/>
  <c r="M4607" i="3" s="1"/>
  <c r="D2658" i="3"/>
  <c r="F2658" i="3"/>
  <c r="H2658" i="3" s="1"/>
  <c r="L2658" i="3" s="1"/>
  <c r="F2285" i="3"/>
  <c r="H2285" i="3" s="1"/>
  <c r="L2285" i="3" s="1"/>
  <c r="D2285" i="3"/>
  <c r="F436" i="3"/>
  <c r="H436" i="3" s="1"/>
  <c r="L436" i="3" s="1"/>
  <c r="D436" i="3"/>
  <c r="F4883" i="3"/>
  <c r="H4883" i="3" s="1"/>
  <c r="L4883" i="3" s="1"/>
  <c r="D4883" i="3"/>
  <c r="M4883" i="3" s="1"/>
  <c r="D3023" i="3"/>
  <c r="F3023" i="3"/>
  <c r="H3023" i="3" s="1"/>
  <c r="L3023" i="3" s="1"/>
  <c r="D2650" i="3"/>
  <c r="F2650" i="3"/>
  <c r="H2650" i="3" s="1"/>
  <c r="L2650" i="3" s="1"/>
  <c r="F5523" i="3"/>
  <c r="H5523" i="3" s="1"/>
  <c r="L5523" i="3" s="1"/>
  <c r="D5523" i="3"/>
  <c r="M5523" i="3" s="1"/>
  <c r="D283" i="3"/>
  <c r="F283" i="3"/>
  <c r="H283" i="3" s="1"/>
  <c r="L283" i="3" s="1"/>
  <c r="F5007" i="3"/>
  <c r="H5007" i="3" s="1"/>
  <c r="L5007" i="3" s="1"/>
  <c r="D5007" i="3"/>
  <c r="M5007" i="3" s="1"/>
  <c r="D4454" i="3"/>
  <c r="M4454" i="3" s="1"/>
  <c r="F4454" i="3"/>
  <c r="H4454" i="3" s="1"/>
  <c r="L4454" i="3" s="1"/>
  <c r="D5787" i="3"/>
  <c r="M5787" i="3" s="1"/>
  <c r="F5787" i="3"/>
  <c r="H5787" i="3" s="1"/>
  <c r="L5787" i="3" s="1"/>
  <c r="D1484" i="3"/>
  <c r="F1484" i="3"/>
  <c r="H1484" i="3" s="1"/>
  <c r="L1484" i="3" s="1"/>
  <c r="F1637" i="3"/>
  <c r="H1637" i="3" s="1"/>
  <c r="L1637" i="3" s="1"/>
  <c r="D1637" i="3"/>
  <c r="F1999" i="3"/>
  <c r="H1999" i="3" s="1"/>
  <c r="L1999" i="3" s="1"/>
  <c r="D1999" i="3"/>
  <c r="D2736" i="3"/>
  <c r="F2736" i="3"/>
  <c r="H2736" i="3" s="1"/>
  <c r="L2736" i="3" s="1"/>
  <c r="F2956" i="3"/>
  <c r="H2956" i="3" s="1"/>
  <c r="L2956" i="3" s="1"/>
  <c r="D2956" i="3"/>
  <c r="F4988" i="3"/>
  <c r="H4988" i="3" s="1"/>
  <c r="L4988" i="3" s="1"/>
  <c r="D4988" i="3"/>
  <c r="M4988" i="3" s="1"/>
  <c r="F2793" i="3"/>
  <c r="H2793" i="3" s="1"/>
  <c r="L2793" i="3" s="1"/>
  <c r="D2793" i="3"/>
  <c r="F1703" i="3"/>
  <c r="H1703" i="3" s="1"/>
  <c r="L1703" i="3" s="1"/>
  <c r="D1703" i="3"/>
  <c r="F5527" i="3"/>
  <c r="H5527" i="3" s="1"/>
  <c r="L5527" i="3" s="1"/>
  <c r="D5527" i="3"/>
  <c r="M5527" i="3" s="1"/>
  <c r="D888" i="3"/>
  <c r="F888" i="3"/>
  <c r="H888" i="3" s="1"/>
  <c r="L888" i="3" s="1"/>
  <c r="D2298" i="3"/>
  <c r="F2298" i="3"/>
  <c r="H2298" i="3" s="1"/>
  <c r="L2298" i="3" s="1"/>
  <c r="F1615" i="3"/>
  <c r="H1615" i="3" s="1"/>
  <c r="L1615" i="3" s="1"/>
  <c r="D1615" i="3"/>
  <c r="F1292" i="3"/>
  <c r="H1292" i="3" s="1"/>
  <c r="L1292" i="3" s="1"/>
  <c r="D1292" i="3"/>
  <c r="F2711" i="3"/>
  <c r="H2711" i="3" s="1"/>
  <c r="L2711" i="3" s="1"/>
  <c r="D2711" i="3"/>
  <c r="D1180" i="3"/>
  <c r="F1180" i="3"/>
  <c r="H1180" i="3" s="1"/>
  <c r="L1180" i="3" s="1"/>
  <c r="F314" i="3"/>
  <c r="H314" i="3" s="1"/>
  <c r="L314" i="3" s="1"/>
  <c r="D314" i="3"/>
  <c r="F119" i="3"/>
  <c r="H119" i="3" s="1"/>
  <c r="L119" i="3" s="1"/>
  <c r="D119" i="3"/>
  <c r="D5259" i="3"/>
  <c r="M5259" i="3" s="1"/>
  <c r="F5259" i="3"/>
  <c r="H5259" i="3" s="1"/>
  <c r="L5259" i="3" s="1"/>
  <c r="F2141" i="3"/>
  <c r="H2141" i="3" s="1"/>
  <c r="L2141" i="3" s="1"/>
  <c r="D2141" i="3"/>
  <c r="D4829" i="3"/>
  <c r="M4829" i="3" s="1"/>
  <c r="F4829" i="3"/>
  <c r="H4829" i="3" s="1"/>
  <c r="L4829" i="3" s="1"/>
  <c r="D813" i="3"/>
  <c r="F813" i="3"/>
  <c r="H813" i="3" s="1"/>
  <c r="L813" i="3" s="1"/>
  <c r="F2821" i="3"/>
  <c r="H2821" i="3" s="1"/>
  <c r="L2821" i="3" s="1"/>
  <c r="D2821" i="3"/>
  <c r="D5112" i="3"/>
  <c r="M5112" i="3" s="1"/>
  <c r="F5112" i="3"/>
  <c r="H5112" i="3" s="1"/>
  <c r="L5112" i="3" s="1"/>
  <c r="F1100" i="3"/>
  <c r="H1100" i="3" s="1"/>
  <c r="L1100" i="3" s="1"/>
  <c r="D1100" i="3"/>
  <c r="D750" i="3"/>
  <c r="F750" i="3"/>
  <c r="H750" i="3" s="1"/>
  <c r="L750" i="3" s="1"/>
  <c r="F280" i="3"/>
  <c r="H280" i="3" s="1"/>
  <c r="L280" i="3" s="1"/>
  <c r="D280" i="3"/>
  <c r="D4639" i="3"/>
  <c r="M4639" i="3" s="1"/>
  <c r="F4639" i="3"/>
  <c r="H4639" i="3" s="1"/>
  <c r="L4639" i="3" s="1"/>
  <c r="D3941" i="3"/>
  <c r="M3941" i="3" s="1"/>
  <c r="F3941" i="3"/>
  <c r="H3941" i="3" s="1"/>
  <c r="L3941" i="3" s="1"/>
  <c r="D4332" i="3"/>
  <c r="M4332" i="3" s="1"/>
  <c r="F4332" i="3"/>
  <c r="H4332" i="3" s="1"/>
  <c r="L4332" i="3" s="1"/>
  <c r="D5947" i="3"/>
  <c r="M5947" i="3" s="1"/>
  <c r="F5947" i="3"/>
  <c r="H5947" i="3" s="1"/>
  <c r="L5947" i="3" s="1"/>
  <c r="F1175" i="3"/>
  <c r="H1175" i="3" s="1"/>
  <c r="L1175" i="3" s="1"/>
  <c r="D1175" i="3"/>
  <c r="D3200" i="3"/>
  <c r="F3200" i="3"/>
  <c r="H3200" i="3" s="1"/>
  <c r="L3200" i="3" s="1"/>
  <c r="D2631" i="3"/>
  <c r="F2631" i="3"/>
  <c r="H2631" i="3" s="1"/>
  <c r="L2631" i="3" s="1"/>
  <c r="D777" i="3"/>
  <c r="F777" i="3"/>
  <c r="H777" i="3" s="1"/>
  <c r="L777" i="3" s="1"/>
  <c r="D1398" i="3"/>
  <c r="F1398" i="3"/>
  <c r="H1398" i="3" s="1"/>
  <c r="L1398" i="3" s="1"/>
  <c r="D4580" i="3"/>
  <c r="M4580" i="3" s="1"/>
  <c r="F4580" i="3"/>
  <c r="H4580" i="3" s="1"/>
  <c r="L4580" i="3" s="1"/>
  <c r="D5129" i="3"/>
  <c r="M5129" i="3" s="1"/>
  <c r="F5129" i="3"/>
  <c r="H5129" i="3" s="1"/>
  <c r="L5129" i="3" s="1"/>
  <c r="F3660" i="3"/>
  <c r="H3660" i="3" s="1"/>
  <c r="L3660" i="3" s="1"/>
  <c r="D3660" i="3"/>
  <c r="F5913" i="3"/>
  <c r="H5913" i="3" s="1"/>
  <c r="L5913" i="3" s="1"/>
  <c r="D5913" i="3"/>
  <c r="M5913" i="3" s="1"/>
  <c r="D5286" i="3"/>
  <c r="M5286" i="3" s="1"/>
  <c r="F5286" i="3"/>
  <c r="H5286" i="3" s="1"/>
  <c r="L5286" i="3" s="1"/>
  <c r="D333" i="3"/>
  <c r="F333" i="3"/>
  <c r="H333" i="3" s="1"/>
  <c r="L333" i="3" s="1"/>
  <c r="D1918" i="3"/>
  <c r="F1918" i="3"/>
  <c r="H1918" i="3" s="1"/>
  <c r="L1918" i="3" s="1"/>
  <c r="F3557" i="3"/>
  <c r="H3557" i="3" s="1"/>
  <c r="L3557" i="3" s="1"/>
  <c r="D3557" i="3"/>
  <c r="F1736" i="3"/>
  <c r="H1736" i="3" s="1"/>
  <c r="L1736" i="3" s="1"/>
  <c r="D1736" i="3"/>
  <c r="F2579" i="3"/>
  <c r="H2579" i="3" s="1"/>
  <c r="L2579" i="3" s="1"/>
  <c r="D2579" i="3"/>
  <c r="F699" i="3"/>
  <c r="H699" i="3" s="1"/>
  <c r="L699" i="3" s="1"/>
  <c r="D699" i="3"/>
  <c r="D4738" i="3"/>
  <c r="M4738" i="3" s="1"/>
  <c r="F4738" i="3"/>
  <c r="H4738" i="3" s="1"/>
  <c r="L4738" i="3" s="1"/>
  <c r="F2375" i="3"/>
  <c r="H2375" i="3" s="1"/>
  <c r="L2375" i="3" s="1"/>
  <c r="D2375" i="3"/>
  <c r="F4433" i="3"/>
  <c r="H4433" i="3" s="1"/>
  <c r="L4433" i="3" s="1"/>
  <c r="D4433" i="3"/>
  <c r="M4433" i="3" s="1"/>
  <c r="F3133" i="3"/>
  <c r="H3133" i="3" s="1"/>
  <c r="L3133" i="3" s="1"/>
  <c r="D3133" i="3"/>
  <c r="D5264" i="3"/>
  <c r="M5264" i="3" s="1"/>
  <c r="F5264" i="3"/>
  <c r="H5264" i="3" s="1"/>
  <c r="L5264" i="3" s="1"/>
  <c r="D5223" i="3"/>
  <c r="M5223" i="3" s="1"/>
  <c r="F5223" i="3"/>
  <c r="H5223" i="3" s="1"/>
  <c r="L5223" i="3" s="1"/>
  <c r="D3876" i="3"/>
  <c r="M3876" i="3" s="1"/>
  <c r="F3876" i="3"/>
  <c r="H3876" i="3" s="1"/>
  <c r="L3876" i="3" s="1"/>
  <c r="F1561" i="3"/>
  <c r="H1561" i="3" s="1"/>
  <c r="L1561" i="3" s="1"/>
  <c r="D1561" i="3"/>
  <c r="F439" i="3"/>
  <c r="H439" i="3" s="1"/>
  <c r="L439" i="3" s="1"/>
  <c r="D439" i="3"/>
  <c r="F4319" i="3"/>
  <c r="H4319" i="3" s="1"/>
  <c r="L4319" i="3" s="1"/>
  <c r="D4319" i="3"/>
  <c r="M4319" i="3" s="1"/>
  <c r="D266" i="3"/>
  <c r="F266" i="3"/>
  <c r="H266" i="3" s="1"/>
  <c r="L266" i="3" s="1"/>
  <c r="D2566" i="3"/>
  <c r="F2566" i="3"/>
  <c r="H2566" i="3" s="1"/>
  <c r="L2566" i="3" s="1"/>
  <c r="F5840" i="3"/>
  <c r="H5840" i="3" s="1"/>
  <c r="L5840" i="3" s="1"/>
  <c r="D5840" i="3"/>
  <c r="M5840" i="3" s="1"/>
  <c r="F2147" i="3"/>
  <c r="H2147" i="3" s="1"/>
  <c r="L2147" i="3" s="1"/>
  <c r="D2147" i="3"/>
  <c r="D2599" i="3"/>
  <c r="F2599" i="3"/>
  <c r="H2599" i="3" s="1"/>
  <c r="L2599" i="3" s="1"/>
  <c r="D4378" i="3"/>
  <c r="M4378" i="3" s="1"/>
  <c r="F4378" i="3"/>
  <c r="H4378" i="3" s="1"/>
  <c r="L4378" i="3" s="1"/>
  <c r="M3063" i="3"/>
  <c r="M2077" i="3"/>
  <c r="M526" i="3"/>
  <c r="Q1160" i="3"/>
  <c r="M1871" i="3"/>
  <c r="Q2992" i="3"/>
  <c r="Q644" i="3"/>
  <c r="M1459" i="3"/>
  <c r="Q3209" i="3"/>
  <c r="Q1834" i="3"/>
  <c r="Q309" i="3"/>
  <c r="M2890" i="3"/>
  <c r="P69" i="1"/>
  <c r="R69" i="1" s="1"/>
  <c r="T69" i="1" s="1"/>
  <c r="N70" i="1"/>
  <c r="N49" i="1"/>
  <c r="P48" i="1"/>
  <c r="R48" i="1" s="1"/>
  <c r="T48" i="1" s="1"/>
  <c r="Q2485" i="3" l="1"/>
  <c r="Q260" i="3"/>
  <c r="M1136" i="3"/>
  <c r="Q1161" i="3"/>
  <c r="Q2411" i="3"/>
  <c r="M3056" i="3"/>
  <c r="Q3086" i="3"/>
  <c r="Q3082" i="3"/>
  <c r="Q2819" i="3"/>
  <c r="Q3500" i="3"/>
  <c r="Q2587" i="3"/>
  <c r="Q3629" i="3"/>
  <c r="M817" i="3"/>
  <c r="M879" i="3"/>
  <c r="Q2210" i="3"/>
  <c r="M1313" i="3"/>
  <c r="Q203" i="3"/>
  <c r="M2780" i="3"/>
  <c r="Q783" i="3"/>
  <c r="Q1727" i="3"/>
  <c r="Q46" i="3"/>
  <c r="Q360" i="3"/>
  <c r="Q3561" i="3"/>
  <c r="Q2058" i="3"/>
  <c r="M3364" i="3"/>
  <c r="M1156" i="3"/>
  <c r="M161" i="3"/>
  <c r="Q3354" i="3"/>
  <c r="Q2189" i="3"/>
  <c r="M2178" i="3"/>
  <c r="Q946" i="3"/>
  <c r="Q1533" i="3"/>
  <c r="Q2227" i="3"/>
  <c r="M854" i="3"/>
  <c r="M1108" i="3"/>
  <c r="M3581" i="3"/>
  <c r="M1423" i="3"/>
  <c r="M3319" i="3"/>
  <c r="Q1936" i="3"/>
  <c r="M1786" i="3"/>
  <c r="Q712" i="3"/>
  <c r="Q1414" i="3"/>
  <c r="M1685" i="3"/>
  <c r="M1457" i="3"/>
  <c r="Q3475" i="3"/>
  <c r="Q1951" i="3"/>
  <c r="M1951" i="3"/>
  <c r="Q1864" i="3"/>
  <c r="M629" i="3"/>
  <c r="Q629" i="3"/>
  <c r="M2268" i="3"/>
  <c r="M3012" i="3"/>
  <c r="M803" i="3"/>
  <c r="M1232" i="3"/>
  <c r="M457" i="3"/>
  <c r="Q3041" i="3"/>
  <c r="M1033" i="3"/>
  <c r="Q1033" i="3"/>
  <c r="M2147" i="3"/>
  <c r="Q2147" i="3"/>
  <c r="M2745" i="3"/>
  <c r="Q2745" i="3"/>
  <c r="Q3236" i="3"/>
  <c r="M3236" i="3"/>
  <c r="Q508" i="3"/>
  <c r="M508" i="3"/>
  <c r="M3662" i="3"/>
  <c r="Q3662" i="3"/>
  <c r="M866" i="3"/>
  <c r="Q866" i="3"/>
  <c r="Q3677" i="3"/>
  <c r="M3677" i="3"/>
  <c r="M1564" i="3"/>
  <c r="Q1564" i="3"/>
  <c r="M1053" i="3"/>
  <c r="Q1053" i="3"/>
  <c r="M1111" i="3"/>
  <c r="Q1111" i="3"/>
  <c r="Q2233" i="3"/>
  <c r="M2233" i="3"/>
  <c r="Q1910" i="3"/>
  <c r="M1910" i="3"/>
  <c r="Q3529" i="3"/>
  <c r="M3529" i="3"/>
  <c r="Q2036" i="3"/>
  <c r="M2036" i="3"/>
  <c r="Q183" i="3"/>
  <c r="M183" i="3"/>
  <c r="M3498" i="3"/>
  <c r="Q3498" i="3"/>
  <c r="Q2523" i="3"/>
  <c r="M2523" i="3"/>
  <c r="M3560" i="3"/>
  <c r="Q3560" i="3"/>
  <c r="Q3460" i="3"/>
  <c r="M3460" i="3"/>
  <c r="Q639" i="3"/>
  <c r="M639" i="3"/>
  <c r="M1213" i="3"/>
  <c r="Q1213" i="3"/>
  <c r="Q3058" i="3"/>
  <c r="M3058" i="3"/>
  <c r="Q2407" i="3"/>
  <c r="M2407" i="3"/>
  <c r="Q1641" i="3"/>
  <c r="M1641" i="3"/>
  <c r="Q1498" i="3"/>
  <c r="M1498" i="3"/>
  <c r="Q2320" i="3"/>
  <c r="M2320" i="3"/>
  <c r="M2163" i="3"/>
  <c r="Q2163" i="3"/>
  <c r="M2086" i="3"/>
  <c r="Q2086" i="3"/>
  <c r="Q514" i="3"/>
  <c r="M514" i="3"/>
  <c r="M2590" i="3"/>
  <c r="Q2590" i="3"/>
  <c r="M1251" i="3"/>
  <c r="Q1251" i="3"/>
  <c r="Q685" i="3"/>
  <c r="M685" i="3"/>
  <c r="M3251" i="3"/>
  <c r="Q3251" i="3"/>
  <c r="Q2424" i="3"/>
  <c r="M2424" i="3"/>
  <c r="Q2136" i="3"/>
  <c r="M2136" i="3"/>
  <c r="Q1080" i="3"/>
  <c r="M1080" i="3"/>
  <c r="Q858" i="3"/>
  <c r="M858" i="3"/>
  <c r="Q2023" i="3"/>
  <c r="M2023" i="3"/>
  <c r="Q3694" i="3"/>
  <c r="M3694" i="3"/>
  <c r="Q489" i="3"/>
  <c r="M489" i="3"/>
  <c r="Q2282" i="3"/>
  <c r="M2282" i="3"/>
  <c r="Q2015" i="3"/>
  <c r="M2015" i="3"/>
  <c r="M1087" i="3"/>
  <c r="Q1087" i="3"/>
  <c r="Q2167" i="3"/>
  <c r="M2167" i="3"/>
  <c r="M2075" i="3"/>
  <c r="Q2075" i="3"/>
  <c r="M1367" i="3"/>
  <c r="Q1367" i="3"/>
  <c r="Q3013" i="3"/>
  <c r="M3013" i="3"/>
  <c r="M867" i="3"/>
  <c r="Q867" i="3"/>
  <c r="Q1639" i="3"/>
  <c r="M1639" i="3"/>
  <c r="Q3431" i="3"/>
  <c r="M3431" i="3"/>
  <c r="Q841" i="3"/>
  <c r="M841" i="3"/>
  <c r="M1450" i="3"/>
  <c r="Q1450" i="3"/>
  <c r="M966" i="3"/>
  <c r="Q966" i="3"/>
  <c r="Q3453" i="3"/>
  <c r="M3453" i="3"/>
  <c r="Q1813" i="3"/>
  <c r="M1813" i="3"/>
  <c r="Q3118" i="3"/>
  <c r="M3118" i="3"/>
  <c r="M948" i="3"/>
  <c r="Q948" i="3"/>
  <c r="M2330" i="3"/>
  <c r="Q2330" i="3"/>
  <c r="M1235" i="3"/>
  <c r="Q1235" i="3"/>
  <c r="Q624" i="3"/>
  <c r="M624" i="3"/>
  <c r="M2361" i="3"/>
  <c r="Q2361" i="3"/>
  <c r="Q254" i="3"/>
  <c r="M254" i="3"/>
  <c r="Q1071" i="3"/>
  <c r="M1071" i="3"/>
  <c r="Q1894" i="3"/>
  <c r="M1894" i="3"/>
  <c r="Q2362" i="3"/>
  <c r="M2362" i="3"/>
  <c r="Q1754" i="3"/>
  <c r="M1754" i="3"/>
  <c r="M836" i="3"/>
  <c r="Q836" i="3"/>
  <c r="M3213" i="3"/>
  <c r="Q3213" i="3"/>
  <c r="Q805" i="3"/>
  <c r="M805" i="3"/>
  <c r="M1103" i="3"/>
  <c r="Q1103" i="3"/>
  <c r="M2776" i="3"/>
  <c r="Q2776" i="3"/>
  <c r="Q1673" i="3"/>
  <c r="M1673" i="3"/>
  <c r="Q45" i="3"/>
  <c r="M45" i="3"/>
  <c r="Q3309" i="3"/>
  <c r="M3309" i="3"/>
  <c r="Q1021" i="3"/>
  <c r="M1021" i="3"/>
  <c r="Q3011" i="3"/>
  <c r="M3011" i="3"/>
  <c r="M538" i="3"/>
  <c r="Q538" i="3"/>
  <c r="M1199" i="3"/>
  <c r="Q1199" i="3"/>
  <c r="Q1929" i="3"/>
  <c r="M1929" i="3"/>
  <c r="Q2734" i="3"/>
  <c r="M2734" i="3"/>
  <c r="Q1755" i="3"/>
  <c r="M1755" i="3"/>
  <c r="M3366" i="3"/>
  <c r="Q3366" i="3"/>
  <c r="M195" i="3"/>
  <c r="Q195" i="3"/>
  <c r="M2303" i="3"/>
  <c r="Q2303" i="3"/>
  <c r="M3029" i="3"/>
  <c r="Q3029" i="3"/>
  <c r="Q2611" i="3"/>
  <c r="M2611" i="3"/>
  <c r="M1043" i="3"/>
  <c r="Q1043" i="3"/>
  <c r="M1610" i="3"/>
  <c r="Q1610" i="3"/>
  <c r="M855" i="3"/>
  <c r="Q855" i="3"/>
  <c r="M1969" i="3"/>
  <c r="Q1969" i="3"/>
  <c r="Q789" i="3"/>
  <c r="M789" i="3"/>
  <c r="M470" i="3"/>
  <c r="Q470" i="3"/>
  <c r="M2259" i="3"/>
  <c r="Q2259" i="3"/>
  <c r="Q2743" i="3"/>
  <c r="M2743" i="3"/>
  <c r="Q245" i="3"/>
  <c r="M245" i="3"/>
  <c r="M3206" i="3"/>
  <c r="Q3206" i="3"/>
  <c r="M1076" i="3"/>
  <c r="Q1076" i="3"/>
  <c r="Q647" i="3"/>
  <c r="M647" i="3"/>
  <c r="Q3616" i="3"/>
  <c r="M3616" i="3"/>
  <c r="Q33" i="3"/>
  <c r="M33" i="3"/>
  <c r="Q2551" i="3"/>
  <c r="M2551" i="3"/>
  <c r="M2043" i="3"/>
  <c r="Q2043" i="3"/>
  <c r="M338" i="3"/>
  <c r="Q338" i="3"/>
  <c r="Q2882" i="3"/>
  <c r="M2882" i="3"/>
  <c r="M512" i="3"/>
  <c r="Q512" i="3"/>
  <c r="Q2963" i="3"/>
  <c r="M2963" i="3"/>
  <c r="M1085" i="3"/>
  <c r="Q1085" i="3"/>
  <c r="M3467" i="3"/>
  <c r="Q3467" i="3"/>
  <c r="Q2344" i="3"/>
  <c r="M2344" i="3"/>
  <c r="Q2293" i="3"/>
  <c r="M2293" i="3"/>
  <c r="M1172" i="3"/>
  <c r="Q1172" i="3"/>
  <c r="M2429" i="3"/>
  <c r="Q2429" i="3"/>
  <c r="M872" i="3"/>
  <c r="Q872" i="3"/>
  <c r="M1702" i="3"/>
  <c r="Q1702" i="3"/>
  <c r="Q847" i="3"/>
  <c r="M847" i="3"/>
  <c r="M1270" i="3"/>
  <c r="Q1270" i="3"/>
  <c r="M2333" i="3"/>
  <c r="Q2333" i="3"/>
  <c r="Q3154" i="3"/>
  <c r="M3154" i="3"/>
  <c r="M1647" i="3"/>
  <c r="Q1647" i="3"/>
  <c r="Q3060" i="3"/>
  <c r="M3060" i="3"/>
  <c r="Q1765" i="3"/>
  <c r="M1765" i="3"/>
  <c r="Q1573" i="3"/>
  <c r="M1573" i="3"/>
  <c r="Q2649" i="3"/>
  <c r="M2649" i="3"/>
  <c r="Q3159" i="3"/>
  <c r="M3159" i="3"/>
  <c r="M2836" i="3"/>
  <c r="Q2836" i="3"/>
  <c r="M1756" i="3"/>
  <c r="Q1756" i="3"/>
  <c r="Q3720" i="3"/>
  <c r="M3720" i="3"/>
  <c r="Q1475" i="3"/>
  <c r="M1475" i="3"/>
  <c r="M1086" i="3"/>
  <c r="Q1086" i="3"/>
  <c r="M3542" i="3"/>
  <c r="Q3542" i="3"/>
  <c r="M2544" i="3"/>
  <c r="Q2544" i="3"/>
  <c r="M1025" i="3"/>
  <c r="Q1025" i="3"/>
  <c r="Q1634" i="3"/>
  <c r="M1634" i="3"/>
  <c r="M3524" i="3"/>
  <c r="Q3524" i="3"/>
  <c r="Q980" i="3"/>
  <c r="M980" i="3"/>
  <c r="M878" i="3"/>
  <c r="Q878" i="3"/>
  <c r="Q150" i="3"/>
  <c r="M150" i="3"/>
  <c r="Q762" i="3"/>
  <c r="M762" i="3"/>
  <c r="M3053" i="3"/>
  <c r="Q3053" i="3"/>
  <c r="Q3199" i="3"/>
  <c r="M3199" i="3"/>
  <c r="M2092" i="3"/>
  <c r="Q2092" i="3"/>
  <c r="Q2469" i="3"/>
  <c r="M2469" i="3"/>
  <c r="M821" i="3"/>
  <c r="Q821" i="3"/>
  <c r="Q2507" i="3"/>
  <c r="M2507" i="3"/>
  <c r="Q269" i="3"/>
  <c r="M269" i="3"/>
  <c r="M110" i="3"/>
  <c r="Q110" i="3"/>
  <c r="Q1737" i="3"/>
  <c r="M1737" i="3"/>
  <c r="Q3248" i="3"/>
  <c r="M3248" i="3"/>
  <c r="Q3055" i="3"/>
  <c r="M3055" i="3"/>
  <c r="M1495" i="3"/>
  <c r="Q1495" i="3"/>
  <c r="M2426" i="3"/>
  <c r="Q2426" i="3"/>
  <c r="Q518" i="3"/>
  <c r="M518" i="3"/>
  <c r="M3644" i="3"/>
  <c r="Q3644" i="3"/>
  <c r="M107" i="3"/>
  <c r="Q107" i="3"/>
  <c r="M2923" i="3"/>
  <c r="Q2923" i="3"/>
  <c r="M3633" i="3"/>
  <c r="Q3633" i="3"/>
  <c r="Q1007" i="3"/>
  <c r="M1007" i="3"/>
  <c r="M2267" i="3"/>
  <c r="Q2267" i="3"/>
  <c r="M766" i="3"/>
  <c r="Q766" i="3"/>
  <c r="Q3217" i="3"/>
  <c r="M3217" i="3"/>
  <c r="M337" i="3"/>
  <c r="Q337" i="3"/>
  <c r="Q1163" i="3"/>
  <c r="M1163" i="3"/>
  <c r="Q2206" i="3"/>
  <c r="M2206" i="3"/>
  <c r="Q3169" i="3"/>
  <c r="M3169" i="3"/>
  <c r="Q2205" i="3"/>
  <c r="M2205" i="3"/>
  <c r="Q2498" i="3"/>
  <c r="M2498" i="3"/>
  <c r="Q546" i="3"/>
  <c r="M546" i="3"/>
  <c r="M1391" i="3"/>
  <c r="Q1391" i="3"/>
  <c r="M166" i="3"/>
  <c r="Q166" i="3"/>
  <c r="Q2234" i="3"/>
  <c r="M2234" i="3"/>
  <c r="M827" i="3"/>
  <c r="Q827" i="3"/>
  <c r="Q2215" i="3"/>
  <c r="M2215" i="3"/>
  <c r="Q3026" i="3"/>
  <c r="M3026" i="3"/>
  <c r="M1551" i="3"/>
  <c r="Q1551" i="3"/>
  <c r="M3040" i="3"/>
  <c r="Q3040" i="3"/>
  <c r="M1766" i="3"/>
  <c r="Q1766" i="3"/>
  <c r="Q2706" i="3"/>
  <c r="M2706" i="3"/>
  <c r="M2335" i="3"/>
  <c r="Q2335" i="3"/>
  <c r="M3071" i="3"/>
  <c r="Q3071" i="3"/>
  <c r="M1808" i="3"/>
  <c r="Q1808" i="3"/>
  <c r="M2253" i="3"/>
  <c r="Q2253" i="3"/>
  <c r="M2192" i="3"/>
  <c r="Q2192" i="3"/>
  <c r="Q2518" i="3"/>
  <c r="M2518" i="3"/>
  <c r="M2855" i="3"/>
  <c r="Q2855" i="3"/>
  <c r="M884" i="3"/>
  <c r="Q884" i="3"/>
  <c r="M1593" i="3"/>
  <c r="Q1593" i="3"/>
  <c r="Q935" i="3"/>
  <c r="M935" i="3"/>
  <c r="M2031" i="3"/>
  <c r="Q2031" i="3"/>
  <c r="Q3335" i="3"/>
  <c r="M3335" i="3"/>
  <c r="M1064" i="3"/>
  <c r="Q1064" i="3"/>
  <c r="M2677" i="3"/>
  <c r="Q2677" i="3"/>
  <c r="Q147" i="3"/>
  <c r="M147" i="3"/>
  <c r="M428" i="3"/>
  <c r="Q428" i="3"/>
  <c r="M1089" i="3"/>
  <c r="Q1089" i="3"/>
  <c r="Q286" i="3"/>
  <c r="M286" i="3"/>
  <c r="M3684" i="3"/>
  <c r="Q3684" i="3"/>
  <c r="Q316" i="3"/>
  <c r="M316" i="3"/>
  <c r="Q1665" i="3"/>
  <c r="M1665" i="3"/>
  <c r="M3075" i="3"/>
  <c r="Q3075" i="3"/>
  <c r="M3280" i="3"/>
  <c r="Q3280" i="3"/>
  <c r="Q3298" i="3"/>
  <c r="M3298" i="3"/>
  <c r="M2311" i="3"/>
  <c r="Q2311" i="3"/>
  <c r="Q2678" i="3"/>
  <c r="M2678" i="3"/>
  <c r="Q21" i="3"/>
  <c r="M21" i="3"/>
  <c r="M689" i="3"/>
  <c r="Q689" i="3"/>
  <c r="M3454" i="3"/>
  <c r="Q3454" i="3"/>
  <c r="Q2687" i="3"/>
  <c r="M2687" i="3"/>
  <c r="Q3421" i="3"/>
  <c r="M3421" i="3"/>
  <c r="M26" i="3"/>
  <c r="Q26" i="3"/>
  <c r="M635" i="3"/>
  <c r="Q635" i="3"/>
  <c r="Q3683" i="3"/>
  <c r="M3683" i="3"/>
  <c r="Q1020" i="3"/>
  <c r="M1020" i="3"/>
  <c r="M1356" i="3"/>
  <c r="Q1356" i="3"/>
  <c r="Q963" i="3"/>
  <c r="M963" i="3"/>
  <c r="Q2570" i="3"/>
  <c r="M2570" i="3"/>
  <c r="Q2623" i="3"/>
  <c r="M2623" i="3"/>
  <c r="Q799" i="3"/>
  <c r="M799" i="3"/>
  <c r="Q3024" i="3"/>
  <c r="M3024" i="3"/>
  <c r="Q1304" i="3"/>
  <c r="M1304" i="3"/>
  <c r="Q597" i="3"/>
  <c r="M597" i="3"/>
  <c r="M3557" i="3"/>
  <c r="Q3557" i="3"/>
  <c r="M1175" i="3"/>
  <c r="Q1175" i="3"/>
  <c r="M2141" i="3"/>
  <c r="Q2141" i="3"/>
  <c r="M2727" i="3"/>
  <c r="Q2727" i="3"/>
  <c r="Q1814" i="3"/>
  <c r="M1814" i="3"/>
  <c r="Q2626" i="3"/>
  <c r="M2626" i="3"/>
  <c r="M3225" i="3"/>
  <c r="Q3225" i="3"/>
  <c r="M367" i="3"/>
  <c r="Q367" i="3"/>
  <c r="Q3522" i="3"/>
  <c r="M3522" i="3"/>
  <c r="M31" i="3"/>
  <c r="Q31" i="3"/>
  <c r="Q2237" i="3"/>
  <c r="M2237" i="3"/>
  <c r="M3533" i="3"/>
  <c r="Q3533" i="3"/>
  <c r="M2635" i="3"/>
  <c r="Q2635" i="3"/>
  <c r="Q3349" i="3"/>
  <c r="M3349" i="3"/>
  <c r="Q1532" i="3"/>
  <c r="M1532" i="3"/>
  <c r="Q2004" i="3"/>
  <c r="M2004" i="3"/>
  <c r="M1621" i="3"/>
  <c r="Q1621" i="3"/>
  <c r="M76" i="3"/>
  <c r="Q76" i="3"/>
  <c r="M3356" i="3"/>
  <c r="Q3356" i="3"/>
  <c r="M1978" i="3"/>
  <c r="Q1978" i="3"/>
  <c r="Q2062" i="3"/>
  <c r="M2062" i="3"/>
  <c r="Q2295" i="3"/>
  <c r="M2295" i="3"/>
  <c r="M2165" i="3"/>
  <c r="Q2165" i="3"/>
  <c r="Q131" i="3"/>
  <c r="M131" i="3"/>
  <c r="M869" i="3"/>
  <c r="Q869" i="3"/>
  <c r="M1816" i="3"/>
  <c r="Q1816" i="3"/>
  <c r="Q631" i="3"/>
  <c r="M631" i="3"/>
  <c r="M2383" i="3"/>
  <c r="Q2383" i="3"/>
  <c r="M1584" i="3"/>
  <c r="Q1584" i="3"/>
  <c r="Q421" i="3"/>
  <c r="M421" i="3"/>
  <c r="Q1335" i="3"/>
  <c r="M1335" i="3"/>
  <c r="Q1530" i="3"/>
  <c r="M1530" i="3"/>
  <c r="M510" i="3"/>
  <c r="Q510" i="3"/>
  <c r="Q865" i="3"/>
  <c r="M865" i="3"/>
  <c r="M922" i="3"/>
  <c r="Q922" i="3"/>
  <c r="Q289" i="3"/>
  <c r="M289" i="3"/>
  <c r="M932" i="3"/>
  <c r="Q932" i="3"/>
  <c r="M1542" i="3"/>
  <c r="Q1542" i="3"/>
  <c r="Q3034" i="3"/>
  <c r="M3034" i="3"/>
  <c r="Q498" i="3"/>
  <c r="M498" i="3"/>
  <c r="M2936" i="3"/>
  <c r="Q2936" i="3"/>
  <c r="Q1338" i="3"/>
  <c r="M1338" i="3"/>
  <c r="M3235" i="3"/>
  <c r="Q3235" i="3"/>
  <c r="Q74" i="3"/>
  <c r="M74" i="3"/>
  <c r="M3613" i="3"/>
  <c r="Q3613" i="3"/>
  <c r="Q924" i="3"/>
  <c r="M924" i="3"/>
  <c r="Q2558" i="3"/>
  <c r="M2558" i="3"/>
  <c r="M1783" i="3"/>
  <c r="Q1783" i="3"/>
  <c r="M1193" i="3"/>
  <c r="Q1193" i="3"/>
  <c r="Q3418" i="3"/>
  <c r="M3418" i="3"/>
  <c r="Q613" i="3"/>
  <c r="M613" i="3"/>
  <c r="M2039" i="3"/>
  <c r="Q2039" i="3"/>
  <c r="Q2703" i="3"/>
  <c r="M2703" i="3"/>
  <c r="M3392" i="3"/>
  <c r="Q3392" i="3"/>
  <c r="M784" i="3"/>
  <c r="Q784" i="3"/>
  <c r="Q234" i="3"/>
  <c r="M234" i="3"/>
  <c r="M3362" i="3"/>
  <c r="Q3362" i="3"/>
  <c r="Q89" i="3"/>
  <c r="M89" i="3"/>
  <c r="M3532" i="3"/>
  <c r="Q3532" i="3"/>
  <c r="M3588" i="3"/>
  <c r="Q3588" i="3"/>
  <c r="Q2007" i="3"/>
  <c r="M2007" i="3"/>
  <c r="Q519" i="3"/>
  <c r="M519" i="3"/>
  <c r="Q3502" i="3"/>
  <c r="M3502" i="3"/>
  <c r="M1168" i="3"/>
  <c r="Q1168" i="3"/>
  <c r="Q1174" i="3"/>
  <c r="M1174" i="3"/>
  <c r="Q1277" i="3"/>
  <c r="M1277" i="3"/>
  <c r="M1957" i="3"/>
  <c r="Q1957" i="3"/>
  <c r="M1966" i="3"/>
  <c r="Q1966" i="3"/>
  <c r="Q1743" i="3"/>
  <c r="M1743" i="3"/>
  <c r="M2971" i="3"/>
  <c r="Q2971" i="3"/>
  <c r="M3652" i="3"/>
  <c r="Q3652" i="3"/>
  <c r="Q3244" i="3"/>
  <c r="M3244" i="3"/>
  <c r="M3330" i="3"/>
  <c r="Q3330" i="3"/>
  <c r="M2909" i="3"/>
  <c r="Q2909" i="3"/>
  <c r="Q3538" i="3"/>
  <c r="M3538" i="3"/>
  <c r="M927" i="3"/>
  <c r="Q927" i="3"/>
  <c r="Q3437" i="3"/>
  <c r="M3437" i="3"/>
  <c r="M1196" i="3"/>
  <c r="Q1196" i="3"/>
  <c r="M3611" i="3"/>
  <c r="Q3611" i="3"/>
  <c r="M828" i="3"/>
  <c r="Q828" i="3"/>
  <c r="Q478" i="3"/>
  <c r="M478" i="3"/>
  <c r="M3597" i="3"/>
  <c r="Q3597" i="3"/>
  <c r="M2228" i="3"/>
  <c r="Q2228" i="3"/>
  <c r="M1143" i="3"/>
  <c r="Q1143" i="3"/>
  <c r="M429" i="3"/>
  <c r="Q429" i="3"/>
  <c r="M3045" i="3"/>
  <c r="Q3045" i="3"/>
  <c r="M1619" i="3"/>
  <c r="Q1619" i="3"/>
  <c r="Q970" i="3"/>
  <c r="M970" i="3"/>
  <c r="Q3186" i="3"/>
  <c r="M3186" i="3"/>
  <c r="M559" i="3"/>
  <c r="Q559" i="3"/>
  <c r="Q491" i="3"/>
  <c r="M491" i="3"/>
  <c r="Q2527" i="3"/>
  <c r="M2527" i="3"/>
  <c r="M2681" i="3"/>
  <c r="Q2681" i="3"/>
  <c r="Q1576" i="3"/>
  <c r="M1576" i="3"/>
  <c r="Q2555" i="3"/>
  <c r="M2555" i="3"/>
  <c r="Q1034" i="3"/>
  <c r="M1034" i="3"/>
  <c r="M2005" i="3"/>
  <c r="Q2005" i="3"/>
  <c r="M2693" i="3"/>
  <c r="Q2693" i="3"/>
  <c r="M3221" i="3"/>
  <c r="Q3221" i="3"/>
  <c r="Q733" i="3"/>
  <c r="M733" i="3"/>
  <c r="M1961" i="3"/>
  <c r="Q1961" i="3"/>
  <c r="M2924" i="3"/>
  <c r="Q2924" i="3"/>
  <c r="Q2159" i="3"/>
  <c r="M2159" i="3"/>
  <c r="M3618" i="3"/>
  <c r="Q3618" i="3"/>
  <c r="Q2059" i="3"/>
  <c r="M2059" i="3"/>
  <c r="Q3234" i="3"/>
  <c r="M3234" i="3"/>
  <c r="Q2024" i="3"/>
  <c r="M2024" i="3"/>
  <c r="M3175" i="3"/>
  <c r="Q3175" i="3"/>
  <c r="M840" i="3"/>
  <c r="Q840" i="3"/>
  <c r="M1203" i="3"/>
  <c r="Q1203" i="3"/>
  <c r="Q2041" i="3"/>
  <c r="M2041" i="3"/>
  <c r="Q1879" i="3"/>
  <c r="M1879" i="3"/>
  <c r="M628" i="3"/>
  <c r="Q628" i="3"/>
  <c r="Q2673" i="3"/>
  <c r="M2673" i="3"/>
  <c r="M2479" i="3"/>
  <c r="Q2479" i="3"/>
  <c r="Q549" i="3"/>
  <c r="M549" i="3"/>
  <c r="Q334" i="3"/>
  <c r="M334" i="3"/>
  <c r="M2761" i="3"/>
  <c r="Q2761" i="3"/>
  <c r="M1720" i="3"/>
  <c r="Q1720" i="3"/>
  <c r="M301" i="3"/>
  <c r="Q301" i="3"/>
  <c r="M997" i="3"/>
  <c r="Q997" i="3"/>
  <c r="M1663" i="3"/>
  <c r="Q1663" i="3"/>
  <c r="Q1197" i="3"/>
  <c r="M1197" i="3"/>
  <c r="Q2840" i="3"/>
  <c r="M2840" i="3"/>
  <c r="Q778" i="3"/>
  <c r="M778" i="3"/>
  <c r="M3479" i="3"/>
  <c r="Q3479" i="3"/>
  <c r="M2571" i="3"/>
  <c r="Q2571" i="3"/>
  <c r="M956" i="3"/>
  <c r="Q956" i="3"/>
  <c r="Q2230" i="3"/>
  <c r="M2230" i="3"/>
  <c r="M2432" i="3"/>
  <c r="Q2432" i="3"/>
  <c r="M651" i="3"/>
  <c r="Q651" i="3"/>
  <c r="M1802" i="3"/>
  <c r="Q1802" i="3"/>
  <c r="Q325" i="3"/>
  <c r="M325" i="3"/>
  <c r="Q158" i="3"/>
  <c r="M158" i="3"/>
  <c r="Q2637" i="3"/>
  <c r="M2637" i="3"/>
  <c r="M442" i="3"/>
  <c r="Q442" i="3"/>
  <c r="M1988" i="3"/>
  <c r="Q1988" i="3"/>
  <c r="Q3672" i="3"/>
  <c r="M3672" i="3"/>
  <c r="Q2762" i="3"/>
  <c r="M2762" i="3"/>
  <c r="M249" i="3"/>
  <c r="Q249" i="3"/>
  <c r="Q665" i="3"/>
  <c r="M665" i="3"/>
  <c r="Q2185" i="3"/>
  <c r="M2185" i="3"/>
  <c r="M2925" i="3"/>
  <c r="Q2925" i="3"/>
  <c r="Q3601" i="3"/>
  <c r="M3601" i="3"/>
  <c r="Q955" i="3"/>
  <c r="M955" i="3"/>
  <c r="M1779" i="3"/>
  <c r="Q1779" i="3"/>
  <c r="M2060" i="3"/>
  <c r="Q2060" i="3"/>
  <c r="Q3126" i="3"/>
  <c r="M3126" i="3"/>
  <c r="M1667" i="3"/>
  <c r="Q1667" i="3"/>
  <c r="Q1039" i="3"/>
  <c r="M1039" i="3"/>
  <c r="M460" i="3"/>
  <c r="Q460" i="3"/>
  <c r="M1453" i="3"/>
  <c r="Q1453" i="3"/>
  <c r="Q1138" i="3"/>
  <c r="M1138" i="3"/>
  <c r="Q3563" i="3"/>
  <c r="M3563" i="3"/>
  <c r="Q2554" i="3"/>
  <c r="M2554" i="3"/>
  <c r="M1809" i="3"/>
  <c r="Q1809" i="3"/>
  <c r="Q1825" i="3"/>
  <c r="M1825" i="3"/>
  <c r="Q513" i="3"/>
  <c r="M513" i="3"/>
  <c r="Q1451" i="3"/>
  <c r="M1451" i="3"/>
  <c r="M2312" i="3"/>
  <c r="Q2312" i="3"/>
  <c r="Q1405" i="3"/>
  <c r="M1405" i="3"/>
  <c r="M2454" i="3"/>
  <c r="Q2454" i="3"/>
  <c r="M2216" i="3"/>
  <c r="Q2216" i="3"/>
  <c r="M2660" i="3"/>
  <c r="Q2660" i="3"/>
  <c r="M3605" i="3"/>
  <c r="Q3605" i="3"/>
  <c r="M714" i="3"/>
  <c r="Q714" i="3"/>
  <c r="M3305" i="3"/>
  <c r="Q3305" i="3"/>
  <c r="Q3648" i="3"/>
  <c r="M3648" i="3"/>
  <c r="Q1031" i="3"/>
  <c r="M1031" i="3"/>
  <c r="Q2728" i="3"/>
  <c r="M2728" i="3"/>
  <c r="M735" i="3"/>
  <c r="Q735" i="3"/>
  <c r="Q1757" i="3"/>
  <c r="M1757" i="3"/>
  <c r="M3170" i="3"/>
  <c r="Q3170" i="3"/>
  <c r="M2898" i="3"/>
  <c r="Q2898" i="3"/>
  <c r="M1208" i="3"/>
  <c r="Q1208" i="3"/>
  <c r="Q380" i="3"/>
  <c r="M380" i="3"/>
  <c r="Q3361" i="3"/>
  <c r="M3361" i="3"/>
  <c r="Q357" i="3"/>
  <c r="M357" i="3"/>
  <c r="M2715" i="3"/>
  <c r="Q2715" i="3"/>
  <c r="Q3584" i="3"/>
  <c r="M3584" i="3"/>
  <c r="M3155" i="3"/>
  <c r="Q3155" i="3"/>
  <c r="Q910" i="3"/>
  <c r="M910" i="3"/>
  <c r="Q3443" i="3"/>
  <c r="M3443" i="3"/>
  <c r="Q2247" i="3"/>
  <c r="M2247" i="3"/>
  <c r="Q2289" i="3"/>
  <c r="M2289" i="3"/>
  <c r="M1707" i="3"/>
  <c r="Q1707" i="3"/>
  <c r="M3255" i="3"/>
  <c r="Q3255" i="3"/>
  <c r="Q2466" i="3"/>
  <c r="M2466" i="3"/>
  <c r="M2327" i="3"/>
  <c r="Q2327" i="3"/>
  <c r="Q3688" i="3"/>
  <c r="M3688" i="3"/>
  <c r="M1843" i="3"/>
  <c r="Q1843" i="3"/>
  <c r="M2879" i="3"/>
  <c r="Q2879" i="3"/>
  <c r="Q51" i="3"/>
  <c r="M51" i="3"/>
  <c r="M2308" i="3"/>
  <c r="Q2308" i="3"/>
  <c r="M736" i="3"/>
  <c r="Q736" i="3"/>
  <c r="Q482" i="3"/>
  <c r="M482" i="3"/>
  <c r="M1040" i="3"/>
  <c r="Q1040" i="3"/>
  <c r="Q2683" i="3"/>
  <c r="M2683" i="3"/>
  <c r="Q2033" i="3"/>
  <c r="M2033" i="3"/>
  <c r="Q1173" i="3"/>
  <c r="M1173" i="3"/>
  <c r="M405" i="3"/>
  <c r="Q405" i="3"/>
  <c r="M2747" i="3"/>
  <c r="Q2747" i="3"/>
  <c r="M2386" i="3"/>
  <c r="Q2386" i="3"/>
  <c r="Q3462" i="3"/>
  <c r="M3462" i="3"/>
  <c r="M1789" i="3"/>
  <c r="Q1789" i="3"/>
  <c r="Q456" i="3"/>
  <c r="M456" i="3"/>
  <c r="M3219" i="3"/>
  <c r="Q3219" i="3"/>
  <c r="Q3128" i="3"/>
  <c r="M3128" i="3"/>
  <c r="Q3549" i="3"/>
  <c r="M3549" i="3"/>
  <c r="Q1651" i="3"/>
  <c r="M1651" i="3"/>
  <c r="Q187" i="3"/>
  <c r="M187" i="3"/>
  <c r="M742" i="3"/>
  <c r="Q742" i="3"/>
  <c r="Q1858" i="3"/>
  <c r="M1858" i="3"/>
  <c r="Q356" i="3"/>
  <c r="M356" i="3"/>
  <c r="Q116" i="3"/>
  <c r="M116" i="3"/>
  <c r="Q3554" i="3"/>
  <c r="M3554" i="3"/>
  <c r="Q2318" i="3"/>
  <c r="M2318" i="3"/>
  <c r="Q1325" i="3"/>
  <c r="M1325" i="3"/>
  <c r="Q1931" i="3"/>
  <c r="M1931" i="3"/>
  <c r="M1741" i="3"/>
  <c r="Q1741" i="3"/>
  <c r="Q1815" i="3"/>
  <c r="M1815" i="3"/>
  <c r="M699" i="3"/>
  <c r="Q699" i="3"/>
  <c r="Q1637" i="3"/>
  <c r="M1637" i="3"/>
  <c r="M1556" i="3"/>
  <c r="Q1556" i="3"/>
  <c r="M2239" i="3"/>
  <c r="Q2239" i="3"/>
  <c r="M25" i="3"/>
  <c r="Q25" i="3"/>
  <c r="Q2195" i="3"/>
  <c r="M2195" i="3"/>
  <c r="Q2972" i="3"/>
  <c r="M2972" i="3"/>
  <c r="M3077" i="3"/>
  <c r="Q3077" i="3"/>
  <c r="M3651" i="3"/>
  <c r="Q3651" i="3"/>
  <c r="Q148" i="3"/>
  <c r="M148" i="3"/>
  <c r="Q1218" i="3"/>
  <c r="M1218" i="3"/>
  <c r="Q3263" i="3"/>
  <c r="M3263" i="3"/>
  <c r="Q3592" i="3"/>
  <c r="M3592" i="3"/>
  <c r="M2565" i="3"/>
  <c r="Q2565" i="3"/>
  <c r="Q200" i="3"/>
  <c r="M200" i="3"/>
  <c r="Q3406" i="3"/>
  <c r="M3406" i="3"/>
  <c r="M497" i="3"/>
  <c r="Q497" i="3"/>
  <c r="Q1993" i="3"/>
  <c r="M1993" i="3"/>
  <c r="Q1106" i="3"/>
  <c r="M1106" i="3"/>
  <c r="M2942" i="3"/>
  <c r="Q2942" i="3"/>
  <c r="M1231" i="3"/>
  <c r="Q1231" i="3"/>
  <c r="Q2381" i="3"/>
  <c r="M2381" i="3"/>
  <c r="M2748" i="3"/>
  <c r="Q2748" i="3"/>
  <c r="M2875" i="3"/>
  <c r="Q2875" i="3"/>
  <c r="M3461" i="3"/>
  <c r="Q3461" i="3"/>
  <c r="Q2533" i="3"/>
  <c r="M2533" i="3"/>
  <c r="Q228" i="3"/>
  <c r="M228" i="3"/>
  <c r="Q676" i="3"/>
  <c r="M676" i="3"/>
  <c r="Q495" i="3"/>
  <c r="M495" i="3"/>
  <c r="Q2583" i="3"/>
  <c r="M2583" i="3"/>
  <c r="Q1571" i="3"/>
  <c r="M1571" i="3"/>
  <c r="M3621" i="3"/>
  <c r="Q3621" i="3"/>
  <c r="Q2597" i="3"/>
  <c r="M2597" i="3"/>
  <c r="Q3174" i="3"/>
  <c r="M3174" i="3"/>
  <c r="Q2446" i="3"/>
  <c r="M2446" i="3"/>
  <c r="Q3080" i="3"/>
  <c r="M3080" i="3"/>
  <c r="M3594" i="3"/>
  <c r="Q3594" i="3"/>
  <c r="Q112" i="3"/>
  <c r="M112" i="3"/>
  <c r="M412" i="3"/>
  <c r="Q412" i="3"/>
  <c r="Q925" i="3"/>
  <c r="M925" i="3"/>
  <c r="Q1240" i="3"/>
  <c r="M1240" i="3"/>
  <c r="M2302" i="3"/>
  <c r="Q2302" i="3"/>
  <c r="M2412" i="3"/>
  <c r="Q2412" i="3"/>
  <c r="M1424" i="3"/>
  <c r="Q1424" i="3"/>
  <c r="Q1850" i="3"/>
  <c r="M1850" i="3"/>
  <c r="M761" i="3"/>
  <c r="Q761" i="3"/>
  <c r="M359" i="3"/>
  <c r="Q359" i="3"/>
  <c r="Q2694" i="3"/>
  <c r="M2694" i="3"/>
  <c r="Q862" i="3"/>
  <c r="M862" i="3"/>
  <c r="M1885" i="3"/>
  <c r="Q1885" i="3"/>
  <c r="M2067" i="3"/>
  <c r="Q2067" i="3"/>
  <c r="M2832" i="3"/>
  <c r="Q2832" i="3"/>
  <c r="M2873" i="3"/>
  <c r="Q2873" i="3"/>
  <c r="M1869" i="3"/>
  <c r="Q1869" i="3"/>
  <c r="Q3129" i="3"/>
  <c r="M3129" i="3"/>
  <c r="Q1915" i="3"/>
  <c r="M1915" i="3"/>
  <c r="Q1968" i="3"/>
  <c r="M1968" i="3"/>
  <c r="M2254" i="3"/>
  <c r="Q2254" i="3"/>
  <c r="M3164" i="3"/>
  <c r="Q3164" i="3"/>
  <c r="Q951" i="3"/>
  <c r="M951" i="3"/>
  <c r="M2605" i="3"/>
  <c r="Q2605" i="3"/>
  <c r="M3703" i="3"/>
  <c r="Q3703" i="3"/>
  <c r="M1097" i="3"/>
  <c r="Q1097" i="3"/>
  <c r="M3649" i="3"/>
  <c r="Q3649" i="3"/>
  <c r="M991" i="3"/>
  <c r="Q991" i="3"/>
  <c r="Q1580" i="3"/>
  <c r="M1580" i="3"/>
  <c r="M2246" i="3"/>
  <c r="Q2246" i="3"/>
  <c r="Q3087" i="3"/>
  <c r="M3087" i="3"/>
  <c r="M2112" i="3"/>
  <c r="Q2112" i="3"/>
  <c r="Q871" i="3"/>
  <c r="M871" i="3"/>
  <c r="Q950" i="3"/>
  <c r="M950" i="3"/>
  <c r="Q1949" i="3"/>
  <c r="M1949" i="3"/>
  <c r="Q3476" i="3"/>
  <c r="M3476" i="3"/>
  <c r="Q175" i="3"/>
  <c r="M175" i="3"/>
  <c r="M1686" i="3"/>
  <c r="Q1686" i="3"/>
  <c r="Q2437" i="3"/>
  <c r="M2437" i="3"/>
  <c r="Q2193" i="3"/>
  <c r="M2193" i="3"/>
  <c r="Q563" i="3"/>
  <c r="M563" i="3"/>
  <c r="M170" i="3"/>
  <c r="Q170" i="3"/>
  <c r="Q1230" i="3"/>
  <c r="M1230" i="3"/>
  <c r="Q650" i="3"/>
  <c r="M650" i="3"/>
  <c r="M2827" i="3"/>
  <c r="Q2827" i="3"/>
  <c r="M3514" i="3"/>
  <c r="Q3514" i="3"/>
  <c r="Q78" i="3"/>
  <c r="M78" i="3"/>
  <c r="M748" i="3"/>
  <c r="Q748" i="3"/>
  <c r="M2835" i="3"/>
  <c r="Q2835" i="3"/>
  <c r="M2552" i="3"/>
  <c r="Q2552" i="3"/>
  <c r="Q1925" i="3"/>
  <c r="M1925" i="3"/>
  <c r="M2388" i="3"/>
  <c r="Q2388" i="3"/>
  <c r="Q770" i="3"/>
  <c r="M770" i="3"/>
  <c r="M1164" i="3"/>
  <c r="Q1164" i="3"/>
  <c r="M3270" i="3"/>
  <c r="Q3270" i="3"/>
  <c r="Q3117" i="3"/>
  <c r="M3117" i="3"/>
  <c r="M749" i="3"/>
  <c r="Q749" i="3"/>
  <c r="Q3224" i="3"/>
  <c r="M3224" i="3"/>
  <c r="M1873" i="3"/>
  <c r="Q1873" i="3"/>
  <c r="Q2091" i="3"/>
  <c r="M2091" i="3"/>
  <c r="Q988" i="3"/>
  <c r="M988" i="3"/>
  <c r="M2226" i="3"/>
  <c r="Q2226" i="3"/>
  <c r="M3528" i="3"/>
  <c r="Q3528" i="3"/>
  <c r="M3400" i="3"/>
  <c r="Q3400" i="3"/>
  <c r="Q830" i="3"/>
  <c r="M830" i="3"/>
  <c r="Q687" i="3"/>
  <c r="M687" i="3"/>
  <c r="M397" i="3"/>
  <c r="Q397" i="3"/>
  <c r="Q2120" i="3"/>
  <c r="M2120" i="3"/>
  <c r="Q1489" i="3"/>
  <c r="M1489" i="3"/>
  <c r="M2056" i="3"/>
  <c r="Q2056" i="3"/>
  <c r="Q2396" i="3"/>
  <c r="M2396" i="3"/>
  <c r="Q3168" i="3"/>
  <c r="M3168" i="3"/>
  <c r="Q3343" i="3"/>
  <c r="M3343" i="3"/>
  <c r="M3523" i="3"/>
  <c r="Q3523" i="3"/>
  <c r="Q1123" i="3"/>
  <c r="M1123" i="3"/>
  <c r="Q3334" i="3"/>
  <c r="M3334" i="3"/>
  <c r="Q464" i="3"/>
  <c r="M464" i="3"/>
  <c r="M575" i="3"/>
  <c r="Q575" i="3"/>
  <c r="Q887" i="3"/>
  <c r="M887" i="3"/>
  <c r="M864" i="3"/>
  <c r="Q864" i="3"/>
  <c r="Q1992" i="3"/>
  <c r="M1992" i="3"/>
  <c r="Q2038" i="3"/>
  <c r="M2038" i="3"/>
  <c r="Q414" i="3"/>
  <c r="M414" i="3"/>
  <c r="Q1364" i="3"/>
  <c r="M1364" i="3"/>
  <c r="M1234" i="3"/>
  <c r="Q1234" i="3"/>
  <c r="Q2340" i="3"/>
  <c r="M2340" i="3"/>
  <c r="Q1984" i="3"/>
  <c r="M1984" i="3"/>
  <c r="Q2070" i="3"/>
  <c r="M2070" i="3"/>
  <c r="M1440" i="3"/>
  <c r="Q1440" i="3"/>
  <c r="M1989" i="3"/>
  <c r="Q1989" i="3"/>
  <c r="M1711" i="3"/>
  <c r="Q1711" i="3"/>
  <c r="Q2162" i="3"/>
  <c r="M2162" i="3"/>
  <c r="M537" i="3"/>
  <c r="Q537" i="3"/>
  <c r="M2352" i="3"/>
  <c r="Q2352" i="3"/>
  <c r="Q3576" i="3"/>
  <c r="M3576" i="3"/>
  <c r="Q2309" i="3"/>
  <c r="M2309" i="3"/>
  <c r="M1371" i="3"/>
  <c r="Q1371" i="3"/>
  <c r="Q2913" i="3"/>
  <c r="M2913" i="3"/>
  <c r="Q2458" i="3"/>
  <c r="M2458" i="3"/>
  <c r="M1018" i="3"/>
  <c r="Q1018" i="3"/>
  <c r="M2629" i="3"/>
  <c r="Q2629" i="3"/>
  <c r="Q1365" i="3"/>
  <c r="M1365" i="3"/>
  <c r="M3593" i="3"/>
  <c r="Q3593" i="3"/>
  <c r="M2620" i="3"/>
  <c r="Q2620" i="3"/>
  <c r="M1276" i="3"/>
  <c r="Q1276" i="3"/>
  <c r="M2305" i="3"/>
  <c r="Q2305" i="3"/>
  <c r="Q993" i="3"/>
  <c r="M993" i="3"/>
  <c r="Q67" i="3"/>
  <c r="M67" i="3"/>
  <c r="M3493" i="3"/>
  <c r="Q3493" i="3"/>
  <c r="Q3645" i="3"/>
  <c r="M3645" i="3"/>
  <c r="Q1706" i="3"/>
  <c r="M1706" i="3"/>
  <c r="Q2343" i="3"/>
  <c r="M2343" i="3"/>
  <c r="Q463" i="3"/>
  <c r="M463" i="3"/>
  <c r="M346" i="3"/>
  <c r="Q346" i="3"/>
  <c r="Q882" i="3"/>
  <c r="M882" i="3"/>
  <c r="Q2064" i="3"/>
  <c r="M2064" i="3"/>
  <c r="M807" i="3"/>
  <c r="Q807" i="3"/>
  <c r="M3227" i="3"/>
  <c r="Q3227" i="3"/>
  <c r="Q3478" i="3"/>
  <c r="M3478" i="3"/>
  <c r="Q782" i="3"/>
  <c r="M782" i="3"/>
  <c r="Q1334" i="3"/>
  <c r="M1334" i="3"/>
  <c r="M3197" i="3"/>
  <c r="Q3197" i="3"/>
  <c r="M342" i="3"/>
  <c r="Q342" i="3"/>
  <c r="Q3047" i="3"/>
  <c r="M3047" i="3"/>
  <c r="Q2545" i="3"/>
  <c r="M2545" i="3"/>
  <c r="M3149" i="3"/>
  <c r="Q3149" i="3"/>
  <c r="Q1353" i="3"/>
  <c r="M1353" i="3"/>
  <c r="M582" i="3"/>
  <c r="Q582" i="3"/>
  <c r="Q2814" i="3"/>
  <c r="M2814" i="3"/>
  <c r="Q1426" i="3"/>
  <c r="M1426" i="3"/>
  <c r="Q3273" i="3"/>
  <c r="M3273" i="3"/>
  <c r="M1212" i="3"/>
  <c r="Q1212" i="3"/>
  <c r="M97" i="3"/>
  <c r="Q97" i="3"/>
  <c r="M3261" i="3"/>
  <c r="Q3261" i="3"/>
  <c r="M1908" i="3"/>
  <c r="Q1908" i="3"/>
  <c r="Q2398" i="3"/>
  <c r="M2398" i="3"/>
  <c r="M1078" i="3"/>
  <c r="Q1078" i="3"/>
  <c r="Q2270" i="3"/>
  <c r="M2270" i="3"/>
  <c r="M3650" i="3"/>
  <c r="Q3650" i="3"/>
  <c r="M555" i="3"/>
  <c r="Q555" i="3"/>
  <c r="Q2646" i="3"/>
  <c r="M2646" i="3"/>
  <c r="Q810" i="3"/>
  <c r="M810" i="3"/>
  <c r="Q1870" i="3"/>
  <c r="M1870" i="3"/>
  <c r="Q229" i="3"/>
  <c r="M229" i="3"/>
  <c r="Q2888" i="3"/>
  <c r="M2888" i="3"/>
  <c r="M264" i="3"/>
  <c r="Q264" i="3"/>
  <c r="Q2720" i="3"/>
  <c r="M2720" i="3"/>
  <c r="Q547" i="3"/>
  <c r="M547" i="3"/>
  <c r="Q373" i="3"/>
  <c r="M373" i="3"/>
  <c r="Q3166" i="3"/>
  <c r="M3166" i="3"/>
  <c r="M402" i="3"/>
  <c r="Q402" i="3"/>
  <c r="M2538" i="3"/>
  <c r="Q2538" i="3"/>
  <c r="Q1881" i="3"/>
  <c r="M1881" i="3"/>
  <c r="Q1955" i="3"/>
  <c r="M1955" i="3"/>
  <c r="M411" i="3"/>
  <c r="Q411" i="3"/>
  <c r="M2029" i="3"/>
  <c r="Q2029" i="3"/>
  <c r="Q2482" i="3"/>
  <c r="M2482" i="3"/>
  <c r="M2789" i="3"/>
  <c r="Q2789" i="3"/>
  <c r="M2391" i="3"/>
  <c r="Q2391" i="3"/>
  <c r="M1054" i="3"/>
  <c r="Q1054" i="3"/>
  <c r="Q3254" i="3"/>
  <c r="M3254" i="3"/>
  <c r="Q3096" i="3"/>
  <c r="M3096" i="3"/>
  <c r="M2713" i="3"/>
  <c r="Q2713" i="3"/>
  <c r="M2815" i="3"/>
  <c r="Q2815" i="3"/>
  <c r="M2993" i="3"/>
  <c r="Q2993" i="3"/>
  <c r="Q93" i="3"/>
  <c r="M93" i="3"/>
  <c r="Q1841" i="3"/>
  <c r="M1841" i="3"/>
  <c r="M432" i="3"/>
  <c r="Q432" i="3"/>
  <c r="M1380" i="3"/>
  <c r="Q1380" i="3"/>
  <c r="M545" i="3"/>
  <c r="Q545" i="3"/>
  <c r="Q35" i="3"/>
  <c r="M35" i="3"/>
  <c r="M2504" i="3"/>
  <c r="Q2504" i="3"/>
  <c r="Q2886" i="3"/>
  <c r="M2886" i="3"/>
  <c r="Q1019" i="3"/>
  <c r="M1019" i="3"/>
  <c r="Q3401" i="3"/>
  <c r="M3401" i="3"/>
  <c r="Q2244" i="3"/>
  <c r="M2244" i="3"/>
  <c r="Q660" i="3"/>
  <c r="M660" i="3"/>
  <c r="M3069" i="3"/>
  <c r="Q3069" i="3"/>
  <c r="Q1096" i="3"/>
  <c r="M1096" i="3"/>
  <c r="M573" i="3"/>
  <c r="Q573" i="3"/>
  <c r="Q744" i="3"/>
  <c r="M744" i="3"/>
  <c r="M1410" i="3"/>
  <c r="Q1410" i="3"/>
  <c r="Q2494" i="3"/>
  <c r="M2494" i="3"/>
  <c r="Q490" i="3"/>
  <c r="M490" i="3"/>
  <c r="M85" i="3"/>
  <c r="Q85" i="3"/>
  <c r="M3712" i="3"/>
  <c r="Q3712" i="3"/>
  <c r="Q1914" i="3"/>
  <c r="M1914" i="3"/>
  <c r="Q671" i="3"/>
  <c r="M671" i="3"/>
  <c r="Q609" i="3"/>
  <c r="M609" i="3"/>
  <c r="Q663" i="3"/>
  <c r="M663" i="3"/>
  <c r="M3714" i="3"/>
  <c r="Q3714" i="3"/>
  <c r="M48" i="3"/>
  <c r="Q48" i="3"/>
  <c r="Q213" i="3"/>
  <c r="M213" i="3"/>
  <c r="M2345" i="3"/>
  <c r="Q2345" i="3"/>
  <c r="M2657" i="3"/>
  <c r="Q2657" i="3"/>
  <c r="M604" i="3"/>
  <c r="Q604" i="3"/>
  <c r="M1668" i="3"/>
  <c r="Q1668" i="3"/>
  <c r="M1283" i="3"/>
  <c r="Q1283" i="3"/>
  <c r="M378" i="3"/>
  <c r="Q378" i="3"/>
  <c r="M2975" i="3"/>
  <c r="Q2975" i="3"/>
  <c r="Q2654" i="3"/>
  <c r="M2654" i="3"/>
  <c r="M39" i="3"/>
  <c r="Q39" i="3"/>
  <c r="Q1734" i="3"/>
  <c r="M1734" i="3"/>
  <c r="Q758" i="3"/>
  <c r="M758" i="3"/>
  <c r="M2674" i="3"/>
  <c r="Q2674" i="3"/>
  <c r="Q3422" i="3"/>
  <c r="M3422" i="3"/>
  <c r="Q3332" i="3"/>
  <c r="M3332" i="3"/>
  <c r="M2483" i="3"/>
  <c r="Q2483" i="3"/>
  <c r="Q2168" i="3"/>
  <c r="M2168" i="3"/>
  <c r="Q353" i="3"/>
  <c r="M353" i="3"/>
  <c r="Q171" i="3"/>
  <c r="M171" i="3"/>
  <c r="Q125" i="3"/>
  <c r="M125" i="3"/>
  <c r="Q272" i="3"/>
  <c r="M272" i="3"/>
  <c r="Q2129" i="3"/>
  <c r="M2129" i="3"/>
  <c r="Q2264" i="3"/>
  <c r="M2264" i="3"/>
  <c r="M1059" i="3"/>
  <c r="Q1059" i="3"/>
  <c r="Q3098" i="3"/>
  <c r="M3098" i="3"/>
  <c r="Q44" i="3"/>
  <c r="M44" i="3"/>
  <c r="M1687" i="3"/>
  <c r="Q1687" i="3"/>
  <c r="Q1847" i="3"/>
  <c r="M1847" i="3"/>
  <c r="Q3586" i="3"/>
  <c r="M3586" i="3"/>
  <c r="M642" i="3"/>
  <c r="Q642" i="3"/>
  <c r="Q3336" i="3"/>
  <c r="M3336" i="3"/>
  <c r="Q3331" i="3"/>
  <c r="M3331" i="3"/>
  <c r="Q1516" i="3"/>
  <c r="M1516" i="3"/>
  <c r="M2464" i="3"/>
  <c r="Q2464" i="3"/>
  <c r="M1577" i="3"/>
  <c r="Q1577" i="3"/>
  <c r="M2730" i="3"/>
  <c r="Q2730" i="3"/>
  <c r="M3568" i="3"/>
  <c r="Q3568" i="3"/>
  <c r="M3627" i="3"/>
  <c r="Q3627" i="3"/>
  <c r="M3119" i="3"/>
  <c r="Q3119" i="3"/>
  <c r="M3146" i="3"/>
  <c r="Q3146" i="3"/>
  <c r="Q303" i="3"/>
  <c r="M303" i="3"/>
  <c r="Q3707" i="3"/>
  <c r="M3707" i="3"/>
  <c r="Q1116" i="3"/>
  <c r="M1116" i="3"/>
  <c r="Q2069" i="3"/>
  <c r="M2069" i="3"/>
  <c r="Q1361" i="3"/>
  <c r="M1361" i="3"/>
  <c r="Q904" i="3"/>
  <c r="M904" i="3"/>
  <c r="Q3380" i="3"/>
  <c r="M3380" i="3"/>
  <c r="Q3518" i="3"/>
  <c r="M3518" i="3"/>
  <c r="M621" i="3"/>
  <c r="Q621" i="3"/>
  <c r="M915" i="3"/>
  <c r="Q915" i="3"/>
  <c r="M1920" i="3"/>
  <c r="Q1920" i="3"/>
  <c r="Q3573" i="3"/>
  <c r="M3573" i="3"/>
  <c r="M1141" i="3"/>
  <c r="Q1141" i="3"/>
  <c r="Q3670" i="3"/>
  <c r="M3670" i="3"/>
  <c r="Q3182" i="3"/>
  <c r="M3182" i="3"/>
  <c r="Q1015" i="3"/>
  <c r="M1015" i="3"/>
  <c r="Q892" i="3"/>
  <c r="M892" i="3"/>
  <c r="M3510" i="3"/>
  <c r="Q3510" i="3"/>
  <c r="M394" i="3"/>
  <c r="Q394" i="3"/>
  <c r="Q3469" i="3"/>
  <c r="M3469" i="3"/>
  <c r="Q2379" i="3"/>
  <c r="M2379" i="3"/>
  <c r="Q3602" i="3"/>
  <c r="M3602" i="3"/>
  <c r="M3582" i="3"/>
  <c r="Q3582" i="3"/>
  <c r="Q3433" i="3"/>
  <c r="M3433" i="3"/>
  <c r="M3666" i="3"/>
  <c r="Q3666" i="3"/>
  <c r="M2847" i="3"/>
  <c r="Q2847" i="3"/>
  <c r="Q1713" i="3"/>
  <c r="M1713" i="3"/>
  <c r="Q167" i="3"/>
  <c r="M167" i="3"/>
  <c r="M3282" i="3"/>
  <c r="Q3282" i="3"/>
  <c r="M3487" i="3"/>
  <c r="Q3487" i="3"/>
  <c r="Q3457" i="3"/>
  <c r="M3457" i="3"/>
  <c r="Q3085" i="3"/>
  <c r="M3085" i="3"/>
  <c r="Q3379" i="3"/>
  <c r="M3379" i="3"/>
  <c r="Q522" i="3"/>
  <c r="M522" i="3"/>
  <c r="M768" i="3"/>
  <c r="Q768" i="3"/>
  <c r="Q2756" i="3"/>
  <c r="M2756" i="3"/>
  <c r="M2106" i="3"/>
  <c r="Q2106" i="3"/>
  <c r="Q1225" i="3"/>
  <c r="M1225" i="3"/>
  <c r="Q833" i="3"/>
  <c r="M833" i="3"/>
  <c r="Q1612" i="3"/>
  <c r="M1612" i="3"/>
  <c r="M3599" i="3"/>
  <c r="Q3599" i="3"/>
  <c r="Q1719" i="3"/>
  <c r="M1719" i="3"/>
  <c r="M1688" i="3"/>
  <c r="Q1688" i="3"/>
  <c r="M553" i="3"/>
  <c r="Q553" i="3"/>
  <c r="M682" i="3"/>
  <c r="Q682" i="3"/>
  <c r="Q801" i="3"/>
  <c r="M801" i="3"/>
  <c r="Q1829" i="3"/>
  <c r="M1829" i="3"/>
  <c r="Q1121" i="3"/>
  <c r="M1121" i="3"/>
  <c r="M114" i="3"/>
  <c r="Q114" i="3"/>
  <c r="Q2514" i="3"/>
  <c r="M2514" i="3"/>
  <c r="Q3653" i="3"/>
  <c r="M3653" i="3"/>
  <c r="M339" i="3"/>
  <c r="Q339" i="3"/>
  <c r="M2542" i="3"/>
  <c r="Q2542" i="3"/>
  <c r="Q3104" i="3"/>
  <c r="M3104" i="3"/>
  <c r="Q1799" i="3"/>
  <c r="M1799" i="3"/>
  <c r="Q2325" i="3"/>
  <c r="M2325" i="3"/>
  <c r="M1296" i="3"/>
  <c r="Q1296" i="3"/>
  <c r="Q3245" i="3"/>
  <c r="M3245" i="3"/>
  <c r="Q145" i="3"/>
  <c r="M145" i="3"/>
  <c r="Q981" i="3"/>
  <c r="M981" i="3"/>
  <c r="M1114" i="3"/>
  <c r="Q1114" i="3"/>
  <c r="M3508" i="3"/>
  <c r="Q3508" i="3"/>
  <c r="M477" i="3"/>
  <c r="Q477" i="3"/>
  <c r="M305" i="3"/>
  <c r="Q305" i="3"/>
  <c r="Q2418" i="3"/>
  <c r="M2418" i="3"/>
  <c r="Q658" i="3"/>
  <c r="M658" i="3"/>
  <c r="Q972" i="3"/>
  <c r="M972" i="3"/>
  <c r="Q2575" i="3"/>
  <c r="M2575" i="3"/>
  <c r="Q3322" i="3"/>
  <c r="M3322" i="3"/>
  <c r="M2375" i="3"/>
  <c r="Q2375" i="3"/>
  <c r="Q906" i="3"/>
  <c r="M906" i="3"/>
  <c r="M3426" i="3"/>
  <c r="Q3426" i="3"/>
  <c r="M517" i="3"/>
  <c r="Q517" i="3"/>
  <c r="M350" i="3"/>
  <c r="Q350" i="3"/>
  <c r="Q198" i="3"/>
  <c r="M198" i="3"/>
  <c r="M880" i="3"/>
  <c r="Q880" i="3"/>
  <c r="M3207" i="3"/>
  <c r="Q3207" i="3"/>
  <c r="Q1909" i="3"/>
  <c r="M1909" i="3"/>
  <c r="M2914" i="3"/>
  <c r="Q2914" i="3"/>
  <c r="M554" i="3"/>
  <c r="Q554" i="3"/>
  <c r="Q1761" i="3"/>
  <c r="M1761" i="3"/>
  <c r="M985" i="3"/>
  <c r="Q985" i="3"/>
  <c r="Q2475" i="3"/>
  <c r="M2475" i="3"/>
  <c r="Q3138" i="3"/>
  <c r="M3138" i="3"/>
  <c r="Q899" i="3"/>
  <c r="M899" i="3"/>
  <c r="M300" i="3"/>
  <c r="Q300" i="3"/>
  <c r="Q2682" i="3"/>
  <c r="M2682" i="3"/>
  <c r="M1604" i="3"/>
  <c r="Q1604" i="3"/>
  <c r="M779" i="3"/>
  <c r="Q779" i="3"/>
  <c r="M1792" i="3"/>
  <c r="Q1792" i="3"/>
  <c r="M2516" i="3"/>
  <c r="Q2516" i="3"/>
  <c r="M738" i="3"/>
  <c r="Q738" i="3"/>
  <c r="Q1250" i="3"/>
  <c r="M1250" i="3"/>
  <c r="M1655" i="3"/>
  <c r="Q1655" i="3"/>
  <c r="Q772" i="3"/>
  <c r="M772" i="3"/>
  <c r="Q2181" i="3"/>
  <c r="M2181" i="3"/>
  <c r="M2871" i="3"/>
  <c r="Q2871" i="3"/>
  <c r="Q1519" i="3"/>
  <c r="M1519" i="3"/>
  <c r="M846" i="3"/>
  <c r="Q846" i="3"/>
  <c r="Q3403" i="3"/>
  <c r="M3403" i="3"/>
  <c r="M2978" i="3"/>
  <c r="Q2978" i="3"/>
  <c r="M1462" i="3"/>
  <c r="Q1462" i="3"/>
  <c r="Q492" i="3"/>
  <c r="M492" i="3"/>
  <c r="Q404" i="3"/>
  <c r="M404" i="3"/>
  <c r="Q2326" i="3"/>
  <c r="M2326" i="3"/>
  <c r="Q382" i="3"/>
  <c r="M382" i="3"/>
  <c r="Q2763" i="3"/>
  <c r="M2763" i="3"/>
  <c r="Q1295" i="3"/>
  <c r="M1295" i="3"/>
  <c r="Q2225" i="3"/>
  <c r="M2225" i="3"/>
  <c r="M1547" i="3"/>
  <c r="Q1547" i="3"/>
  <c r="M3583" i="3"/>
  <c r="Q3583" i="3"/>
  <c r="Q713" i="3"/>
  <c r="M713" i="3"/>
  <c r="M2521" i="3"/>
  <c r="Q2521" i="3"/>
  <c r="Q2946" i="3"/>
  <c r="M2946" i="3"/>
  <c r="Q1259" i="3"/>
  <c r="M1259" i="3"/>
  <c r="Q1441" i="3"/>
  <c r="M1441" i="3"/>
  <c r="Q318" i="3"/>
  <c r="M318" i="3"/>
  <c r="Q2822" i="3"/>
  <c r="M2822" i="3"/>
  <c r="Q2990" i="3"/>
  <c r="M2990" i="3"/>
  <c r="Q831" i="3"/>
  <c r="M831" i="3"/>
  <c r="Q217" i="3"/>
  <c r="M217" i="3"/>
  <c r="M471" i="3"/>
  <c r="Q471" i="3"/>
  <c r="M3264" i="3"/>
  <c r="Q3264" i="3"/>
  <c r="Q2949" i="3"/>
  <c r="M2949" i="3"/>
  <c r="Q1601" i="3"/>
  <c r="M1601" i="3"/>
  <c r="Q1726" i="3"/>
  <c r="M1726" i="3"/>
  <c r="Q2689" i="3"/>
  <c r="M2689" i="3"/>
  <c r="Q201" i="3"/>
  <c r="M201" i="3"/>
  <c r="M2853" i="3"/>
  <c r="Q2853" i="3"/>
  <c r="Q2568" i="3"/>
  <c r="M2568" i="3"/>
  <c r="Q1513" i="3"/>
  <c r="M1513" i="3"/>
  <c r="M3416" i="3"/>
  <c r="Q3416" i="3"/>
  <c r="Q2795" i="3"/>
  <c r="M2795" i="3"/>
  <c r="M971" i="3"/>
  <c r="Q971" i="3"/>
  <c r="Q1807" i="3"/>
  <c r="M1807" i="3"/>
  <c r="Q295" i="3"/>
  <c r="M295" i="3"/>
  <c r="M1617" i="3"/>
  <c r="Q1617" i="3"/>
  <c r="M73" i="3"/>
  <c r="Q73" i="3"/>
  <c r="M3534" i="3"/>
  <c r="Q3534" i="3"/>
  <c r="M2372" i="3"/>
  <c r="Q2372" i="3"/>
  <c r="Q1538" i="3"/>
  <c r="M1538" i="3"/>
  <c r="M556" i="3"/>
  <c r="Q556" i="3"/>
  <c r="M1523" i="3"/>
  <c r="Q1523" i="3"/>
  <c r="Q438" i="3"/>
  <c r="M438" i="3"/>
  <c r="M3363" i="3"/>
  <c r="Q3363" i="3"/>
  <c r="M3604" i="3"/>
  <c r="Q3604" i="3"/>
  <c r="Q590" i="3"/>
  <c r="M590" i="3"/>
  <c r="Q1973" i="3"/>
  <c r="M1973" i="3"/>
  <c r="M3276" i="3"/>
  <c r="Q3276" i="3"/>
  <c r="Q1613" i="3"/>
  <c r="M1613" i="3"/>
  <c r="Q2053" i="3"/>
  <c r="M2053" i="3"/>
  <c r="M255" i="3"/>
  <c r="Q255" i="3"/>
  <c r="Q938" i="3"/>
  <c r="M938" i="3"/>
  <c r="M1003" i="3"/>
  <c r="Q1003" i="3"/>
  <c r="Q3183" i="3"/>
  <c r="M3183" i="3"/>
  <c r="M1348" i="3"/>
  <c r="Q1348" i="3"/>
  <c r="Q384" i="3"/>
  <c r="M384" i="3"/>
  <c r="M842" i="3"/>
  <c r="Q842" i="3"/>
  <c r="Q2573" i="3"/>
  <c r="M2573" i="3"/>
  <c r="M874" i="3"/>
  <c r="Q874" i="3"/>
  <c r="Q1468" i="3"/>
  <c r="M1468" i="3"/>
  <c r="M3127" i="3"/>
  <c r="Q3127" i="3"/>
  <c r="M1589" i="3"/>
  <c r="Q1589" i="3"/>
  <c r="Q2808" i="3"/>
  <c r="M2808" i="3"/>
  <c r="M3193" i="3"/>
  <c r="Q3193" i="3"/>
  <c r="M3709" i="3"/>
  <c r="Q3709" i="3"/>
  <c r="Q1261" i="3"/>
  <c r="M1261" i="3"/>
  <c r="M979" i="3"/>
  <c r="Q979" i="3"/>
  <c r="M743" i="3"/>
  <c r="Q743" i="3"/>
  <c r="M984" i="3"/>
  <c r="Q984" i="3"/>
  <c r="M398" i="3"/>
  <c r="Q398" i="3"/>
  <c r="M2627" i="3"/>
  <c r="Q2627" i="3"/>
  <c r="M3269" i="3"/>
  <c r="Q3269" i="3"/>
  <c r="M3076" i="3"/>
  <c r="Q3076" i="3"/>
  <c r="Q1282" i="3"/>
  <c r="M1282" i="3"/>
  <c r="M3020" i="3"/>
  <c r="Q3020" i="3"/>
  <c r="M943" i="3"/>
  <c r="Q943" i="3"/>
  <c r="M3326" i="3"/>
  <c r="Q3326" i="3"/>
  <c r="M2877" i="3"/>
  <c r="Q2877" i="3"/>
  <c r="M1236" i="3"/>
  <c r="Q1236" i="3"/>
  <c r="M43" i="3"/>
  <c r="Q43" i="3"/>
  <c r="Q2422" i="3"/>
  <c r="M2422" i="3"/>
  <c r="M3137" i="3"/>
  <c r="Q3137" i="3"/>
  <c r="Q3018" i="3"/>
  <c r="M3018" i="3"/>
  <c r="M2170" i="3"/>
  <c r="Q2170" i="3"/>
  <c r="Q3506" i="3"/>
  <c r="M3506" i="3"/>
  <c r="M1806" i="3"/>
  <c r="Q1806" i="3"/>
  <c r="Q235" i="3"/>
  <c r="M235" i="3"/>
  <c r="M913" i="3"/>
  <c r="Q913" i="3"/>
  <c r="Q1139" i="3"/>
  <c r="M1139" i="3"/>
  <c r="Q3477" i="3"/>
  <c r="M3477" i="3"/>
  <c r="Q2802" i="3"/>
  <c r="M2802" i="3"/>
  <c r="M505" i="3"/>
  <c r="Q505" i="3"/>
  <c r="M136" i="3"/>
  <c r="Q136" i="3"/>
  <c r="M2032" i="3"/>
  <c r="Q2032" i="3"/>
  <c r="Q2478" i="3"/>
  <c r="M2478" i="3"/>
  <c r="M2610" i="3"/>
  <c r="Q2610" i="3"/>
  <c r="Q1697" i="3"/>
  <c r="M1697" i="3"/>
  <c r="Q2872" i="3"/>
  <c r="M2872" i="3"/>
  <c r="Q1210" i="3"/>
  <c r="M1210" i="3"/>
  <c r="Q47" i="3"/>
  <c r="M47" i="3"/>
  <c r="M1972" i="3"/>
  <c r="Q1972" i="3"/>
  <c r="Q3368" i="3"/>
  <c r="M3368" i="3"/>
  <c r="Q3051" i="3"/>
  <c r="M3051" i="3"/>
  <c r="Q620" i="3"/>
  <c r="M620" i="3"/>
  <c r="Q2918" i="3"/>
  <c r="M2918" i="3"/>
  <c r="Q1421" i="3"/>
  <c r="M1421" i="3"/>
  <c r="M2261" i="3"/>
  <c r="Q2261" i="3"/>
  <c r="Q2813" i="3"/>
  <c r="M2813" i="3"/>
  <c r="Q1526" i="3"/>
  <c r="M1526" i="3"/>
  <c r="Q2781" i="3"/>
  <c r="M2781" i="3"/>
  <c r="Q3706" i="3"/>
  <c r="M3706" i="3"/>
  <c r="M926" i="3"/>
  <c r="Q926" i="3"/>
  <c r="Q2510" i="3"/>
  <c r="M2510" i="3"/>
  <c r="Q2200" i="3"/>
  <c r="M2200" i="3"/>
  <c r="M154" i="3"/>
  <c r="Q154" i="3"/>
  <c r="Q1574" i="3"/>
  <c r="M1574" i="3"/>
  <c r="M3083" i="3"/>
  <c r="Q3083" i="3"/>
  <c r="M2670" i="3"/>
  <c r="Q2670" i="3"/>
  <c r="Q180" i="3"/>
  <c r="M180" i="3"/>
  <c r="M2099" i="3"/>
  <c r="Q2099" i="3"/>
  <c r="M296" i="3"/>
  <c r="Q296" i="3"/>
  <c r="M1377" i="3"/>
  <c r="Q1377" i="3"/>
  <c r="Q2540" i="3"/>
  <c r="M2540" i="3"/>
  <c r="Q1065" i="3"/>
  <c r="M1065" i="3"/>
  <c r="M165" i="3"/>
  <c r="Q165" i="3"/>
  <c r="M1632" i="3"/>
  <c r="Q1632" i="3"/>
  <c r="M2729" i="3"/>
  <c r="Q2729" i="3"/>
  <c r="Q3572" i="3"/>
  <c r="M3572" i="3"/>
  <c r="Q1633" i="3"/>
  <c r="M1633" i="3"/>
  <c r="Q696" i="3"/>
  <c r="M696" i="3"/>
  <c r="M3365" i="3"/>
  <c r="Q3365" i="3"/>
  <c r="Q1496" i="3"/>
  <c r="M1496" i="3"/>
  <c r="Q731" i="3"/>
  <c r="M731" i="3"/>
  <c r="Q192" i="3"/>
  <c r="M192" i="3"/>
  <c r="Q3608" i="3"/>
  <c r="M3608" i="3"/>
  <c r="M1247" i="3"/>
  <c r="Q1247" i="3"/>
  <c r="Q2140" i="3"/>
  <c r="M2140" i="3"/>
  <c r="M2999" i="3"/>
  <c r="Q2999" i="3"/>
  <c r="Q3386" i="3"/>
  <c r="M3386" i="3"/>
  <c r="Q2695" i="3"/>
  <c r="M2695" i="3"/>
  <c r="Q2196" i="3"/>
  <c r="M2196" i="3"/>
  <c r="M2562" i="3"/>
  <c r="Q2562" i="3"/>
  <c r="M1486" i="3"/>
  <c r="Q1486" i="3"/>
  <c r="M900" i="3"/>
  <c r="Q900" i="3"/>
  <c r="M2068" i="3"/>
  <c r="Q2068" i="3"/>
  <c r="M1611" i="3"/>
  <c r="Q1611" i="3"/>
  <c r="Q1518" i="3"/>
  <c r="M1518" i="3"/>
  <c r="M400" i="3"/>
  <c r="Q400" i="3"/>
  <c r="Q1508" i="3"/>
  <c r="M1508" i="3"/>
  <c r="Q1800" i="3"/>
  <c r="M1800" i="3"/>
  <c r="M2444" i="3"/>
  <c r="Q2444" i="3"/>
  <c r="M441" i="3"/>
  <c r="Q441" i="3"/>
  <c r="Q1683" i="3"/>
  <c r="M1683" i="3"/>
  <c r="M3619" i="3"/>
  <c r="Q3619" i="3"/>
  <c r="Q2339" i="3"/>
  <c r="M2339" i="3"/>
  <c r="Q1625" i="3"/>
  <c r="M1625" i="3"/>
  <c r="M883" i="3"/>
  <c r="Q883" i="3"/>
  <c r="M2055" i="3"/>
  <c r="Q2055" i="3"/>
  <c r="Q1278" i="3"/>
  <c r="M1278" i="3"/>
  <c r="M1912" i="3"/>
  <c r="Q1912" i="3"/>
  <c r="M1788" i="3"/>
  <c r="Q1788" i="3"/>
  <c r="Q3113" i="3"/>
  <c r="M3113" i="3"/>
  <c r="M1676" i="3"/>
  <c r="Q1676" i="3"/>
  <c r="M312" i="3"/>
  <c r="Q312" i="3"/>
  <c r="M3156" i="3"/>
  <c r="Q3156" i="3"/>
  <c r="M2581" i="3"/>
  <c r="Q2581" i="3"/>
  <c r="M1587" i="3"/>
  <c r="Q1587" i="3"/>
  <c r="Q3283" i="3"/>
  <c r="M3283" i="3"/>
  <c r="M2066" i="3"/>
  <c r="Q2066" i="3"/>
  <c r="M1684" i="3"/>
  <c r="Q1684" i="3"/>
  <c r="Q332" i="3"/>
  <c r="M332" i="3"/>
  <c r="Q2910" i="3"/>
  <c r="M2910" i="3"/>
  <c r="Q2131" i="3"/>
  <c r="M2131" i="3"/>
  <c r="M1999" i="3"/>
  <c r="Q1999" i="3"/>
  <c r="Q2285" i="3"/>
  <c r="M2285" i="3"/>
  <c r="M3180" i="3"/>
  <c r="Q3180" i="3"/>
  <c r="M1145" i="3"/>
  <c r="Q1145" i="3"/>
  <c r="Q2593" i="3"/>
  <c r="M2593" i="3"/>
  <c r="M1469" i="3"/>
  <c r="Q1469" i="3"/>
  <c r="M987" i="3"/>
  <c r="Q987" i="3"/>
  <c r="M975" i="3"/>
  <c r="Q975" i="3"/>
  <c r="Q2243" i="3"/>
  <c r="M2243" i="3"/>
  <c r="M593" i="3"/>
  <c r="Q593" i="3"/>
  <c r="Q700" i="3"/>
  <c r="M700" i="3"/>
  <c r="M3285" i="3"/>
  <c r="Q3285" i="3"/>
  <c r="M1209" i="3"/>
  <c r="Q1209" i="3"/>
  <c r="Q149" i="3"/>
  <c r="M149" i="3"/>
  <c r="Q503" i="3"/>
  <c r="M503" i="3"/>
  <c r="Q3184" i="3"/>
  <c r="M3184" i="3"/>
  <c r="M1764" i="3"/>
  <c r="Q1764" i="3"/>
  <c r="M2943" i="3"/>
  <c r="Q2943" i="3"/>
  <c r="M2582" i="3"/>
  <c r="Q2582" i="3"/>
  <c r="M157" i="3"/>
  <c r="Q157" i="3"/>
  <c r="Q607" i="3"/>
  <c r="M607" i="3"/>
  <c r="Q2547" i="3"/>
  <c r="M2547" i="3"/>
  <c r="M3036" i="3"/>
  <c r="Q3036" i="3"/>
  <c r="M1890" i="3"/>
  <c r="Q1890" i="3"/>
  <c r="Q3267" i="3"/>
  <c r="M3267" i="3"/>
  <c r="Q2750" i="3"/>
  <c r="M2750" i="3"/>
  <c r="Q1482" i="3"/>
  <c r="M1482" i="3"/>
  <c r="Q1511" i="3"/>
  <c r="M1511" i="3"/>
  <c r="Q2647" i="3"/>
  <c r="M2647" i="3"/>
  <c r="Q2025" i="3"/>
  <c r="M2025" i="3"/>
  <c r="M1105" i="3"/>
  <c r="Q1105" i="3"/>
  <c r="M363" i="3"/>
  <c r="Q363" i="3"/>
  <c r="M539" i="3"/>
  <c r="Q539" i="3"/>
  <c r="Q941" i="3"/>
  <c r="M941" i="3"/>
  <c r="Q3136" i="3"/>
  <c r="M3136" i="3"/>
  <c r="Q2630" i="3"/>
  <c r="M2630" i="3"/>
  <c r="Q327" i="3"/>
  <c r="M327" i="3"/>
  <c r="M793" i="3"/>
  <c r="Q793" i="3"/>
  <c r="M1659" i="3"/>
  <c r="Q1659" i="3"/>
  <c r="Q3237" i="3"/>
  <c r="M3237" i="3"/>
  <c r="M243" i="3"/>
  <c r="Q243" i="3"/>
  <c r="Q2600" i="3"/>
  <c r="M2600" i="3"/>
  <c r="M2292" i="3"/>
  <c r="Q2292" i="3"/>
  <c r="M3259" i="3"/>
  <c r="Q3259" i="3"/>
  <c r="M2778" i="3"/>
  <c r="Q2778" i="3"/>
  <c r="Q2042" i="3"/>
  <c r="M2042" i="3"/>
  <c r="Q838" i="3"/>
  <c r="M838" i="3"/>
  <c r="Q3241" i="3"/>
  <c r="M3241" i="3"/>
  <c r="M2509" i="3"/>
  <c r="Q2509" i="3"/>
  <c r="Q3345" i="3"/>
  <c r="M3345" i="3"/>
  <c r="Q496" i="3"/>
  <c r="M496" i="3"/>
  <c r="Q311" i="3"/>
  <c r="M311" i="3"/>
  <c r="M2797" i="3"/>
  <c r="Q2797" i="3"/>
  <c r="Q1195" i="3"/>
  <c r="M1195" i="3"/>
  <c r="M3030" i="3"/>
  <c r="Q3030" i="3"/>
  <c r="Q1402" i="3"/>
  <c r="M1402" i="3"/>
  <c r="M452" i="3"/>
  <c r="Q452" i="3"/>
  <c r="Q267" i="3"/>
  <c r="M267" i="3"/>
  <c r="Q435" i="3"/>
  <c r="M435" i="3"/>
  <c r="M2198" i="3"/>
  <c r="Q2198" i="3"/>
  <c r="Q3329" i="3"/>
  <c r="M3329" i="3"/>
  <c r="Q3295" i="3"/>
  <c r="M3295" i="3"/>
  <c r="M769" i="3"/>
  <c r="Q769" i="3"/>
  <c r="M534" i="3"/>
  <c r="Q534" i="3"/>
  <c r="M472" i="3"/>
  <c r="Q472" i="3"/>
  <c r="Q1446" i="3"/>
  <c r="M1446" i="3"/>
  <c r="Q1506" i="3"/>
  <c r="M1506" i="3"/>
  <c r="M2601" i="3"/>
  <c r="Q2601" i="3"/>
  <c r="M877" i="3"/>
  <c r="Q877" i="3"/>
  <c r="Q3286" i="3"/>
  <c r="M3286" i="3"/>
  <c r="M3655" i="3"/>
  <c r="Q3655" i="3"/>
  <c r="M2331" i="3"/>
  <c r="Q2331" i="3"/>
  <c r="M1738" i="3"/>
  <c r="Q1738" i="3"/>
  <c r="Q2865" i="3"/>
  <c r="M2865" i="3"/>
  <c r="Q3420" i="3"/>
  <c r="M3420" i="3"/>
  <c r="M3550" i="3"/>
  <c r="Q3550" i="3"/>
  <c r="M530" i="3"/>
  <c r="Q530" i="3"/>
  <c r="Q3367" i="3"/>
  <c r="M3367" i="3"/>
  <c r="M3152" i="3"/>
  <c r="Q3152" i="3"/>
  <c r="Q374" i="3"/>
  <c r="M374" i="3"/>
  <c r="Q372" i="3"/>
  <c r="M372" i="3"/>
  <c r="Q3079" i="3"/>
  <c r="M3079" i="3"/>
  <c r="Q2645" i="3"/>
  <c r="M2645" i="3"/>
  <c r="Q3489" i="3"/>
  <c r="M3489" i="3"/>
  <c r="M2841" i="3"/>
  <c r="Q2841" i="3"/>
  <c r="Q1716" i="3"/>
  <c r="M1716" i="3"/>
  <c r="M3486" i="3"/>
  <c r="Q3486" i="3"/>
  <c r="Q3647" i="3"/>
  <c r="M3647" i="3"/>
  <c r="M3078" i="3"/>
  <c r="Q3078" i="3"/>
  <c r="M173" i="3"/>
  <c r="Q173" i="3"/>
  <c r="M2724" i="3"/>
  <c r="Q2724" i="3"/>
  <c r="Q998" i="3"/>
  <c r="M998" i="3"/>
  <c r="Q3257" i="3"/>
  <c r="M3257" i="3"/>
  <c r="Q233" i="3"/>
  <c r="M233" i="3"/>
  <c r="Q683" i="3"/>
  <c r="M683" i="3"/>
  <c r="Q244" i="3"/>
  <c r="M244" i="3"/>
  <c r="M2765" i="3"/>
  <c r="Q2765" i="3"/>
  <c r="Q2090" i="3"/>
  <c r="M2090" i="3"/>
  <c r="M3111" i="3"/>
  <c r="Q3111" i="3"/>
  <c r="Q2003" i="3"/>
  <c r="M2003" i="3"/>
  <c r="M3042" i="3"/>
  <c r="Q3042" i="3"/>
  <c r="Q1866" i="3"/>
  <c r="M1866" i="3"/>
  <c r="Q2751" i="3"/>
  <c r="M2751" i="3"/>
  <c r="M2316" i="3"/>
  <c r="Q2316" i="3"/>
  <c r="M2473" i="3"/>
  <c r="Q2473" i="3"/>
  <c r="M2585" i="3"/>
  <c r="Q2585" i="3"/>
  <c r="Q863" i="3"/>
  <c r="M863" i="3"/>
  <c r="M2792" i="3"/>
  <c r="Q2792" i="3"/>
  <c r="Q1649" i="3"/>
  <c r="M1649" i="3"/>
  <c r="Q1824" i="3"/>
  <c r="M1824" i="3"/>
  <c r="Q640" i="3"/>
  <c r="M640" i="3"/>
  <c r="M1417" i="3"/>
  <c r="Q1417" i="3"/>
  <c r="Q3631" i="3"/>
  <c r="M3631" i="3"/>
  <c r="M446" i="3"/>
  <c r="Q446" i="3"/>
  <c r="Q377" i="3"/>
  <c r="M377" i="3"/>
  <c r="Q2452" i="3"/>
  <c r="M2452" i="3"/>
  <c r="Q2515" i="3"/>
  <c r="M2515" i="3"/>
  <c r="Q3214" i="3"/>
  <c r="M3214" i="3"/>
  <c r="M1183" i="3"/>
  <c r="Q1183" i="3"/>
  <c r="Q3681" i="3"/>
  <c r="M3681" i="3"/>
  <c r="Q1264" i="3"/>
  <c r="M1264" i="3"/>
  <c r="Q598" i="3"/>
  <c r="M598" i="3"/>
  <c r="Q1948" i="3"/>
  <c r="M1948" i="3"/>
  <c r="Q670" i="3"/>
  <c r="M670" i="3"/>
  <c r="Q1844" i="3"/>
  <c r="M1844" i="3"/>
  <c r="M387" i="3"/>
  <c r="Q387" i="3"/>
  <c r="M1744" i="3"/>
  <c r="Q1744" i="3"/>
  <c r="Q1822" i="3"/>
  <c r="M1822" i="3"/>
  <c r="M586" i="3"/>
  <c r="Q586" i="3"/>
  <c r="M1394" i="3"/>
  <c r="Q1394" i="3"/>
  <c r="M3632" i="3"/>
  <c r="Q3632" i="3"/>
  <c r="M2905" i="3"/>
  <c r="Q2905" i="3"/>
  <c r="Q617" i="3"/>
  <c r="M617" i="3"/>
  <c r="Q2926" i="3"/>
  <c r="M2926" i="3"/>
  <c r="Q2376" i="3"/>
  <c r="M2376" i="3"/>
  <c r="M3459" i="3"/>
  <c r="Q3459" i="3"/>
  <c r="Q2035" i="3"/>
  <c r="M2035" i="3"/>
  <c r="Q172" i="3"/>
  <c r="M172" i="3"/>
  <c r="M3247" i="3"/>
  <c r="Q3247" i="3"/>
  <c r="M231" i="3"/>
  <c r="Q231" i="3"/>
  <c r="M1859" i="3"/>
  <c r="Q1859" i="3"/>
  <c r="Q120" i="3"/>
  <c r="M120" i="3"/>
  <c r="Q185" i="3"/>
  <c r="M185" i="3"/>
  <c r="Q3144" i="3"/>
  <c r="M3144" i="3"/>
  <c r="M2824" i="3"/>
  <c r="Q2824" i="3"/>
  <c r="Q2709" i="3"/>
  <c r="M2709" i="3"/>
  <c r="M934" i="3"/>
  <c r="Q934" i="3"/>
  <c r="M2697" i="3"/>
  <c r="Q2697" i="3"/>
  <c r="Q2595" i="3"/>
  <c r="M2595" i="3"/>
  <c r="M507" i="3"/>
  <c r="Q507" i="3"/>
  <c r="M1181" i="3"/>
  <c r="Q1181" i="3"/>
  <c r="Q2614" i="3"/>
  <c r="M2614" i="3"/>
  <c r="Q2953" i="3"/>
  <c r="M2953" i="3"/>
  <c r="Q3194" i="3"/>
  <c r="M3194" i="3"/>
  <c r="Q466" i="3"/>
  <c r="M466" i="3"/>
  <c r="M3223" i="3"/>
  <c r="Q3223" i="3"/>
  <c r="Q1780" i="3"/>
  <c r="M1780" i="3"/>
  <c r="Q1746" i="3"/>
  <c r="M1746" i="3"/>
  <c r="M1443" i="3"/>
  <c r="Q1443" i="3"/>
  <c r="Q2520" i="3"/>
  <c r="M2520" i="3"/>
  <c r="Q3417" i="3"/>
  <c r="M3417" i="3"/>
  <c r="M703" i="3"/>
  <c r="Q703" i="3"/>
  <c r="M1624" i="3"/>
  <c r="Q1624" i="3"/>
  <c r="M3483" i="3"/>
  <c r="Q3483" i="3"/>
  <c r="Q2636" i="3"/>
  <c r="M2636" i="3"/>
  <c r="Q2236" i="3"/>
  <c r="M2236" i="3"/>
  <c r="Q2063" i="3"/>
  <c r="M2063" i="3"/>
  <c r="Q3678" i="3"/>
  <c r="M3678" i="3"/>
  <c r="Q494" i="3"/>
  <c r="M494" i="3"/>
  <c r="M407" i="3"/>
  <c r="Q407" i="3"/>
  <c r="M2414" i="3"/>
  <c r="Q2414" i="3"/>
  <c r="Q811" i="3"/>
  <c r="M811" i="3"/>
  <c r="M3626" i="3"/>
  <c r="Q3626" i="3"/>
  <c r="M1602" i="3"/>
  <c r="Q1602" i="3"/>
  <c r="Q430" i="3"/>
  <c r="M430" i="3"/>
  <c r="M1465" i="3"/>
  <c r="Q1465" i="3"/>
  <c r="M1016" i="3"/>
  <c r="Q1016" i="3"/>
  <c r="Q2826" i="3"/>
  <c r="M2826" i="3"/>
  <c r="M2463" i="3"/>
  <c r="Q2463" i="3"/>
  <c r="M1165" i="3"/>
  <c r="Q1165" i="3"/>
  <c r="M2563" i="3"/>
  <c r="Q2563" i="3"/>
  <c r="M2183" i="3"/>
  <c r="Q2183" i="3"/>
  <c r="M2493" i="3"/>
  <c r="Q2493" i="3"/>
  <c r="Q1939" i="3"/>
  <c r="M1939" i="3"/>
  <c r="Q2113" i="3"/>
  <c r="M2113" i="3"/>
  <c r="M1588" i="3"/>
  <c r="Q1588" i="3"/>
  <c r="Q1455" i="3"/>
  <c r="M1455" i="3"/>
  <c r="Q3278" i="3"/>
  <c r="M3278" i="3"/>
  <c r="Q2662" i="3"/>
  <c r="M2662" i="3"/>
  <c r="M2569" i="3"/>
  <c r="Q2569" i="3"/>
  <c r="M2019" i="3"/>
  <c r="Q2019" i="3"/>
  <c r="M790" i="3"/>
  <c r="Q790" i="3"/>
  <c r="Q1839" i="3"/>
  <c r="M1839" i="3"/>
  <c r="M1679" i="3"/>
  <c r="Q1679" i="3"/>
  <c r="Q1666" i="3"/>
  <c r="M1666" i="3"/>
  <c r="M2154" i="3"/>
  <c r="Q2154" i="3"/>
  <c r="M2622" i="3"/>
  <c r="Q2622" i="3"/>
  <c r="M2535" i="3"/>
  <c r="Q2535" i="3"/>
  <c r="M1275" i="3"/>
  <c r="Q1275" i="3"/>
  <c r="M335" i="3"/>
  <c r="Q335" i="3"/>
  <c r="M3021" i="3"/>
  <c r="Q3021" i="3"/>
  <c r="Q1112" i="3"/>
  <c r="M1112" i="3"/>
  <c r="M3385" i="3"/>
  <c r="Q3385" i="3"/>
  <c r="M3284" i="3"/>
  <c r="Q3284" i="3"/>
  <c r="Q32" i="3"/>
  <c r="M32" i="3"/>
  <c r="M1310" i="3"/>
  <c r="Q1310" i="3"/>
  <c r="M1561" i="3"/>
  <c r="Q1561" i="3"/>
  <c r="Q2821" i="3"/>
  <c r="M2821" i="3"/>
  <c r="M2711" i="3"/>
  <c r="Q2711" i="3"/>
  <c r="M2238" i="3"/>
  <c r="Q2238" i="3"/>
  <c r="Q208" i="3"/>
  <c r="M208" i="3"/>
  <c r="M1472" i="3"/>
  <c r="Q1472" i="3"/>
  <c r="M1263" i="3"/>
  <c r="Q1263" i="3"/>
  <c r="M728" i="3"/>
  <c r="Q728" i="3"/>
  <c r="Q2301" i="3"/>
  <c r="M2301" i="3"/>
  <c r="Q484" i="3"/>
  <c r="M484" i="3"/>
  <c r="Q2342" i="3"/>
  <c r="M2342" i="3"/>
  <c r="M3622" i="3"/>
  <c r="Q3622" i="3"/>
  <c r="Q1791" i="3"/>
  <c r="M1791" i="3"/>
  <c r="M3061" i="3"/>
  <c r="Q3061" i="3"/>
  <c r="M1073" i="3"/>
  <c r="Q1073" i="3"/>
  <c r="M2966" i="3"/>
  <c r="Q2966" i="3"/>
  <c r="M3001" i="3"/>
  <c r="Q3001" i="3"/>
  <c r="Q1194" i="3"/>
  <c r="M1194" i="3"/>
  <c r="M2380" i="3"/>
  <c r="Q2380" i="3"/>
  <c r="Q1434" i="3"/>
  <c r="M1434" i="3"/>
  <c r="Q1674" i="3"/>
  <c r="M1674" i="3"/>
  <c r="M1294" i="3"/>
  <c r="Q1294" i="3"/>
  <c r="Q2371" i="3"/>
  <c r="M2371" i="3"/>
  <c r="M3638" i="3"/>
  <c r="Q3638" i="3"/>
  <c r="M912" i="3"/>
  <c r="Q912" i="3"/>
  <c r="Q2443" i="3"/>
  <c r="M2443" i="3"/>
  <c r="Q323" i="3"/>
  <c r="M323" i="3"/>
  <c r="Q2115" i="3"/>
  <c r="M2115" i="3"/>
  <c r="M3717" i="3"/>
  <c r="Q3717" i="3"/>
  <c r="M1654" i="3"/>
  <c r="Q1654" i="3"/>
  <c r="M1544" i="3"/>
  <c r="Q1544" i="3"/>
  <c r="M3375" i="3"/>
  <c r="Q3375" i="3"/>
  <c r="M1695" i="3"/>
  <c r="Q1695" i="3"/>
  <c r="M2782" i="3"/>
  <c r="Q2782" i="3"/>
  <c r="M1614" i="3"/>
  <c r="Q1614" i="3"/>
  <c r="Q3192" i="3"/>
  <c r="M3192" i="3"/>
  <c r="M1777" i="3"/>
  <c r="Q1777" i="3"/>
  <c r="Q2536" i="3"/>
  <c r="M2536" i="3"/>
  <c r="M626" i="3"/>
  <c r="Q626" i="3"/>
  <c r="Q1178" i="3"/>
  <c r="M1178" i="3"/>
  <c r="Q3238" i="3"/>
  <c r="M3238" i="3"/>
  <c r="M3313" i="3"/>
  <c r="Q3313" i="3"/>
  <c r="Q1773" i="3"/>
  <c r="M1773" i="3"/>
  <c r="Q3606" i="3"/>
  <c r="M3606" i="3"/>
  <c r="M702" i="3"/>
  <c r="Q702" i="3"/>
  <c r="Q2135" i="3"/>
  <c r="M2135" i="3"/>
  <c r="Q853" i="3"/>
  <c r="M853" i="3"/>
  <c r="Q721" i="3"/>
  <c r="M721" i="3"/>
  <c r="Q605" i="3"/>
  <c r="M605" i="3"/>
  <c r="Q290" i="3"/>
  <c r="M290" i="3"/>
  <c r="Q583" i="3"/>
  <c r="M583" i="3"/>
  <c r="Q2138" i="3"/>
  <c r="M2138" i="3"/>
  <c r="M1252" i="3"/>
  <c r="Q1252" i="3"/>
  <c r="M2199" i="3"/>
  <c r="Q2199" i="3"/>
  <c r="Q3179" i="3"/>
  <c r="M3179" i="3"/>
  <c r="M3596" i="3"/>
  <c r="Q3596" i="3"/>
  <c r="Q2132" i="3"/>
  <c r="M2132" i="3"/>
  <c r="M292" i="3"/>
  <c r="Q292" i="3"/>
  <c r="Q1740" i="3"/>
  <c r="M1740" i="3"/>
  <c r="M3435" i="3"/>
  <c r="Q3435" i="3"/>
  <c r="Q1875" i="3"/>
  <c r="M1875" i="3"/>
  <c r="M2457" i="3"/>
  <c r="Q2457" i="3"/>
  <c r="M3698" i="3"/>
  <c r="Q3698" i="3"/>
  <c r="Q3391" i="3"/>
  <c r="M3391" i="3"/>
  <c r="M780" i="3"/>
  <c r="Q780" i="3"/>
  <c r="M3517" i="3"/>
  <c r="Q3517" i="3"/>
  <c r="M2423" i="3"/>
  <c r="Q2423" i="3"/>
  <c r="M2979" i="3"/>
  <c r="Q2979" i="3"/>
  <c r="Q1805" i="3"/>
  <c r="M1805" i="3"/>
  <c r="M2105" i="3"/>
  <c r="Q2105" i="3"/>
  <c r="M2468" i="3"/>
  <c r="Q2468" i="3"/>
  <c r="M1942" i="3"/>
  <c r="Q1942" i="3"/>
  <c r="M1395" i="3"/>
  <c r="Q1395" i="3"/>
  <c r="Q3419" i="3"/>
  <c r="M3419" i="3"/>
  <c r="M2996" i="3"/>
  <c r="Q2996" i="3"/>
  <c r="M1023" i="3"/>
  <c r="Q1023" i="3"/>
  <c r="Q285" i="3"/>
  <c r="M285" i="3"/>
  <c r="Q2297" i="3"/>
  <c r="M2297" i="3"/>
  <c r="Q619" i="3"/>
  <c r="M619" i="3"/>
  <c r="Q2402" i="3"/>
  <c r="M2402" i="3"/>
  <c r="Q1152" i="3"/>
  <c r="M1152" i="3"/>
  <c r="M2768" i="3"/>
  <c r="Q2768" i="3"/>
  <c r="M2529" i="3"/>
  <c r="Q2529" i="3"/>
  <c r="Q3503" i="3"/>
  <c r="M3503" i="3"/>
  <c r="M681" i="3"/>
  <c r="Q681" i="3"/>
  <c r="Q1373" i="3"/>
  <c r="M1373" i="3"/>
  <c r="M1035" i="3"/>
  <c r="Q1035" i="3"/>
  <c r="M3101" i="3"/>
  <c r="Q3101" i="3"/>
  <c r="Q953" i="3"/>
  <c r="M953" i="3"/>
  <c r="M1317" i="3"/>
  <c r="Q1317" i="3"/>
  <c r="Q1368" i="3"/>
  <c r="M1368" i="3"/>
  <c r="M320" i="3"/>
  <c r="Q320" i="3"/>
  <c r="M3525" i="3"/>
  <c r="Q3525" i="3"/>
  <c r="Q1582" i="3"/>
  <c r="M1582" i="3"/>
  <c r="M1884" i="3"/>
  <c r="Q1884" i="3"/>
  <c r="M794" i="3"/>
  <c r="Q794" i="3"/>
  <c r="M2394" i="3"/>
  <c r="Q2394" i="3"/>
  <c r="Q2874" i="3"/>
  <c r="M2874" i="3"/>
  <c r="Q3609" i="3"/>
  <c r="M3609" i="3"/>
  <c r="M1856" i="3"/>
  <c r="Q1856" i="3"/>
  <c r="Q610" i="3"/>
  <c r="M610" i="3"/>
  <c r="Q319" i="3"/>
  <c r="M319" i="3"/>
  <c r="M3211" i="3"/>
  <c r="Q3211" i="3"/>
  <c r="Q2684" i="3"/>
  <c r="M2684" i="3"/>
  <c r="M2705" i="3"/>
  <c r="Q2705" i="3"/>
  <c r="Q2596" i="3"/>
  <c r="M2596" i="3"/>
  <c r="M3578" i="3"/>
  <c r="Q3578" i="3"/>
  <c r="M2805" i="3"/>
  <c r="Q2805" i="3"/>
  <c r="M222" i="3"/>
  <c r="Q222" i="3"/>
  <c r="M2825" i="3"/>
  <c r="Q2825" i="3"/>
  <c r="Q1362" i="3"/>
  <c r="M1362" i="3"/>
  <c r="M755" i="3"/>
  <c r="Q755" i="3"/>
  <c r="M2016" i="3"/>
  <c r="Q2016" i="3"/>
  <c r="M2525" i="3"/>
  <c r="Q2525" i="3"/>
  <c r="M194" i="3"/>
  <c r="Q194" i="3"/>
  <c r="Q2258" i="3"/>
  <c r="M2258" i="3"/>
  <c r="Q3571" i="3"/>
  <c r="M3571" i="3"/>
  <c r="M3505" i="3"/>
  <c r="Q3505" i="3"/>
  <c r="M1946" i="3"/>
  <c r="Q1946" i="3"/>
  <c r="Q151" i="3"/>
  <c r="M151" i="3"/>
  <c r="Q1821" i="3"/>
  <c r="M1821" i="3"/>
  <c r="Q2954" i="3"/>
  <c r="M2954" i="3"/>
  <c r="M804" i="3"/>
  <c r="Q804" i="3"/>
  <c r="Q1289" i="3"/>
  <c r="M1289" i="3"/>
  <c r="M3390" i="3"/>
  <c r="Q3390" i="3"/>
  <c r="Q1483" i="3"/>
  <c r="M1483" i="3"/>
  <c r="Q1492" i="3"/>
  <c r="M1492" i="3"/>
  <c r="M2696" i="3"/>
  <c r="Q2696" i="3"/>
  <c r="M1772" i="3"/>
  <c r="Q1772" i="3"/>
  <c r="M1360" i="3"/>
  <c r="Q1360" i="3"/>
  <c r="M3188" i="3"/>
  <c r="Q3188" i="3"/>
  <c r="Q3591" i="3"/>
  <c r="M3591" i="3"/>
  <c r="Q2731" i="3"/>
  <c r="M2731" i="3"/>
  <c r="M1228" i="3"/>
  <c r="Q1228" i="3"/>
  <c r="M54" i="3"/>
  <c r="Q54" i="3"/>
  <c r="M1017" i="3"/>
  <c r="Q1017" i="3"/>
  <c r="Q455" i="3"/>
  <c r="M455" i="3"/>
  <c r="M561" i="3"/>
  <c r="Q561" i="3"/>
  <c r="M3300" i="3"/>
  <c r="Q3300" i="3"/>
  <c r="M2367" i="3"/>
  <c r="Q2367" i="3"/>
  <c r="M3218" i="3"/>
  <c r="Q3218" i="3"/>
  <c r="Q2526" i="3"/>
  <c r="M2526" i="3"/>
  <c r="M3346" i="3"/>
  <c r="Q3346" i="3"/>
  <c r="M2541" i="3"/>
  <c r="Q2541" i="3"/>
  <c r="Q577" i="3"/>
  <c r="M577" i="3"/>
  <c r="Q2440" i="3"/>
  <c r="M2440" i="3"/>
  <c r="M1919" i="3"/>
  <c r="Q1919" i="3"/>
  <c r="Q2010" i="3"/>
  <c r="M2010" i="3"/>
  <c r="M2680" i="3"/>
  <c r="Q2680" i="3"/>
  <c r="M2369" i="3"/>
  <c r="Q2369" i="3"/>
  <c r="M1598" i="3"/>
  <c r="Q1598" i="3"/>
  <c r="M140" i="3"/>
  <c r="Q140" i="3"/>
  <c r="M3545" i="3"/>
  <c r="Q3545" i="3"/>
  <c r="Q3370" i="3"/>
  <c r="M3370" i="3"/>
  <c r="Q1725" i="3"/>
  <c r="M1725" i="3"/>
  <c r="M91" i="3"/>
  <c r="Q91" i="3"/>
  <c r="Q2883" i="3"/>
  <c r="M2883" i="3"/>
  <c r="Q1075" i="3"/>
  <c r="M1075" i="3"/>
  <c r="Q2194" i="3"/>
  <c r="M2194" i="3"/>
  <c r="Q20" i="3"/>
  <c r="M20" i="3"/>
  <c r="M2229" i="3"/>
  <c r="Q2229" i="3"/>
  <c r="M1418" i="3"/>
  <c r="Q1418" i="3"/>
  <c r="M2787" i="3"/>
  <c r="Q2787" i="3"/>
  <c r="Q1670" i="3"/>
  <c r="M1670" i="3"/>
  <c r="M1107" i="3"/>
  <c r="Q1107" i="3"/>
  <c r="M826" i="3"/>
  <c r="Q826" i="3"/>
  <c r="M1895" i="3"/>
  <c r="Q1895" i="3"/>
  <c r="Q2014" i="3"/>
  <c r="M2014" i="3"/>
  <c r="Q2242" i="3"/>
  <c r="M2242" i="3"/>
  <c r="Q2995" i="3"/>
  <c r="M2995" i="3"/>
  <c r="Q70" i="3"/>
  <c r="M70" i="3"/>
  <c r="Q3654" i="3"/>
  <c r="M3654" i="3"/>
  <c r="M2500" i="3"/>
  <c r="Q2500" i="3"/>
  <c r="Q1227" i="3"/>
  <c r="M1227" i="3"/>
  <c r="Q37" i="3"/>
  <c r="M37" i="3"/>
  <c r="M1013" i="3"/>
  <c r="Q1013" i="3"/>
  <c r="M551" i="3"/>
  <c r="Q551" i="3"/>
  <c r="M3497" i="3"/>
  <c r="Q3497" i="3"/>
  <c r="M226" i="3"/>
  <c r="Q226" i="3"/>
  <c r="Q1745" i="3"/>
  <c r="M1745" i="3"/>
  <c r="Q2065" i="3"/>
  <c r="M2065" i="3"/>
  <c r="Q1833" i="3"/>
  <c r="M1833" i="3"/>
  <c r="Q1500" i="3"/>
  <c r="M1500" i="3"/>
  <c r="Q2773" i="3"/>
  <c r="M2773" i="3"/>
  <c r="M1549" i="3"/>
  <c r="Q1549" i="3"/>
  <c r="Q1735" i="3"/>
  <c r="M1735" i="3"/>
  <c r="M964" i="3"/>
  <c r="Q964" i="3"/>
  <c r="M322" i="3"/>
  <c r="Q322" i="3"/>
  <c r="M2001" i="3"/>
  <c r="Q2001" i="3"/>
  <c r="Q3277" i="3"/>
  <c r="M3277" i="3"/>
  <c r="M1048" i="3"/>
  <c r="Q1048" i="3"/>
  <c r="Q88" i="3"/>
  <c r="M88" i="3"/>
  <c r="Q142" i="3"/>
  <c r="M142" i="3"/>
  <c r="M3430" i="3"/>
  <c r="Q3430" i="3"/>
  <c r="Q24" i="3"/>
  <c r="M24" i="3"/>
  <c r="M164" i="3"/>
  <c r="Q164" i="3"/>
  <c r="M2900" i="3"/>
  <c r="Q2900" i="3"/>
  <c r="M1079" i="3"/>
  <c r="Q1079" i="3"/>
  <c r="M612" i="3"/>
  <c r="Q612" i="3"/>
  <c r="Q2448" i="3"/>
  <c r="M2448" i="3"/>
  <c r="M1705" i="3"/>
  <c r="Q1705" i="3"/>
  <c r="Q2152" i="3"/>
  <c r="M2152" i="3"/>
  <c r="M1332" i="3"/>
  <c r="Q1332" i="3"/>
  <c r="M2089" i="3"/>
  <c r="Q2089" i="3"/>
  <c r="Q1960" i="3"/>
  <c r="M1960" i="3"/>
  <c r="Q2983" i="3"/>
  <c r="M2983" i="3"/>
  <c r="M324" i="3"/>
  <c r="Q324" i="3"/>
  <c r="M595" i="3"/>
  <c r="Q595" i="3"/>
  <c r="Q1950" i="3"/>
  <c r="M1950" i="3"/>
  <c r="Q343" i="3"/>
  <c r="M343" i="3"/>
  <c r="Q1189" i="3"/>
  <c r="M1189" i="3"/>
  <c r="M568" i="3"/>
  <c r="Q568" i="3"/>
  <c r="Q940" i="3"/>
  <c r="M940" i="3"/>
  <c r="M2887" i="3"/>
  <c r="Q2887" i="3"/>
  <c r="M3458" i="3"/>
  <c r="Q3458" i="3"/>
  <c r="Q2461" i="3"/>
  <c r="M2461" i="3"/>
  <c r="Q3153" i="3"/>
  <c r="M3153" i="3"/>
  <c r="M1953" i="3"/>
  <c r="Q1953" i="3"/>
  <c r="M1044" i="3"/>
  <c r="Q1044" i="3"/>
  <c r="Q3614" i="3"/>
  <c r="M3614" i="3"/>
  <c r="M1546" i="3"/>
  <c r="Q1546" i="3"/>
  <c r="Q2332" i="3"/>
  <c r="M2332" i="3"/>
  <c r="Q104" i="3"/>
  <c r="M104" i="3"/>
  <c r="M902" i="3"/>
  <c r="Q902" i="3"/>
  <c r="M2403" i="3"/>
  <c r="Q2403" i="3"/>
  <c r="M454" i="3"/>
  <c r="Q454" i="3"/>
  <c r="Q2809" i="3"/>
  <c r="M2809" i="3"/>
  <c r="M1751" i="3"/>
  <c r="Q1751" i="3"/>
  <c r="Q3050" i="3"/>
  <c r="M3050" i="3"/>
  <c r="M701" i="3"/>
  <c r="Q701" i="3"/>
  <c r="M379" i="3"/>
  <c r="Q379" i="3"/>
  <c r="Q1214" i="3"/>
  <c r="M1214" i="3"/>
  <c r="Q71" i="3"/>
  <c r="M71" i="3"/>
  <c r="M2998" i="3"/>
  <c r="Q2998" i="3"/>
  <c r="Q3272" i="3"/>
  <c r="M3272" i="3"/>
  <c r="Q3359" i="3"/>
  <c r="M3359" i="3"/>
  <c r="M3171" i="3"/>
  <c r="Q3171" i="3"/>
  <c r="M917" i="3"/>
  <c r="Q917" i="3"/>
  <c r="M751" i="3"/>
  <c r="Q751" i="3"/>
  <c r="M2741" i="3"/>
  <c r="Q2741" i="3"/>
  <c r="M348" i="3"/>
  <c r="Q348" i="3"/>
  <c r="M2861" i="3"/>
  <c r="Q2861" i="3"/>
  <c r="M1049" i="3"/>
  <c r="Q1049" i="3"/>
  <c r="Q1837" i="3"/>
  <c r="M1837" i="3"/>
  <c r="Q1603" i="3"/>
  <c r="M1603" i="3"/>
  <c r="Q1288" i="3"/>
  <c r="M1288" i="3"/>
  <c r="Q1782" i="3"/>
  <c r="M1782" i="3"/>
  <c r="Q2047" i="3"/>
  <c r="M2047" i="3"/>
  <c r="M2245" i="3"/>
  <c r="Q2245" i="3"/>
  <c r="Q3383" i="3"/>
  <c r="M3383" i="3"/>
  <c r="M2760" i="3"/>
  <c r="Q2760" i="3"/>
  <c r="Q3108" i="3"/>
  <c r="M3108" i="3"/>
  <c r="Q2155" i="3"/>
  <c r="M2155" i="3"/>
  <c r="Q344" i="3"/>
  <c r="M344" i="3"/>
  <c r="M1119" i="3"/>
  <c r="Q1119" i="3"/>
  <c r="Q1308" i="3"/>
  <c r="M1308" i="3"/>
  <c r="M1748" i="3"/>
  <c r="Q1748" i="3"/>
  <c r="M57" i="3"/>
  <c r="Q57" i="3"/>
  <c r="Q1074" i="3"/>
  <c r="M1074" i="3"/>
  <c r="Q2079" i="3"/>
  <c r="M2079" i="3"/>
  <c r="M3049" i="3"/>
  <c r="Q3049" i="3"/>
  <c r="M2456" i="3"/>
  <c r="Q2456" i="3"/>
  <c r="M1568" i="3"/>
  <c r="Q1568" i="3"/>
  <c r="Q2672" i="3"/>
  <c r="M2672" i="3"/>
  <c r="Q574" i="3"/>
  <c r="M574" i="3"/>
  <c r="Q802" i="3"/>
  <c r="M802" i="3"/>
  <c r="Q1057" i="3"/>
  <c r="M1057" i="3"/>
  <c r="M36" i="3"/>
  <c r="Q36" i="3"/>
  <c r="Q1058" i="3"/>
  <c r="M1058" i="3"/>
  <c r="M3288" i="3"/>
  <c r="Q3288" i="3"/>
  <c r="Q1997" i="3"/>
  <c r="M1997" i="3"/>
  <c r="M3301" i="3"/>
  <c r="Q3301" i="3"/>
  <c r="Q1284" i="3"/>
  <c r="M1284" i="3"/>
  <c r="M1591" i="3"/>
  <c r="Q1591" i="3"/>
  <c r="Q1739" i="3"/>
  <c r="M1739" i="3"/>
  <c r="Q1461" i="3"/>
  <c r="M1461" i="3"/>
  <c r="M2892" i="3"/>
  <c r="Q2892" i="3"/>
  <c r="M1987" i="3"/>
  <c r="Q1987" i="3"/>
  <c r="Q1341" i="3"/>
  <c r="M1341" i="3"/>
  <c r="M641" i="3"/>
  <c r="Q641" i="3"/>
  <c r="M2616" i="3"/>
  <c r="Q2616" i="3"/>
  <c r="Q876" i="3"/>
  <c r="M876" i="3"/>
  <c r="Q1826" i="3"/>
  <c r="M1826" i="3"/>
  <c r="Q2864" i="3"/>
  <c r="M2864" i="3"/>
  <c r="Q3408" i="3"/>
  <c r="M3408" i="3"/>
  <c r="Q2496" i="3"/>
  <c r="M2496" i="3"/>
  <c r="M3033" i="3"/>
  <c r="Q3033" i="3"/>
  <c r="Q1887" i="3"/>
  <c r="M1887" i="3"/>
  <c r="Q3002" i="3"/>
  <c r="M3002" i="3"/>
  <c r="M271" i="3"/>
  <c r="Q271" i="3"/>
  <c r="M1608" i="3"/>
  <c r="Q1608" i="3"/>
  <c r="M298" i="3"/>
  <c r="Q298" i="3"/>
  <c r="Q3307" i="3"/>
  <c r="M3307" i="3"/>
  <c r="M1012" i="3"/>
  <c r="Q1012" i="3"/>
  <c r="Q2269" i="3"/>
  <c r="M2269" i="3"/>
  <c r="M709" i="3"/>
  <c r="Q709" i="3"/>
  <c r="M2078" i="3"/>
  <c r="Q2078" i="3"/>
  <c r="Q1970" i="3"/>
  <c r="M1970" i="3"/>
  <c r="Q2346" i="3"/>
  <c r="M2346" i="3"/>
  <c r="Q3196" i="3"/>
  <c r="M3196" i="3"/>
  <c r="Q2341" i="3"/>
  <c r="M2341" i="3"/>
  <c r="Q1336" i="3"/>
  <c r="M1336" i="3"/>
  <c r="Q2755" i="3"/>
  <c r="M2755" i="3"/>
  <c r="Q3022" i="3"/>
  <c r="M3022" i="3"/>
  <c r="M3511" i="3"/>
  <c r="Q3511" i="3"/>
  <c r="Q2602" i="3"/>
  <c r="M2602" i="3"/>
  <c r="Q3046" i="3"/>
  <c r="M3046" i="3"/>
  <c r="Q459" i="3"/>
  <c r="M459" i="3"/>
  <c r="Q2559" i="3"/>
  <c r="M2559" i="3"/>
  <c r="Q465" i="3"/>
  <c r="M465" i="3"/>
  <c r="M1404" i="3"/>
  <c r="Q1404" i="3"/>
  <c r="M1063" i="3"/>
  <c r="Q1063" i="3"/>
  <c r="M3374" i="3"/>
  <c r="Q3374" i="3"/>
  <c r="M2084" i="3"/>
  <c r="Q2084" i="3"/>
  <c r="Q3097" i="3"/>
  <c r="M3097" i="3"/>
  <c r="M2811" i="3"/>
  <c r="Q2811" i="3"/>
  <c r="M1717" i="3"/>
  <c r="Q1717" i="3"/>
  <c r="M1219" i="3"/>
  <c r="Q1219" i="3"/>
  <c r="M1320" i="3"/>
  <c r="Q1320" i="3"/>
  <c r="M1994" i="3"/>
  <c r="Q1994" i="3"/>
  <c r="Q22" i="3"/>
  <c r="M22" i="3"/>
  <c r="M1099" i="3"/>
  <c r="Q1099" i="3"/>
  <c r="Q806" i="3"/>
  <c r="M806" i="3"/>
  <c r="M1537" i="3"/>
  <c r="Q1537" i="3"/>
  <c r="Q1427" i="3"/>
  <c r="M1427" i="3"/>
  <c r="M1718" i="3"/>
  <c r="Q1718" i="3"/>
  <c r="Q1861" i="3"/>
  <c r="M1861" i="3"/>
  <c r="M1658" i="3"/>
  <c r="Q1658" i="3"/>
  <c r="M1379" i="3"/>
  <c r="Q1379" i="3"/>
  <c r="M1375" i="3"/>
  <c r="Q1375" i="3"/>
  <c r="Q2903" i="3"/>
  <c r="M2903" i="3"/>
  <c r="M329" i="3"/>
  <c r="Q329" i="3"/>
  <c r="M3425" i="3"/>
  <c r="Q3425" i="3"/>
  <c r="M1638" i="3"/>
  <c r="Q1638" i="3"/>
  <c r="Q29" i="3"/>
  <c r="M29" i="3"/>
  <c r="M2921" i="3"/>
  <c r="Q2921" i="3"/>
  <c r="M3589" i="3"/>
  <c r="Q3589" i="3"/>
  <c r="M889" i="3"/>
  <c r="Q889" i="3"/>
  <c r="Q210" i="3"/>
  <c r="M210" i="3"/>
  <c r="M461" i="3"/>
  <c r="Q461" i="3"/>
  <c r="Q691" i="3"/>
  <c r="M691" i="3"/>
  <c r="M3676" i="3"/>
  <c r="Q3676" i="3"/>
  <c r="M1534" i="3"/>
  <c r="Q1534" i="3"/>
  <c r="Q2284" i="3"/>
  <c r="M2284" i="3"/>
  <c r="M3165" i="3"/>
  <c r="Q3165" i="3"/>
  <c r="Q2984" i="3"/>
  <c r="M2984" i="3"/>
  <c r="Q3017" i="3"/>
  <c r="M3017" i="3"/>
  <c r="Q2721" i="3"/>
  <c r="M2721" i="3"/>
  <c r="M3176" i="3"/>
  <c r="Q3176" i="3"/>
  <c r="M2212" i="3"/>
  <c r="Q2212" i="3"/>
  <c r="Q2275" i="3"/>
  <c r="M2275" i="3"/>
  <c r="M2408" i="3"/>
  <c r="Q2408" i="3"/>
  <c r="M1599" i="3"/>
  <c r="Q1599" i="3"/>
  <c r="M206" i="3"/>
  <c r="Q206" i="3"/>
  <c r="Q2869" i="3"/>
  <c r="M2869" i="3"/>
  <c r="Q2894" i="3"/>
  <c r="M2894" i="3"/>
  <c r="Q2907" i="3"/>
  <c r="M2907" i="3"/>
  <c r="M1529" i="3"/>
  <c r="Q1529" i="3"/>
  <c r="Q675" i="3"/>
  <c r="M675" i="3"/>
  <c r="M3543" i="3"/>
  <c r="Q3543" i="3"/>
  <c r="Q1590" i="3"/>
  <c r="M1590" i="3"/>
  <c r="M3527" i="3"/>
  <c r="Q3527" i="3"/>
  <c r="M2363" i="3"/>
  <c r="Q2363" i="3"/>
  <c r="Q1315" i="3"/>
  <c r="M1315" i="3"/>
  <c r="M162" i="3"/>
  <c r="Q162" i="3"/>
  <c r="M3465" i="3"/>
  <c r="Q3465" i="3"/>
  <c r="Q1623" i="3"/>
  <c r="M1623" i="3"/>
  <c r="Q1224" i="3"/>
  <c r="M1224" i="3"/>
  <c r="Q1132" i="3"/>
  <c r="M1132" i="3"/>
  <c r="Q1248" i="3"/>
  <c r="M1248" i="3"/>
  <c r="Q1944" i="3"/>
  <c r="M1944" i="3"/>
  <c r="M2553" i="3"/>
  <c r="Q2553" i="3"/>
  <c r="M297" i="3"/>
  <c r="Q297" i="3"/>
  <c r="Q2885" i="3"/>
  <c r="M2885" i="3"/>
  <c r="Q1388" i="3"/>
  <c r="M1388" i="3"/>
  <c r="M2754" i="3"/>
  <c r="Q2754" i="3"/>
  <c r="M1585" i="3"/>
  <c r="Q1585" i="3"/>
  <c r="M2382" i="3"/>
  <c r="Q2382" i="3"/>
  <c r="Q449" i="3"/>
  <c r="M449" i="3"/>
  <c r="Q1436" i="3"/>
  <c r="M1436" i="3"/>
  <c r="M2204" i="3"/>
  <c r="Q2204" i="3"/>
  <c r="M3512" i="3"/>
  <c r="Q3512" i="3"/>
  <c r="Q1006" i="3"/>
  <c r="M1006" i="3"/>
  <c r="Q2951" i="3"/>
  <c r="M2951" i="3"/>
  <c r="M1433" i="3"/>
  <c r="Q1433" i="3"/>
  <c r="Q1147" i="3"/>
  <c r="M1147" i="3"/>
  <c r="M2938" i="3"/>
  <c r="Q2938" i="3"/>
  <c r="Q792" i="3"/>
  <c r="M792" i="3"/>
  <c r="Q3268" i="3"/>
  <c r="M3268" i="3"/>
  <c r="Q1382" i="3"/>
  <c r="M1382" i="3"/>
  <c r="M1090" i="3"/>
  <c r="Q1090" i="3"/>
  <c r="M1265" i="3"/>
  <c r="Q1265" i="3"/>
  <c r="M543" i="3"/>
  <c r="Q543" i="3"/>
  <c r="Q2701" i="3"/>
  <c r="M2701" i="3"/>
  <c r="M3310" i="3"/>
  <c r="Q3310" i="3"/>
  <c r="M2988" i="3"/>
  <c r="Q2988" i="3"/>
  <c r="M1635" i="3"/>
  <c r="Q1635" i="3"/>
  <c r="M2986" i="3"/>
  <c r="Q2986" i="3"/>
  <c r="M3092" i="3"/>
  <c r="Q3092" i="3"/>
  <c r="M3100" i="3"/>
  <c r="Q3100" i="3"/>
  <c r="M230" i="3"/>
  <c r="Q230" i="3"/>
  <c r="M2400" i="3"/>
  <c r="Q2400" i="3"/>
  <c r="Q3656" i="3"/>
  <c r="M3656" i="3"/>
  <c r="Q1134" i="3"/>
  <c r="M1134" i="3"/>
  <c r="Q2522" i="3"/>
  <c r="M2522" i="3"/>
  <c r="M2561" i="3"/>
  <c r="Q2561" i="3"/>
  <c r="M3141" i="3"/>
  <c r="Q3141" i="3"/>
  <c r="M1941" i="3"/>
  <c r="Q1941" i="3"/>
  <c r="M1552" i="3"/>
  <c r="Q1552" i="3"/>
  <c r="M2818" i="3"/>
  <c r="Q2818" i="3"/>
  <c r="Q3190" i="3"/>
  <c r="M3190" i="3"/>
  <c r="Q3699" i="3"/>
  <c r="M3699" i="3"/>
  <c r="Q2848" i="3"/>
  <c r="M2848" i="3"/>
  <c r="Q2702" i="3"/>
  <c r="M2702" i="3"/>
  <c r="Q189" i="3"/>
  <c r="M189" i="3"/>
  <c r="M1835" i="3"/>
  <c r="Q1835" i="3"/>
  <c r="M1865" i="3"/>
  <c r="Q1865" i="3"/>
  <c r="Q3537" i="3"/>
  <c r="M3537" i="3"/>
  <c r="M901" i="3"/>
  <c r="Q901" i="3"/>
  <c r="M3679" i="3"/>
  <c r="Q3679" i="3"/>
  <c r="M3109" i="3"/>
  <c r="Q3109" i="3"/>
  <c r="Q1419" i="3"/>
  <c r="M1419" i="3"/>
  <c r="M3333" i="3"/>
  <c r="Q3333" i="3"/>
  <c r="M2087" i="3"/>
  <c r="Q2087" i="3"/>
  <c r="M511" i="3"/>
  <c r="Q511" i="3"/>
  <c r="Q237" i="3"/>
  <c r="M237" i="3"/>
  <c r="Q615" i="3"/>
  <c r="M615" i="3"/>
  <c r="M1648" i="3"/>
  <c r="Q1648" i="3"/>
  <c r="M837" i="3"/>
  <c r="Q837" i="3"/>
  <c r="Q299" i="3"/>
  <c r="M299" i="3"/>
  <c r="M1318" i="3"/>
  <c r="Q1318" i="3"/>
  <c r="Q2416" i="3"/>
  <c r="M2416" i="3"/>
  <c r="Q2176" i="3"/>
  <c r="M2176" i="3"/>
  <c r="M256" i="3"/>
  <c r="Q256" i="3"/>
  <c r="M1583" i="3"/>
  <c r="Q1583" i="3"/>
  <c r="M3702" i="3"/>
  <c r="Q3702" i="3"/>
  <c r="Q1967" i="3"/>
  <c r="M1967" i="3"/>
  <c r="Q860" i="3"/>
  <c r="M860" i="3"/>
  <c r="Q248" i="3"/>
  <c r="M248" i="3"/>
  <c r="M2049" i="3"/>
  <c r="Q2049" i="3"/>
  <c r="Q765" i="3"/>
  <c r="M765" i="3"/>
  <c r="M775" i="3"/>
  <c r="Q775" i="3"/>
  <c r="M1000" i="3"/>
  <c r="Q1000" i="3"/>
  <c r="M895" i="3"/>
  <c r="Q895" i="3"/>
  <c r="Q349" i="3"/>
  <c r="M349" i="3"/>
  <c r="M564" i="3"/>
  <c r="Q564" i="3"/>
  <c r="Q262" i="3"/>
  <c r="M262" i="3"/>
  <c r="Q1710" i="3"/>
  <c r="M1710" i="3"/>
  <c r="M218" i="3"/>
  <c r="Q218" i="3"/>
  <c r="M179" i="3"/>
  <c r="Q179" i="3"/>
  <c r="Q1467" i="3"/>
  <c r="M1467" i="3"/>
  <c r="M3700" i="3"/>
  <c r="Q3700" i="3"/>
  <c r="M1477" i="3"/>
  <c r="Q1477" i="3"/>
  <c r="M1562" i="3"/>
  <c r="Q1562" i="3"/>
  <c r="M1438" i="3"/>
  <c r="Q1438" i="3"/>
  <c r="Q3389" i="3"/>
  <c r="M3389" i="3"/>
  <c r="Q1566" i="3"/>
  <c r="M1566" i="3"/>
  <c r="M800" i="3"/>
  <c r="Q800" i="3"/>
  <c r="Q2117" i="3"/>
  <c r="M2117" i="3"/>
  <c r="Q1184" i="3"/>
  <c r="M1184" i="3"/>
  <c r="Q3541" i="3"/>
  <c r="M3541" i="3"/>
  <c r="M1747" i="3"/>
  <c r="Q1747" i="3"/>
  <c r="M2959" i="3"/>
  <c r="Q2959" i="3"/>
  <c r="M1512" i="3"/>
  <c r="Q1512" i="3"/>
  <c r="M2812" i="3"/>
  <c r="Q2812" i="3"/>
  <c r="M3132" i="3"/>
  <c r="Q3132" i="3"/>
  <c r="M3603" i="3"/>
  <c r="Q3603" i="3"/>
  <c r="Q1768" i="3"/>
  <c r="M1768" i="3"/>
  <c r="Q1148" i="3"/>
  <c r="M1148" i="3"/>
  <c r="M3348" i="3"/>
  <c r="Q3348" i="3"/>
  <c r="Q3716" i="3"/>
  <c r="M3716" i="3"/>
  <c r="Q1077" i="3"/>
  <c r="M1077" i="3"/>
  <c r="M2353" i="3"/>
  <c r="Q2353" i="3"/>
  <c r="M1900" i="3"/>
  <c r="Q1900" i="3"/>
  <c r="Q1812" i="3"/>
  <c r="M1812" i="3"/>
  <c r="M3531" i="3"/>
  <c r="Q3531" i="3"/>
  <c r="Q2222" i="3"/>
  <c r="M2222" i="3"/>
  <c r="Q3686" i="3"/>
  <c r="M3686" i="3"/>
  <c r="Q2829" i="3"/>
  <c r="M2829" i="3"/>
  <c r="M2893" i="3"/>
  <c r="Q2893" i="3"/>
  <c r="Q2487" i="3"/>
  <c r="M2487" i="3"/>
  <c r="Q447" i="3"/>
  <c r="M447" i="3"/>
  <c r="Q2319" i="3"/>
  <c r="M2319" i="3"/>
  <c r="M961" i="3"/>
  <c r="Q961" i="3"/>
  <c r="M3059" i="3"/>
  <c r="Q3059" i="3"/>
  <c r="Q2679" i="3"/>
  <c r="M2679" i="3"/>
  <c r="M3019" i="3"/>
  <c r="Q3019" i="3"/>
  <c r="M310" i="3"/>
  <c r="Q310" i="3"/>
  <c r="Q672" i="3"/>
  <c r="M672" i="3"/>
  <c r="M3073" i="3"/>
  <c r="Q3073" i="3"/>
  <c r="Q3432" i="3"/>
  <c r="M3432" i="3"/>
  <c r="Q1127" i="3"/>
  <c r="M1127" i="3"/>
  <c r="M500" i="3"/>
  <c r="Q500" i="3"/>
  <c r="M3415" i="3"/>
  <c r="Q3415" i="3"/>
  <c r="M376" i="3"/>
  <c r="Q376" i="3"/>
  <c r="Q462" i="3"/>
  <c r="M462" i="3"/>
  <c r="Q1924" i="3"/>
  <c r="M1924" i="3"/>
  <c r="Q2539" i="3"/>
  <c r="M2539" i="3"/>
  <c r="Q2313" i="3"/>
  <c r="M2313" i="3"/>
  <c r="Q1352" i="3"/>
  <c r="M1352" i="3"/>
  <c r="M3410" i="3"/>
  <c r="Q3410" i="3"/>
  <c r="Q422" i="3"/>
  <c r="M422" i="3"/>
  <c r="M705" i="3"/>
  <c r="Q705" i="3"/>
  <c r="Q1149" i="3"/>
  <c r="M1149" i="3"/>
  <c r="Q1458" i="3"/>
  <c r="M1458" i="3"/>
  <c r="M707" i="3"/>
  <c r="Q707" i="3"/>
  <c r="M209" i="3"/>
  <c r="Q209" i="3"/>
  <c r="Q1971" i="3"/>
  <c r="M1971" i="3"/>
  <c r="Q1357" i="3"/>
  <c r="M1357" i="3"/>
  <c r="M1321" i="3"/>
  <c r="Q1321" i="3"/>
  <c r="M523" i="3"/>
  <c r="Q523" i="3"/>
  <c r="Q99" i="3"/>
  <c r="M99" i="3"/>
  <c r="M2598" i="3"/>
  <c r="Q2598" i="3"/>
  <c r="M291" i="3"/>
  <c r="Q291" i="3"/>
  <c r="Q1297" i="3"/>
  <c r="M1297" i="3"/>
  <c r="Q1845" i="3"/>
  <c r="M1845" i="3"/>
  <c r="M2435" i="3"/>
  <c r="Q2435" i="3"/>
  <c r="M1100" i="3"/>
  <c r="Q1100" i="3"/>
  <c r="M314" i="3"/>
  <c r="Q314" i="3"/>
  <c r="Q1703" i="3"/>
  <c r="M1703" i="3"/>
  <c r="M436" i="3"/>
  <c r="Q436" i="3"/>
  <c r="Q2273" i="3"/>
  <c r="M2273" i="3"/>
  <c r="Q3480" i="3"/>
  <c r="M3480" i="3"/>
  <c r="M734" i="3"/>
  <c r="Q734" i="3"/>
  <c r="Q1820" i="3"/>
  <c r="M1820" i="3"/>
  <c r="Q2287" i="3"/>
  <c r="M2287" i="3"/>
  <c r="Q1657" i="3"/>
  <c r="M1657" i="3"/>
  <c r="Q1579" i="3"/>
  <c r="M1579" i="3"/>
  <c r="M2528" i="3"/>
  <c r="Q2528" i="3"/>
  <c r="Q3424" i="3"/>
  <c r="M3424" i="3"/>
  <c r="M2511" i="3"/>
  <c r="Q2511" i="3"/>
  <c r="M2324" i="3"/>
  <c r="Q2324" i="3"/>
  <c r="M358" i="3"/>
  <c r="Q358" i="3"/>
  <c r="M1494" i="3"/>
  <c r="Q1494" i="3"/>
  <c r="M326" i="3"/>
  <c r="Q326" i="3"/>
  <c r="M2098" i="3"/>
  <c r="Q2098" i="3"/>
  <c r="M122" i="3"/>
  <c r="Q122" i="3"/>
  <c r="M745" i="3"/>
  <c r="Q745" i="3"/>
  <c r="M2377" i="3"/>
  <c r="Q2377" i="3"/>
  <c r="Q3704" i="3"/>
  <c r="M3704" i="3"/>
  <c r="M2145" i="3"/>
  <c r="Q2145" i="3"/>
  <c r="Q1922" i="3"/>
  <c r="M1922" i="3"/>
  <c r="M1072" i="3"/>
  <c r="Q1072" i="3"/>
  <c r="M261" i="3"/>
  <c r="Q261" i="3"/>
  <c r="M431" i="3"/>
  <c r="Q431" i="3"/>
  <c r="M2073" i="3"/>
  <c r="Q2073" i="3"/>
  <c r="M1122" i="3"/>
  <c r="Q1122" i="3"/>
  <c r="M690" i="3"/>
  <c r="Q690" i="3"/>
  <c r="Q918" i="3"/>
  <c r="M918" i="3"/>
  <c r="M3205" i="3"/>
  <c r="Q3205" i="3"/>
  <c r="M787" i="3"/>
  <c r="Q787" i="3"/>
  <c r="Q2685" i="3"/>
  <c r="M2685" i="3"/>
  <c r="Q3414" i="3"/>
  <c r="M3414" i="3"/>
  <c r="M1241" i="3"/>
  <c r="Q1241" i="3"/>
  <c r="Q1521" i="3"/>
  <c r="M1521" i="3"/>
  <c r="M829" i="3"/>
  <c r="Q829" i="3"/>
  <c r="M265" i="3"/>
  <c r="Q265" i="3"/>
  <c r="Q1262" i="3"/>
  <c r="M1262" i="3"/>
  <c r="Q2040" i="3"/>
  <c r="M2040" i="3"/>
  <c r="M1832" i="3"/>
  <c r="Q1832" i="3"/>
  <c r="M3161" i="3"/>
  <c r="Q3161" i="3"/>
  <c r="Q152" i="3"/>
  <c r="M152" i="3"/>
  <c r="M2477" i="3"/>
  <c r="Q2477" i="3"/>
  <c r="M3564" i="3"/>
  <c r="Q3564" i="3"/>
  <c r="Q678" i="3"/>
  <c r="M678" i="3"/>
  <c r="M2719" i="3"/>
  <c r="Q2719" i="3"/>
  <c r="M680" i="3"/>
  <c r="Q680" i="3"/>
  <c r="M1088" i="3"/>
  <c r="Q1088" i="3"/>
  <c r="Q2503" i="3"/>
  <c r="M2503" i="3"/>
  <c r="Q2899" i="3"/>
  <c r="M2899" i="3"/>
  <c r="M3548" i="3"/>
  <c r="Q3548" i="3"/>
  <c r="M1913" i="3"/>
  <c r="Q1913" i="3"/>
  <c r="M909" i="3"/>
  <c r="Q909" i="3"/>
  <c r="Q361" i="3"/>
  <c r="M361" i="3"/>
  <c r="M144" i="3"/>
  <c r="Q144" i="3"/>
  <c r="M42" i="3"/>
  <c r="Q42" i="3"/>
  <c r="M1704" i="3"/>
  <c r="Q1704" i="3"/>
  <c r="Q673" i="3"/>
  <c r="M673" i="3"/>
  <c r="M1600" i="3"/>
  <c r="Q1600" i="3"/>
  <c r="M3294" i="3"/>
  <c r="Q3294" i="3"/>
  <c r="Q1731" i="3"/>
  <c r="M1731" i="3"/>
  <c r="M2146" i="3"/>
  <c r="Q2146" i="3"/>
  <c r="Q177" i="3"/>
  <c r="M177" i="3"/>
  <c r="M1133" i="3"/>
  <c r="Q1133" i="3"/>
  <c r="M1481" i="3"/>
  <c r="Q1481" i="3"/>
  <c r="M1342" i="3"/>
  <c r="Q1342" i="3"/>
  <c r="Q1407" i="3"/>
  <c r="M1407" i="3"/>
  <c r="M52" i="3"/>
  <c r="Q52" i="3"/>
  <c r="Q2357" i="3"/>
  <c r="M2357" i="3"/>
  <c r="M2920" i="3"/>
  <c r="Q2920" i="3"/>
  <c r="Q857" i="3"/>
  <c r="M857" i="3"/>
  <c r="M1480" i="3"/>
  <c r="Q1480" i="3"/>
  <c r="M856" i="3"/>
  <c r="Q856" i="3"/>
  <c r="Q2501" i="3"/>
  <c r="M2501" i="3"/>
  <c r="M1392" i="3"/>
  <c r="Q1392" i="3"/>
  <c r="M2786" i="3"/>
  <c r="Q2786" i="3"/>
  <c r="M1650" i="3"/>
  <c r="Q1650" i="3"/>
  <c r="Q2617" i="3"/>
  <c r="M2617" i="3"/>
  <c r="M808" i="3"/>
  <c r="Q808" i="3"/>
  <c r="Q2265" i="3"/>
  <c r="M2265" i="3"/>
  <c r="Q2177" i="3"/>
  <c r="M2177" i="3"/>
  <c r="M600" i="3"/>
  <c r="Q600" i="3"/>
  <c r="M401" i="3"/>
  <c r="Q401" i="3"/>
  <c r="M2530" i="3"/>
  <c r="Q2530" i="3"/>
  <c r="Q2453" i="3"/>
  <c r="M2453" i="3"/>
  <c r="M558" i="3"/>
  <c r="Q558" i="3"/>
  <c r="M2182" i="3"/>
  <c r="Q2182" i="3"/>
  <c r="Q3695" i="3"/>
  <c r="M3695" i="3"/>
  <c r="Q1254" i="3"/>
  <c r="M1254" i="3"/>
  <c r="Q2939" i="3"/>
  <c r="M2939" i="3"/>
  <c r="M306" i="3"/>
  <c r="Q306" i="3"/>
  <c r="M3701" i="3"/>
  <c r="Q3701" i="3"/>
  <c r="M3200" i="3"/>
  <c r="Q3200" i="3"/>
  <c r="Q204" i="3"/>
  <c r="M204" i="3"/>
  <c r="Q3513" i="3"/>
  <c r="M3513" i="3"/>
  <c r="M2256" i="3"/>
  <c r="Q2256" i="3"/>
  <c r="M3607" i="3"/>
  <c r="Q3607" i="3"/>
  <c r="Q137" i="3"/>
  <c r="M137" i="3"/>
  <c r="Q2524" i="3"/>
  <c r="M2524" i="3"/>
  <c r="Q2421" i="3"/>
  <c r="M2421" i="3"/>
  <c r="M2276" i="3"/>
  <c r="Q2276" i="3"/>
  <c r="Q732" i="3"/>
  <c r="M732" i="3"/>
  <c r="Q1723" i="3"/>
  <c r="M1723" i="3"/>
  <c r="Q3372" i="3"/>
  <c r="M3372" i="3"/>
  <c r="Q1959" i="3"/>
  <c r="M1959" i="3"/>
  <c r="Q1943" i="3"/>
  <c r="M1943" i="3"/>
  <c r="Q1899" i="3"/>
  <c r="M1899" i="3"/>
  <c r="Q2455" i="3"/>
  <c r="M2455" i="3"/>
  <c r="Q79" i="3"/>
  <c r="M79" i="3"/>
  <c r="M1326" i="3"/>
  <c r="Q1326" i="3"/>
  <c r="Q976" i="3"/>
  <c r="M976" i="3"/>
  <c r="Q3311" i="3"/>
  <c r="M3311" i="3"/>
  <c r="Q1439" i="3"/>
  <c r="M1439" i="3"/>
  <c r="Q2919" i="3"/>
  <c r="M2919" i="3"/>
  <c r="Q273" i="3"/>
  <c r="M273" i="3"/>
  <c r="M1171" i="3"/>
  <c r="Q1171" i="3"/>
  <c r="M3038" i="3"/>
  <c r="Q3038" i="3"/>
  <c r="M1331" i="3"/>
  <c r="Q1331" i="3"/>
  <c r="Q2366" i="3"/>
  <c r="M2366" i="3"/>
  <c r="M1691" i="3"/>
  <c r="Q1691" i="3"/>
  <c r="Q1867" i="3"/>
  <c r="M1867" i="3"/>
  <c r="Q2737" i="3"/>
  <c r="M2737" i="3"/>
  <c r="M1222" i="3"/>
  <c r="Q1222" i="3"/>
  <c r="Q3031" i="3"/>
  <c r="M3031" i="3"/>
  <c r="M2537" i="3"/>
  <c r="Q2537" i="3"/>
  <c r="M1660" i="3"/>
  <c r="Q1660" i="3"/>
  <c r="Q2027" i="3"/>
  <c r="M2027" i="3"/>
  <c r="M1488" i="3"/>
  <c r="Q1488" i="3"/>
  <c r="M1223" i="3"/>
  <c r="Q1223" i="3"/>
  <c r="Q2439" i="3"/>
  <c r="M2439" i="3"/>
  <c r="Q1435" i="3"/>
  <c r="M1435" i="3"/>
  <c r="Q1369" i="3"/>
  <c r="M1369" i="3"/>
  <c r="Q345" i="3"/>
  <c r="M345" i="3"/>
  <c r="Q1636" i="3"/>
  <c r="M1636" i="3"/>
  <c r="M1159" i="3"/>
  <c r="Q1159" i="3"/>
  <c r="M1202" i="3"/>
  <c r="Q1202" i="3"/>
  <c r="M2306" i="3"/>
  <c r="Q2306" i="3"/>
  <c r="Q3035" i="3"/>
  <c r="M3035" i="3"/>
  <c r="Q2171" i="3"/>
  <c r="M2171" i="3"/>
  <c r="M1479" i="3"/>
  <c r="Q1479" i="3"/>
  <c r="Q3499" i="3"/>
  <c r="M3499" i="3"/>
  <c r="M2223" i="3"/>
  <c r="Q2223" i="3"/>
  <c r="Q3074" i="3"/>
  <c r="M3074" i="3"/>
  <c r="Q565" i="3"/>
  <c r="M565" i="3"/>
  <c r="Q488" i="3"/>
  <c r="M488" i="3"/>
  <c r="Q2550" i="3"/>
  <c r="M2550" i="3"/>
  <c r="M1416" i="3"/>
  <c r="Q1416" i="3"/>
  <c r="Q440" i="3"/>
  <c r="M440" i="3"/>
  <c r="M2495" i="3"/>
  <c r="Q2495" i="3"/>
  <c r="Q1543" i="3"/>
  <c r="M1543" i="3"/>
  <c r="M1052" i="3"/>
  <c r="Q1052" i="3"/>
  <c r="M3344" i="3"/>
  <c r="Q3344" i="3"/>
  <c r="Q2940" i="3"/>
  <c r="M2940" i="3"/>
  <c r="Q2671" i="3"/>
  <c r="M2671" i="3"/>
  <c r="M1400" i="3"/>
  <c r="Q1400" i="3"/>
  <c r="M1646" i="3"/>
  <c r="Q1646" i="3"/>
  <c r="Q1191" i="3"/>
  <c r="M1191" i="3"/>
  <c r="M3446" i="3"/>
  <c r="Q3446" i="3"/>
  <c r="Q890" i="3"/>
  <c r="M890" i="3"/>
  <c r="M527" i="3"/>
  <c r="Q527" i="3"/>
  <c r="M2160" i="3"/>
  <c r="Q2160" i="3"/>
  <c r="Q1001" i="3"/>
  <c r="M1001" i="3"/>
  <c r="Q584" i="3"/>
  <c r="M584" i="3"/>
  <c r="Q3328" i="3"/>
  <c r="M3328" i="3"/>
  <c r="Q176" i="3"/>
  <c r="M176" i="3"/>
  <c r="M3630" i="3"/>
  <c r="Q3630" i="3"/>
  <c r="Q1555" i="3"/>
  <c r="M1555" i="3"/>
  <c r="Q2994" i="3"/>
  <c r="M2994" i="3"/>
  <c r="Q2232" i="3"/>
  <c r="M2232" i="3"/>
  <c r="Q957" i="3"/>
  <c r="M957" i="3"/>
  <c r="Q1098" i="3"/>
  <c r="M1098" i="3"/>
  <c r="M2096" i="3"/>
  <c r="Q2096" i="3"/>
  <c r="M2217" i="3"/>
  <c r="Q2217" i="3"/>
  <c r="M3673" i="3"/>
  <c r="Q3673" i="3"/>
  <c r="Q2474" i="3"/>
  <c r="M2474" i="3"/>
  <c r="M646" i="3"/>
  <c r="Q646" i="3"/>
  <c r="M3710" i="3"/>
  <c r="Q3710" i="3"/>
  <c r="M1853" i="3"/>
  <c r="Q1853" i="3"/>
  <c r="Q1597" i="3"/>
  <c r="M1597" i="3"/>
  <c r="M719" i="3"/>
  <c r="Q719" i="3"/>
  <c r="M1271" i="3"/>
  <c r="Q1271" i="3"/>
  <c r="M2928" i="3"/>
  <c r="Q2928" i="3"/>
  <c r="Q1801" i="3"/>
  <c r="M1801" i="3"/>
  <c r="Q3441" i="3"/>
  <c r="M3441" i="3"/>
  <c r="Q2164" i="3"/>
  <c r="M2164" i="3"/>
  <c r="M2964" i="3"/>
  <c r="Q2964" i="3"/>
  <c r="M2974" i="3"/>
  <c r="Q2974" i="3"/>
  <c r="Q2764" i="3"/>
  <c r="M2764" i="3"/>
  <c r="M962" i="3"/>
  <c r="Q962" i="3"/>
  <c r="M1487" i="3"/>
  <c r="Q1487" i="3"/>
  <c r="M3566" i="3"/>
  <c r="Q3566" i="3"/>
  <c r="Q3540" i="3"/>
  <c r="M3540" i="3"/>
  <c r="Q3246" i="3"/>
  <c r="M3246" i="3"/>
  <c r="M2723" i="3"/>
  <c r="Q2723" i="3"/>
  <c r="M3353" i="3"/>
  <c r="Q3353" i="3"/>
  <c r="M2739" i="3"/>
  <c r="Q2739" i="3"/>
  <c r="Q3121" i="3"/>
  <c r="M3121" i="3"/>
  <c r="Q686" i="3"/>
  <c r="M686" i="3"/>
  <c r="Q3669" i="3"/>
  <c r="M3669" i="3"/>
  <c r="Q395" i="3"/>
  <c r="M395" i="3"/>
  <c r="Q1933" i="3"/>
  <c r="M1933" i="3"/>
  <c r="M2772" i="3"/>
  <c r="Q2772" i="3"/>
  <c r="Q952" i="3"/>
  <c r="M952" i="3"/>
  <c r="Q3028" i="3"/>
  <c r="M3028" i="3"/>
  <c r="Q2288" i="3"/>
  <c r="M2288" i="3"/>
  <c r="Q2779" i="3"/>
  <c r="M2779" i="3"/>
  <c r="M929" i="3"/>
  <c r="Q929" i="3"/>
  <c r="M1652" i="3"/>
  <c r="Q1652" i="3"/>
  <c r="M1151" i="3"/>
  <c r="Q1151" i="3"/>
  <c r="Q1460" i="3"/>
  <c r="M1460" i="3"/>
  <c r="M100" i="3"/>
  <c r="Q100" i="3"/>
  <c r="Q2958" i="3"/>
  <c r="M2958" i="3"/>
  <c r="M1928" i="3"/>
  <c r="Q1928" i="3"/>
  <c r="M3515" i="3"/>
  <c r="Q3515" i="3"/>
  <c r="M1409" i="3"/>
  <c r="Q1409" i="3"/>
  <c r="M2000" i="3"/>
  <c r="Q2000" i="3"/>
  <c r="Q2011" i="3"/>
  <c r="M2011" i="3"/>
  <c r="M954" i="3"/>
  <c r="Q954" i="3"/>
  <c r="Q2648" i="3"/>
  <c r="M2648" i="3"/>
  <c r="M3204" i="3"/>
  <c r="Q3204" i="3"/>
  <c r="Q1028" i="3"/>
  <c r="M1028" i="3"/>
  <c r="M141" i="3"/>
  <c r="Q141" i="3"/>
  <c r="M139" i="3"/>
  <c r="Q139" i="3"/>
  <c r="Q38" i="3"/>
  <c r="M38" i="3"/>
  <c r="M3565" i="3"/>
  <c r="Q3565" i="3"/>
  <c r="Q3429" i="3"/>
  <c r="M3429" i="3"/>
  <c r="M2618" i="3"/>
  <c r="Q2618" i="3"/>
  <c r="Q1287" i="3"/>
  <c r="M1287" i="3"/>
  <c r="Q3275" i="3"/>
  <c r="M3275" i="3"/>
  <c r="M1827" i="3"/>
  <c r="Q1827" i="3"/>
  <c r="Q1787" i="3"/>
  <c r="M1787" i="3"/>
  <c r="M3293" i="3"/>
  <c r="Q3293" i="3"/>
  <c r="M2746" i="3"/>
  <c r="Q2746" i="3"/>
  <c r="Q791" i="3"/>
  <c r="M791" i="3"/>
  <c r="M1060" i="3"/>
  <c r="Q1060" i="3"/>
  <c r="Q2252" i="3"/>
  <c r="M2252" i="3"/>
  <c r="M1226" i="3"/>
  <c r="Q1226" i="3"/>
  <c r="M785" i="3"/>
  <c r="Q785" i="3"/>
  <c r="M3713" i="3"/>
  <c r="Q3713" i="3"/>
  <c r="Q2389" i="3"/>
  <c r="M2389" i="3"/>
  <c r="Q3451" i="3"/>
  <c r="M3451" i="3"/>
  <c r="Q3195" i="3"/>
  <c r="M3195" i="3"/>
  <c r="Q2644" i="3"/>
  <c r="M2644" i="3"/>
  <c r="Q3544" i="3"/>
  <c r="M3544" i="3"/>
  <c r="Q3355" i="3"/>
  <c r="M3355" i="3"/>
  <c r="Q684" i="3"/>
  <c r="M684" i="3"/>
  <c r="Q3088" i="3"/>
  <c r="M3088" i="3"/>
  <c r="Q3008" i="3"/>
  <c r="M3008" i="3"/>
  <c r="Q3492" i="3"/>
  <c r="M3492" i="3"/>
  <c r="M1110" i="3"/>
  <c r="Q1110" i="3"/>
  <c r="M1715" i="3"/>
  <c r="Q1715" i="3"/>
  <c r="M2793" i="3"/>
  <c r="Q2793" i="3"/>
  <c r="M1527" i="3"/>
  <c r="Q1527" i="3"/>
  <c r="M3501" i="3"/>
  <c r="Q3501" i="3"/>
  <c r="Q3102" i="3"/>
  <c r="M3102" i="3"/>
  <c r="Q2441" i="3"/>
  <c r="M2441" i="3"/>
  <c r="M370" i="3"/>
  <c r="Q370" i="3"/>
  <c r="M1860" i="3"/>
  <c r="Q1860" i="3"/>
  <c r="M3163" i="3"/>
  <c r="Q3163" i="3"/>
  <c r="Q2712" i="3"/>
  <c r="M2712" i="3"/>
  <c r="Q3039" i="3"/>
  <c r="M3039" i="3"/>
  <c r="Q2775" i="3"/>
  <c r="M2775" i="3"/>
  <c r="Q2104" i="3"/>
  <c r="M2104" i="3"/>
  <c r="M1730" i="3"/>
  <c r="Q1730" i="3"/>
  <c r="Q1239" i="3"/>
  <c r="M1239" i="3"/>
  <c r="M2397" i="3"/>
  <c r="Q2397" i="3"/>
  <c r="M1626" i="3"/>
  <c r="Q1626" i="3"/>
  <c r="M1892" i="3"/>
  <c r="Q1892" i="3"/>
  <c r="Q109" i="3"/>
  <c r="M109" i="3"/>
  <c r="M2643" i="3"/>
  <c r="Q2643" i="3"/>
  <c r="Q146" i="3"/>
  <c r="M146" i="3"/>
  <c r="Q3202" i="3"/>
  <c r="M3202" i="3"/>
  <c r="M2211" i="3"/>
  <c r="Q2211" i="3"/>
  <c r="Q390" i="3"/>
  <c r="M390" i="3"/>
  <c r="M287" i="3"/>
  <c r="Q287" i="3"/>
  <c r="Q2845" i="3"/>
  <c r="M2845" i="3"/>
  <c r="Q362" i="3"/>
  <c r="M362" i="3"/>
  <c r="Q2281" i="3"/>
  <c r="M2281" i="3"/>
  <c r="M330" i="3"/>
  <c r="Q330" i="3"/>
  <c r="Q2172" i="3"/>
  <c r="M2172" i="3"/>
  <c r="M2356" i="3"/>
  <c r="Q2356" i="3"/>
  <c r="Q1923" i="3"/>
  <c r="M1923" i="3"/>
  <c r="Q580" i="3"/>
  <c r="M580" i="3"/>
  <c r="M2142" i="3"/>
  <c r="Q2142" i="3"/>
  <c r="Q814" i="3"/>
  <c r="M814" i="3"/>
  <c r="Q92" i="3"/>
  <c r="M92" i="3"/>
  <c r="M126" i="3"/>
  <c r="Q126" i="3"/>
  <c r="Q2109" i="3"/>
  <c r="M2109" i="3"/>
  <c r="Q591" i="3"/>
  <c r="M591" i="3"/>
  <c r="Q1539" i="3"/>
  <c r="M1539" i="3"/>
  <c r="Q1070" i="3"/>
  <c r="M1070" i="3"/>
  <c r="Q1300" i="3"/>
  <c r="M1300" i="3"/>
  <c r="M3473" i="3"/>
  <c r="Q3473" i="3"/>
  <c r="Q3068" i="3"/>
  <c r="M3068" i="3"/>
  <c r="Q2328" i="3"/>
  <c r="M2328" i="3"/>
  <c r="Q1990" i="3"/>
  <c r="M1990" i="3"/>
  <c r="Q967" i="3"/>
  <c r="M967" i="3"/>
  <c r="Q3687" i="3"/>
  <c r="M3687" i="3"/>
  <c r="M1474" i="3"/>
  <c r="Q1474" i="3"/>
  <c r="Q1742" i="3"/>
  <c r="M1742" i="3"/>
  <c r="Q2296" i="3"/>
  <c r="M2296" i="3"/>
  <c r="Q355" i="3"/>
  <c r="M355" i="3"/>
  <c r="Q1084" i="3"/>
  <c r="M1084" i="3"/>
  <c r="M2071" i="3"/>
  <c r="Q2071" i="3"/>
  <c r="Q2169" i="3"/>
  <c r="M2169" i="3"/>
  <c r="Q369" i="3"/>
  <c r="M369" i="3"/>
  <c r="Q2420" i="3"/>
  <c r="M2420" i="3"/>
  <c r="Q648" i="3"/>
  <c r="M648" i="3"/>
  <c r="M2965" i="3"/>
  <c r="Q2965" i="3"/>
  <c r="Q1257" i="3"/>
  <c r="M1257" i="3"/>
  <c r="M2384" i="3"/>
  <c r="Q2384" i="3"/>
  <c r="Q1902" i="3"/>
  <c r="M1902" i="3"/>
  <c r="Q1374" i="3"/>
  <c r="M1374" i="3"/>
  <c r="M969" i="3"/>
  <c r="Q969" i="3"/>
  <c r="Q3304" i="3"/>
  <c r="M3304" i="3"/>
  <c r="M2166" i="3"/>
  <c r="Q2166" i="3"/>
  <c r="Q2095" i="3"/>
  <c r="M2095" i="3"/>
  <c r="M3587" i="3"/>
  <c r="Q3587" i="3"/>
  <c r="Q911" i="3"/>
  <c r="M911" i="3"/>
  <c r="Q2638" i="3"/>
  <c r="M2638" i="3"/>
  <c r="Q2944" i="3"/>
  <c r="M2944" i="3"/>
  <c r="Q3615" i="3"/>
  <c r="M3615" i="3"/>
  <c r="Q781" i="3"/>
  <c r="M781" i="3"/>
  <c r="M3114" i="3"/>
  <c r="Q3114" i="3"/>
  <c r="M1260" i="3"/>
  <c r="Q1260" i="3"/>
  <c r="Q2502" i="3"/>
  <c r="M2502" i="3"/>
  <c r="Q1795" i="3"/>
  <c r="M1795" i="3"/>
  <c r="M2134" i="3"/>
  <c r="Q2134" i="3"/>
  <c r="M336" i="3"/>
  <c r="Q336" i="3"/>
  <c r="M533" i="3"/>
  <c r="Q533" i="3"/>
  <c r="Q3110" i="3"/>
  <c r="M3110" i="3"/>
  <c r="M1937" i="3"/>
  <c r="Q1937" i="3"/>
  <c r="M1464" i="3"/>
  <c r="Q1464" i="3"/>
  <c r="M2884" i="3"/>
  <c r="Q2884" i="3"/>
  <c r="Q674" i="3"/>
  <c r="M674" i="3"/>
  <c r="Q1502" i="3"/>
  <c r="M1502" i="3"/>
  <c r="Q2151" i="3"/>
  <c r="M2151" i="3"/>
  <c r="Q3447" i="3"/>
  <c r="M3447" i="3"/>
  <c r="Q117" i="3"/>
  <c r="M117" i="3"/>
  <c r="Q753" i="3"/>
  <c r="M753" i="3"/>
  <c r="M182" i="3"/>
  <c r="Q182" i="3"/>
  <c r="Q1398" i="3"/>
  <c r="M1398" i="3"/>
  <c r="Q2298" i="3"/>
  <c r="M2298" i="3"/>
  <c r="Q2790" i="3"/>
  <c r="M2790" i="3"/>
  <c r="Q724" i="3"/>
  <c r="M724" i="3"/>
  <c r="Q3516" i="3"/>
  <c r="M3516" i="3"/>
  <c r="M1733" i="3"/>
  <c r="Q1733" i="3"/>
  <c r="Q3620" i="3"/>
  <c r="M3620" i="3"/>
  <c r="Q448" i="3"/>
  <c r="M448" i="3"/>
  <c r="M2895" i="3"/>
  <c r="Q2895" i="3"/>
  <c r="Q667" i="3"/>
  <c r="M667" i="3"/>
  <c r="Q3689" i="3"/>
  <c r="M3689" i="3"/>
  <c r="M2291" i="3"/>
  <c r="Q2291" i="3"/>
  <c r="M423" i="3"/>
  <c r="Q423" i="3"/>
  <c r="M3003" i="3"/>
  <c r="Q3003" i="3"/>
  <c r="Q2615" i="3"/>
  <c r="M2615" i="3"/>
  <c r="Q115" i="3"/>
  <c r="M115" i="3"/>
  <c r="Q1029" i="3"/>
  <c r="M1029" i="3"/>
  <c r="Q2021" i="3"/>
  <c r="M2021" i="3"/>
  <c r="M1520" i="3"/>
  <c r="Q1520" i="3"/>
  <c r="M664" i="3"/>
  <c r="Q664" i="3"/>
  <c r="M19" i="3"/>
  <c r="Q19" i="3"/>
  <c r="Q632" i="3"/>
  <c r="M632" i="3"/>
  <c r="Q23" i="3"/>
  <c r="M23" i="3"/>
  <c r="M3705" i="3"/>
  <c r="Q3705" i="3"/>
  <c r="M365" i="3"/>
  <c r="Q365" i="3"/>
  <c r="M2843" i="3"/>
  <c r="Q2843" i="3"/>
  <c r="M1565" i="3"/>
  <c r="Q1565" i="3"/>
  <c r="M2387" i="3"/>
  <c r="Q2387" i="3"/>
  <c r="Q2123" i="3"/>
  <c r="M2123" i="3"/>
  <c r="M2968" i="3"/>
  <c r="Q2968" i="3"/>
  <c r="M692" i="3"/>
  <c r="Q692" i="3"/>
  <c r="M868" i="3"/>
  <c r="Q868" i="3"/>
  <c r="M1628" i="3"/>
  <c r="Q1628" i="3"/>
  <c r="Q2716" i="3"/>
  <c r="M2716" i="3"/>
  <c r="Q1700" i="3"/>
  <c r="M1700" i="3"/>
  <c r="Q2947" i="3"/>
  <c r="M2947" i="3"/>
  <c r="Q3580" i="3"/>
  <c r="M3580" i="3"/>
  <c r="Q1927" i="3"/>
  <c r="M1927" i="3"/>
  <c r="Q2692" i="3"/>
  <c r="M2692" i="3"/>
  <c r="Q1207" i="3"/>
  <c r="M1207" i="3"/>
  <c r="M2911" i="3"/>
  <c r="Q2911" i="3"/>
  <c r="Q1478" i="3"/>
  <c r="M1478" i="3"/>
  <c r="M386" i="3"/>
  <c r="Q386" i="3"/>
  <c r="Q983" i="3"/>
  <c r="M983" i="3"/>
  <c r="M1694" i="3"/>
  <c r="Q1694" i="3"/>
  <c r="M3318" i="3"/>
  <c r="Q3318" i="3"/>
  <c r="M2283" i="3"/>
  <c r="Q2283" i="3"/>
  <c r="M1233" i="3"/>
  <c r="Q1233" i="3"/>
  <c r="M1363" i="3"/>
  <c r="Q1363" i="3"/>
  <c r="M1616" i="3"/>
  <c r="Q1616" i="3"/>
  <c r="Q3327" i="3"/>
  <c r="M3327" i="3"/>
  <c r="M3099" i="3"/>
  <c r="Q3099" i="3"/>
  <c r="M3289" i="3"/>
  <c r="Q3289" i="3"/>
  <c r="Q1770" i="3"/>
  <c r="M1770" i="3"/>
  <c r="Q3296" i="3"/>
  <c r="M3296" i="3"/>
  <c r="Q633" i="3"/>
  <c r="M633" i="3"/>
  <c r="M1630" i="3"/>
  <c r="Q1630" i="3"/>
  <c r="M2669" i="3"/>
  <c r="Q2669" i="3"/>
  <c r="M3612" i="3"/>
  <c r="Q3612" i="3"/>
  <c r="M504" i="3"/>
  <c r="Q504" i="3"/>
  <c r="M3470" i="3"/>
  <c r="Q3470" i="3"/>
  <c r="Q3215" i="3"/>
  <c r="M3215" i="3"/>
  <c r="Q128" i="3"/>
  <c r="M128" i="3"/>
  <c r="Q2725" i="3"/>
  <c r="M2725" i="3"/>
  <c r="Q2355" i="3"/>
  <c r="M2355" i="3"/>
  <c r="Q2653" i="3"/>
  <c r="M2653" i="3"/>
  <c r="Q1437" i="3"/>
  <c r="M1437" i="3"/>
  <c r="Q3279" i="3"/>
  <c r="M3279" i="3"/>
  <c r="Q2759" i="3"/>
  <c r="M2759" i="3"/>
  <c r="Q3130" i="3"/>
  <c r="M3130" i="3"/>
  <c r="Q3187" i="3"/>
  <c r="M3187" i="3"/>
  <c r="Q2574" i="3"/>
  <c r="M2574" i="3"/>
  <c r="M3526" i="3"/>
  <c r="Q3526" i="3"/>
  <c r="M1471" i="3"/>
  <c r="Q1471" i="3"/>
  <c r="Q3394" i="3"/>
  <c r="M3394" i="3"/>
  <c r="M2717" i="3"/>
  <c r="Q2717" i="3"/>
  <c r="M1917" i="3"/>
  <c r="Q1917" i="3"/>
  <c r="Q2260" i="3"/>
  <c r="M2260" i="3"/>
  <c r="M418" i="3"/>
  <c r="Q418" i="3"/>
  <c r="M236" i="3"/>
  <c r="Q236" i="3"/>
  <c r="M1669" i="3"/>
  <c r="Q1669" i="3"/>
  <c r="Q1066" i="3"/>
  <c r="M1066" i="3"/>
  <c r="Q215" i="3"/>
  <c r="M215" i="3"/>
  <c r="M1531" i="3"/>
  <c r="Q1531" i="3"/>
  <c r="Q1522" i="3"/>
  <c r="M1522" i="3"/>
  <c r="M308" i="3"/>
  <c r="Q308" i="3"/>
  <c r="Q3381" i="3"/>
  <c r="M3381" i="3"/>
  <c r="Q3456" i="3"/>
  <c r="M3456" i="3"/>
  <c r="Q2519" i="3"/>
  <c r="M2519" i="3"/>
  <c r="Q281" i="3"/>
  <c r="M281" i="3"/>
  <c r="Q2492" i="3"/>
  <c r="M2492" i="3"/>
  <c r="Q1215" i="3"/>
  <c r="M1215" i="3"/>
  <c r="M2948" i="3"/>
  <c r="Q2948" i="3"/>
  <c r="M1117" i="3"/>
  <c r="Q1117" i="3"/>
  <c r="M746" i="3"/>
  <c r="Q746" i="3"/>
  <c r="Q1712" i="3"/>
  <c r="M1712" i="3"/>
  <c r="M1386" i="3"/>
  <c r="Q1386" i="3"/>
  <c r="M3191" i="3"/>
  <c r="Q3191" i="3"/>
  <c r="Q1005" i="3"/>
  <c r="M1005" i="3"/>
  <c r="M756" i="3"/>
  <c r="Q756" i="3"/>
  <c r="M486" i="3"/>
  <c r="Q486" i="3"/>
  <c r="M3535" i="3"/>
  <c r="Q3535" i="3"/>
  <c r="Q986" i="3"/>
  <c r="M986" i="3"/>
  <c r="M3352" i="3"/>
  <c r="Q3352" i="3"/>
  <c r="Q82" i="3"/>
  <c r="M82" i="3"/>
  <c r="Q1926" i="3"/>
  <c r="M1926" i="3"/>
  <c r="M3037" i="3"/>
  <c r="Q3037" i="3"/>
  <c r="M1823" i="3"/>
  <c r="Q1823" i="3"/>
  <c r="Q3427" i="3"/>
  <c r="M3427" i="3"/>
  <c r="Q3228" i="3"/>
  <c r="M3228" i="3"/>
  <c r="Q1091" i="3"/>
  <c r="M1091" i="3"/>
  <c r="M1563" i="3"/>
  <c r="Q1563" i="3"/>
  <c r="Q55" i="3"/>
  <c r="M55" i="3"/>
  <c r="M2606" i="3"/>
  <c r="Q2606" i="3"/>
  <c r="Q3509" i="3"/>
  <c r="M3509" i="3"/>
  <c r="M996" i="3"/>
  <c r="Q996" i="3"/>
  <c r="M1238" i="3"/>
  <c r="Q1238" i="3"/>
  <c r="Q891" i="3"/>
  <c r="M891" i="3"/>
  <c r="Q1595" i="3"/>
  <c r="M1595" i="3"/>
  <c r="M95" i="3"/>
  <c r="Q95" i="3"/>
  <c r="M341" i="3"/>
  <c r="Q341" i="3"/>
  <c r="Q105" i="3"/>
  <c r="M105" i="3"/>
  <c r="Q205" i="3"/>
  <c r="M205" i="3"/>
  <c r="Q425" i="3"/>
  <c r="M425" i="3"/>
  <c r="M3308" i="3"/>
  <c r="Q3308" i="3"/>
  <c r="Q1343" i="3"/>
  <c r="M1343" i="3"/>
  <c r="Q3351" i="3"/>
  <c r="M3351" i="3"/>
  <c r="M708" i="3"/>
  <c r="Q708" i="3"/>
  <c r="Q2876" i="3"/>
  <c r="M2876" i="3"/>
  <c r="M1258" i="3"/>
  <c r="Q1258" i="3"/>
  <c r="M557" i="3"/>
  <c r="Q557" i="3"/>
  <c r="Q1010" i="3"/>
  <c r="M1010" i="3"/>
  <c r="M3189" i="3"/>
  <c r="Q3189" i="3"/>
  <c r="Q1422" i="3"/>
  <c r="M1422" i="3"/>
  <c r="M2486" i="3"/>
  <c r="Q2486" i="3"/>
  <c r="Q1444" i="3"/>
  <c r="M1444" i="3"/>
  <c r="Q1550" i="3"/>
  <c r="M1550" i="3"/>
  <c r="Q2321" i="3"/>
  <c r="M2321" i="3"/>
  <c r="Q3133" i="3"/>
  <c r="M3133" i="3"/>
  <c r="Q2186" i="3"/>
  <c r="M2186" i="3"/>
  <c r="Q63" i="3"/>
  <c r="M63" i="3"/>
  <c r="Q2770" i="3"/>
  <c r="M2770" i="3"/>
  <c r="M3249" i="3"/>
  <c r="Q3249" i="3"/>
  <c r="M1592" i="3"/>
  <c r="Q1592" i="3"/>
  <c r="M3027" i="3"/>
  <c r="Q3027" i="3"/>
  <c r="Q2209" i="3"/>
  <c r="M2209" i="3"/>
  <c r="M1995" i="3"/>
  <c r="Q1995" i="3"/>
  <c r="M2849" i="3"/>
  <c r="Q2849" i="3"/>
  <c r="Q931" i="3"/>
  <c r="M931" i="3"/>
  <c r="Q3555" i="3"/>
  <c r="M3555" i="3"/>
  <c r="Q3663" i="3"/>
  <c r="M3663" i="3"/>
  <c r="Q119" i="3"/>
  <c r="M119" i="3"/>
  <c r="Q1292" i="3"/>
  <c r="M1292" i="3"/>
  <c r="M2956" i="3"/>
  <c r="Q2956" i="3"/>
  <c r="M3674" i="3"/>
  <c r="Q3674" i="3"/>
  <c r="Q2470" i="3"/>
  <c r="M2470" i="3"/>
  <c r="Q69" i="3"/>
  <c r="M69" i="3"/>
  <c r="M1118" i="3"/>
  <c r="Q1118" i="3"/>
  <c r="M499" i="3"/>
  <c r="Q499" i="3"/>
  <c r="Q3407" i="3"/>
  <c r="M3407" i="3"/>
  <c r="Q2012" i="3"/>
  <c r="M2012" i="3"/>
  <c r="M3646" i="3"/>
  <c r="Q3646" i="3"/>
  <c r="Q2127" i="3"/>
  <c r="M2127" i="3"/>
  <c r="Q121" i="3"/>
  <c r="M121" i="3"/>
  <c r="M1408" i="3"/>
  <c r="Q1408" i="3"/>
  <c r="Q2161" i="3"/>
  <c r="M2161" i="3"/>
  <c r="Q221" i="3"/>
  <c r="M221" i="3"/>
  <c r="Q1274" i="3"/>
  <c r="M1274" i="3"/>
  <c r="M1244" i="3"/>
  <c r="Q1244" i="3"/>
  <c r="M277" i="3"/>
  <c r="Q277" i="3"/>
  <c r="M2221" i="3"/>
  <c r="Q2221" i="3"/>
  <c r="Q3634" i="3"/>
  <c r="M3634" i="3"/>
  <c r="M1042" i="3"/>
  <c r="Q1042" i="3"/>
  <c r="M729" i="3"/>
  <c r="Q729" i="3"/>
  <c r="Q1877" i="3"/>
  <c r="M1877" i="3"/>
  <c r="Q907" i="3"/>
  <c r="M907" i="3"/>
  <c r="M1383" i="3"/>
  <c r="Q1383" i="3"/>
  <c r="M2929" i="3"/>
  <c r="Q2929" i="3"/>
  <c r="Q1693" i="3"/>
  <c r="M1693" i="3"/>
  <c r="M2188" i="3"/>
  <c r="Q2188" i="3"/>
  <c r="M3256" i="3"/>
  <c r="Q3256" i="3"/>
  <c r="Q1932" i="3"/>
  <c r="M1932" i="3"/>
  <c r="Q2484" i="3"/>
  <c r="M2484" i="3"/>
  <c r="Q1497" i="3"/>
  <c r="M1497" i="3"/>
  <c r="Q1273" i="3"/>
  <c r="M1273" i="3"/>
  <c r="Q1092" i="3"/>
  <c r="M1092" i="3"/>
  <c r="Q416" i="3"/>
  <c r="M416" i="3"/>
  <c r="M1882" i="3"/>
  <c r="Q1882" i="3"/>
  <c r="M1390" i="3"/>
  <c r="Q1390" i="3"/>
  <c r="M2462" i="3"/>
  <c r="Q2462" i="3"/>
  <c r="Q1797" i="3"/>
  <c r="M1797" i="3"/>
  <c r="Q3398" i="3"/>
  <c r="M3398" i="3"/>
  <c r="M328" i="3"/>
  <c r="Q328" i="3"/>
  <c r="M437" i="3"/>
  <c r="Q437" i="3"/>
  <c r="M270" i="3"/>
  <c r="Q270" i="3"/>
  <c r="M2577" i="3"/>
  <c r="Q2577" i="3"/>
  <c r="Q3382" i="3"/>
  <c r="M3382" i="3"/>
  <c r="M138" i="3"/>
  <c r="Q138" i="3"/>
  <c r="M214" i="3"/>
  <c r="Q214" i="3"/>
  <c r="Q1266" i="3"/>
  <c r="M1266" i="3"/>
  <c r="M3384" i="3"/>
  <c r="Q3384" i="3"/>
  <c r="M1485" i="3"/>
  <c r="Q1485" i="3"/>
  <c r="Q1985" i="3"/>
  <c r="M1985" i="3"/>
  <c r="M2633" i="3"/>
  <c r="Q2633" i="3"/>
  <c r="M1836" i="3"/>
  <c r="Q1836" i="3"/>
  <c r="M1036" i="3"/>
  <c r="Q1036" i="3"/>
  <c r="M232" i="3"/>
  <c r="Q232" i="3"/>
  <c r="Q2508" i="3"/>
  <c r="M2508" i="3"/>
  <c r="M1548" i="3"/>
  <c r="Q1548" i="3"/>
  <c r="M424" i="3"/>
  <c r="Q424" i="3"/>
  <c r="M193" i="3"/>
  <c r="Q193" i="3"/>
  <c r="M27" i="3"/>
  <c r="Q27" i="3"/>
  <c r="Q767" i="3"/>
  <c r="M767" i="3"/>
  <c r="M1319" i="3"/>
  <c r="Q1319" i="3"/>
  <c r="Q1217" i="3"/>
  <c r="M1217" i="3"/>
  <c r="Q3107" i="3"/>
  <c r="M3107" i="3"/>
  <c r="M3106" i="3"/>
  <c r="Q3106" i="3"/>
  <c r="M3139" i="3"/>
  <c r="Q3139" i="3"/>
  <c r="Q2046" i="3"/>
  <c r="M2046" i="3"/>
  <c r="M3314" i="3"/>
  <c r="Q3314" i="3"/>
  <c r="M123" i="3"/>
  <c r="Q123" i="3"/>
  <c r="Q2174" i="3"/>
  <c r="M2174" i="3"/>
  <c r="M718" i="3"/>
  <c r="Q718" i="3"/>
  <c r="M763" i="3"/>
  <c r="Q763" i="3"/>
  <c r="Q3558" i="3"/>
  <c r="M3558" i="3"/>
  <c r="M153" i="3"/>
  <c r="Q153" i="3"/>
  <c r="Q2912" i="3"/>
  <c r="M2912" i="3"/>
  <c r="Q625" i="3"/>
  <c r="M625" i="3"/>
  <c r="Q1298" i="3"/>
  <c r="M1298" i="3"/>
  <c r="Q2054" i="3"/>
  <c r="M2054" i="3"/>
  <c r="Q450" i="3"/>
  <c r="M450" i="3"/>
  <c r="M1578" i="3"/>
  <c r="Q1578" i="3"/>
  <c r="Q3025" i="3"/>
  <c r="M3025" i="3"/>
  <c r="M2690" i="3"/>
  <c r="Q2690" i="3"/>
  <c r="Q181" i="3"/>
  <c r="M181" i="3"/>
  <c r="M2050" i="3"/>
  <c r="Q2050" i="3"/>
  <c r="Q2933" i="3"/>
  <c r="M2933" i="3"/>
  <c r="Q202" i="3"/>
  <c r="M202" i="3"/>
  <c r="Q3691" i="3"/>
  <c r="M3691" i="3"/>
  <c r="Q313" i="3"/>
  <c r="M313" i="3"/>
  <c r="M567" i="3"/>
  <c r="Q567" i="3"/>
  <c r="M1045" i="3"/>
  <c r="Q1045" i="3"/>
  <c r="Q113" i="3"/>
  <c r="M113" i="3"/>
  <c r="Q186" i="3"/>
  <c r="M186" i="3"/>
  <c r="M1560" i="3"/>
  <c r="Q1560" i="3"/>
  <c r="M2322" i="3"/>
  <c r="Q2322" i="3"/>
  <c r="M622" i="3"/>
  <c r="Q622" i="3"/>
  <c r="M59" i="3"/>
  <c r="Q59" i="3"/>
  <c r="M1102" i="3"/>
  <c r="Q1102" i="3"/>
  <c r="Q2810" i="3"/>
  <c r="M2810" i="3"/>
  <c r="Q1709" i="3"/>
  <c r="M1709" i="3"/>
  <c r="M3718" i="3"/>
  <c r="Q3718" i="3"/>
  <c r="Q1155" i="3"/>
  <c r="M1155" i="3"/>
  <c r="Q897" i="3"/>
  <c r="M897" i="3"/>
  <c r="M364" i="3"/>
  <c r="Q364" i="3"/>
  <c r="Q1290" i="3"/>
  <c r="M1290" i="3"/>
  <c r="M1187" i="3"/>
  <c r="Q1187" i="3"/>
  <c r="M2714" i="3"/>
  <c r="Q2714" i="3"/>
  <c r="Q2851" i="3"/>
  <c r="M2851" i="3"/>
  <c r="M2753" i="3"/>
  <c r="Q2753" i="3"/>
  <c r="M2769" i="3"/>
  <c r="Q2769" i="3"/>
  <c r="M2471" i="3"/>
  <c r="Q2471" i="3"/>
  <c r="M659" i="3"/>
  <c r="Q659" i="3"/>
  <c r="M483" i="3"/>
  <c r="Q483" i="3"/>
  <c r="Q919" i="3"/>
  <c r="M919" i="3"/>
  <c r="M1327" i="3"/>
  <c r="Q1327" i="3"/>
  <c r="Q1192" i="3"/>
  <c r="M1192" i="3"/>
  <c r="M2531" i="3"/>
  <c r="Q2531" i="3"/>
  <c r="M409" i="3"/>
  <c r="Q409" i="3"/>
  <c r="Q2880" i="3"/>
  <c r="M2880" i="3"/>
  <c r="Q1785" i="3"/>
  <c r="M1785" i="3"/>
  <c r="M2044" i="3"/>
  <c r="Q2044" i="3"/>
  <c r="M936" i="3"/>
  <c r="Q936" i="3"/>
  <c r="Q3250" i="3"/>
  <c r="M3250" i="3"/>
  <c r="Q1862" i="3"/>
  <c r="M1862" i="3"/>
  <c r="M1307" i="3"/>
  <c r="Q1307" i="3"/>
  <c r="Q84" i="3"/>
  <c r="M84" i="3"/>
  <c r="Q124" i="3"/>
  <c r="M124" i="3"/>
  <c r="M1857" i="3"/>
  <c r="Q1857" i="3"/>
  <c r="M227" i="3"/>
  <c r="Q227" i="3"/>
  <c r="M587" i="3"/>
  <c r="Q587" i="3"/>
  <c r="Q1775" i="3"/>
  <c r="M1775" i="3"/>
  <c r="M2208" i="3"/>
  <c r="Q2208" i="3"/>
  <c r="M383" i="3"/>
  <c r="Q383" i="3"/>
  <c r="Q3658" i="3"/>
  <c r="M3658" i="3"/>
  <c r="M3547" i="3"/>
  <c r="Q3547" i="3"/>
  <c r="M1314" i="3"/>
  <c r="Q1314" i="3"/>
  <c r="Q930" i="3"/>
  <c r="M930" i="3"/>
  <c r="Q1938" i="3"/>
  <c r="M1938" i="3"/>
  <c r="Q3590" i="3"/>
  <c r="M3590" i="3"/>
  <c r="M72" i="3"/>
  <c r="Q72" i="3"/>
  <c r="Q3123" i="3"/>
  <c r="M3123" i="3"/>
  <c r="M2735" i="3"/>
  <c r="Q2735" i="3"/>
  <c r="M2967" i="3"/>
  <c r="Q2967" i="3"/>
  <c r="M823" i="3"/>
  <c r="Q823" i="3"/>
  <c r="Q3625" i="3"/>
  <c r="M3625" i="3"/>
  <c r="Q657" i="3"/>
  <c r="M657" i="3"/>
  <c r="M1507" i="3"/>
  <c r="Q1507" i="3"/>
  <c r="M1385" i="3"/>
  <c r="Q1385" i="3"/>
  <c r="Q1905" i="3"/>
  <c r="M1905" i="3"/>
  <c r="Q1177" i="3"/>
  <c r="M1177" i="3"/>
  <c r="M2428" i="3"/>
  <c r="Q2428" i="3"/>
  <c r="M127" i="3"/>
  <c r="Q127" i="3"/>
  <c r="M1883" i="3"/>
  <c r="Q1883" i="3"/>
  <c r="M481" i="3"/>
  <c r="Q481" i="3"/>
  <c r="M2732" i="3"/>
  <c r="Q2732" i="3"/>
  <c r="M371" i="3"/>
  <c r="Q371" i="3"/>
  <c r="Q571" i="3"/>
  <c r="M571" i="3"/>
  <c r="Q275" i="3"/>
  <c r="M275" i="3"/>
  <c r="M832" i="3"/>
  <c r="Q832" i="3"/>
  <c r="Q396" i="3"/>
  <c r="M396" i="3"/>
  <c r="M178" i="3"/>
  <c r="Q178" i="3"/>
  <c r="M2767" i="3"/>
  <c r="Q2767" i="3"/>
  <c r="Q1131" i="3"/>
  <c r="M1131" i="3"/>
  <c r="M1629" i="3"/>
  <c r="Q1629" i="3"/>
  <c r="M697" i="3"/>
  <c r="Q697" i="3"/>
  <c r="M616" i="3"/>
  <c r="Q616" i="3"/>
  <c r="Q3440" i="3"/>
  <c r="M3440" i="3"/>
  <c r="M2130" i="3"/>
  <c r="Q2130" i="3"/>
  <c r="M2860" i="3"/>
  <c r="Q2860" i="3"/>
  <c r="Q1643" i="3"/>
  <c r="M1643" i="3"/>
  <c r="M3643" i="3"/>
  <c r="Q3643" i="3"/>
  <c r="M2945" i="3"/>
  <c r="Q2945" i="3"/>
  <c r="Q741" i="3"/>
  <c r="M741" i="3"/>
  <c r="M2103" i="3"/>
  <c r="Q2103" i="3"/>
  <c r="M3530" i="3"/>
  <c r="Q3530" i="3"/>
  <c r="Q2580" i="3"/>
  <c r="M2580" i="3"/>
  <c r="M3371" i="3"/>
  <c r="Q3371" i="3"/>
  <c r="M3210" i="3"/>
  <c r="Q3210" i="3"/>
  <c r="Q3553" i="3"/>
  <c r="M3553" i="3"/>
  <c r="Q1504" i="3"/>
  <c r="M1504" i="3"/>
  <c r="Q1350" i="3"/>
  <c r="M1350" i="3"/>
  <c r="M174" i="3"/>
  <c r="Q174" i="3"/>
  <c r="Q3173" i="3"/>
  <c r="M3173" i="3"/>
  <c r="M2517" i="3"/>
  <c r="Q2517" i="3"/>
  <c r="M1281" i="3"/>
  <c r="Q1281" i="3"/>
  <c r="M1476" i="3"/>
  <c r="Q1476" i="3"/>
  <c r="M2788" i="3"/>
  <c r="Q2788" i="3"/>
  <c r="M1852" i="3"/>
  <c r="Q1852" i="3"/>
  <c r="M1370" i="3"/>
  <c r="Q1370" i="3"/>
  <c r="Q2663" i="3"/>
  <c r="M2663" i="3"/>
  <c r="M2532" i="3"/>
  <c r="Q2532" i="3"/>
  <c r="M3265" i="3"/>
  <c r="Q3265" i="3"/>
  <c r="M566" i="3"/>
  <c r="Q566" i="3"/>
  <c r="M199" i="3"/>
  <c r="Q199" i="3"/>
  <c r="Q740" i="3"/>
  <c r="M740" i="3"/>
  <c r="Q294" i="3"/>
  <c r="M294" i="3"/>
  <c r="Q822" i="3"/>
  <c r="M822" i="3"/>
  <c r="Q1220" i="3"/>
  <c r="M1220" i="3"/>
  <c r="Q3595" i="3"/>
  <c r="M3595" i="3"/>
  <c r="Q695" i="3"/>
  <c r="M695" i="3"/>
  <c r="M845" i="3"/>
  <c r="Q845" i="3"/>
  <c r="M3338" i="3"/>
  <c r="Q3338" i="3"/>
  <c r="M2329" i="3"/>
  <c r="Q2329" i="3"/>
  <c r="M433" i="3"/>
  <c r="Q433" i="3"/>
  <c r="M2785" i="3"/>
  <c r="Q2785" i="3"/>
  <c r="M3084" i="3"/>
  <c r="Q3084" i="3"/>
  <c r="Q238" i="3"/>
  <c r="M238" i="3"/>
  <c r="M3292" i="3"/>
  <c r="Q3292" i="3"/>
  <c r="M2020" i="3"/>
  <c r="Q2020" i="3"/>
  <c r="Q1653" i="3"/>
  <c r="M1653" i="3"/>
  <c r="Q2863" i="3"/>
  <c r="M2863" i="3"/>
  <c r="M3665" i="3"/>
  <c r="Q3665" i="3"/>
  <c r="Q1848" i="3"/>
  <c r="M1848" i="3"/>
  <c r="Q3463" i="3"/>
  <c r="M3463" i="3"/>
  <c r="Q2661" i="3"/>
  <c r="M2661" i="3"/>
  <c r="M476" i="3"/>
  <c r="Q476" i="3"/>
  <c r="Q3574" i="3"/>
  <c r="M3574" i="3"/>
  <c r="M1514" i="3"/>
  <c r="Q1514" i="3"/>
  <c r="Q965" i="3"/>
  <c r="M965" i="3"/>
  <c r="M2783" i="3"/>
  <c r="Q2783" i="3"/>
  <c r="Q2248" i="3"/>
  <c r="M2248" i="3"/>
  <c r="M1830" i="3"/>
  <c r="Q1830" i="3"/>
  <c r="Q2534" i="3"/>
  <c r="M2534" i="3"/>
  <c r="M2991" i="3"/>
  <c r="Q2991" i="3"/>
  <c r="M1306" i="3"/>
  <c r="Q1306" i="3"/>
  <c r="M102" i="3"/>
  <c r="Q102" i="3"/>
  <c r="M406" i="3"/>
  <c r="Q406" i="3"/>
  <c r="M544" i="3"/>
  <c r="Q544" i="3"/>
  <c r="Q1130" i="3"/>
  <c r="M1130" i="3"/>
  <c r="Q1767" i="3"/>
  <c r="M1767" i="3"/>
  <c r="M977" i="3"/>
  <c r="Q977" i="3"/>
  <c r="Q1372" i="3"/>
  <c r="M1372" i="3"/>
  <c r="Q531" i="3"/>
  <c r="M531" i="3"/>
  <c r="Q388" i="3"/>
  <c r="M388" i="3"/>
  <c r="Q351" i="3"/>
  <c r="M351" i="3"/>
  <c r="Q2794" i="3"/>
  <c r="M2794" i="3"/>
  <c r="M1449" i="3"/>
  <c r="Q1449" i="3"/>
  <c r="M3428" i="3"/>
  <c r="Q3428" i="3"/>
  <c r="M393" i="3"/>
  <c r="Q393" i="3"/>
  <c r="M3668" i="3"/>
  <c r="Q3668" i="3"/>
  <c r="Q1403" i="3"/>
  <c r="M1403" i="3"/>
  <c r="M2157" i="3"/>
  <c r="Q2157" i="3"/>
  <c r="Q1524" i="3"/>
  <c r="M1524" i="3"/>
  <c r="M1140" i="3"/>
  <c r="Q1140" i="3"/>
  <c r="M3067" i="3"/>
  <c r="Q3067" i="3"/>
  <c r="M2235" i="3"/>
  <c r="Q2235" i="3"/>
  <c r="M479" i="3"/>
  <c r="Q479" i="3"/>
  <c r="Q3347" i="3"/>
  <c r="M3347" i="3"/>
  <c r="M1606" i="3"/>
  <c r="Q1606" i="3"/>
  <c r="M2315" i="3"/>
  <c r="Q2315" i="3"/>
  <c r="Q2323" i="3"/>
  <c r="M2323" i="3"/>
  <c r="M282" i="3"/>
  <c r="Q282" i="3"/>
  <c r="Q937" i="3"/>
  <c r="M937" i="3"/>
  <c r="M2506" i="3"/>
  <c r="Q2506" i="3"/>
  <c r="Q184" i="3"/>
  <c r="M184" i="3"/>
  <c r="Q475" i="3"/>
  <c r="M475" i="3"/>
  <c r="Q3491" i="3"/>
  <c r="M3491" i="3"/>
  <c r="Q3661" i="3"/>
  <c r="M3661" i="3"/>
  <c r="Q1432" i="3"/>
  <c r="M1432" i="3"/>
  <c r="Q211" i="3"/>
  <c r="M211" i="3"/>
  <c r="M408" i="3"/>
  <c r="Q408" i="3"/>
  <c r="M3043" i="3"/>
  <c r="Q3043" i="3"/>
  <c r="M3598" i="3"/>
  <c r="Q3598" i="3"/>
  <c r="M2961" i="3"/>
  <c r="Q2961" i="3"/>
  <c r="Q130" i="3"/>
  <c r="M130" i="3"/>
  <c r="M1412" i="3"/>
  <c r="Q1412" i="3"/>
  <c r="M2960" i="3"/>
  <c r="Q2960" i="3"/>
  <c r="M1431" i="3"/>
  <c r="Q1431" i="3"/>
  <c r="M1689" i="3"/>
  <c r="Q1689" i="3"/>
  <c r="Q3177" i="3"/>
  <c r="M3177" i="3"/>
  <c r="Q3201" i="3"/>
  <c r="M3201" i="3"/>
  <c r="Q1640" i="3"/>
  <c r="M1640" i="3"/>
  <c r="Q579" i="3"/>
  <c r="M579" i="3"/>
  <c r="M444" i="3"/>
  <c r="Q444" i="3"/>
  <c r="M1322" i="3"/>
  <c r="Q1322" i="3"/>
  <c r="M656" i="3"/>
  <c r="Q656" i="3"/>
  <c r="M540" i="3"/>
  <c r="Q540" i="3"/>
  <c r="M191" i="3"/>
  <c r="Q191" i="3"/>
  <c r="Q3445" i="3"/>
  <c r="M3445" i="3"/>
  <c r="M1541" i="3"/>
  <c r="Q1541" i="3"/>
  <c r="M1253" i="3"/>
  <c r="Q1253" i="3"/>
  <c r="M3004" i="3"/>
  <c r="Q3004" i="3"/>
  <c r="Q2830" i="3"/>
  <c r="M2830" i="3"/>
  <c r="Q3546" i="3"/>
  <c r="M3546" i="3"/>
  <c r="Q1545" i="3"/>
  <c r="M1545" i="3"/>
  <c r="Q1069" i="3"/>
  <c r="M1069" i="3"/>
  <c r="M2915" i="3"/>
  <c r="Q2915" i="3"/>
  <c r="Q788" i="3"/>
  <c r="M788" i="3"/>
  <c r="M771" i="3"/>
  <c r="Q771" i="3"/>
  <c r="M1793" i="3"/>
  <c r="Q1793" i="3"/>
  <c r="Q3639" i="3"/>
  <c r="M3639" i="3"/>
  <c r="M3675" i="3"/>
  <c r="Q3675" i="3"/>
  <c r="M2347" i="3"/>
  <c r="Q2347" i="3"/>
  <c r="Q3434" i="3"/>
  <c r="M3434" i="3"/>
  <c r="M1656" i="3"/>
  <c r="Q1656" i="3"/>
  <c r="Q3360" i="3"/>
  <c r="M3360" i="3"/>
  <c r="Q1501" i="3"/>
  <c r="M1501" i="3"/>
  <c r="M747" i="3"/>
  <c r="Q747" i="3"/>
  <c r="M1692" i="3"/>
  <c r="Q1692" i="3"/>
  <c r="M1503" i="3"/>
  <c r="Q1503" i="3"/>
  <c r="Q825" i="3"/>
  <c r="M825" i="3"/>
  <c r="Q2862" i="3"/>
  <c r="M2862" i="3"/>
  <c r="M2628" i="3"/>
  <c r="Q2628" i="3"/>
  <c r="Q585" i="3"/>
  <c r="M585" i="3"/>
  <c r="Q1384" i="3"/>
  <c r="M1384" i="3"/>
  <c r="Q2619" i="3"/>
  <c r="M2619" i="3"/>
  <c r="M2051" i="3"/>
  <c r="Q2051" i="3"/>
  <c r="M159" i="3"/>
  <c r="Q159" i="3"/>
  <c r="M3151" i="3"/>
  <c r="Q3151" i="3"/>
  <c r="Q485" i="3"/>
  <c r="M485" i="3"/>
  <c r="M506" i="3"/>
  <c r="Q506" i="3"/>
  <c r="M896" i="3"/>
  <c r="Q896" i="3"/>
  <c r="Q2481" i="3"/>
  <c r="M2481" i="3"/>
  <c r="M160" i="3"/>
  <c r="Q160" i="3"/>
  <c r="Q2304" i="3"/>
  <c r="M2304" i="3"/>
  <c r="Q1330" i="3"/>
  <c r="M1330" i="3"/>
  <c r="M3442" i="3"/>
  <c r="Q3442" i="3"/>
  <c r="M2987" i="3"/>
  <c r="Q2987" i="3"/>
  <c r="Q2698" i="3"/>
  <c r="M2698" i="3"/>
  <c r="M3131" i="3"/>
  <c r="Q3131" i="3"/>
  <c r="Q3010" i="3"/>
  <c r="M3010" i="3"/>
  <c r="Q3697" i="3"/>
  <c r="M3697" i="3"/>
  <c r="Q1354" i="3"/>
  <c r="M1354" i="3"/>
  <c r="M2009" i="3"/>
  <c r="Q2009" i="3"/>
  <c r="Q1104" i="3"/>
  <c r="M1104" i="3"/>
  <c r="M2393" i="3"/>
  <c r="Q2393" i="3"/>
  <c r="M1570" i="3"/>
  <c r="Q1570" i="3"/>
  <c r="M1004" i="3"/>
  <c r="Q1004" i="3"/>
  <c r="Q2866" i="3"/>
  <c r="M2866" i="3"/>
  <c r="Q1980" i="3"/>
  <c r="M1980" i="3"/>
  <c r="Q1302" i="3"/>
  <c r="M1302" i="3"/>
  <c r="Q246" i="3"/>
  <c r="M246" i="3"/>
  <c r="M1062" i="3"/>
  <c r="Q1062" i="3"/>
  <c r="M3089" i="3"/>
  <c r="Q3089" i="3"/>
  <c r="M473" i="3"/>
  <c r="Q473" i="3"/>
  <c r="M2052" i="3"/>
  <c r="Q2052" i="3"/>
  <c r="Q2108" i="3"/>
  <c r="M2108" i="3"/>
  <c r="Q3481" i="3"/>
  <c r="M3481" i="3"/>
  <c r="Q1279" i="3"/>
  <c r="M1279" i="3"/>
  <c r="M2034" i="3"/>
  <c r="Q2034" i="3"/>
  <c r="Q3659" i="3"/>
  <c r="M3659" i="3"/>
  <c r="Q3052" i="3"/>
  <c r="M3052" i="3"/>
  <c r="Q2708" i="3"/>
  <c r="M2708" i="3"/>
  <c r="Q2008" i="3"/>
  <c r="M2008" i="3"/>
  <c r="Q774" i="3"/>
  <c r="M774" i="3"/>
  <c r="Q1344" i="3"/>
  <c r="M1344" i="3"/>
  <c r="M1736" i="3"/>
  <c r="Q1736" i="3"/>
  <c r="Q1615" i="3"/>
  <c r="M1615" i="3"/>
  <c r="M2201" i="3"/>
  <c r="Q2201" i="3"/>
  <c r="M1708" i="3"/>
  <c r="Q1708" i="3"/>
  <c r="Q2589" i="3"/>
  <c r="M2589" i="3"/>
  <c r="Q655" i="3"/>
  <c r="M655" i="3"/>
  <c r="M1889" i="3"/>
  <c r="Q1889" i="3"/>
  <c r="M3671" i="3"/>
  <c r="Q3671" i="3"/>
  <c r="Q2800" i="3"/>
  <c r="M2800" i="3"/>
  <c r="Q3143" i="3"/>
  <c r="M3143" i="3"/>
  <c r="M1698" i="3"/>
  <c r="Q1698" i="3"/>
  <c r="M155" i="3"/>
  <c r="Q155" i="3"/>
  <c r="M1904" i="3"/>
  <c r="Q1904" i="3"/>
  <c r="Q2314" i="3"/>
  <c r="M2314" i="3"/>
  <c r="Q2641" i="3"/>
  <c r="M2641" i="3"/>
  <c r="Q1627" i="3"/>
  <c r="M1627" i="3"/>
  <c r="M1722" i="3"/>
  <c r="Q1722" i="3"/>
  <c r="M2609" i="3"/>
  <c r="Q2609" i="3"/>
  <c r="M1286" i="3"/>
  <c r="Q1286" i="3"/>
  <c r="Q101" i="3"/>
  <c r="M101" i="3"/>
  <c r="Q1906" i="3"/>
  <c r="M1906" i="3"/>
  <c r="M2472" i="3"/>
  <c r="Q2472" i="3"/>
  <c r="M1535" i="3"/>
  <c r="Q1535" i="3"/>
  <c r="M3444" i="3"/>
  <c r="Q3444" i="3"/>
  <c r="Q3715" i="3"/>
  <c r="M3715" i="3"/>
  <c r="Q2586" i="3"/>
  <c r="M2586" i="3"/>
  <c r="M3340" i="3"/>
  <c r="Q3340" i="3"/>
  <c r="M649" i="3"/>
  <c r="Q649" i="3"/>
  <c r="Q958" i="3"/>
  <c r="M958" i="3"/>
  <c r="M2094" i="3"/>
  <c r="Q2094" i="3"/>
  <c r="M661" i="3"/>
  <c r="Q661" i="3"/>
  <c r="Q835" i="3"/>
  <c r="M835" i="3"/>
  <c r="M2057" i="3"/>
  <c r="Q2057" i="3"/>
  <c r="Q739" i="3"/>
  <c r="M739" i="3"/>
  <c r="Q2488" i="3"/>
  <c r="M2488" i="3"/>
  <c r="M820" i="3"/>
  <c r="Q820" i="3"/>
  <c r="Q1162" i="3"/>
  <c r="M1162" i="3"/>
  <c r="Q241" i="3"/>
  <c r="M241" i="3"/>
  <c r="M608" i="3"/>
  <c r="Q608" i="3"/>
  <c r="Q2548" i="3"/>
  <c r="M2548" i="3"/>
  <c r="M2490" i="3"/>
  <c r="Q2490" i="3"/>
  <c r="M2976" i="3"/>
  <c r="Q2976" i="3"/>
  <c r="M1876" i="3"/>
  <c r="Q1876" i="3"/>
  <c r="Q2850" i="3"/>
  <c r="M2850" i="3"/>
  <c r="M3316" i="3"/>
  <c r="Q3316" i="3"/>
  <c r="M1581" i="3"/>
  <c r="Q1581" i="3"/>
  <c r="Q1605" i="3"/>
  <c r="M1605" i="3"/>
  <c r="Q2686" i="3"/>
  <c r="M2686" i="3"/>
  <c r="M3291" i="3"/>
  <c r="Q3291" i="3"/>
  <c r="M2231" i="3"/>
  <c r="Q2231" i="3"/>
  <c r="Q3423" i="3"/>
  <c r="M3423" i="3"/>
  <c r="Q2465" i="3"/>
  <c r="M2465" i="3"/>
  <c r="M1940" i="3"/>
  <c r="Q1940" i="3"/>
  <c r="Q381" i="3"/>
  <c r="M381" i="3"/>
  <c r="Q1303" i="3"/>
  <c r="M1303" i="3"/>
  <c r="Q2255" i="3"/>
  <c r="M2255" i="3"/>
  <c r="M3274" i="3"/>
  <c r="Q3274" i="3"/>
  <c r="M2804" i="3"/>
  <c r="Q2804" i="3"/>
  <c r="M3496" i="3"/>
  <c r="Q3496" i="3"/>
  <c r="Q2891" i="3"/>
  <c r="M2891" i="3"/>
  <c r="Q3181" i="3"/>
  <c r="M3181" i="3"/>
  <c r="M521" i="3"/>
  <c r="Q521" i="3"/>
  <c r="M2726" i="3"/>
  <c r="Q2726" i="3"/>
  <c r="M3287" i="3"/>
  <c r="Q3287" i="3"/>
  <c r="M844" i="3"/>
  <c r="Q844" i="3"/>
  <c r="M2081" i="3"/>
  <c r="Q2081" i="3"/>
  <c r="M654" i="3"/>
  <c r="Q654" i="3"/>
  <c r="M2962" i="3"/>
  <c r="Q2962" i="3"/>
  <c r="M2126" i="3"/>
  <c r="Q2126" i="3"/>
  <c r="Q815" i="3"/>
  <c r="M815" i="3"/>
  <c r="Q2981" i="3"/>
  <c r="M2981" i="3"/>
  <c r="M3091" i="3"/>
  <c r="Q3091" i="3"/>
  <c r="Q2240" i="3"/>
  <c r="M2240" i="3"/>
  <c r="M588" i="3"/>
  <c r="Q588" i="3"/>
  <c r="M1991" i="3"/>
  <c r="Q1991" i="3"/>
  <c r="M818" i="3"/>
  <c r="Q818" i="3"/>
  <c r="Q528" i="3"/>
  <c r="M528" i="3"/>
  <c r="M1554" i="3"/>
  <c r="Q1554" i="3"/>
  <c r="M2076" i="3"/>
  <c r="Q2076" i="3"/>
  <c r="Q1339" i="3"/>
  <c r="M1339" i="3"/>
  <c r="M2766" i="3"/>
  <c r="Q2766" i="3"/>
  <c r="M1061" i="3"/>
  <c r="Q1061" i="3"/>
  <c r="Q1411" i="3"/>
  <c r="M1411" i="3"/>
  <c r="M752" i="3"/>
  <c r="Q752" i="3"/>
  <c r="M3471" i="3"/>
  <c r="Q3471" i="3"/>
  <c r="M3575" i="3"/>
  <c r="Q3575" i="3"/>
  <c r="Q945" i="3"/>
  <c r="M945" i="3"/>
  <c r="Q2187" i="3"/>
  <c r="M2187" i="3"/>
  <c r="M578" i="3"/>
  <c r="Q578" i="3"/>
  <c r="Q3160" i="3"/>
  <c r="M3160" i="3"/>
  <c r="Q1340" i="3"/>
  <c r="M1340" i="3"/>
  <c r="Q30" i="3"/>
  <c r="M30" i="3"/>
  <c r="Q2642" i="3"/>
  <c r="M2642" i="3"/>
  <c r="M41" i="3"/>
  <c r="Q41" i="3"/>
  <c r="M2736" i="3"/>
  <c r="Q2736" i="3"/>
  <c r="Q2364" i="3"/>
  <c r="M2364" i="3"/>
  <c r="Q111" i="3"/>
  <c r="M111" i="3"/>
  <c r="M723" i="3"/>
  <c r="Q723" i="3"/>
  <c r="Q1952" i="3"/>
  <c r="M1952" i="3"/>
  <c r="Q3325" i="3"/>
  <c r="M3325" i="3"/>
  <c r="Q83" i="3"/>
  <c r="M83" i="3"/>
  <c r="Q2121" i="3"/>
  <c r="M2121" i="3"/>
  <c r="M487" i="3"/>
  <c r="Q487" i="3"/>
  <c r="Q968" i="3"/>
  <c r="M968" i="3"/>
  <c r="Q1157" i="3"/>
  <c r="M1157" i="3"/>
  <c r="Q2018" i="3"/>
  <c r="M2018" i="3"/>
  <c r="M3093" i="3"/>
  <c r="Q3093" i="3"/>
  <c r="M2111" i="3"/>
  <c r="Q2111" i="3"/>
  <c r="Q1393" i="3"/>
  <c r="M1393" i="3"/>
  <c r="Q1729" i="3"/>
  <c r="M1729" i="3"/>
  <c r="M1979" i="3"/>
  <c r="Q1979" i="3"/>
  <c r="M2842" i="3"/>
  <c r="Q2842" i="3"/>
  <c r="Q385" i="3"/>
  <c r="M385" i="3"/>
  <c r="M3536" i="3"/>
  <c r="Q3536" i="3"/>
  <c r="M1349" i="3"/>
  <c r="Q1349" i="3"/>
  <c r="Q754" i="3"/>
  <c r="M754" i="3"/>
  <c r="M1473" i="3"/>
  <c r="Q1473" i="3"/>
  <c r="M98" i="3"/>
  <c r="Q98" i="3"/>
  <c r="Q257" i="3"/>
  <c r="M257" i="3"/>
  <c r="Q3065" i="3"/>
  <c r="M3065" i="3"/>
  <c r="Q2666" i="3"/>
  <c r="M2666" i="3"/>
  <c r="Q2447" i="3"/>
  <c r="M2447" i="3"/>
  <c r="Q3569" i="3"/>
  <c r="M3569" i="3"/>
  <c r="Q3466" i="3"/>
  <c r="M3466" i="3"/>
  <c r="Q694" i="3"/>
  <c r="M694" i="3"/>
  <c r="M3230" i="3"/>
  <c r="Q3230" i="3"/>
  <c r="M916" i="3"/>
  <c r="Q916" i="3"/>
  <c r="M1945" i="3"/>
  <c r="Q1945" i="3"/>
  <c r="Q1470" i="3"/>
  <c r="M1470" i="3"/>
  <c r="Q2557" i="3"/>
  <c r="M2557" i="3"/>
  <c r="M3240" i="3"/>
  <c r="Q3240" i="3"/>
  <c r="M3468" i="3"/>
  <c r="Q3468" i="3"/>
  <c r="Q3482" i="3"/>
  <c r="M3482" i="3"/>
  <c r="Q2667" i="3"/>
  <c r="M2667" i="3"/>
  <c r="Q1840" i="3"/>
  <c r="M1840" i="3"/>
  <c r="Q1701" i="3"/>
  <c r="M1701" i="3"/>
  <c r="Q1975" i="3"/>
  <c r="M1975" i="3"/>
  <c r="M1781" i="3"/>
  <c r="Q1781" i="3"/>
  <c r="Q3642" i="3"/>
  <c r="M3642" i="3"/>
  <c r="M3081" i="3"/>
  <c r="Q3081" i="3"/>
  <c r="Q2074" i="3"/>
  <c r="M2074" i="3"/>
  <c r="Q1323" i="3"/>
  <c r="M1323" i="3"/>
  <c r="M1237" i="3"/>
  <c r="Q1237" i="3"/>
  <c r="Q1346" i="3"/>
  <c r="M1346" i="3"/>
  <c r="Q2513" i="3"/>
  <c r="M2513" i="3"/>
  <c r="M1229" i="3"/>
  <c r="Q1229" i="3"/>
  <c r="M1456" i="3"/>
  <c r="Q1456" i="3"/>
  <c r="Q3439" i="3"/>
  <c r="M3439" i="3"/>
  <c r="Q2858" i="3"/>
  <c r="M2858" i="3"/>
  <c r="Q2935" i="3"/>
  <c r="M2935" i="3"/>
  <c r="Q3262" i="3"/>
  <c r="M3262" i="3"/>
  <c r="Q875" i="3"/>
  <c r="M875" i="3"/>
  <c r="Q1759" i="3"/>
  <c r="M1759" i="3"/>
  <c r="M2266" i="3"/>
  <c r="Q2266" i="3"/>
  <c r="M3208" i="3"/>
  <c r="Q3208" i="3"/>
  <c r="Q224" i="3"/>
  <c r="M224" i="3"/>
  <c r="M2980" i="3"/>
  <c r="Q2980" i="3"/>
  <c r="M3623" i="3"/>
  <c r="Q3623" i="3"/>
  <c r="Q2985" i="3"/>
  <c r="M2985" i="3"/>
  <c r="Q601" i="3"/>
  <c r="M601" i="3"/>
  <c r="M1818" i="3"/>
  <c r="Q1818" i="3"/>
  <c r="M279" i="3"/>
  <c r="Q279" i="3"/>
  <c r="M1011" i="3"/>
  <c r="Q1011" i="3"/>
  <c r="Q2262" i="3"/>
  <c r="M2262" i="3"/>
  <c r="Q240" i="3"/>
  <c r="M240" i="3"/>
  <c r="Q2607" i="3"/>
  <c r="M2607" i="3"/>
  <c r="Q662" i="3"/>
  <c r="M662" i="3"/>
  <c r="M2191" i="3"/>
  <c r="Q2191" i="3"/>
  <c r="M80" i="3"/>
  <c r="Q80" i="3"/>
  <c r="M2700" i="3"/>
  <c r="Q2700" i="3"/>
  <c r="Q3680" i="3"/>
  <c r="M3680" i="3"/>
  <c r="Q2354" i="3"/>
  <c r="M2354" i="3"/>
  <c r="Q1366" i="3"/>
  <c r="M1366" i="3"/>
  <c r="M1553" i="3"/>
  <c r="Q1553" i="3"/>
  <c r="Q1609" i="3"/>
  <c r="M1609" i="3"/>
  <c r="M2608" i="3"/>
  <c r="Q2608" i="3"/>
  <c r="M3402" i="3"/>
  <c r="Q3402" i="3"/>
  <c r="Q2022" i="3"/>
  <c r="M2022" i="3"/>
  <c r="M2546" i="3"/>
  <c r="Q2546" i="3"/>
  <c r="M223" i="3"/>
  <c r="Q223" i="3"/>
  <c r="M3220" i="3"/>
  <c r="Q3220" i="3"/>
  <c r="M3358" i="3"/>
  <c r="Q3358" i="3"/>
  <c r="M3494" i="3"/>
  <c r="Q3494" i="3"/>
  <c r="Q652" i="3"/>
  <c r="M652" i="3"/>
  <c r="M3395" i="3"/>
  <c r="Q3395" i="3"/>
  <c r="M570" i="3"/>
  <c r="Q570" i="3"/>
  <c r="Q352" i="3"/>
  <c r="M352" i="3"/>
  <c r="Q560" i="3"/>
  <c r="M560" i="3"/>
  <c r="M458" i="3"/>
  <c r="Q458" i="3"/>
  <c r="M1594" i="3"/>
  <c r="Q1594" i="3"/>
  <c r="M3231" i="3"/>
  <c r="Q3231" i="3"/>
  <c r="Q3452" i="3"/>
  <c r="M3452" i="3"/>
  <c r="Q2497" i="3"/>
  <c r="M2497" i="3"/>
  <c r="Q2852" i="3"/>
  <c r="M2852" i="3"/>
  <c r="Q2803" i="3"/>
  <c r="M2803" i="3"/>
  <c r="M1324" i="3"/>
  <c r="Q1324" i="3"/>
  <c r="M2219" i="3"/>
  <c r="Q2219" i="3"/>
  <c r="Q1113" i="3"/>
  <c r="M1113" i="3"/>
  <c r="M959" i="3"/>
  <c r="Q959" i="3"/>
  <c r="Q3116" i="3"/>
  <c r="M3116" i="3"/>
  <c r="M2807" i="3"/>
  <c r="Q2807" i="3"/>
  <c r="Q2828" i="3"/>
  <c r="M2828" i="3"/>
  <c r="M725" i="3"/>
  <c r="Q725" i="3"/>
  <c r="Q1732" i="3"/>
  <c r="M1732" i="3"/>
  <c r="M2604" i="3"/>
  <c r="Q2604" i="3"/>
  <c r="M2300" i="3"/>
  <c r="Q2300" i="3"/>
  <c r="M3122" i="3"/>
  <c r="Q3122" i="3"/>
  <c r="Q3306" i="3"/>
  <c r="M3306" i="3"/>
  <c r="Q1838" i="3"/>
  <c r="M1838" i="3"/>
  <c r="M634" i="3"/>
  <c r="Q634" i="3"/>
  <c r="M2556" i="3"/>
  <c r="Q2556" i="3"/>
  <c r="M3450" i="3"/>
  <c r="Q3450" i="3"/>
  <c r="M1169" i="3"/>
  <c r="Q1169" i="3"/>
  <c r="Q3504" i="3"/>
  <c r="M3504" i="3"/>
  <c r="Q1798" i="3"/>
  <c r="M1798" i="3"/>
  <c r="Q1397" i="3"/>
  <c r="M1397" i="3"/>
  <c r="Q1974" i="3"/>
  <c r="M1974" i="3"/>
  <c r="Q3095" i="3"/>
  <c r="M3095" i="3"/>
  <c r="M2640" i="3"/>
  <c r="Q2640" i="3"/>
  <c r="Q2704" i="3"/>
  <c r="M2704" i="3"/>
  <c r="Q1037" i="3"/>
  <c r="M1037" i="3"/>
  <c r="M1493" i="3"/>
  <c r="Q1493" i="3"/>
  <c r="Q1769" i="3"/>
  <c r="M1769" i="3"/>
  <c r="M516" i="3"/>
  <c r="Q516" i="3"/>
  <c r="Q2349" i="3"/>
  <c r="M2349" i="3"/>
  <c r="M1041" i="3"/>
  <c r="Q1041" i="3"/>
  <c r="Q1047" i="3"/>
  <c r="M1047" i="3"/>
  <c r="M870" i="3"/>
  <c r="Q870" i="3"/>
  <c r="Q1774" i="3"/>
  <c r="M1774" i="3"/>
  <c r="Q1901" i="3"/>
  <c r="M1901" i="3"/>
  <c r="Q1094" i="3"/>
  <c r="M1094" i="3"/>
  <c r="Q1509" i="3"/>
  <c r="M1509" i="3"/>
  <c r="M439" i="3"/>
  <c r="Q439" i="3"/>
  <c r="Q493" i="3"/>
  <c r="M493" i="3"/>
  <c r="Q990" i="3"/>
  <c r="M990" i="3"/>
  <c r="Q242" i="3"/>
  <c r="M242" i="3"/>
  <c r="M2777" i="3"/>
  <c r="Q2777" i="3"/>
  <c r="Q786" i="3"/>
  <c r="M786" i="3"/>
  <c r="Q3559" i="3"/>
  <c r="M3559" i="3"/>
  <c r="Q219" i="3"/>
  <c r="M219" i="3"/>
  <c r="M2278" i="3"/>
  <c r="Q2278" i="3"/>
  <c r="M1056" i="3"/>
  <c r="Q1056" i="3"/>
  <c r="Q653" i="3"/>
  <c r="M653" i="3"/>
  <c r="M819" i="3"/>
  <c r="Q819" i="3"/>
  <c r="Q2413" i="3"/>
  <c r="M2413" i="3"/>
  <c r="Q247" i="3"/>
  <c r="M247" i="3"/>
  <c r="M2434" i="3"/>
  <c r="Q2434" i="3"/>
  <c r="Q693" i="3"/>
  <c r="M693" i="3"/>
  <c r="Q1032" i="3"/>
  <c r="M1032" i="3"/>
  <c r="M2676" i="3"/>
  <c r="Q2676" i="3"/>
  <c r="M1243" i="3"/>
  <c r="Q1243" i="3"/>
  <c r="M3719" i="3"/>
  <c r="Q3719" i="3"/>
  <c r="Q3342" i="3"/>
  <c r="M3342" i="3"/>
  <c r="Q3585" i="3"/>
  <c r="M3585" i="3"/>
  <c r="M726" i="3"/>
  <c r="Q726" i="3"/>
  <c r="M3125" i="3"/>
  <c r="Q3125" i="3"/>
  <c r="M2908" i="3"/>
  <c r="Q2908" i="3"/>
  <c r="Q3637" i="3"/>
  <c r="M3637" i="3"/>
  <c r="Q2097" i="3"/>
  <c r="M2097" i="3"/>
  <c r="M197" i="3"/>
  <c r="Q197" i="3"/>
  <c r="Q1413" i="3"/>
  <c r="M1413" i="3"/>
  <c r="M520" i="3"/>
  <c r="Q520" i="3"/>
  <c r="Q737" i="3"/>
  <c r="M737" i="3"/>
  <c r="Q1396" i="3"/>
  <c r="M1396" i="3"/>
  <c r="M3044" i="3"/>
  <c r="Q3044" i="3"/>
  <c r="Q920" i="3"/>
  <c r="M920" i="3"/>
  <c r="Q3690" i="3"/>
  <c r="M3690" i="3"/>
  <c r="M258" i="3"/>
  <c r="Q258" i="3"/>
  <c r="Q3105" i="3"/>
  <c r="M3105" i="3"/>
  <c r="M2889" i="3"/>
  <c r="Q2889" i="3"/>
  <c r="Q3378" i="3"/>
  <c r="M3378" i="3"/>
  <c r="Q1188" i="3"/>
  <c r="M1188" i="3"/>
  <c r="M715" i="3"/>
  <c r="Q715" i="3"/>
  <c r="Q2158" i="3"/>
  <c r="M2158" i="3"/>
  <c r="Q2286" i="3"/>
  <c r="M2286" i="3"/>
  <c r="Q1982" i="3"/>
  <c r="M1982" i="3"/>
  <c r="M321" i="3"/>
  <c r="Q321" i="3"/>
  <c r="M2459" i="3"/>
  <c r="Q2459" i="3"/>
  <c r="M443" i="3"/>
  <c r="Q443" i="3"/>
  <c r="Q552" i="3"/>
  <c r="M552" i="3"/>
  <c r="Q2973" i="3"/>
  <c r="M2973" i="3"/>
  <c r="Q2691" i="3"/>
  <c r="M2691" i="3"/>
  <c r="M2738" i="3"/>
  <c r="Q2738" i="3"/>
  <c r="Q3600" i="3"/>
  <c r="M3600" i="3"/>
  <c r="M3103" i="3"/>
  <c r="Q3103" i="3"/>
  <c r="Q1921" i="3"/>
  <c r="M1921" i="3"/>
  <c r="Q1964" i="3"/>
  <c r="M1964" i="3"/>
  <c r="M1728" i="3"/>
  <c r="Q1728" i="3"/>
  <c r="Q2404" i="3"/>
  <c r="M2404" i="3"/>
  <c r="Q451" i="3"/>
  <c r="M451" i="3"/>
  <c r="M1050" i="3"/>
  <c r="Q1050" i="3"/>
  <c r="Q3640" i="3"/>
  <c r="M3640" i="3"/>
  <c r="Q1558" i="3"/>
  <c r="M1558" i="3"/>
  <c r="M3567" i="3"/>
  <c r="Q3567" i="3"/>
  <c r="Q3539" i="3"/>
  <c r="M3539" i="3"/>
  <c r="Q2150" i="3"/>
  <c r="M2150" i="3"/>
  <c r="M134" i="3"/>
  <c r="Q134" i="3"/>
  <c r="Q1671" i="3"/>
  <c r="M1671" i="3"/>
  <c r="M2952" i="3"/>
  <c r="Q2952" i="3"/>
  <c r="Q2390" i="3"/>
  <c r="M2390" i="3"/>
  <c r="Q129" i="3"/>
  <c r="M129" i="3"/>
  <c r="M2175" i="3"/>
  <c r="Q2175" i="3"/>
  <c r="Q2351" i="3"/>
  <c r="M2351" i="3"/>
  <c r="M3048" i="3"/>
  <c r="Q3048" i="3"/>
  <c r="Q1081" i="3"/>
  <c r="M1081" i="3"/>
  <c r="Q103" i="3"/>
  <c r="M103" i="3"/>
  <c r="Q2870" i="3"/>
  <c r="M2870" i="3"/>
  <c r="Q3393" i="3"/>
  <c r="M3393" i="3"/>
  <c r="M1205" i="3"/>
  <c r="Q1205" i="3"/>
  <c r="Q399" i="3"/>
  <c r="M399" i="3"/>
  <c r="Q3064" i="3"/>
  <c r="M3064" i="3"/>
  <c r="M2823" i="3"/>
  <c r="Q2823" i="3"/>
  <c r="Q536" i="3"/>
  <c r="M536" i="3"/>
  <c r="Q1956" i="3"/>
  <c r="M1956" i="3"/>
  <c r="Q1351" i="3"/>
  <c r="M1351" i="3"/>
  <c r="M1903" i="3"/>
  <c r="Q1903" i="3"/>
  <c r="Q1677" i="3"/>
  <c r="M1677" i="3"/>
  <c r="M850" i="3"/>
  <c r="Q850" i="3"/>
  <c r="Q1272" i="3"/>
  <c r="M1272" i="3"/>
  <c r="M2916" i="3"/>
  <c r="Q2916" i="3"/>
  <c r="M3162" i="3"/>
  <c r="Q3162" i="3"/>
  <c r="M3387" i="3"/>
  <c r="Q3387" i="3"/>
  <c r="M2796" i="3"/>
  <c r="Q2796" i="3"/>
  <c r="Q1180" i="3"/>
  <c r="M1180" i="3"/>
  <c r="Q2650" i="3"/>
  <c r="M2650" i="3"/>
  <c r="M1256" i="3"/>
  <c r="Q1256" i="3"/>
  <c r="M1784" i="3"/>
  <c r="Q1784" i="3"/>
  <c r="Q638" i="3"/>
  <c r="M638" i="3"/>
  <c r="Q1750" i="3"/>
  <c r="M1750" i="3"/>
  <c r="Q75" i="3"/>
  <c r="M75" i="3"/>
  <c r="M391" i="3"/>
  <c r="Q391" i="3"/>
  <c r="Q1429" i="3"/>
  <c r="M1429" i="3"/>
  <c r="M849" i="3"/>
  <c r="Q849" i="3"/>
  <c r="M1569" i="3"/>
  <c r="Q1569" i="3"/>
  <c r="Q1916" i="3"/>
  <c r="M1916" i="3"/>
  <c r="Q1109" i="3"/>
  <c r="M1109" i="3"/>
  <c r="M1662" i="3"/>
  <c r="Q1662" i="3"/>
  <c r="Q3009" i="3"/>
  <c r="M3009" i="3"/>
  <c r="M1965" i="3"/>
  <c r="Q1965" i="3"/>
  <c r="Q2584" i="3"/>
  <c r="M2584" i="3"/>
  <c r="Q2624" i="3"/>
  <c r="M2624" i="3"/>
  <c r="M999" i="3"/>
  <c r="Q999" i="3"/>
  <c r="M3242" i="3"/>
  <c r="Q3242" i="3"/>
  <c r="M944" i="3"/>
  <c r="Q944" i="3"/>
  <c r="M1268" i="3"/>
  <c r="Q1268" i="3"/>
  <c r="Q643" i="3"/>
  <c r="M643" i="3"/>
  <c r="Q2373" i="3"/>
  <c r="M2373" i="3"/>
  <c r="M1002" i="3"/>
  <c r="Q1002" i="3"/>
  <c r="Q1135" i="3"/>
  <c r="M1135" i="3"/>
  <c r="Q3232" i="3"/>
  <c r="M3232" i="3"/>
  <c r="Q50" i="3"/>
  <c r="M50" i="3"/>
  <c r="M1333" i="3"/>
  <c r="Q1333" i="3"/>
  <c r="Q809" i="3"/>
  <c r="M809" i="3"/>
  <c r="Q2612" i="3"/>
  <c r="M2612" i="3"/>
  <c r="Q2149" i="3"/>
  <c r="M2149" i="3"/>
  <c r="Q1878" i="3"/>
  <c r="M1878" i="3"/>
  <c r="Q1682" i="3"/>
  <c r="M1682" i="3"/>
  <c r="M606" i="3"/>
  <c r="Q606" i="3"/>
  <c r="M1846" i="3"/>
  <c r="Q1846" i="3"/>
  <c r="Q2801" i="3"/>
  <c r="M2801" i="3"/>
  <c r="Q65" i="3"/>
  <c r="M65" i="3"/>
  <c r="M1030" i="3"/>
  <c r="Q1030" i="3"/>
  <c r="M2197" i="3"/>
  <c r="Q2197" i="3"/>
  <c r="Q2930" i="3"/>
  <c r="M2930" i="3"/>
  <c r="M2360" i="3"/>
  <c r="Q2360" i="3"/>
  <c r="M3145" i="3"/>
  <c r="Q3145" i="3"/>
  <c r="M576" i="3"/>
  <c r="Q576" i="3"/>
  <c r="M501" i="3"/>
  <c r="Q501" i="3"/>
  <c r="M1082" i="3"/>
  <c r="Q1082" i="3"/>
  <c r="Q2859" i="3"/>
  <c r="M2859" i="3"/>
  <c r="Q2740" i="3"/>
  <c r="M2740" i="3"/>
  <c r="M1125" i="3"/>
  <c r="Q1125" i="3"/>
  <c r="M2214" i="3"/>
  <c r="Q2214" i="3"/>
  <c r="Q2093" i="3"/>
  <c r="M2093" i="3"/>
  <c r="Q717" i="3"/>
  <c r="M717" i="3"/>
  <c r="M2139" i="3"/>
  <c r="Q2139" i="3"/>
  <c r="M1499" i="3"/>
  <c r="Q1499" i="3"/>
  <c r="Q2639" i="3"/>
  <c r="M2639" i="3"/>
  <c r="M2707" i="3"/>
  <c r="Q2707" i="3"/>
  <c r="M2881" i="3"/>
  <c r="Q2881" i="3"/>
  <c r="M2317" i="3"/>
  <c r="Q2317" i="3"/>
  <c r="M760" i="3"/>
  <c r="Q760" i="3"/>
  <c r="M1280" i="3"/>
  <c r="Q1280" i="3"/>
  <c r="M132" i="3"/>
  <c r="Q132" i="3"/>
  <c r="M3054" i="3"/>
  <c r="Q3054" i="3"/>
  <c r="Q1190" i="3"/>
  <c r="M1190" i="3"/>
  <c r="Q710" i="3"/>
  <c r="M710" i="3"/>
  <c r="Q3708" i="3"/>
  <c r="M3708" i="3"/>
  <c r="Q2224" i="3"/>
  <c r="M2224" i="3"/>
  <c r="M3243" i="3"/>
  <c r="Q3243" i="3"/>
  <c r="Q914" i="3"/>
  <c r="M914" i="3"/>
  <c r="M1645" i="3"/>
  <c r="Q1645" i="3"/>
  <c r="Q1170" i="3"/>
  <c r="M1170" i="3"/>
  <c r="Q1753" i="3"/>
  <c r="M1753" i="3"/>
  <c r="M3507" i="3"/>
  <c r="Q3507" i="3"/>
  <c r="M259" i="3"/>
  <c r="Q259" i="3"/>
  <c r="Q2896" i="3"/>
  <c r="M2896" i="3"/>
  <c r="Q1154" i="3"/>
  <c r="M1154" i="3"/>
  <c r="M3120" i="3"/>
  <c r="Q3120" i="3"/>
  <c r="Q720" i="3"/>
  <c r="M720" i="3"/>
  <c r="M2856" i="3"/>
  <c r="Q2856" i="3"/>
  <c r="M3302" i="3"/>
  <c r="Q3302" i="3"/>
  <c r="M3682" i="3"/>
  <c r="Q3682" i="3"/>
  <c r="Q2299" i="3"/>
  <c r="M2299" i="3"/>
  <c r="Q2784" i="3"/>
  <c r="M2784" i="3"/>
  <c r="Q2632" i="3"/>
  <c r="M2632" i="3"/>
  <c r="Q1014" i="3"/>
  <c r="M1014" i="3"/>
  <c r="M2758" i="3"/>
  <c r="Q2758" i="3"/>
  <c r="Q1557" i="3"/>
  <c r="M1557" i="3"/>
  <c r="M3570" i="3"/>
  <c r="Q3570" i="3"/>
  <c r="M168" i="3"/>
  <c r="Q168" i="3"/>
  <c r="Q3636" i="3"/>
  <c r="M3636" i="3"/>
  <c r="M2409" i="3"/>
  <c r="Q2409" i="3"/>
  <c r="M56" i="3"/>
  <c r="Q56" i="3"/>
  <c r="M2560" i="3"/>
  <c r="Q2560" i="3"/>
  <c r="M1958" i="3"/>
  <c r="Q1958" i="3"/>
  <c r="M474" i="3"/>
  <c r="Q474" i="3"/>
  <c r="Q263" i="3"/>
  <c r="M263" i="3"/>
  <c r="M2442" i="3"/>
  <c r="Q2442" i="3"/>
  <c r="M3404" i="3"/>
  <c r="Q3404" i="3"/>
  <c r="M2378" i="3"/>
  <c r="Q2378" i="3"/>
  <c r="Q3413" i="3"/>
  <c r="M3413" i="3"/>
  <c r="M3411" i="3"/>
  <c r="Q3411" i="3"/>
  <c r="M2203" i="3"/>
  <c r="Q2203" i="3"/>
  <c r="M1095" i="3"/>
  <c r="Q1095" i="3"/>
  <c r="M611" i="3"/>
  <c r="Q611" i="3"/>
  <c r="Q81" i="3"/>
  <c r="M81" i="3"/>
  <c r="M2125" i="3"/>
  <c r="Q2125" i="3"/>
  <c r="Q368" i="3"/>
  <c r="M368" i="3"/>
  <c r="Q2969" i="3"/>
  <c r="M2969" i="3"/>
  <c r="M2116" i="3"/>
  <c r="Q2116" i="3"/>
  <c r="M1211" i="3"/>
  <c r="Q1211" i="3"/>
  <c r="Q2489" i="3"/>
  <c r="M2489" i="3"/>
  <c r="Q992" i="3"/>
  <c r="M992" i="3"/>
  <c r="Q2932" i="3"/>
  <c r="M2932" i="3"/>
  <c r="Q1027" i="3"/>
  <c r="M1027" i="3"/>
  <c r="Q636" i="3"/>
  <c r="M636" i="3"/>
  <c r="M3556" i="3"/>
  <c r="Q3556" i="3"/>
  <c r="Q1849" i="3"/>
  <c r="M1849" i="3"/>
  <c r="M2107" i="3"/>
  <c r="Q2107" i="3"/>
  <c r="Q2834" i="3"/>
  <c r="M2834" i="3"/>
  <c r="M2816" i="3"/>
  <c r="Q2816" i="3"/>
  <c r="Q3377" i="3"/>
  <c r="M3377" i="3"/>
  <c r="Q3072" i="3"/>
  <c r="M3072" i="3"/>
  <c r="M3667" i="3"/>
  <c r="Q3667" i="3"/>
  <c r="Q2857" i="3"/>
  <c r="M2857" i="3"/>
  <c r="M3405" i="3"/>
  <c r="Q3405" i="3"/>
  <c r="M3312" i="3"/>
  <c r="Q3312" i="3"/>
  <c r="Q3397" i="3"/>
  <c r="M3397" i="3"/>
  <c r="Q2833" i="3"/>
  <c r="M2833" i="3"/>
  <c r="Q415" i="3"/>
  <c r="M415" i="3"/>
  <c r="M1376" i="3"/>
  <c r="Q1376" i="3"/>
  <c r="M1954" i="3"/>
  <c r="Q1954" i="3"/>
  <c r="M2220" i="3"/>
  <c r="Q2220" i="3"/>
  <c r="M340" i="3"/>
  <c r="Q340" i="3"/>
  <c r="Q905" i="3"/>
  <c r="M905" i="3"/>
  <c r="M1179" i="3"/>
  <c r="Q1179" i="3"/>
  <c r="M1880" i="3"/>
  <c r="Q1880" i="3"/>
  <c r="M599" i="3"/>
  <c r="Q599" i="3"/>
  <c r="Q1983" i="3"/>
  <c r="M1983" i="3"/>
  <c r="M3090" i="3"/>
  <c r="Q3090" i="3"/>
  <c r="Q1198" i="3"/>
  <c r="M1198" i="3"/>
  <c r="M2119" i="3"/>
  <c r="Q2119" i="3"/>
  <c r="Q1267" i="3"/>
  <c r="M1267" i="3"/>
  <c r="M251" i="3"/>
  <c r="Q251" i="3"/>
  <c r="Q420" i="3"/>
  <c r="M420" i="3"/>
  <c r="Q2491" i="3"/>
  <c r="M2491" i="3"/>
  <c r="M3222" i="3"/>
  <c r="Q3222" i="3"/>
  <c r="M2088" i="3"/>
  <c r="Q2088" i="3"/>
  <c r="M3660" i="3"/>
  <c r="Q3660" i="3"/>
  <c r="Q280" i="3"/>
  <c r="M280" i="3"/>
  <c r="Q3253" i="3"/>
  <c r="M3253" i="3"/>
  <c r="Q1204" i="3"/>
  <c r="M1204" i="3"/>
  <c r="Q2277" i="3"/>
  <c r="M2277" i="3"/>
  <c r="M1536" i="3"/>
  <c r="Q1536" i="3"/>
  <c r="M2118" i="3"/>
  <c r="Q2118" i="3"/>
  <c r="M2613" i="3"/>
  <c r="Q2613" i="3"/>
  <c r="M2566" i="3"/>
  <c r="Q2566" i="3"/>
  <c r="M1918" i="3"/>
  <c r="Q1918" i="3"/>
  <c r="M777" i="3"/>
  <c r="Q777" i="3"/>
  <c r="M888" i="3"/>
  <c r="Q888" i="3"/>
  <c r="M3023" i="3"/>
  <c r="Q3023" i="3"/>
  <c r="Q2658" i="3"/>
  <c r="M2658" i="3"/>
  <c r="M1221" i="3"/>
  <c r="Q1221" i="3"/>
  <c r="M1540" i="3"/>
  <c r="Q1540" i="3"/>
  <c r="M3692" i="3"/>
  <c r="Q3692" i="3"/>
  <c r="M2368" i="3"/>
  <c r="Q2368" i="3"/>
  <c r="Q2579" i="3"/>
  <c r="M2579" i="3"/>
  <c r="Q942" i="3"/>
  <c r="M942" i="3"/>
  <c r="M2336" i="3"/>
  <c r="Q2336" i="3"/>
  <c r="Q974" i="3"/>
  <c r="M974" i="3"/>
  <c r="M1947" i="3"/>
  <c r="Q1947" i="3"/>
  <c r="Q2173" i="3"/>
  <c r="M2173" i="3"/>
  <c r="Q3388" i="3"/>
  <c r="M3388" i="3"/>
  <c r="Q1166" i="3"/>
  <c r="M1166" i="3"/>
  <c r="M133" i="3"/>
  <c r="Q133" i="3"/>
  <c r="M1312" i="3"/>
  <c r="Q1312" i="3"/>
  <c r="Q1893" i="3"/>
  <c r="M1893" i="3"/>
  <c r="Q1888" i="3"/>
  <c r="M1888" i="3"/>
  <c r="M1126" i="3"/>
  <c r="Q1126" i="3"/>
  <c r="Q3341" i="3"/>
  <c r="M3341" i="3"/>
  <c r="M928" i="3"/>
  <c r="Q928" i="3"/>
  <c r="Q1935" i="3"/>
  <c r="M1935" i="3"/>
  <c r="Q3115" i="3"/>
  <c r="M3115" i="3"/>
  <c r="M2588" i="3"/>
  <c r="Q2588" i="3"/>
  <c r="M220" i="3"/>
  <c r="Q220" i="3"/>
  <c r="M1463" i="3"/>
  <c r="Q1463" i="3"/>
  <c r="Q2599" i="3"/>
  <c r="M2599" i="3"/>
  <c r="Q266" i="3"/>
  <c r="M266" i="3"/>
  <c r="M333" i="3"/>
  <c r="Q333" i="3"/>
  <c r="M2631" i="3"/>
  <c r="Q2631" i="3"/>
  <c r="Q750" i="3"/>
  <c r="M750" i="3"/>
  <c r="M813" i="3"/>
  <c r="Q813" i="3"/>
  <c r="M1484" i="3"/>
  <c r="Q1484" i="3"/>
  <c r="Q283" i="3"/>
  <c r="M283" i="3"/>
  <c r="Q1466" i="3"/>
  <c r="M1466" i="3"/>
  <c r="Q1022" i="3"/>
  <c r="M1022" i="3"/>
  <c r="M3635" i="3"/>
  <c r="Q3635" i="3"/>
  <c r="M1129" i="3"/>
  <c r="Q1129" i="3"/>
  <c r="Q532" i="3"/>
  <c r="M532" i="3"/>
  <c r="Q1690" i="3"/>
  <c r="M1690" i="3"/>
  <c r="M1842" i="3"/>
  <c r="Q1842" i="3"/>
  <c r="Q1430" i="3"/>
  <c r="M1430" i="3"/>
  <c r="Q1128" i="3"/>
  <c r="M1128" i="3"/>
  <c r="Q1055" i="3"/>
  <c r="M1055" i="3"/>
  <c r="Q2436" i="3"/>
  <c r="M2436" i="3"/>
  <c r="Q550" i="3"/>
  <c r="M550" i="3"/>
  <c r="M62" i="3"/>
  <c r="Q62" i="3"/>
  <c r="Q2272" i="3"/>
  <c r="M2272" i="3"/>
  <c r="M2028" i="3"/>
  <c r="Q2028" i="3"/>
  <c r="M3198" i="3"/>
  <c r="Q3198" i="3"/>
  <c r="Q3299" i="3"/>
  <c r="M3299" i="3"/>
  <c r="Q1678" i="3"/>
  <c r="M1678" i="3"/>
  <c r="Q216" i="3"/>
  <c r="M216" i="3"/>
  <c r="Q3449" i="3"/>
  <c r="M3449" i="3"/>
  <c r="M2006" i="3"/>
  <c r="Q2006" i="3"/>
  <c r="Q1355" i="3"/>
  <c r="M1355" i="3"/>
  <c r="Q1620" i="3"/>
  <c r="M1620" i="3"/>
  <c r="M1186" i="3"/>
  <c r="Q1186" i="3"/>
  <c r="M2675" i="3"/>
  <c r="Q2675" i="3"/>
  <c r="Q2901" i="3"/>
  <c r="M2901" i="3"/>
  <c r="Q2846" i="3"/>
  <c r="M2846" i="3"/>
  <c r="Q375" i="3"/>
  <c r="M375" i="3"/>
  <c r="Q614" i="3"/>
  <c r="M614" i="3"/>
  <c r="Q1977" i="3"/>
  <c r="M1977" i="3"/>
  <c r="M2358" i="3"/>
  <c r="Q2358" i="3"/>
  <c r="Q2744" i="3"/>
  <c r="M2744" i="3"/>
  <c r="Q1872" i="3"/>
  <c r="M1872" i="3"/>
  <c r="M1068" i="3"/>
  <c r="Q1068" i="3"/>
  <c r="Q2417" i="3"/>
  <c r="M2417" i="3"/>
  <c r="Q3147" i="3"/>
  <c r="M3147" i="3"/>
  <c r="Q1347" i="3"/>
  <c r="M1347" i="3"/>
  <c r="M679" i="3"/>
  <c r="Q679" i="3"/>
  <c r="Q812" i="3"/>
  <c r="M812" i="3"/>
  <c r="Q2101" i="3"/>
  <c r="M2101" i="3"/>
  <c r="Q824" i="3"/>
  <c r="M824" i="3"/>
  <c r="M1293" i="3"/>
  <c r="Q1293" i="3"/>
  <c r="Q2837" i="3"/>
  <c r="M2837" i="3"/>
  <c r="Q581" i="3"/>
  <c r="M581" i="3"/>
  <c r="M1024" i="3"/>
  <c r="Q1024" i="3"/>
  <c r="Q239" i="3"/>
  <c r="M239" i="3"/>
  <c r="M1428" i="3"/>
  <c r="Q1428" i="3"/>
  <c r="Q3448" i="3"/>
  <c r="M3448" i="3"/>
  <c r="Q2430" i="3"/>
  <c r="M2430" i="3"/>
  <c r="M445" i="3"/>
  <c r="Q445" i="3"/>
  <c r="M1930" i="3"/>
  <c r="Q1930" i="3"/>
  <c r="Q994" i="3"/>
  <c r="M994" i="3"/>
  <c r="M2665" i="3"/>
  <c r="Q2665" i="3"/>
  <c r="M2350" i="3"/>
  <c r="Q2350" i="3"/>
  <c r="Q1146" i="3"/>
  <c r="M1146" i="3"/>
  <c r="Q3350" i="3"/>
  <c r="M3350" i="3"/>
  <c r="Q207" i="3"/>
  <c r="M207" i="3"/>
  <c r="M704" i="3"/>
  <c r="Q704" i="3"/>
  <c r="M1378" i="3"/>
  <c r="Q1378" i="3"/>
  <c r="M3185" i="3"/>
  <c r="Q3185" i="3"/>
  <c r="M2752" i="3"/>
  <c r="Q2752" i="3"/>
  <c r="Q949" i="3"/>
  <c r="M949" i="3"/>
  <c r="M2564" i="3"/>
  <c r="Q2564" i="3"/>
  <c r="Q2202" i="3"/>
  <c r="M2202" i="3"/>
  <c r="Q711" i="3"/>
  <c r="M711" i="3"/>
  <c r="Q2083" i="3"/>
  <c r="M2083" i="3"/>
  <c r="Q2578" i="3"/>
  <c r="M2578" i="3"/>
  <c r="Q3032" i="3"/>
  <c r="M3032" i="3"/>
  <c r="M1776" i="3"/>
  <c r="Q1776" i="3"/>
  <c r="M594" i="3"/>
  <c r="Q594" i="3"/>
  <c r="M317" i="3"/>
  <c r="Q317" i="3"/>
  <c r="M2425" i="3"/>
  <c r="Q2425" i="3"/>
  <c r="M2757" i="3"/>
  <c r="Q2757" i="3"/>
  <c r="Q392" i="3"/>
  <c r="M392" i="3"/>
  <c r="M3290" i="3"/>
  <c r="Q3290" i="3"/>
  <c r="M3062" i="3"/>
  <c r="Q3062" i="3"/>
  <c r="Q2997" i="3"/>
  <c r="M2997" i="3"/>
  <c r="M2290" i="3"/>
  <c r="Q2290" i="3"/>
  <c r="Q2334" i="3"/>
  <c r="M2334" i="3"/>
  <c r="M2144" i="3"/>
  <c r="Q2144" i="3"/>
  <c r="M2013" i="3"/>
  <c r="Q2013" i="3"/>
  <c r="Q989" i="3"/>
  <c r="M989" i="3"/>
  <c r="M3488" i="3"/>
  <c r="Q3488" i="3"/>
  <c r="Q1897" i="3"/>
  <c r="M1897" i="3"/>
  <c r="Q2934" i="3"/>
  <c r="M2934" i="3"/>
  <c r="Q2594" i="3"/>
  <c r="M2594" i="3"/>
  <c r="Q1137" i="3"/>
  <c r="M1137" i="3"/>
  <c r="Q1153" i="3"/>
  <c r="M1153" i="3"/>
  <c r="Q276" i="3"/>
  <c r="M276" i="3"/>
  <c r="Q1051" i="3"/>
  <c r="M1051" i="3"/>
  <c r="Q903" i="3"/>
  <c r="M903" i="3"/>
  <c r="M2543" i="3"/>
  <c r="Q2543" i="3"/>
  <c r="Q2401" i="3"/>
  <c r="M2401" i="3"/>
  <c r="M2180" i="3"/>
  <c r="Q2180" i="3"/>
  <c r="M2659" i="3"/>
  <c r="Q2659" i="3"/>
  <c r="M2931" i="3"/>
  <c r="Q2931" i="3"/>
  <c r="Q1309" i="3"/>
  <c r="M1309" i="3"/>
  <c r="Q795" i="3"/>
  <c r="M795" i="3"/>
  <c r="M1285" i="3"/>
  <c r="Q1285" i="3"/>
  <c r="Q1454" i="3"/>
  <c r="M1454" i="3"/>
  <c r="Q64" i="3"/>
  <c r="M64" i="3"/>
  <c r="Q1696" i="3"/>
  <c r="M1696" i="3"/>
  <c r="Q1389" i="3"/>
  <c r="M1389" i="3"/>
  <c r="Q1328" i="3"/>
  <c r="M1328" i="3"/>
  <c r="Q3455" i="3"/>
  <c r="M3455" i="3"/>
  <c r="M1763" i="3"/>
  <c r="Q1763" i="3"/>
  <c r="Q2250" i="3"/>
  <c r="M2250" i="3"/>
  <c r="Q1115" i="3"/>
  <c r="M1115" i="3"/>
  <c r="M978" i="3"/>
  <c r="Q978" i="3"/>
  <c r="M2791" i="3"/>
  <c r="Q2791" i="3"/>
  <c r="M2955" i="3"/>
  <c r="Q2955" i="3"/>
  <c r="Q3070" i="3"/>
  <c r="M3070" i="3"/>
  <c r="Q908" i="3"/>
  <c r="M908" i="3"/>
  <c r="M1249" i="3"/>
  <c r="Q1249" i="3"/>
  <c r="M118" i="3"/>
  <c r="Q118" i="3"/>
  <c r="M1934" i="3"/>
  <c r="Q1934" i="3"/>
  <c r="Q3239" i="3"/>
  <c r="M3239" i="3"/>
  <c r="M3140" i="3"/>
  <c r="Q3140" i="3"/>
  <c r="Q1661" i="3"/>
  <c r="M1661" i="3"/>
  <c r="M2771" i="3"/>
  <c r="Q2771" i="3"/>
  <c r="M108" i="3"/>
  <c r="Q108" i="3"/>
  <c r="M524" i="3"/>
  <c r="Q524" i="3"/>
  <c r="M2280" i="3"/>
  <c r="Q2280" i="3"/>
  <c r="M645" i="3"/>
  <c r="Q645" i="3"/>
  <c r="M688" i="3"/>
  <c r="Q688" i="3"/>
  <c r="M468" i="3"/>
  <c r="Q468" i="3"/>
  <c r="Q1868" i="3"/>
  <c r="M1868" i="3"/>
  <c r="Q1185" i="3"/>
  <c r="M1185" i="3"/>
  <c r="M3014" i="3"/>
  <c r="Q3014" i="3"/>
  <c r="M2337" i="3"/>
  <c r="Q2337" i="3"/>
  <c r="Q2374" i="3"/>
  <c r="M2374" i="3"/>
  <c r="Q2080" i="3"/>
  <c r="M2080" i="3"/>
  <c r="Q2941" i="3"/>
  <c r="M2941" i="3"/>
  <c r="Q1201" i="3"/>
  <c r="M1201" i="3"/>
  <c r="M893" i="3"/>
  <c r="Q893" i="3"/>
  <c r="Q2274" i="3"/>
  <c r="M2274" i="3"/>
  <c r="Q3552" i="3"/>
  <c r="M3552" i="3"/>
  <c r="Q1680" i="3"/>
  <c r="M1680" i="3"/>
  <c r="Q2427" i="3"/>
  <c r="M2427" i="3"/>
  <c r="Q3006" i="3"/>
  <c r="M3006" i="3"/>
  <c r="Q886" i="3"/>
  <c r="M886" i="3"/>
  <c r="M453" i="3"/>
  <c r="Q453" i="3"/>
  <c r="M973" i="3"/>
  <c r="Q973" i="3"/>
  <c r="M1067" i="3"/>
  <c r="Q1067" i="3"/>
  <c r="M3610" i="3"/>
  <c r="Q3610" i="3"/>
  <c r="M347" i="3"/>
  <c r="Q347" i="3"/>
  <c r="Q2307" i="3"/>
  <c r="M2307" i="3"/>
  <c r="Q1505" i="3"/>
  <c r="M1505" i="3"/>
  <c r="Q90" i="3"/>
  <c r="M90" i="3"/>
  <c r="Q2977" i="3"/>
  <c r="M2977" i="3"/>
  <c r="M1200" i="3"/>
  <c r="Q1200" i="3"/>
  <c r="Q1607" i="3"/>
  <c r="M1607" i="3"/>
  <c r="Q1699" i="3"/>
  <c r="M1699" i="3"/>
  <c r="Q58" i="3"/>
  <c r="M58" i="3"/>
  <c r="M1622" i="3"/>
  <c r="Q1622" i="3"/>
  <c r="M3711" i="3"/>
  <c r="Q3711" i="3"/>
  <c r="M252" i="3"/>
  <c r="Q252" i="3"/>
  <c r="Q1752" i="3"/>
  <c r="M1752" i="3"/>
  <c r="Q2742" i="3"/>
  <c r="M2742" i="3"/>
  <c r="Q1176" i="3"/>
  <c r="M1176" i="3"/>
  <c r="M630" i="3"/>
  <c r="Q630" i="3"/>
  <c r="Q156" i="3"/>
  <c r="M156" i="3"/>
  <c r="Q1618" i="3"/>
  <c r="M1618" i="3"/>
  <c r="Q53" i="3"/>
  <c r="M53" i="3"/>
  <c r="M2102" i="3"/>
  <c r="Q2102" i="3"/>
  <c r="M3252" i="3"/>
  <c r="Q3252" i="3"/>
  <c r="M2450" i="3"/>
  <c r="Q2450" i="3"/>
  <c r="Q1124" i="3"/>
  <c r="M1124" i="3"/>
  <c r="M3579" i="3"/>
  <c r="Q3579" i="3"/>
  <c r="Q3490" i="3"/>
  <c r="M3490" i="3"/>
  <c r="M96" i="3"/>
  <c r="Q96" i="3"/>
  <c r="Q1305" i="3"/>
  <c r="M1305" i="3"/>
  <c r="M2392" i="3"/>
  <c r="Q2392" i="3"/>
  <c r="M3551" i="3"/>
  <c r="Q3551" i="3"/>
  <c r="Q1851" i="3"/>
  <c r="M1851" i="3"/>
  <c r="Q1596" i="3"/>
  <c r="M1596" i="3"/>
  <c r="M851" i="3"/>
  <c r="Q851" i="3"/>
  <c r="M2664" i="3"/>
  <c r="Q2664" i="3"/>
  <c r="Q852" i="3"/>
  <c r="M852" i="3"/>
  <c r="Q921" i="3"/>
  <c r="M921" i="3"/>
  <c r="M2137" i="3"/>
  <c r="Q2137" i="3"/>
  <c r="M923" i="3"/>
  <c r="Q923" i="3"/>
  <c r="M1758" i="3"/>
  <c r="Q1758" i="3"/>
  <c r="M995" i="3"/>
  <c r="Q995" i="3"/>
  <c r="Q40" i="3"/>
  <c r="M40" i="3"/>
  <c r="M3321" i="3"/>
  <c r="Q3321" i="3"/>
  <c r="Q3438" i="3"/>
  <c r="M3438" i="3"/>
  <c r="M1874" i="3"/>
  <c r="Q1874" i="3"/>
  <c r="M2271" i="3"/>
  <c r="Q2271" i="3"/>
  <c r="M1242" i="3"/>
  <c r="Q1242" i="3"/>
  <c r="M885" i="3"/>
  <c r="Q885" i="3"/>
  <c r="Q2656" i="3"/>
  <c r="M2656" i="3"/>
  <c r="M331" i="3"/>
  <c r="Q331" i="3"/>
  <c r="M2820" i="3"/>
  <c r="Q2820" i="3"/>
  <c r="M1216" i="3"/>
  <c r="Q1216" i="3"/>
  <c r="Q589" i="3"/>
  <c r="M589" i="3"/>
  <c r="M3212" i="3"/>
  <c r="Q3212" i="3"/>
  <c r="Q2294" i="3"/>
  <c r="M2294" i="3"/>
  <c r="M268" i="3"/>
  <c r="Q268" i="3"/>
  <c r="M1448" i="3"/>
  <c r="Q1448" i="3"/>
  <c r="Q3320" i="3"/>
  <c r="M3320" i="3"/>
  <c r="Q3094" i="3"/>
  <c r="M3094" i="3"/>
  <c r="M764" i="3"/>
  <c r="Q764" i="3"/>
  <c r="Q389" i="3"/>
  <c r="M389" i="3"/>
  <c r="Q2128" i="3"/>
  <c r="M2128" i="3"/>
  <c r="Q49" i="3"/>
  <c r="M49" i="3"/>
  <c r="M2370" i="3"/>
  <c r="Q2370" i="3"/>
  <c r="Q873" i="3"/>
  <c r="M873" i="3"/>
  <c r="Q1644" i="3"/>
  <c r="M1644" i="3"/>
  <c r="M1142" i="3"/>
  <c r="Q1142" i="3"/>
  <c r="Q698" i="3"/>
  <c r="M698" i="3"/>
  <c r="M2431" i="3"/>
  <c r="Q2431" i="3"/>
  <c r="Q572" i="3"/>
  <c r="M572" i="3"/>
  <c r="Q2460" i="3"/>
  <c r="M2460" i="3"/>
  <c r="M3297" i="3"/>
  <c r="Q3297" i="3"/>
  <c r="Q1528" i="3"/>
  <c r="M1528" i="3"/>
  <c r="Q2114" i="3"/>
  <c r="M2114" i="3"/>
  <c r="Q1255" i="3"/>
  <c r="M1255" i="3"/>
  <c r="Q1387" i="3"/>
  <c r="M1387" i="3"/>
  <c r="Q3281" i="3"/>
  <c r="M3281" i="3"/>
  <c r="M2906" i="3"/>
  <c r="Q2906" i="3"/>
  <c r="Q190" i="3"/>
  <c r="M190" i="3"/>
  <c r="Q2688" i="3"/>
  <c r="M2688" i="3"/>
  <c r="Q1491" i="3"/>
  <c r="M1491" i="3"/>
  <c r="Q1447" i="3"/>
  <c r="M1447" i="3"/>
  <c r="M1158" i="3"/>
  <c r="Q1158" i="3"/>
  <c r="M3142" i="3"/>
  <c r="Q3142" i="3"/>
  <c r="Q2467" i="3"/>
  <c r="M2467" i="3"/>
  <c r="Q1976" i="3"/>
  <c r="M1976" i="3"/>
  <c r="Q706" i="3"/>
  <c r="M706" i="3"/>
  <c r="M2733" i="3"/>
  <c r="Q2733" i="3"/>
  <c r="M3124" i="3"/>
  <c r="Q3124" i="3"/>
  <c r="M3016" i="3"/>
  <c r="Q3016" i="3"/>
  <c r="M3696" i="3"/>
  <c r="Q3696" i="3"/>
  <c r="M1762" i="3"/>
  <c r="Q1762" i="3"/>
  <c r="Q3233" i="3"/>
  <c r="M3233" i="3"/>
  <c r="Q3015" i="3"/>
  <c r="M3015" i="3"/>
  <c r="M839" i="3"/>
  <c r="Q839" i="3"/>
  <c r="Q509" i="3"/>
  <c r="M509" i="3"/>
  <c r="M542" i="3"/>
  <c r="Q542" i="3"/>
  <c r="M2279" i="3"/>
  <c r="Q2279" i="3"/>
  <c r="Q1981" i="3"/>
  <c r="M1981" i="3"/>
  <c r="Q618" i="3"/>
  <c r="M618" i="3"/>
  <c r="M1101" i="3"/>
  <c r="Q1101" i="3"/>
  <c r="Q86" i="3"/>
  <c r="M86" i="3"/>
  <c r="Q2100" i="3"/>
  <c r="M2100" i="3"/>
  <c r="M1490" i="3"/>
  <c r="Q1490" i="3"/>
  <c r="Q3376" i="3"/>
  <c r="M3376" i="3"/>
  <c r="Q3474" i="3"/>
  <c r="M3474" i="3"/>
  <c r="Q68" i="3"/>
  <c r="M68" i="3"/>
  <c r="M2549" i="3"/>
  <c r="Q2549" i="3"/>
  <c r="M302" i="3"/>
  <c r="Q302" i="3"/>
  <c r="Q1778" i="3"/>
  <c r="M1778" i="3"/>
  <c r="M2817" i="3"/>
  <c r="Q2817" i="3"/>
  <c r="M834" i="3"/>
  <c r="Q834" i="3"/>
  <c r="M894" i="3"/>
  <c r="Q894" i="3"/>
  <c r="Q1996" i="3"/>
  <c r="M1996" i="3"/>
  <c r="Q1567" i="3"/>
  <c r="M1567" i="3"/>
  <c r="M3485" i="3"/>
  <c r="Q3485" i="3"/>
  <c r="M1804" i="3"/>
  <c r="Q1804" i="3"/>
  <c r="M3324" i="3"/>
  <c r="Q3324" i="3"/>
  <c r="M2133" i="3"/>
  <c r="Q2133" i="3"/>
  <c r="Q1269" i="3"/>
  <c r="M1269" i="3"/>
  <c r="M2419" i="3"/>
  <c r="Q2419" i="3"/>
  <c r="Q60" i="3"/>
  <c r="M60" i="3"/>
  <c r="Q2406" i="3"/>
  <c r="M2406" i="3"/>
  <c r="Q2449" i="3"/>
  <c r="M2449" i="3"/>
  <c r="Q3369" i="3"/>
  <c r="M3369" i="3"/>
  <c r="M1962" i="3"/>
  <c r="Q1962" i="3"/>
  <c r="M3229" i="3"/>
  <c r="Q3229" i="3"/>
  <c r="Q569" i="3"/>
  <c r="M569" i="3"/>
  <c r="M3664" i="3"/>
  <c r="Q3664" i="3"/>
  <c r="M2395" i="3"/>
  <c r="Q2395" i="3"/>
  <c r="Q2143" i="3"/>
  <c r="M2143" i="3"/>
  <c r="Q2124" i="3"/>
  <c r="M2124" i="3"/>
  <c r="Q1301" i="3"/>
  <c r="M1301" i="3"/>
  <c r="M2030" i="3"/>
  <c r="Q2030" i="3"/>
  <c r="Q548" i="3"/>
  <c r="M548" i="3"/>
  <c r="M627" i="3"/>
  <c r="Q627" i="3"/>
  <c r="Q1794" i="3"/>
  <c r="M1794" i="3"/>
  <c r="M2061" i="3"/>
  <c r="Q2061" i="3"/>
  <c r="Q66" i="3"/>
  <c r="M66" i="3"/>
  <c r="M727" i="3"/>
  <c r="Q727" i="3"/>
  <c r="Q2989" i="3"/>
  <c r="M2989" i="3"/>
  <c r="M2110" i="3"/>
  <c r="Q2110" i="3"/>
  <c r="Q417" i="3"/>
  <c r="M417" i="3"/>
  <c r="Q2567" i="3"/>
  <c r="M2567" i="3"/>
  <c r="Q2621" i="3"/>
  <c r="M2621" i="3"/>
  <c r="M2839" i="3"/>
  <c r="Q2839" i="3"/>
  <c r="Q284" i="3"/>
  <c r="M284" i="3"/>
  <c r="M602" i="3"/>
  <c r="Q602" i="3"/>
  <c r="M3150" i="3"/>
  <c r="Q3150" i="3"/>
  <c r="M3134" i="3"/>
  <c r="Q3134" i="3"/>
  <c r="M1724" i="3"/>
  <c r="Q1724" i="3"/>
  <c r="M2868" i="3"/>
  <c r="Q2868" i="3"/>
  <c r="M722" i="3"/>
  <c r="Q722" i="3"/>
  <c r="Q898" i="3"/>
  <c r="M898" i="3"/>
  <c r="Q677" i="3"/>
  <c r="M677" i="3"/>
  <c r="Q1316" i="3"/>
  <c r="M1316" i="3"/>
  <c r="Q603" i="3"/>
  <c r="M603" i="3"/>
  <c r="Q3005" i="3"/>
  <c r="M3005" i="3"/>
  <c r="Q3520" i="3"/>
  <c r="M3520" i="3"/>
  <c r="M1681" i="3"/>
  <c r="Q1681" i="3"/>
  <c r="M2385" i="3"/>
  <c r="Q2385" i="3"/>
  <c r="Q1358" i="3"/>
  <c r="M1358" i="3"/>
  <c r="M3641" i="3"/>
  <c r="Q3641" i="3"/>
  <c r="Q2433" i="3"/>
  <c r="M2433" i="3"/>
  <c r="Q757" i="3"/>
  <c r="M757" i="3"/>
  <c r="Q666" i="3"/>
  <c r="M666" i="3"/>
  <c r="M1420" i="3"/>
  <c r="Q1420" i="3"/>
  <c r="Q1245" i="3"/>
  <c r="M1245" i="3"/>
  <c r="M1515" i="3"/>
  <c r="Q1515" i="3"/>
  <c r="M278" i="3"/>
  <c r="Q278" i="3"/>
  <c r="M1855" i="3"/>
  <c r="Q1855" i="3"/>
  <c r="Q1664" i="3"/>
  <c r="M1664" i="3"/>
  <c r="M293" i="3"/>
  <c r="Q293" i="3"/>
  <c r="Q3315" i="3"/>
  <c r="M3315" i="3"/>
  <c r="M623" i="3"/>
  <c r="Q623" i="3"/>
  <c r="M1721" i="3"/>
  <c r="Q1721" i="3"/>
  <c r="Q1796" i="3"/>
  <c r="M1796" i="3"/>
  <c r="Q1167" i="3"/>
  <c r="M1167" i="3"/>
  <c r="Q1026" i="3"/>
  <c r="M1026" i="3"/>
  <c r="Q2982" i="3"/>
  <c r="M2982" i="3"/>
  <c r="M2592" i="3"/>
  <c r="Q2592" i="3"/>
  <c r="M960" i="3"/>
  <c r="Q960" i="3"/>
  <c r="M434" i="3"/>
  <c r="Q434" i="3"/>
  <c r="M592" i="3"/>
  <c r="Q592" i="3"/>
  <c r="Q225" i="3"/>
  <c r="M225" i="3"/>
  <c r="M1586" i="3"/>
  <c r="Q1586" i="3"/>
  <c r="Q2249" i="3"/>
  <c r="M2249" i="3"/>
  <c r="M87" i="3"/>
  <c r="Q87" i="3"/>
  <c r="M1631" i="3"/>
  <c r="Q1631" i="3"/>
  <c r="M2922" i="3"/>
  <c r="Q2922" i="3"/>
  <c r="M1510" i="3"/>
  <c r="Q1510" i="3"/>
  <c r="Q1898" i="3"/>
  <c r="M1898" i="3"/>
  <c r="M881" i="3"/>
  <c r="Q881" i="3"/>
  <c r="Q2970" i="3"/>
  <c r="M2970" i="3"/>
  <c r="M1442" i="3"/>
  <c r="Q1442" i="3"/>
  <c r="Q3271" i="3"/>
  <c r="M3271" i="3"/>
  <c r="M1831" i="3"/>
  <c r="Q1831" i="3"/>
  <c r="Q525" i="3"/>
  <c r="M525" i="3"/>
  <c r="Q637" i="3"/>
  <c r="M637" i="3"/>
  <c r="M315" i="3"/>
  <c r="Q315" i="3"/>
  <c r="Q413" i="3"/>
  <c r="M413" i="3"/>
  <c r="Q816" i="3"/>
  <c r="M816" i="3"/>
  <c r="M1891" i="3"/>
  <c r="Q1891" i="3"/>
  <c r="M1452" i="3"/>
  <c r="Q1452" i="3"/>
  <c r="M3172" i="3"/>
  <c r="Q3172" i="3"/>
  <c r="M2576" i="3"/>
  <c r="Q2576" i="3"/>
  <c r="Q1896" i="3"/>
  <c r="M1896" i="3"/>
  <c r="Q1771" i="3"/>
  <c r="M1771" i="3"/>
  <c r="Q1998" i="3"/>
  <c r="M1998" i="3"/>
  <c r="Q288" i="3"/>
  <c r="M288" i="3"/>
  <c r="Q2799" i="3"/>
  <c r="M2799" i="3"/>
  <c r="M1817" i="3"/>
  <c r="Q1817" i="3"/>
  <c r="Q2591" i="3"/>
  <c r="M2591" i="3"/>
  <c r="M2838" i="3"/>
  <c r="Q2838" i="3"/>
  <c r="M1819" i="3"/>
  <c r="Q1819" i="3"/>
  <c r="Q2897" i="3"/>
  <c r="M2897" i="3"/>
  <c r="Q562" i="3"/>
  <c r="M562" i="3"/>
  <c r="M3258" i="3"/>
  <c r="Q3258" i="3"/>
  <c r="Q1038" i="3"/>
  <c r="M1038" i="3"/>
  <c r="Q3178" i="3"/>
  <c r="M3178" i="3"/>
  <c r="M2722" i="3"/>
  <c r="Q2722" i="3"/>
  <c r="M730" i="3"/>
  <c r="Q730" i="3"/>
  <c r="Q3577" i="3"/>
  <c r="M3577" i="3"/>
  <c r="Q2405" i="3"/>
  <c r="M2405" i="3"/>
  <c r="Q1311" i="3"/>
  <c r="M1311" i="3"/>
  <c r="Q3057" i="3"/>
  <c r="M3057" i="3"/>
  <c r="Q3472" i="3"/>
  <c r="M3472" i="3"/>
  <c r="Q2451" i="3"/>
  <c r="M2451" i="3"/>
  <c r="Q3000" i="3"/>
  <c r="M3000" i="3"/>
  <c r="M3007" i="3"/>
  <c r="Q3007" i="3"/>
  <c r="M2480" i="3"/>
  <c r="Q2480" i="3"/>
  <c r="Q34" i="3"/>
  <c r="M34" i="3"/>
  <c r="Q2798" i="3"/>
  <c r="M2798" i="3"/>
  <c r="Q3562" i="3"/>
  <c r="M3562" i="3"/>
  <c r="Q759" i="3"/>
  <c r="M759" i="3"/>
  <c r="Q2774" i="3"/>
  <c r="M2774" i="3"/>
  <c r="M3303" i="3"/>
  <c r="Q3303" i="3"/>
  <c r="Q2048" i="3"/>
  <c r="M2048" i="3"/>
  <c r="M1749" i="3"/>
  <c r="Q1749" i="3"/>
  <c r="M3216" i="3"/>
  <c r="Q3216" i="3"/>
  <c r="M2806" i="3"/>
  <c r="Q2806" i="3"/>
  <c r="M212" i="3"/>
  <c r="Q212" i="3"/>
  <c r="M2415" i="3"/>
  <c r="Q2415" i="3"/>
  <c r="Q2668" i="3"/>
  <c r="M2668" i="3"/>
  <c r="Q3657" i="3"/>
  <c r="M3657" i="3"/>
  <c r="M1525" i="3"/>
  <c r="Q1525" i="3"/>
  <c r="M2310" i="3"/>
  <c r="Q2310" i="3"/>
  <c r="Q18" i="3"/>
  <c r="M18" i="3"/>
  <c r="M2634" i="3"/>
  <c r="Q2634" i="3"/>
  <c r="Q2207" i="3"/>
  <c r="M2207" i="3"/>
  <c r="Q106" i="3"/>
  <c r="M106" i="3"/>
  <c r="Q274" i="3"/>
  <c r="M274" i="3"/>
  <c r="Q143" i="3"/>
  <c r="M143" i="3"/>
  <c r="M469" i="3"/>
  <c r="Q469" i="3"/>
  <c r="Q859" i="3"/>
  <c r="M859" i="3"/>
  <c r="M3112" i="3"/>
  <c r="Q3112" i="3"/>
  <c r="Q3158" i="3"/>
  <c r="M3158" i="3"/>
  <c r="Q1963" i="3"/>
  <c r="M1963" i="3"/>
  <c r="M1359" i="3"/>
  <c r="Q1359" i="3"/>
  <c r="Q2218" i="3"/>
  <c r="M2218" i="3"/>
  <c r="M797" i="3"/>
  <c r="Q797" i="3"/>
  <c r="M2017" i="3"/>
  <c r="Q2017" i="3"/>
  <c r="M2438" i="3"/>
  <c r="Q2438" i="3"/>
  <c r="Q1150" i="3"/>
  <c r="M1150" i="3"/>
  <c r="M135" i="3"/>
  <c r="Q135" i="3"/>
  <c r="M1642" i="3"/>
  <c r="Q1642" i="3"/>
  <c r="M2026" i="3"/>
  <c r="Q2026" i="3"/>
  <c r="Q2917" i="3"/>
  <c r="M2917" i="3"/>
  <c r="Q3226" i="3"/>
  <c r="M3226" i="3"/>
  <c r="M2241" i="3"/>
  <c r="Q2241" i="3"/>
  <c r="Q3628" i="3"/>
  <c r="M3628" i="3"/>
  <c r="M2655" i="3"/>
  <c r="Q2655" i="3"/>
  <c r="M426" i="3"/>
  <c r="Q426" i="3"/>
  <c r="M716" i="3"/>
  <c r="Q716" i="3"/>
  <c r="Q2122" i="3"/>
  <c r="M2122" i="3"/>
  <c r="M2499" i="3"/>
  <c r="Q2499" i="3"/>
  <c r="M3167" i="3"/>
  <c r="Q3167" i="3"/>
  <c r="Q3693" i="3"/>
  <c r="M3693" i="3"/>
  <c r="Q2072" i="3"/>
  <c r="M2072" i="3"/>
  <c r="Q3260" i="3"/>
  <c r="M3260" i="3"/>
  <c r="M1381" i="3"/>
  <c r="Q1381" i="3"/>
  <c r="Q3203" i="3"/>
  <c r="M3203" i="3"/>
  <c r="Q1672" i="3"/>
  <c r="M1672" i="3"/>
  <c r="M2603" i="3"/>
  <c r="Q2603" i="3"/>
  <c r="M467" i="3"/>
  <c r="Q467" i="3"/>
  <c r="Q1911" i="3"/>
  <c r="M1911" i="3"/>
  <c r="M1760" i="3"/>
  <c r="Q1760" i="3"/>
  <c r="M939" i="3"/>
  <c r="Q939" i="3"/>
  <c r="Q1399" i="3"/>
  <c r="M1399" i="3"/>
  <c r="Q3399" i="3"/>
  <c r="M3399" i="3"/>
  <c r="Q3317" i="3"/>
  <c r="M3317" i="3"/>
  <c r="Q2179" i="3"/>
  <c r="M2179" i="3"/>
  <c r="M307" i="3"/>
  <c r="Q307" i="3"/>
  <c r="M1575" i="3"/>
  <c r="Q1575" i="3"/>
  <c r="M1329" i="3"/>
  <c r="Q1329" i="3"/>
  <c r="Q2651" i="3"/>
  <c r="M2651" i="3"/>
  <c r="Q2082" i="3"/>
  <c r="M2082" i="3"/>
  <c r="M3617" i="3"/>
  <c r="Q3617" i="3"/>
  <c r="M1810" i="3"/>
  <c r="Q1810" i="3"/>
  <c r="Q2749" i="3"/>
  <c r="M2749" i="3"/>
  <c r="Q1009" i="3"/>
  <c r="M1009" i="3"/>
  <c r="M3157" i="3"/>
  <c r="Q3157" i="3"/>
  <c r="Q3412" i="3"/>
  <c r="M3412" i="3"/>
  <c r="M1401" i="3"/>
  <c r="Q1401" i="3"/>
  <c r="Q3519" i="3"/>
  <c r="M3519" i="3"/>
  <c r="M3409" i="3"/>
  <c r="Q3409" i="3"/>
  <c r="Q3495" i="3"/>
  <c r="M3495" i="3"/>
  <c r="Q77" i="3"/>
  <c r="M77" i="3"/>
  <c r="M2365" i="3"/>
  <c r="Q2365" i="3"/>
  <c r="Q1559" i="3"/>
  <c r="M1559" i="3"/>
  <c r="Q480" i="3"/>
  <c r="M480" i="3"/>
  <c r="Q2348" i="3"/>
  <c r="M2348" i="3"/>
  <c r="M2854" i="3"/>
  <c r="Q2854" i="3"/>
  <c r="M3436" i="3"/>
  <c r="Q3436" i="3"/>
  <c r="Q2148" i="3"/>
  <c r="M2148" i="3"/>
  <c r="M3373" i="3"/>
  <c r="Q3373" i="3"/>
  <c r="Q1445" i="3"/>
  <c r="M1445" i="3"/>
  <c r="Q366" i="3"/>
  <c r="M366" i="3"/>
  <c r="M1182" i="3"/>
  <c r="Q1182" i="3"/>
  <c r="Q1854" i="3"/>
  <c r="M1854" i="3"/>
  <c r="M2718" i="3"/>
  <c r="Q2718" i="3"/>
  <c r="M843" i="3"/>
  <c r="Q843" i="3"/>
  <c r="Q2904" i="3"/>
  <c r="M2904" i="3"/>
  <c r="M2153" i="3"/>
  <c r="Q2153" i="3"/>
  <c r="M535" i="3"/>
  <c r="Q535" i="3"/>
  <c r="M2445" i="3"/>
  <c r="Q2445" i="3"/>
  <c r="M304" i="3"/>
  <c r="Q304" i="3"/>
  <c r="M1863" i="3"/>
  <c r="Q1863" i="3"/>
  <c r="M776" i="3"/>
  <c r="Q776" i="3"/>
  <c r="M668" i="3"/>
  <c r="Q668" i="3"/>
  <c r="M2399" i="3"/>
  <c r="Q2399" i="3"/>
  <c r="Q1206" i="3"/>
  <c r="M1206" i="3"/>
  <c r="Q2085" i="3"/>
  <c r="M2085" i="3"/>
  <c r="Q61" i="3"/>
  <c r="M61" i="3"/>
  <c r="M933" i="3"/>
  <c r="Q933" i="3"/>
  <c r="M3685" i="3"/>
  <c r="Q3685" i="3"/>
  <c r="Q3148" i="3"/>
  <c r="M3148" i="3"/>
  <c r="M2257" i="3"/>
  <c r="Q2257" i="3"/>
  <c r="M947" i="3"/>
  <c r="Q947" i="3"/>
  <c r="M2831" i="3"/>
  <c r="Q2831" i="3"/>
  <c r="Q2359" i="3"/>
  <c r="M2359" i="3"/>
  <c r="M515" i="3"/>
  <c r="Q515" i="3"/>
  <c r="M3135" i="3"/>
  <c r="Q3135" i="3"/>
  <c r="Q1337" i="3"/>
  <c r="M1337" i="3"/>
  <c r="M196" i="3"/>
  <c r="Q196" i="3"/>
  <c r="Q2190" i="3"/>
  <c r="M2190" i="3"/>
  <c r="Q1415" i="3"/>
  <c r="M1415" i="3"/>
  <c r="Q3323" i="3"/>
  <c r="M3323" i="3"/>
  <c r="Q1803" i="3"/>
  <c r="M1803" i="3"/>
  <c r="Q1120" i="3"/>
  <c r="M1120" i="3"/>
  <c r="M773" i="3"/>
  <c r="Q773" i="3"/>
  <c r="M861" i="3"/>
  <c r="Q861" i="3"/>
  <c r="Q1046" i="3"/>
  <c r="M1046" i="3"/>
  <c r="M3464" i="3"/>
  <c r="Q3464" i="3"/>
  <c r="P70" i="1"/>
  <c r="R70" i="1" s="1"/>
  <c r="T70" i="1" s="1"/>
  <c r="N71" i="1"/>
  <c r="N50" i="1"/>
  <c r="P49" i="1"/>
  <c r="R49" i="1" s="1"/>
  <c r="T49" i="1" s="1"/>
  <c r="P71" i="1" l="1"/>
  <c r="R71" i="1" s="1"/>
  <c r="T71" i="1" s="1"/>
  <c r="N72" i="1"/>
  <c r="P50" i="1"/>
  <c r="R50" i="1" s="1"/>
  <c r="T50" i="1" s="1"/>
  <c r="N51" i="1"/>
  <c r="P51" i="1" l="1"/>
  <c r="R51" i="1" s="1"/>
  <c r="T51" i="1" s="1"/>
  <c r="N52" i="1"/>
  <c r="P72" i="1"/>
  <c r="R72" i="1" s="1"/>
  <c r="T72" i="1" s="1"/>
  <c r="N73" i="1"/>
  <c r="N74" i="1" l="1"/>
  <c r="P73" i="1"/>
  <c r="R73" i="1" s="1"/>
  <c r="T73" i="1" s="1"/>
  <c r="N53" i="1"/>
  <c r="P52" i="1"/>
  <c r="R52" i="1" s="1"/>
  <c r="T52" i="1" s="1"/>
  <c r="N54" i="1" l="1"/>
  <c r="P53" i="1"/>
  <c r="R53" i="1" s="1"/>
  <c r="T53" i="1" s="1"/>
  <c r="N75" i="1"/>
  <c r="P74" i="1"/>
  <c r="R74" i="1" s="1"/>
  <c r="T74" i="1" s="1"/>
  <c r="P75" i="1" l="1"/>
  <c r="R75" i="1" s="1"/>
  <c r="T75" i="1" s="1"/>
  <c r="N76" i="1"/>
  <c r="P54" i="1"/>
  <c r="R54" i="1" s="1"/>
  <c r="T54" i="1" s="1"/>
  <c r="N55" i="1"/>
  <c r="P55" i="1" l="1"/>
  <c r="R55" i="1" s="1"/>
  <c r="T55" i="1" s="1"/>
  <c r="N56" i="1"/>
  <c r="P76" i="1"/>
  <c r="R76" i="1" s="1"/>
  <c r="T76" i="1" s="1"/>
  <c r="N77" i="1"/>
  <c r="P77" i="1" l="1"/>
  <c r="R77" i="1" s="1"/>
  <c r="T77" i="1" s="1"/>
  <c r="N78" i="1"/>
  <c r="N57" i="1"/>
  <c r="P56" i="1"/>
  <c r="R56" i="1" s="1"/>
  <c r="T56" i="1" s="1"/>
  <c r="P57" i="1" l="1"/>
  <c r="R57" i="1" s="1"/>
  <c r="T57" i="1" s="1"/>
  <c r="N58" i="1"/>
  <c r="P78" i="1"/>
  <c r="R78" i="1" s="1"/>
  <c r="T78" i="1" s="1"/>
  <c r="N79" i="1"/>
  <c r="P79" i="1" l="1"/>
  <c r="R79" i="1" s="1"/>
  <c r="T79" i="1" s="1"/>
  <c r="N80" i="1"/>
  <c r="P58" i="1"/>
  <c r="R58" i="1" s="1"/>
  <c r="T58" i="1" s="1"/>
  <c r="N59" i="1"/>
  <c r="N60" i="1" l="1"/>
  <c r="P60" i="1" s="1"/>
  <c r="R60" i="1" s="1"/>
  <c r="T60" i="1" s="1"/>
  <c r="P59" i="1"/>
  <c r="R59" i="1" s="1"/>
  <c r="T59" i="1" s="1"/>
  <c r="P80" i="1"/>
  <c r="R80" i="1" s="1"/>
  <c r="T80" i="1" s="1"/>
  <c r="N81" i="1"/>
  <c r="P81" i="1" l="1"/>
  <c r="R81" i="1" s="1"/>
  <c r="T81" i="1" s="1"/>
  <c r="N82" i="1"/>
  <c r="N83" i="1" l="1"/>
  <c r="P82" i="1"/>
  <c r="R82" i="1" s="1"/>
  <c r="T82" i="1" s="1"/>
  <c r="P83" i="1" l="1"/>
  <c r="R83" i="1" s="1"/>
  <c r="T83" i="1" s="1"/>
  <c r="N84" i="1"/>
  <c r="N85" i="1" l="1"/>
  <c r="P84" i="1"/>
  <c r="R84" i="1" s="1"/>
  <c r="T84" i="1" s="1"/>
  <c r="P85" i="1" l="1"/>
  <c r="R85" i="1" s="1"/>
  <c r="T85" i="1" s="1"/>
  <c r="N86" i="1"/>
  <c r="P86" i="1" l="1"/>
  <c r="R86" i="1" s="1"/>
  <c r="T86" i="1" s="1"/>
  <c r="N87" i="1"/>
  <c r="P87" i="1" l="1"/>
  <c r="R87" i="1" s="1"/>
  <c r="T87" i="1" s="1"/>
  <c r="N88" i="1"/>
  <c r="P88" i="1" l="1"/>
  <c r="R88" i="1" s="1"/>
  <c r="T88" i="1" s="1"/>
  <c r="N89" i="1"/>
  <c r="N90" i="1" l="1"/>
  <c r="P89" i="1"/>
  <c r="R89" i="1" s="1"/>
  <c r="T89" i="1" s="1"/>
  <c r="N91" i="1" l="1"/>
  <c r="P90" i="1"/>
  <c r="R90" i="1" s="1"/>
  <c r="T90" i="1" s="1"/>
  <c r="N92" i="1" l="1"/>
  <c r="P91" i="1"/>
  <c r="R91" i="1" s="1"/>
  <c r="T91" i="1" s="1"/>
  <c r="N93" i="1" l="1"/>
  <c r="P92" i="1"/>
  <c r="R92" i="1" s="1"/>
  <c r="T92" i="1" s="1"/>
  <c r="P93" i="1" l="1"/>
  <c r="R93" i="1" s="1"/>
  <c r="T93" i="1" s="1"/>
  <c r="N94" i="1"/>
  <c r="P94" i="1" l="1"/>
  <c r="R94" i="1" s="1"/>
  <c r="T94" i="1" s="1"/>
  <c r="N95" i="1"/>
  <c r="P95" i="1" l="1"/>
  <c r="R95" i="1" s="1"/>
  <c r="T95" i="1" s="1"/>
  <c r="N96" i="1"/>
  <c r="N97" i="1" l="1"/>
  <c r="P96" i="1"/>
  <c r="R96" i="1" s="1"/>
  <c r="T96" i="1" s="1"/>
  <c r="N98" i="1" l="1"/>
  <c r="P97" i="1"/>
  <c r="R97" i="1" s="1"/>
  <c r="T97" i="1" s="1"/>
  <c r="N99" i="1" l="1"/>
  <c r="P98" i="1"/>
  <c r="R98" i="1" s="1"/>
  <c r="T98" i="1" s="1"/>
  <c r="P99" i="1" l="1"/>
  <c r="R99" i="1" s="1"/>
  <c r="T99" i="1" s="1"/>
  <c r="N100" i="1"/>
  <c r="P100" i="1" l="1"/>
  <c r="R100" i="1" s="1"/>
  <c r="T100" i="1" s="1"/>
  <c r="N101" i="1"/>
  <c r="P101" i="1" l="1"/>
  <c r="R101" i="1" s="1"/>
  <c r="T101" i="1" s="1"/>
  <c r="N102" i="1"/>
  <c r="P102" i="1" l="1"/>
  <c r="R102" i="1" s="1"/>
  <c r="T102" i="1" s="1"/>
  <c r="N103" i="1"/>
  <c r="P103" i="1" l="1"/>
  <c r="R103" i="1" s="1"/>
  <c r="T103" i="1" s="1"/>
  <c r="N104" i="1"/>
  <c r="P104" i="1" l="1"/>
  <c r="R104" i="1" s="1"/>
  <c r="T104" i="1" s="1"/>
  <c r="N105" i="1"/>
  <c r="N106" i="1" l="1"/>
  <c r="P105" i="1"/>
  <c r="R105" i="1" s="1"/>
  <c r="T105" i="1" s="1"/>
  <c r="N107" i="1" l="1"/>
  <c r="P106" i="1"/>
  <c r="R106" i="1" s="1"/>
  <c r="T106" i="1" s="1"/>
  <c r="P107" i="1" l="1"/>
  <c r="R107" i="1" s="1"/>
  <c r="T107" i="1" s="1"/>
  <c r="N108" i="1"/>
  <c r="N109" i="1" l="1"/>
  <c r="P108" i="1"/>
  <c r="R108" i="1" s="1"/>
  <c r="T108" i="1" s="1"/>
  <c r="P109" i="1" l="1"/>
  <c r="R109" i="1" s="1"/>
  <c r="T109" i="1" s="1"/>
  <c r="N110" i="1"/>
  <c r="P110" i="1" l="1"/>
  <c r="R110" i="1" s="1"/>
  <c r="T110" i="1" s="1"/>
  <c r="N111" i="1"/>
  <c r="P111" i="1" l="1"/>
  <c r="R111" i="1" s="1"/>
  <c r="T111" i="1" s="1"/>
  <c r="N112" i="1"/>
  <c r="P112" i="1" l="1"/>
  <c r="R112" i="1" s="1"/>
  <c r="T112" i="1" s="1"/>
  <c r="N113" i="1"/>
  <c r="N114" i="1" l="1"/>
  <c r="P113" i="1"/>
  <c r="R113" i="1" s="1"/>
  <c r="T113" i="1" s="1"/>
  <c r="N115" i="1" l="1"/>
  <c r="P114" i="1"/>
  <c r="R114" i="1" s="1"/>
  <c r="T114" i="1" s="1"/>
  <c r="P115" i="1" l="1"/>
  <c r="R115" i="1" s="1"/>
  <c r="T115" i="1" s="1"/>
  <c r="N116" i="1"/>
  <c r="N117" i="1" l="1"/>
  <c r="P116" i="1"/>
  <c r="R116" i="1" s="1"/>
  <c r="T116" i="1" s="1"/>
  <c r="P117" i="1" l="1"/>
  <c r="R117" i="1" s="1"/>
  <c r="T117" i="1" s="1"/>
  <c r="N118" i="1"/>
  <c r="P118" i="1" l="1"/>
  <c r="R118" i="1" s="1"/>
  <c r="T118" i="1" s="1"/>
  <c r="N119" i="1"/>
  <c r="P119" i="1" l="1"/>
  <c r="R119" i="1" s="1"/>
  <c r="T119" i="1" s="1"/>
  <c r="N120" i="1"/>
  <c r="P120" i="1" l="1"/>
  <c r="R120" i="1" s="1"/>
  <c r="T120" i="1" s="1"/>
  <c r="N121" i="1"/>
  <c r="N122" i="1" l="1"/>
  <c r="P121" i="1"/>
  <c r="R121" i="1" s="1"/>
  <c r="T121" i="1" s="1"/>
  <c r="N123" i="1" l="1"/>
  <c r="P122" i="1"/>
  <c r="R122" i="1" s="1"/>
  <c r="T122" i="1" s="1"/>
  <c r="N124" i="1" l="1"/>
  <c r="P123" i="1"/>
  <c r="R123" i="1" s="1"/>
  <c r="T123" i="1" s="1"/>
  <c r="N125" i="1" l="1"/>
  <c r="P124" i="1"/>
  <c r="R124" i="1" s="1"/>
  <c r="T124" i="1" s="1"/>
  <c r="P125" i="1" l="1"/>
  <c r="R125" i="1" s="1"/>
  <c r="T125" i="1" s="1"/>
  <c r="N126" i="1"/>
  <c r="P126" i="1" l="1"/>
  <c r="R126" i="1" s="1"/>
  <c r="T126" i="1" s="1"/>
  <c r="N127" i="1"/>
  <c r="N128" i="1" l="1"/>
  <c r="P127" i="1"/>
  <c r="R127" i="1" s="1"/>
  <c r="T127" i="1" s="1"/>
  <c r="N129" i="1" l="1"/>
  <c r="P128" i="1"/>
  <c r="R128" i="1" s="1"/>
  <c r="T128" i="1" s="1"/>
  <c r="P129" i="1" l="1"/>
  <c r="R129" i="1" s="1"/>
  <c r="T129" i="1" s="1"/>
  <c r="N130" i="1"/>
  <c r="N131" i="1" l="1"/>
  <c r="P130" i="1"/>
  <c r="R130" i="1" s="1"/>
  <c r="T130" i="1" s="1"/>
  <c r="N132" i="1" l="1"/>
  <c r="P131" i="1"/>
  <c r="R131" i="1" s="1"/>
  <c r="T131" i="1" s="1"/>
  <c r="N133" i="1" l="1"/>
  <c r="P132" i="1"/>
  <c r="R132" i="1" s="1"/>
  <c r="T132" i="1" s="1"/>
  <c r="P133" i="1" l="1"/>
  <c r="R133" i="1" s="1"/>
  <c r="T133" i="1" s="1"/>
  <c r="N134" i="1"/>
  <c r="P134" i="1" l="1"/>
  <c r="R134" i="1" s="1"/>
  <c r="T134" i="1" s="1"/>
  <c r="N135" i="1"/>
  <c r="P135" i="1" l="1"/>
  <c r="R135" i="1" s="1"/>
  <c r="T135" i="1" s="1"/>
  <c r="N136" i="1"/>
  <c r="P136" i="1" l="1"/>
  <c r="R136" i="1" s="1"/>
  <c r="T136" i="1" s="1"/>
  <c r="N137" i="1"/>
  <c r="N138" i="1" l="1"/>
  <c r="P137" i="1"/>
  <c r="R137" i="1" s="1"/>
  <c r="T137" i="1" s="1"/>
  <c r="N139" i="1" l="1"/>
  <c r="P138" i="1"/>
  <c r="R138" i="1" s="1"/>
  <c r="T138" i="1" s="1"/>
  <c r="P139" i="1" l="1"/>
  <c r="R139" i="1" s="1"/>
  <c r="T139" i="1" s="1"/>
  <c r="N140" i="1"/>
  <c r="P140" i="1" l="1"/>
  <c r="R140" i="1" s="1"/>
  <c r="T140" i="1" s="1"/>
  <c r="N141" i="1"/>
  <c r="P141" i="1" l="1"/>
  <c r="R141" i="1" s="1"/>
  <c r="T141" i="1" s="1"/>
  <c r="N142" i="1"/>
  <c r="P142" i="1" l="1"/>
  <c r="R142" i="1" s="1"/>
  <c r="T142" i="1" s="1"/>
  <c r="N143" i="1"/>
  <c r="P143" i="1" l="1"/>
  <c r="R143" i="1" s="1"/>
  <c r="T143" i="1" s="1"/>
  <c r="N144" i="1"/>
  <c r="N145" i="1" l="1"/>
  <c r="P144" i="1"/>
  <c r="R144" i="1" s="1"/>
  <c r="T144" i="1" s="1"/>
  <c r="N146" i="1" l="1"/>
  <c r="P145" i="1"/>
  <c r="R145" i="1" s="1"/>
  <c r="T145" i="1" s="1"/>
  <c r="N147" i="1" l="1"/>
  <c r="P146" i="1"/>
  <c r="R146" i="1" s="1"/>
  <c r="T146" i="1" s="1"/>
  <c r="P147" i="1" l="1"/>
  <c r="R147" i="1" s="1"/>
  <c r="T147" i="1" s="1"/>
  <c r="N148" i="1"/>
  <c r="N149" i="1" l="1"/>
  <c r="P148" i="1"/>
  <c r="R148" i="1" s="1"/>
  <c r="T148" i="1" s="1"/>
  <c r="P149" i="1" l="1"/>
  <c r="R149" i="1" s="1"/>
  <c r="T149" i="1" s="1"/>
  <c r="N150" i="1"/>
  <c r="P150" i="1" l="1"/>
  <c r="R150" i="1" s="1"/>
  <c r="T150" i="1" s="1"/>
  <c r="N151" i="1"/>
  <c r="P151" i="1" l="1"/>
  <c r="R151" i="1" s="1"/>
  <c r="T151" i="1" s="1"/>
  <c r="N152" i="1"/>
  <c r="P152" i="1" l="1"/>
  <c r="R152" i="1" s="1"/>
  <c r="T152" i="1" s="1"/>
  <c r="N153" i="1"/>
  <c r="P153" i="1" l="1"/>
  <c r="R153" i="1" s="1"/>
  <c r="T153" i="1" s="1"/>
  <c r="N154" i="1"/>
  <c r="N155" i="1" l="1"/>
  <c r="P154" i="1"/>
  <c r="R154" i="1" s="1"/>
  <c r="T154" i="1" s="1"/>
  <c r="P155" i="1" l="1"/>
  <c r="R155" i="1" s="1"/>
  <c r="T155" i="1" s="1"/>
  <c r="N156" i="1"/>
  <c r="P156" i="1" l="1"/>
  <c r="R156" i="1" s="1"/>
  <c r="T156" i="1" s="1"/>
  <c r="N157" i="1"/>
  <c r="P157" i="1" s="1"/>
  <c r="R157" i="1" s="1"/>
  <c r="T157" i="1" s="1"/>
</calcChain>
</file>

<file path=xl/sharedStrings.xml><?xml version="1.0" encoding="utf-8"?>
<sst xmlns="http://schemas.openxmlformats.org/spreadsheetml/2006/main" count="538" uniqueCount="382">
  <si>
    <t>Kreisbahngeschwindigkeit</t>
  </si>
  <si>
    <t>km</t>
  </si>
  <si>
    <t>km/s</t>
  </si>
  <si>
    <t xml:space="preserve"> </t>
  </si>
  <si>
    <t>Grad</t>
  </si>
  <si>
    <r>
      <rPr>
        <b/>
        <i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 xml:space="preserve"> Umlaufzeit</t>
    </r>
  </si>
  <si>
    <t>Sekunden</t>
  </si>
  <si>
    <t>Minuten</t>
  </si>
  <si>
    <t>Formeln aus</t>
  </si>
  <si>
    <t>Zwischenwert Länge</t>
  </si>
  <si>
    <t>Länge</t>
  </si>
  <si>
    <t>Beobachtungsort</t>
  </si>
  <si>
    <t>Stunden</t>
  </si>
  <si>
    <t>Umläufe</t>
  </si>
  <si>
    <t>Tage</t>
  </si>
  <si>
    <t>Reduziertauf 360 Grad</t>
  </si>
  <si>
    <r>
      <t>cot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</rPr>
      <t>= (-sin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mbol"/>
        <family val="1"/>
        <charset val="2"/>
      </rPr>
      <t>j</t>
    </r>
    <r>
      <rPr>
        <vertAlign val="sub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 xml:space="preserve">  </t>
    </r>
    <r>
      <rPr>
        <vertAlign val="subscript"/>
        <sz val="16"/>
        <color theme="1"/>
        <rFont val="Calibri"/>
        <family val="2"/>
      </rPr>
      <t>*</t>
    </r>
    <r>
      <rPr>
        <sz val="11"/>
        <color theme="1"/>
        <rFont val="Calibri"/>
        <family val="2"/>
      </rPr>
      <t xml:space="preserve"> cos l + tan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mbol"/>
        <family val="1"/>
        <charset val="2"/>
      </rPr>
      <t>j</t>
    </r>
    <r>
      <rPr>
        <vertAlign val="subscript"/>
        <sz val="11"/>
        <color theme="1"/>
        <rFont val="Calibri"/>
        <family val="2"/>
      </rPr>
      <t>B</t>
    </r>
    <r>
      <rPr>
        <sz val="11"/>
        <color theme="1"/>
        <rFont val="Calibri"/>
        <family val="2"/>
      </rPr>
      <t xml:space="preserve">  </t>
    </r>
    <r>
      <rPr>
        <vertAlign val="subscript"/>
        <sz val="16"/>
        <color theme="1"/>
        <rFont val="Calibri"/>
        <family val="2"/>
      </rPr>
      <t>*</t>
    </r>
    <r>
      <rPr>
        <sz val="11"/>
        <color theme="1"/>
        <rFont val="Calibri"/>
        <family val="2"/>
      </rPr>
      <t xml:space="preserve"> cos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mbol"/>
        <family val="1"/>
        <charset val="2"/>
      </rPr>
      <t>j</t>
    </r>
    <r>
      <rPr>
        <vertAlign val="subscript"/>
        <sz val="11"/>
        <color theme="1"/>
        <rFont val="Times New Roman"/>
        <family val="1"/>
      </rPr>
      <t>A</t>
    </r>
    <r>
      <rPr>
        <sz val="11"/>
        <color theme="1"/>
        <rFont val="Calibri"/>
        <family val="2"/>
      </rPr>
      <t>) / sin l</t>
    </r>
    <r>
      <rPr>
        <sz val="12"/>
        <color theme="1"/>
        <rFont val="Arial"/>
        <family val="2"/>
      </rPr>
      <t xml:space="preserve"> </t>
    </r>
  </si>
  <si>
    <r>
      <t>cos b = sin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A</t>
    </r>
    <r>
      <rPr>
        <sz val="11"/>
        <rFont val="Times New Roman"/>
        <family val="1"/>
      </rPr>
      <t xml:space="preserve">  </t>
    </r>
    <r>
      <rPr>
        <vertAlign val="subscript"/>
        <sz val="16"/>
        <rFont val="Times New Roman"/>
        <family val="1"/>
      </rPr>
      <t>*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sin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B</t>
    </r>
    <r>
      <rPr>
        <sz val="11"/>
        <rFont val="Times New Roman"/>
        <family val="1"/>
      </rPr>
      <t xml:space="preserve">  </t>
    </r>
    <r>
      <rPr>
        <sz val="11"/>
        <rFont val="Calibri"/>
        <family val="2"/>
      </rPr>
      <t>+ cos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A</t>
    </r>
    <r>
      <rPr>
        <sz val="11"/>
        <rFont val="Times New Roman"/>
        <family val="1"/>
      </rPr>
      <t xml:space="preserve">  </t>
    </r>
    <r>
      <rPr>
        <vertAlign val="subscript"/>
        <sz val="16"/>
        <rFont val="Times New Roman"/>
        <family val="1"/>
      </rPr>
      <t>*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cos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B</t>
    </r>
    <r>
      <rPr>
        <sz val="11"/>
        <rFont val="Times New Roman"/>
        <family val="1"/>
      </rPr>
      <t xml:space="preserve">  </t>
    </r>
    <r>
      <rPr>
        <vertAlign val="subscript"/>
        <sz val="16"/>
        <rFont val="Times New Roman"/>
        <family val="1"/>
      </rPr>
      <t>*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cos l</t>
    </r>
  </si>
  <si>
    <t>cos b</t>
  </si>
  <si>
    <r>
      <t>l =</t>
    </r>
    <r>
      <rPr>
        <sz val="11"/>
        <rFont val="Arial"/>
        <family val="2"/>
      </rPr>
      <t xml:space="preserve"> </t>
    </r>
    <r>
      <rPr>
        <sz val="11"/>
        <rFont val="Symbol"/>
        <family val="1"/>
        <charset val="2"/>
      </rPr>
      <t>l</t>
    </r>
    <r>
      <rPr>
        <vertAlign val="subscript"/>
        <sz val="11"/>
        <rFont val="Calibri"/>
        <family val="2"/>
      </rPr>
      <t>B</t>
    </r>
    <r>
      <rPr>
        <sz val="11"/>
        <rFont val="Calibri"/>
        <family val="2"/>
      </rPr>
      <t xml:space="preserve"> – </t>
    </r>
    <r>
      <rPr>
        <sz val="11"/>
        <rFont val="Symbol"/>
        <family val="1"/>
        <charset val="2"/>
      </rPr>
      <t>l</t>
    </r>
    <r>
      <rPr>
        <vertAlign val="subscript"/>
        <sz val="11"/>
        <rFont val="Calibri"/>
        <family val="2"/>
      </rPr>
      <t>A</t>
    </r>
  </si>
  <si>
    <r>
      <t>d = b</t>
    </r>
    <r>
      <rPr>
        <sz val="11"/>
        <rFont val="Arial"/>
        <family val="2"/>
      </rPr>
      <t xml:space="preserve"> </t>
    </r>
    <r>
      <rPr>
        <vertAlign val="subscript"/>
        <sz val="16"/>
        <rFont val="Arial"/>
        <family val="2"/>
      </rPr>
      <t>*</t>
    </r>
    <r>
      <rPr>
        <sz val="11"/>
        <rFont val="Arial"/>
        <family val="2"/>
      </rPr>
      <t xml:space="preserve"> </t>
    </r>
    <r>
      <rPr>
        <sz val="11"/>
        <rFont val="Symbol"/>
        <family val="1"/>
        <charset val="2"/>
      </rPr>
      <t>p</t>
    </r>
    <r>
      <rPr>
        <sz val="11"/>
        <rFont val="Arial"/>
        <family val="2"/>
      </rPr>
      <t xml:space="preserve"> </t>
    </r>
    <r>
      <rPr>
        <sz val="11"/>
        <rFont val="Calibri"/>
        <family val="2"/>
      </rPr>
      <t>/ 180</t>
    </r>
  </si>
  <si>
    <t xml:space="preserve">b = Bogenlänge </t>
  </si>
  <si>
    <t>d = Distanz</t>
  </si>
  <si>
    <r>
      <t>j</t>
    </r>
    <r>
      <rPr>
        <vertAlign val="subscript"/>
        <sz val="11"/>
        <rFont val="Calibri"/>
        <family val="2"/>
      </rPr>
      <t>A</t>
    </r>
    <r>
      <rPr>
        <sz val="11"/>
        <rFont val="Calibri"/>
        <family val="2"/>
      </rPr>
      <t xml:space="preserve">  geographische Breite des Ortes A</t>
    </r>
  </si>
  <si>
    <r>
      <t>j</t>
    </r>
    <r>
      <rPr>
        <vertAlign val="subscript"/>
        <sz val="11"/>
        <rFont val="Calibri"/>
        <family val="2"/>
      </rPr>
      <t>B</t>
    </r>
    <r>
      <rPr>
        <sz val="11"/>
        <rFont val="Calibri"/>
        <family val="2"/>
      </rPr>
      <t xml:space="preserve">  </t>
    </r>
    <r>
      <rPr>
        <sz val="11"/>
        <rFont val="Arial"/>
        <family val="2"/>
      </rPr>
      <t>geographische Breite des Ortes B</t>
    </r>
  </si>
  <si>
    <r>
      <t>l</t>
    </r>
    <r>
      <rPr>
        <vertAlign val="subscript"/>
        <sz val="11"/>
        <rFont val="Calibri"/>
        <family val="2"/>
      </rPr>
      <t xml:space="preserve">A   </t>
    </r>
    <r>
      <rPr>
        <sz val="11"/>
        <rFont val="Arial"/>
        <family val="2"/>
      </rPr>
      <t>geographische Länge des Ortes A</t>
    </r>
  </si>
  <si>
    <r>
      <t>l</t>
    </r>
    <r>
      <rPr>
        <vertAlign val="subscript"/>
        <sz val="11"/>
        <rFont val="Arial"/>
        <family val="2"/>
      </rPr>
      <t xml:space="preserve">B   </t>
    </r>
    <r>
      <rPr>
        <sz val="11"/>
        <rFont val="Arial"/>
        <family val="2"/>
      </rPr>
      <t>geographische Länge des Ortes B</t>
    </r>
  </si>
  <si>
    <t>Richtung</t>
  </si>
  <si>
    <t>(Anfangs-Kurswinkel der Orthodrome)</t>
  </si>
  <si>
    <r>
      <t>cot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a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= (-sin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A</t>
    </r>
    <r>
      <rPr>
        <sz val="11"/>
        <rFont val="Times New Roman"/>
        <family val="1"/>
      </rPr>
      <t xml:space="preserve">  </t>
    </r>
    <r>
      <rPr>
        <vertAlign val="subscript"/>
        <sz val="16"/>
        <rFont val="Calibri"/>
        <family val="2"/>
      </rPr>
      <t>*</t>
    </r>
    <r>
      <rPr>
        <sz val="11"/>
        <rFont val="Calibri"/>
        <family val="2"/>
      </rPr>
      <t xml:space="preserve"> cos l + tan</t>
    </r>
    <r>
      <rPr>
        <sz val="11"/>
        <rFont val="Times New Roman"/>
        <family val="1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Calibri"/>
        <family val="2"/>
      </rPr>
      <t>B</t>
    </r>
    <r>
      <rPr>
        <sz val="11"/>
        <rFont val="Calibri"/>
        <family val="2"/>
      </rPr>
      <t xml:space="preserve">  </t>
    </r>
    <r>
      <rPr>
        <vertAlign val="subscript"/>
        <sz val="16"/>
        <rFont val="Calibri"/>
        <family val="2"/>
      </rPr>
      <t>*</t>
    </r>
    <r>
      <rPr>
        <sz val="11"/>
        <rFont val="Calibri"/>
        <family val="2"/>
      </rPr>
      <t xml:space="preserve"> cos</t>
    </r>
    <r>
      <rPr>
        <sz val="11"/>
        <rFont val="Arial"/>
        <family val="2"/>
      </rPr>
      <t xml:space="preserve"> </t>
    </r>
    <r>
      <rPr>
        <sz val="11"/>
        <rFont val="Symbol"/>
        <family val="1"/>
        <charset val="2"/>
      </rPr>
      <t>j</t>
    </r>
    <r>
      <rPr>
        <vertAlign val="subscript"/>
        <sz val="11"/>
        <rFont val="Times New Roman"/>
        <family val="1"/>
      </rPr>
      <t>A</t>
    </r>
    <r>
      <rPr>
        <sz val="11"/>
        <rFont val="Calibri"/>
        <family val="2"/>
      </rPr>
      <t>) / sin l</t>
    </r>
    <r>
      <rPr>
        <sz val="12"/>
        <rFont val="Arial"/>
        <family val="2"/>
      </rPr>
      <t xml:space="preserve"> </t>
    </r>
  </si>
  <si>
    <r>
      <t>l =</t>
    </r>
    <r>
      <rPr>
        <sz val="11"/>
        <rFont val="Arial"/>
        <family val="2"/>
      </rPr>
      <t xml:space="preserve"> </t>
    </r>
    <r>
      <rPr>
        <sz val="11"/>
        <rFont val="Symbol"/>
        <family val="1"/>
        <charset val="2"/>
      </rPr>
      <t>l</t>
    </r>
    <r>
      <rPr>
        <vertAlign val="subscript"/>
        <sz val="11"/>
        <rFont val="Times New Roman"/>
        <family val="1"/>
      </rPr>
      <t>B</t>
    </r>
    <r>
      <rPr>
        <sz val="11"/>
        <rFont val="Times New Roman"/>
        <family val="1"/>
      </rPr>
      <t xml:space="preserve"> – </t>
    </r>
    <r>
      <rPr>
        <sz val="11"/>
        <rFont val="Symbol"/>
        <family val="1"/>
        <charset val="2"/>
      </rPr>
      <t>l</t>
    </r>
    <r>
      <rPr>
        <vertAlign val="subscript"/>
        <sz val="11"/>
        <rFont val="Times New Roman"/>
        <family val="1"/>
      </rPr>
      <t>A</t>
    </r>
  </si>
  <si>
    <r>
      <t>tan</t>
    </r>
    <r>
      <rPr>
        <sz val="11"/>
        <rFont val="Arial"/>
        <family val="2"/>
      </rPr>
      <t xml:space="preserve"> </t>
    </r>
    <r>
      <rPr>
        <sz val="11"/>
        <rFont val="Symbol"/>
        <family val="1"/>
        <charset val="2"/>
      </rPr>
      <t xml:space="preserve">a </t>
    </r>
    <r>
      <rPr>
        <sz val="11"/>
        <rFont val="Calibri"/>
        <family val="2"/>
      </rPr>
      <t xml:space="preserve">= 1/ cot </t>
    </r>
    <r>
      <rPr>
        <sz val="11"/>
        <rFont val="Symbol"/>
        <family val="1"/>
        <charset val="2"/>
      </rPr>
      <t>a</t>
    </r>
  </si>
  <si>
    <t>cot</t>
  </si>
  <si>
    <t>tan</t>
  </si>
  <si>
    <t>b</t>
  </si>
  <si>
    <t>Elevation</t>
  </si>
  <si>
    <t>Distanz (Fußpunkt)</t>
  </si>
  <si>
    <t>Erdradius</t>
  </si>
  <si>
    <t>Mittlere Höhe der Umlaufbahn</t>
  </si>
  <si>
    <t>Wo befindet sich die ISS gerade?</t>
  </si>
  <si>
    <r>
      <rPr>
        <b/>
        <i/>
        <sz val="11"/>
        <color theme="1"/>
        <rFont val="Calibri"/>
        <family val="2"/>
        <scheme val="minor"/>
      </rPr>
      <t>Z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Zeit nach erstem Äquatordurchgang</t>
    </r>
  </si>
  <si>
    <t>Aktuelle Systemzeit des Computers (Makro)</t>
  </si>
  <si>
    <r>
      <rPr>
        <b/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Rektaszension des aufsteigenden Knotens</t>
    </r>
  </si>
  <si>
    <r>
      <rPr>
        <b/>
        <i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Bahnneigung (Inklination)</t>
    </r>
  </si>
  <si>
    <t>Grad /Tag</t>
  </si>
  <si>
    <r>
      <rPr>
        <b/>
        <i/>
        <sz val="11"/>
        <rFont val="Calibri"/>
        <family val="2"/>
        <scheme val="minor"/>
      </rPr>
      <t>p</t>
    </r>
    <r>
      <rPr>
        <sz val="11"/>
        <rFont val="Calibri"/>
        <family val="2"/>
        <scheme val="minor"/>
      </rPr>
      <t xml:space="preserve"> Präzession (Knotenwanderung, nach Westen)</t>
    </r>
  </si>
  <si>
    <r>
      <rPr>
        <b/>
        <i/>
        <sz val="11"/>
        <color theme="1"/>
        <rFont val="Symbol"/>
        <family val="1"/>
        <charset val="2"/>
      </rPr>
      <t>l</t>
    </r>
    <r>
      <rPr>
        <b/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Länge des aufsteigenden Äquatordurchgangs </t>
    </r>
  </si>
  <si>
    <t>Distanz (km)</t>
  </si>
  <si>
    <t>Elevation (°)</t>
  </si>
  <si>
    <t>ISS</t>
  </si>
  <si>
    <t>Orthodrome</t>
  </si>
  <si>
    <t>Zentralwinkel (°)</t>
  </si>
  <si>
    <t>Distanz Luftlinie (km)</t>
  </si>
  <si>
    <r>
      <rPr>
        <sz val="11"/>
        <color theme="1"/>
        <rFont val="Symbol"/>
        <family val="1"/>
        <charset val="2"/>
      </rPr>
      <t xml:space="preserve">b </t>
    </r>
    <r>
      <rPr>
        <sz val="11"/>
        <color theme="1"/>
        <rFont val="Calibri"/>
        <family val="2"/>
        <scheme val="minor"/>
      </rPr>
      <t>(°)</t>
    </r>
  </si>
  <si>
    <t>Alpha (°)</t>
  </si>
  <si>
    <t>Azimut (N)</t>
  </si>
  <si>
    <t>Azimut (S)</t>
  </si>
  <si>
    <r>
      <rPr>
        <b/>
        <i/>
        <sz val="11"/>
        <color theme="1"/>
        <rFont val="Calibri"/>
        <family val="2"/>
        <scheme val="minor"/>
      </rPr>
      <t>L´</t>
    </r>
    <r>
      <rPr>
        <sz val="11"/>
        <color theme="1"/>
        <rFont val="Calibri"/>
        <family val="2"/>
        <scheme val="minor"/>
      </rPr>
      <t xml:space="preserve"> Längendifferenz bei still stehender Erde</t>
    </r>
  </si>
  <si>
    <r>
      <rPr>
        <b/>
        <i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 xml:space="preserve"> Mittlere Umlaufzeit</t>
    </r>
  </si>
  <si>
    <t>°</t>
  </si>
  <si>
    <t>Standort</t>
  </si>
  <si>
    <r>
      <rPr>
        <b/>
        <i/>
        <sz val="11"/>
        <color theme="1"/>
        <rFont val="Symbol"/>
        <family val="1"/>
        <charset val="2"/>
      </rPr>
      <t>j</t>
    </r>
    <r>
      <rPr>
        <sz val="11"/>
        <color theme="1"/>
        <rFont val="Calibri"/>
        <family val="2"/>
        <scheme val="minor"/>
      </rPr>
      <t xml:space="preserve"> Breite</t>
    </r>
  </si>
  <si>
    <r>
      <rPr>
        <b/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Länge</t>
    </r>
  </si>
  <si>
    <t>Karte: Equirectangular Projection, Wikipedia</t>
  </si>
  <si>
    <t>km/h</t>
  </si>
  <si>
    <t>Datum</t>
  </si>
  <si>
    <t>Uhrzeit (UTC)</t>
  </si>
  <si>
    <t>Azimut</t>
  </si>
  <si>
    <r>
      <rPr>
        <b/>
        <i/>
        <sz val="11"/>
        <color theme="1"/>
        <rFont val="Symbol"/>
        <family val="1"/>
        <charset val="2"/>
      </rPr>
      <t>j</t>
    </r>
    <r>
      <rPr>
        <b/>
        <sz val="11"/>
        <color theme="1"/>
        <rFont val="Calibri"/>
        <family val="2"/>
        <scheme val="minor"/>
      </rPr>
      <t xml:space="preserve"> Geographische Breite</t>
    </r>
  </si>
  <si>
    <r>
      <rPr>
        <b/>
        <i/>
        <sz val="11"/>
        <color theme="1"/>
        <rFont val="Symbol"/>
        <family val="1"/>
        <charset val="2"/>
      </rPr>
      <t>l</t>
    </r>
    <r>
      <rPr>
        <b/>
        <sz val="11"/>
        <color theme="1"/>
        <rFont val="Calibri"/>
        <family val="2"/>
        <scheme val="minor"/>
      </rPr>
      <t xml:space="preserve"> Geographische Länge</t>
    </r>
  </si>
  <si>
    <r>
      <rPr>
        <b/>
        <sz val="11"/>
        <color theme="1"/>
        <rFont val="Calibri"/>
        <family val="2"/>
        <scheme val="minor"/>
      </rPr>
      <t>Julianisches Datum:</t>
    </r>
    <r>
      <rPr>
        <sz val="11"/>
        <color theme="1"/>
        <rFont val="Calibri"/>
        <family val="2"/>
        <scheme val="minor"/>
      </rPr>
      <t xml:space="preserve"> Anzahl der Tage seit dem 01. Januar -4723, 00:00 UT</t>
    </r>
  </si>
  <si>
    <r>
      <rPr>
        <b/>
        <sz val="11"/>
        <color theme="1"/>
        <rFont val="Calibri"/>
        <family val="2"/>
        <scheme val="minor"/>
      </rPr>
      <t>T:</t>
    </r>
    <r>
      <rPr>
        <sz val="11"/>
        <color theme="1"/>
        <rFont val="Calibri"/>
        <family val="2"/>
        <scheme val="minor"/>
      </rPr>
      <t xml:space="preserve"> Anzahl der dem 01.01.2000 vergangenen Jahrhunderte seit </t>
    </r>
  </si>
  <si>
    <t>Greenwich Mean Sidereal Time (heute, 00:00 UT)</t>
  </si>
  <si>
    <t>Local Mean Sidereal Time</t>
  </si>
  <si>
    <t>Sternzeit (GMST) zum Zeitpunkt des EQX</t>
  </si>
  <si>
    <t>Datum (00:00 UTC)</t>
  </si>
  <si>
    <t>T</t>
  </si>
  <si>
    <t>Uhrzeit</t>
  </si>
  <si>
    <t>GMST</t>
  </si>
  <si>
    <t>Rekt. Sternzeit</t>
  </si>
  <si>
    <t>RAAN</t>
  </si>
  <si>
    <t>Zeit (h) seit 00:00 (UTC)</t>
  </si>
  <si>
    <t>Julianisches Datum JD (00:00UTC)</t>
  </si>
  <si>
    <t>In Sekunden</t>
  </si>
  <si>
    <r>
      <rPr>
        <b/>
        <i/>
        <sz val="11"/>
        <color theme="1"/>
        <rFont val="Symbol"/>
        <family val="1"/>
        <charset val="2"/>
      </rPr>
      <t>l</t>
    </r>
    <r>
      <rPr>
        <b/>
        <i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Länge EQX</t>
    </r>
  </si>
  <si>
    <t>Sternzeit</t>
  </si>
  <si>
    <t>Länge EQX</t>
  </si>
  <si>
    <r>
      <rPr>
        <b/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RAAN (°)</t>
    </r>
  </si>
  <si>
    <t>http://aa.usno.navy.mil/data/docs/siderealtime.php</t>
  </si>
  <si>
    <t>https://heavens-above.com/orbit.aspx?satid=25544</t>
  </si>
  <si>
    <t>http://www.isstracker.com/</t>
  </si>
  <si>
    <t>►Bahnverfolgung</t>
  </si>
  <si>
    <t>►Sternzeit</t>
  </si>
  <si>
    <t>►Bahndaten</t>
  </si>
  <si>
    <t>RAAN: Right Ascension Ascending Node</t>
  </si>
  <si>
    <t xml:space="preserve">Elevation: Winkel über/unter dem Horizont </t>
  </si>
  <si>
    <t>Azimut: Kompassrichtung  (0/360° = N, 90° = O, 180°= S, 270°=W)</t>
  </si>
  <si>
    <t>EQX: Equator Crossing (aufsteigend)</t>
  </si>
  <si>
    <t>Azimut (°)</t>
  </si>
  <si>
    <t xml:space="preserve">ISS </t>
  </si>
  <si>
    <t>Zeit (UTC)</t>
  </si>
  <si>
    <t>(UTC)</t>
  </si>
  <si>
    <t>ACHTUNG:  2 Azimute, Distanz  bzw. 40000km - Distanz</t>
  </si>
  <si>
    <t>Amplitude (Bahnneigung)</t>
  </si>
  <si>
    <r>
      <rPr>
        <sz val="11"/>
        <color theme="1"/>
        <rFont val="Calibri"/>
        <family val="2"/>
      </rPr>
      <t xml:space="preserve">λ bei </t>
    </r>
    <r>
      <rPr>
        <sz val="11"/>
        <color theme="1"/>
        <rFont val="Calibri"/>
        <family val="2"/>
        <scheme val="minor"/>
      </rPr>
      <t>Äquatordurchgang</t>
    </r>
  </si>
  <si>
    <t>Versatz / Umlauf</t>
  </si>
  <si>
    <t>Versatz</t>
  </si>
  <si>
    <t>B2+180</t>
  </si>
  <si>
    <t>GANZZAHL(B14/360)</t>
  </si>
  <si>
    <t>F14*360</t>
  </si>
  <si>
    <t>B14-H14-180</t>
  </si>
  <si>
    <t>D14-GANZZAHL(D14/360)*360-180</t>
  </si>
  <si>
    <t>J14</t>
  </si>
  <si>
    <t>Distanz: Distanz zum Punkt unter der ISS (Orthodrome)</t>
  </si>
  <si>
    <t>SIN(BOGENMASS(A17))*$F$2</t>
  </si>
  <si>
    <t>Breite</t>
  </si>
  <si>
    <t>Länge + 180</t>
  </si>
  <si>
    <t>Länge - Erddrehung - Präzession</t>
  </si>
  <si>
    <t>Mein Standort</t>
  </si>
  <si>
    <t>l</t>
  </si>
  <si>
    <t>Zeitmakro aktivieren:     STRG+SHIFT+A</t>
  </si>
  <si>
    <t>Zeitzone</t>
  </si>
  <si>
    <t>23.07.2018 14:39:50</t>
  </si>
  <si>
    <r>
      <t xml:space="preserve">EQX </t>
    </r>
    <r>
      <rPr>
        <sz val="11"/>
        <color theme="1"/>
        <rFont val="Calibri"/>
        <family val="2"/>
      </rPr>
      <t>↑</t>
    </r>
  </si>
  <si>
    <t>Zeit</t>
  </si>
  <si>
    <t>#</t>
  </si>
  <si>
    <r>
      <rPr>
        <b/>
        <i/>
        <sz val="11"/>
        <color theme="1"/>
        <rFont val="Symbol"/>
        <family val="1"/>
        <charset val="2"/>
      </rPr>
      <t>l</t>
    </r>
    <r>
      <rPr>
        <b/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EQX (°)</t>
    </r>
  </si>
  <si>
    <t>Wo befindet sich die Internationale Raumstation gerade?</t>
  </si>
  <si>
    <r>
      <t>EQX</t>
    </r>
    <r>
      <rPr>
        <sz val="11"/>
        <color theme="1"/>
        <rFont val="Calibri"/>
        <family val="2"/>
      </rPr>
      <t>↓</t>
    </r>
  </si>
  <si>
    <r>
      <rPr>
        <i/>
        <sz val="11"/>
        <color theme="1"/>
        <rFont val="Symbol"/>
        <family val="1"/>
        <charset val="2"/>
      </rPr>
      <t>j</t>
    </r>
    <r>
      <rPr>
        <sz val="11"/>
        <color theme="1"/>
        <rFont val="Calibri"/>
        <family val="2"/>
        <scheme val="minor"/>
      </rPr>
      <t xml:space="preserve"> =51,6° Nord</t>
    </r>
  </si>
  <si>
    <r>
      <rPr>
        <i/>
        <sz val="11"/>
        <color theme="1"/>
        <rFont val="Symbol"/>
        <family val="1"/>
        <charset val="2"/>
      </rPr>
      <t>j</t>
    </r>
    <r>
      <rPr>
        <sz val="11"/>
        <color theme="1"/>
        <rFont val="Calibri"/>
        <family val="2"/>
        <scheme val="minor"/>
      </rPr>
      <t xml:space="preserve"> =51,6° Süd</t>
    </r>
  </si>
  <si>
    <r>
      <t xml:space="preserve">Länge </t>
    </r>
    <r>
      <rPr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(°)</t>
    </r>
  </si>
  <si>
    <r>
      <t>Breite</t>
    </r>
    <r>
      <rPr>
        <sz val="11"/>
        <color theme="1"/>
        <rFont val="Symbol"/>
        <family val="1"/>
        <charset val="2"/>
      </rPr>
      <t xml:space="preserve"> </t>
    </r>
    <r>
      <rPr>
        <i/>
        <sz val="11"/>
        <color theme="1"/>
        <rFont val="Symbol"/>
        <family val="1"/>
        <charset val="2"/>
      </rPr>
      <t>j</t>
    </r>
    <r>
      <rPr>
        <sz val="11"/>
        <color theme="1"/>
        <rFont val="Calibri"/>
        <family val="2"/>
        <scheme val="minor"/>
      </rPr>
      <t xml:space="preserve"> (°)</t>
    </r>
  </si>
  <si>
    <t>→ Zeit UTC  +/-</t>
  </si>
  <si>
    <t>Die nebenstehende Tabelle zeigt die geographischen Längen und Zeiten (MEZ/MESZ)</t>
  </si>
  <si>
    <t>Die Basis ist ist das Datum, die Zeit und die Rektaszension des aufsteigenden Bahnknotens</t>
  </si>
  <si>
    <t>der gewählten Epoche</t>
  </si>
  <si>
    <t>für die nächsten 90 auf die eingestellte Epoche folgenden  Umläufe.</t>
  </si>
  <si>
    <t>●  Größte Nordbreite</t>
  </si>
  <si>
    <t>●  Äquatorübertritt absteigend</t>
  </si>
  <si>
    <t>●  Größte Südbreite</t>
  </si>
  <si>
    <r>
      <rPr>
        <sz val="14"/>
        <color theme="1"/>
        <rFont val="Arial"/>
        <family val="2"/>
      </rPr>
      <t xml:space="preserve">●  </t>
    </r>
    <r>
      <rPr>
        <sz val="14"/>
        <color theme="1"/>
        <rFont val="Calibri"/>
        <family val="2"/>
        <scheme val="minor"/>
      </rPr>
      <t>Äquatorübertritt aufsteigend</t>
    </r>
  </si>
  <si>
    <r>
      <rPr>
        <b/>
        <i/>
        <sz val="12"/>
        <color theme="1"/>
        <rFont val="Calibri"/>
        <family val="2"/>
        <scheme val="minor"/>
      </rPr>
      <t>Z</t>
    </r>
    <r>
      <rPr>
        <b/>
        <i/>
        <vertAlign val="subscript"/>
        <sz val="12"/>
        <color theme="1"/>
        <rFont val="Calibri"/>
        <family val="2"/>
        <scheme val="minor"/>
      </rPr>
      <t>0</t>
    </r>
    <r>
      <rPr>
        <sz val="12"/>
        <color theme="1"/>
        <rFont val="Calibri"/>
        <family val="2"/>
        <scheme val="minor"/>
      </rPr>
      <t xml:space="preserve"> Zeitpunkt Knoten (aufsteigend)</t>
    </r>
  </si>
  <si>
    <t>RA: Rektaszension: (Stunden)Winkel zum Frühlingspunkt</t>
  </si>
  <si>
    <t>Epoche: Zeitpunkt der Grundeinstellungen</t>
  </si>
  <si>
    <t>Roth (Hrsg.), Handbuch für Sternfreunde, Teil 2</t>
  </si>
  <si>
    <t>Springer Verlag, Berlin Heidelberg 1989</t>
  </si>
  <si>
    <t>7,9*WURZEL(C8/(C8+C9))</t>
  </si>
  <si>
    <t>C10*3600</t>
  </si>
  <si>
    <t>2*PI()*((C8+C9)/C10)</t>
  </si>
  <si>
    <t>C12/60</t>
  </si>
  <si>
    <t>Eingabe</t>
  </si>
  <si>
    <t>10*COS(BOGENMASS(C14))*(C8/(C8+C9))^(7/2)</t>
  </si>
  <si>
    <t>ARCSIN(SIN(BOGENMASS(C14))*SIN(BOGENMASS(360/C12*C20)))*180/PI()</t>
  </si>
  <si>
    <r>
      <t>β = acos(((r+h)^2 - r^2- d</t>
    </r>
    <r>
      <rPr>
        <vertAlign val="subscript"/>
        <sz val="11"/>
        <color theme="1"/>
        <rFont val="Calibri"/>
        <family val="2"/>
        <scheme val="minor"/>
      </rPr>
      <t>sat</t>
    </r>
    <r>
      <rPr>
        <sz val="11"/>
        <color theme="1"/>
        <rFont val="Calibri"/>
        <family val="2"/>
        <scheme val="minor"/>
      </rPr>
      <t>^2) / (-2 * r * d</t>
    </r>
    <r>
      <rPr>
        <vertAlign val="subscript"/>
        <sz val="11"/>
        <color theme="1"/>
        <rFont val="Calibri"/>
        <family val="2"/>
        <scheme val="minor"/>
      </rPr>
      <t>sat</t>
    </r>
    <r>
      <rPr>
        <sz val="11"/>
        <color theme="1"/>
        <rFont val="Calibri"/>
        <family val="2"/>
        <scheme val="minor"/>
      </rPr>
      <t>))</t>
    </r>
  </si>
  <si>
    <t>Formeln aus: Ein globaler dreidimensionaler Wegweiser für den Schulhof,</t>
  </si>
  <si>
    <t>Arbeitshilfe 19.46, Schulbiologiezentrum Hannover</t>
  </si>
  <si>
    <t>15.08.2018 17:32:52</t>
  </si>
  <si>
    <t>Ingo Mennerich, 11/2018</t>
  </si>
  <si>
    <t>Wo und wie hoch zieht sie über den Himmel?</t>
  </si>
  <si>
    <r>
      <t>GMST (</t>
    </r>
    <r>
      <rPr>
        <sz val="11"/>
        <color theme="1"/>
        <rFont val="Symbol"/>
        <family val="1"/>
        <charset val="2"/>
      </rPr>
      <t>l=</t>
    </r>
    <r>
      <rPr>
        <sz val="11"/>
        <color theme="1"/>
        <rFont val="Calibri"/>
        <family val="2"/>
        <scheme val="minor"/>
      </rPr>
      <t>0°)</t>
    </r>
  </si>
  <si>
    <t>R.A. (°)</t>
  </si>
  <si>
    <r>
      <rPr>
        <b/>
        <i/>
        <sz val="11"/>
        <rFont val="Calibri"/>
        <family val="2"/>
        <scheme val="minor"/>
      </rPr>
      <t>p</t>
    </r>
    <r>
      <rPr>
        <sz val="11"/>
        <rFont val="Calibri"/>
        <family val="2"/>
        <scheme val="minor"/>
      </rPr>
      <t xml:space="preserve"> Mittlere Knotenwanderung der Bahn (Präzession)</t>
    </r>
  </si>
  <si>
    <t>GMST(0)</t>
  </si>
  <si>
    <t>GMST (EQX)</t>
  </si>
  <si>
    <t>EQX</t>
  </si>
  <si>
    <t>Dezimalformat</t>
  </si>
  <si>
    <t>Zahl der Umrundungen</t>
  </si>
  <si>
    <t>Umlaufzeit</t>
  </si>
  <si>
    <t>min</t>
  </si>
  <si>
    <t>h</t>
  </si>
  <si>
    <t>errechnet</t>
  </si>
  <si>
    <t>Satellitenbahnelemente</t>
  </si>
  <si>
    <t>Aus "Two-Line-Elements" (TLE) extrahiert</t>
  </si>
  <si>
    <t>Ingo Mennerich, Schulbiologiezentrum Hannover, August 2019</t>
  </si>
  <si>
    <t>▼</t>
  </si>
  <si>
    <t>EPOCHE*</t>
  </si>
  <si>
    <t>►</t>
  </si>
  <si>
    <t>*) Epoche: Zeitpunkt (UTC) der Daten</t>
  </si>
  <si>
    <r>
      <rPr>
        <sz val="14"/>
        <rFont val="Calibri"/>
        <family val="2"/>
        <scheme val="minor"/>
      </rPr>
      <t>Aus Two-Line-Elements extrahiert (</t>
    </r>
    <r>
      <rPr>
        <sz val="14"/>
        <color rgb="FFFF0000"/>
        <rFont val="Calibri"/>
        <family val="2"/>
        <scheme val="minor"/>
      </rPr>
      <t>rot</t>
    </r>
    <r>
      <rPr>
        <sz val="14"/>
        <rFont val="Calibri"/>
        <family val="2"/>
        <scheme val="minor"/>
      </rPr>
      <t>) bzw. daraus abgeleitet (</t>
    </r>
    <r>
      <rPr>
        <sz val="14"/>
        <color rgb="FF0070C0"/>
        <rFont val="Calibri"/>
        <family val="2"/>
        <scheme val="minor"/>
      </rPr>
      <t>blau</t>
    </r>
    <r>
      <rPr>
        <sz val="14"/>
        <rFont val="Calibri"/>
        <family val="2"/>
        <scheme val="minor"/>
      </rPr>
      <t>):</t>
    </r>
  </si>
  <si>
    <t>Epoche (Datum, Uhrzeit)</t>
  </si>
  <si>
    <t>UTC</t>
  </si>
  <si>
    <t>Sternzeit Greenwich (GMST) zum Zeitpunkt der Epoche</t>
  </si>
  <si>
    <t>Exzentrizität:</t>
  </si>
  <si>
    <t>Mittlere Bewegung (Umrundungen pro Tag):</t>
  </si>
  <si>
    <r>
      <t xml:space="preserve">Umlaufzeit </t>
    </r>
    <r>
      <rPr>
        <i/>
        <sz val="11"/>
        <color theme="1"/>
        <rFont val="Calibri"/>
        <family val="2"/>
        <scheme val="minor"/>
      </rPr>
      <t>T</t>
    </r>
  </si>
  <si>
    <t>s</t>
  </si>
  <si>
    <t>Geschwindigkeit</t>
  </si>
  <si>
    <t>im Durchschnitt</t>
  </si>
  <si>
    <t>im Apogäum</t>
  </si>
  <si>
    <t>im Perigäum</t>
  </si>
  <si>
    <t>Inklination:</t>
  </si>
  <si>
    <t>Höhe des Perigäums:</t>
  </si>
  <si>
    <t>Höhe des Apogäums:</t>
  </si>
  <si>
    <r>
      <rPr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Rektaszension des aufsteigenden Knotens (RAAN)</t>
    </r>
  </si>
  <si>
    <r>
      <rPr>
        <i/>
        <sz val="11"/>
        <color theme="1"/>
        <rFont val="Symbol"/>
        <family val="1"/>
        <charset val="2"/>
      </rPr>
      <t>DW</t>
    </r>
    <r>
      <rPr>
        <sz val="11"/>
        <color theme="1"/>
        <rFont val="Calibri"/>
        <family val="2"/>
        <scheme val="minor"/>
      </rPr>
      <t xml:space="preserve"> Tägliche Knotenwanderung (Präzession), westlich</t>
    </r>
  </si>
  <si>
    <r>
      <rPr>
        <i/>
        <sz val="11"/>
        <color theme="1"/>
        <rFont val="Symbol"/>
        <family val="1"/>
        <charset val="2"/>
      </rPr>
      <t>l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Länge beim aufsteigenden Äquatorübertritt (EQX)</t>
    </r>
  </si>
  <si>
    <r>
      <rPr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Argument des Perigäums:</t>
    </r>
  </si>
  <si>
    <r>
      <rPr>
        <i/>
        <sz val="11"/>
        <color theme="1"/>
        <rFont val="Symbol"/>
        <family val="1"/>
        <charset val="2"/>
      </rPr>
      <t>Dw</t>
    </r>
    <r>
      <rPr>
        <sz val="11"/>
        <color theme="1"/>
        <rFont val="Calibri"/>
        <family val="2"/>
        <scheme val="minor"/>
      </rPr>
      <t xml:space="preserve"> Tägliche Drehung des Perigäums</t>
    </r>
  </si>
  <si>
    <r>
      <rPr>
        <i/>
        <sz val="11"/>
        <color theme="1"/>
        <rFont val="Symbol"/>
        <family val="1"/>
        <charset val="2"/>
      </rPr>
      <t>n</t>
    </r>
    <r>
      <rPr>
        <sz val="11"/>
        <color theme="1"/>
        <rFont val="Calibri"/>
        <family val="2"/>
        <scheme val="minor"/>
      </rPr>
      <t xml:space="preserve"> Mittlere Anomalie</t>
    </r>
  </si>
  <si>
    <r>
      <t>Positionswinkel des Satelliten zum Knoten (</t>
    </r>
    <r>
      <rPr>
        <i/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+ </t>
    </r>
    <r>
      <rPr>
        <i/>
        <sz val="11"/>
        <color theme="1"/>
        <rFont val="Symbol"/>
        <family val="1"/>
        <charset val="2"/>
      </rPr>
      <t>n</t>
    </r>
    <r>
      <rPr>
        <sz val="11"/>
        <color theme="1"/>
        <rFont val="Calibri"/>
        <family val="2"/>
        <scheme val="minor"/>
      </rPr>
      <t>)</t>
    </r>
  </si>
  <si>
    <t>Zeitpunkt des Durchgangs im aufsteigenden Knoten (EQX)</t>
  </si>
  <si>
    <t>WIKIPEDIA</t>
  </si>
  <si>
    <t>Anzahl bisheriger Umrundungen:</t>
  </si>
  <si>
    <t>https://de.wikipedia.org/wiki/Satellitenbahnelement</t>
  </si>
  <si>
    <t>Datum, Uhrzeit</t>
  </si>
  <si>
    <t>Jahr</t>
  </si>
  <si>
    <t>Tag</t>
  </si>
  <si>
    <t>Tagesbruchteil</t>
  </si>
  <si>
    <t>Jahresbeginn</t>
  </si>
  <si>
    <t>i</t>
  </si>
  <si>
    <t>Inklination</t>
  </si>
  <si>
    <t>Bruchteil Grad</t>
  </si>
  <si>
    <t>Ω</t>
  </si>
  <si>
    <t>Rektaszension des aufsteigenden Knotens</t>
  </si>
  <si>
    <r>
      <t xml:space="preserve">DW </t>
    </r>
    <r>
      <rPr>
        <sz val="11"/>
        <rFont val="Calibri"/>
        <family val="2"/>
        <scheme val="minor"/>
      </rPr>
      <t>Knotenwanderung / Tag (westlich) in Grad</t>
    </r>
  </si>
  <si>
    <t>Präzession</t>
  </si>
  <si>
    <t>Julianisches Datum JD</t>
  </si>
  <si>
    <r>
      <rPr>
        <i/>
        <sz val="11"/>
        <color theme="1"/>
        <rFont val="Symbol"/>
        <family val="1"/>
        <charset val="2"/>
      </rPr>
      <t>l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Länge Greenwich</t>
    </r>
  </si>
  <si>
    <t>e</t>
  </si>
  <si>
    <t>Numerische Exzentrizität</t>
  </si>
  <si>
    <t>Mittlere Geschwindigkeit (Umrundungen pro Tag)</t>
  </si>
  <si>
    <t>Ganzzahl</t>
  </si>
  <si>
    <t>Bruchteil</t>
  </si>
  <si>
    <t>G=</t>
  </si>
  <si>
    <t>M=</t>
  </si>
  <si>
    <t>kg</t>
  </si>
  <si>
    <t>T=</t>
  </si>
  <si>
    <r>
      <rPr>
        <sz val="11"/>
        <color theme="1"/>
        <rFont val="Calibri"/>
        <family val="2"/>
      </rPr>
      <t>Ø</t>
    </r>
    <r>
      <rPr>
        <sz val="11"/>
        <color theme="1"/>
        <rFont val="Calibri"/>
        <family val="2"/>
        <scheme val="minor"/>
      </rPr>
      <t>Äquator</t>
    </r>
  </si>
  <si>
    <t>Radius Erde</t>
  </si>
  <si>
    <t>m</t>
  </si>
  <si>
    <r>
      <t>Große Halbachse</t>
    </r>
    <r>
      <rPr>
        <i/>
        <sz val="11"/>
        <color theme="1"/>
        <rFont val="Calibri"/>
        <family val="2"/>
        <scheme val="minor"/>
      </rPr>
      <t xml:space="preserve"> a</t>
    </r>
  </si>
  <si>
    <t>Mittlere Geschwindigkeit</t>
  </si>
  <si>
    <t>m/s</t>
  </si>
  <si>
    <t>Apogäum</t>
  </si>
  <si>
    <t>Perigäum</t>
  </si>
  <si>
    <r>
      <rPr>
        <sz val="11"/>
        <color theme="1"/>
        <rFont val="Calibri"/>
        <family val="2"/>
      </rPr>
      <t xml:space="preserve">Ø </t>
    </r>
    <r>
      <rPr>
        <sz val="11"/>
        <color theme="1"/>
        <rFont val="Calibri"/>
        <family val="2"/>
        <scheme val="minor"/>
      </rPr>
      <t>Höhe Satellit</t>
    </r>
  </si>
  <si>
    <t>v</t>
  </si>
  <si>
    <t xml:space="preserve">im Apogäum </t>
  </si>
  <si>
    <t>ω</t>
  </si>
  <si>
    <t>Argument des Perigäums</t>
  </si>
  <si>
    <r>
      <rPr>
        <b/>
        <i/>
        <sz val="11"/>
        <color theme="1"/>
        <rFont val="Symbol"/>
        <family val="1"/>
        <charset val="2"/>
      </rPr>
      <t>D</t>
    </r>
    <r>
      <rPr>
        <b/>
        <i/>
        <sz val="11"/>
        <color theme="1"/>
        <rFont val="Calibri"/>
        <family val="2"/>
      </rPr>
      <t xml:space="preserve">ω </t>
    </r>
    <r>
      <rPr>
        <b/>
        <sz val="11"/>
        <color theme="1"/>
        <rFont val="Calibri"/>
        <family val="2"/>
      </rPr>
      <t>Drehung des Perigäums / Tag in Grad</t>
    </r>
  </si>
  <si>
    <t>postive Werte rechtläufig, negative Werte rückläufig</t>
  </si>
  <si>
    <t>Mittlere Anomalie</t>
  </si>
  <si>
    <t>Positionswinkel des Satelliten zum Aufsteigenden Knoten</t>
  </si>
  <si>
    <t>Argument des Perigäums + Mittlere Anomalie (ROH)</t>
  </si>
  <si>
    <t>Bahnwinkel zur Knotenlinie auf 360° reduziert</t>
  </si>
  <si>
    <r>
      <t>Zeit seit EQX: (</t>
    </r>
    <r>
      <rPr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>+</t>
    </r>
    <r>
      <rPr>
        <sz val="11"/>
        <color theme="1"/>
        <rFont val="Symbol"/>
        <family val="1"/>
        <charset val="2"/>
      </rPr>
      <t>v</t>
    </r>
    <r>
      <rPr>
        <sz val="11"/>
        <color theme="1"/>
        <rFont val="Calibri"/>
        <family val="2"/>
        <scheme val="minor"/>
      </rPr>
      <t>)/360*T</t>
    </r>
  </si>
  <si>
    <t>Zeitpunkt des EQX (UTC)</t>
  </si>
  <si>
    <t>Anzahl Umrundungen</t>
  </si>
  <si>
    <t>07.02.2022 12:12:16</t>
  </si>
  <si>
    <t>EINFÜGEN (HEAVENS-ABOVE.COM)</t>
  </si>
  <si>
    <t>Epoche (UTC):</t>
  </si>
  <si>
    <t>Dienstag, 30. Juli 2019 16:25:26</t>
  </si>
  <si>
    <t>28,4696°</t>
  </si>
  <si>
    <t>537 km</t>
  </si>
  <si>
    <t>540 km</t>
  </si>
  <si>
    <t>Rektaszension des aufsteigenden Knotens:</t>
  </si>
  <si>
    <t>294,2618°</t>
  </si>
  <si>
    <t>Argument des Perigäums:</t>
  </si>
  <si>
    <t>214,1411°</t>
  </si>
  <si>
    <t>Mittlere Anomalie:</t>
  </si>
  <si>
    <t>281,4060°</t>
  </si>
  <si>
    <t>Anzahl an Umrundungen:</t>
  </si>
  <si>
    <t>TWO-Line-ELEMENTS Übernahme aus der Eingabe</t>
  </si>
  <si>
    <t>GMST (0)</t>
  </si>
  <si>
    <t>https://celestrak.com/NORAD/elements/</t>
  </si>
  <si>
    <t>http://www.amsat.org/amsat/ftp/keps/current/nasa.all</t>
  </si>
  <si>
    <t>ISS = "Zarya"</t>
  </si>
  <si>
    <t>https://www.heavens-above.com/main.aspx</t>
  </si>
  <si>
    <t>Überarbeitet 02/2022</t>
  </si>
  <si>
    <t xml:space="preserve">Epoche (UTC): </t>
  </si>
  <si>
    <t xml:space="preserve">Höhe des Perigäums (km): </t>
  </si>
  <si>
    <t xml:space="preserve">Höhe des Apogäums (km): </t>
  </si>
  <si>
    <t xml:space="preserve">Mittlere Bewegung (Umrundungen pro Tag): </t>
  </si>
  <si>
    <t xml:space="preserve">Anzahl an Umrundungen: 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</si>
  <si>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  <scheme val="minor"/>
      </rPr>
      <t xml:space="preserve"> (</t>
    </r>
    <r>
      <rPr>
        <sz val="11"/>
        <rFont val="Symbol"/>
        <family val="1"/>
        <charset val="2"/>
      </rPr>
      <t>w</t>
    </r>
    <r>
      <rPr>
        <sz val="11"/>
        <rFont val="Calibri"/>
        <family val="2"/>
        <scheme val="minor"/>
      </rPr>
      <t xml:space="preserve"> + </t>
    </r>
    <r>
      <rPr>
        <sz val="11"/>
        <rFont val="Symbol"/>
        <family val="1"/>
        <charset val="2"/>
      </rPr>
      <t>n</t>
    </r>
    <r>
      <rPr>
        <sz val="11"/>
        <rFont val="Calibri"/>
        <family val="2"/>
        <scheme val="minor"/>
      </rPr>
      <t>)</t>
    </r>
  </si>
  <si>
    <r>
      <t>Argument des Perigäums (</t>
    </r>
    <r>
      <rPr>
        <i/>
        <sz val="11"/>
        <rFont val="Symbol"/>
        <family val="1"/>
        <charset val="2"/>
      </rPr>
      <t>w)</t>
    </r>
  </si>
  <si>
    <r>
      <t>Mittlere Anomalie (</t>
    </r>
    <r>
      <rPr>
        <sz val="11"/>
        <rFont val="Symbol"/>
        <family val="1"/>
        <charset val="2"/>
      </rPr>
      <t>n</t>
    </r>
    <r>
      <rPr>
        <sz val="11"/>
        <rFont val="Calibri"/>
        <family val="2"/>
        <scheme val="minor"/>
      </rPr>
      <t>)</t>
    </r>
  </si>
  <si>
    <t>C22+C23</t>
  </si>
  <si>
    <t>Zeitpunkt EPOCHE (nach Zeitzone)</t>
  </si>
  <si>
    <t>Zeitpunkt EQX vor laufender Epoche</t>
  </si>
  <si>
    <t>C25/360*C13</t>
  </si>
  <si>
    <t>C27/60</t>
  </si>
  <si>
    <t>C15-C29/24</t>
  </si>
  <si>
    <r>
      <rPr>
        <i/>
        <sz val="11"/>
        <color theme="1"/>
        <rFont val="Calibri"/>
        <family val="2"/>
        <scheme val="minor"/>
      </rPr>
      <t>Z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vertAlign val="sub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 Epoche (UTC)</t>
    </r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</si>
  <si>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theme="1"/>
        <rFont val="Symbol"/>
        <family val="1"/>
        <charset val="2"/>
      </rPr>
      <t>n</t>
    </r>
    <r>
      <rPr>
        <sz val="11"/>
        <color theme="1"/>
        <rFont val="Calibri"/>
        <family val="2"/>
        <scheme val="minor"/>
      </rPr>
      <t>) / 360°*23,55</t>
    </r>
  </si>
  <si>
    <t>(C22+C23)/360*23,55</t>
  </si>
  <si>
    <t>Datum, Uhrzeit und RAAN (Rektaszension des aufsteigenden Knotens) der gewählten Epoche</t>
  </si>
  <si>
    <r>
      <t>Länge (</t>
    </r>
    <r>
      <rPr>
        <sz val="11"/>
        <color theme="1"/>
        <rFont val="Symbol"/>
        <family val="1"/>
        <charset val="2"/>
      </rPr>
      <t>w</t>
    </r>
    <r>
      <rPr>
        <sz val="11"/>
        <color theme="1"/>
        <rFont val="Calibri"/>
        <family val="2"/>
        <scheme val="minor"/>
      </rPr>
      <t>+</t>
    </r>
    <r>
      <rPr>
        <sz val="11"/>
        <color theme="1"/>
        <rFont val="Symbol"/>
        <family val="1"/>
        <charset val="2"/>
      </rPr>
      <t>n</t>
    </r>
    <r>
      <rPr>
        <sz val="11"/>
        <color theme="1"/>
        <rFont val="Calibri"/>
        <family val="2"/>
        <scheme val="minor"/>
      </rPr>
      <t>) hinzugefügt TEST</t>
    </r>
  </si>
  <si>
    <t xml:space="preserve">folgenden nächsten 15 Umläufe: </t>
  </si>
  <si>
    <t xml:space="preserve">Auf die eingestellte Epoche </t>
  </si>
  <si>
    <r>
      <rPr>
        <b/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EQX (UTC)</t>
    </r>
  </si>
  <si>
    <r>
      <t xml:space="preserve">und die daraus folgende Länge </t>
    </r>
    <r>
      <rPr>
        <b/>
        <sz val="11"/>
        <color theme="1"/>
        <rFont val="Symbol"/>
        <family val="1"/>
        <charset val="2"/>
      </rPr>
      <t>l</t>
    </r>
    <r>
      <rPr>
        <b/>
        <sz val="11"/>
        <color theme="1"/>
        <rFont val="Calibri"/>
        <family val="2"/>
        <scheme val="minor"/>
      </rPr>
      <t xml:space="preserve">, Zeit (UTC), Sternzeit (GMST) und Rektaszension (R.A) des EQX </t>
    </r>
  </si>
  <si>
    <t>(gelbe Felder)</t>
  </si>
  <si>
    <t>Seit der eingestellten Epoche:</t>
  </si>
  <si>
    <r>
      <rPr>
        <b/>
        <i/>
        <sz val="11"/>
        <color theme="1"/>
        <rFont val="Calibri"/>
        <family val="2"/>
        <scheme val="minor"/>
      </rPr>
      <t>Z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Zeit vor bzw. nach eingestellter Epoche</t>
    </r>
  </si>
  <si>
    <t>Kepler-Daten in gelbe Felder einfügen.</t>
  </si>
  <si>
    <r>
      <t>Argument des Perigäums (</t>
    </r>
    <r>
      <rPr>
        <i/>
        <sz val="12"/>
        <color theme="1"/>
        <rFont val="Symbol"/>
        <family val="1"/>
        <charset val="2"/>
      </rPr>
      <t>w</t>
    </r>
    <r>
      <rPr>
        <sz val="12"/>
        <color theme="1"/>
        <rFont val="Calibri"/>
        <family val="2"/>
        <scheme val="minor"/>
      </rPr>
      <t>)</t>
    </r>
  </si>
  <si>
    <r>
      <t>Mittlere Anomalie (</t>
    </r>
    <r>
      <rPr>
        <i/>
        <sz val="12"/>
        <color theme="1"/>
        <rFont val="Symbol"/>
        <family val="1"/>
        <charset val="2"/>
      </rPr>
      <t>n</t>
    </r>
    <r>
      <rPr>
        <sz val="12"/>
        <color theme="1"/>
        <rFont val="Calibri"/>
        <family val="2"/>
        <scheme val="minor"/>
      </rPr>
      <t xml:space="preserve">) </t>
    </r>
  </si>
  <si>
    <r>
      <t>Rektaszension des aufsteigenden Knotens (</t>
    </r>
    <r>
      <rPr>
        <i/>
        <sz val="12"/>
        <color theme="1"/>
        <rFont val="Symbol"/>
        <family val="1"/>
        <charset val="2"/>
      </rPr>
      <t>W</t>
    </r>
    <r>
      <rPr>
        <sz val="12"/>
        <color theme="1"/>
        <rFont val="Calibri"/>
        <family val="2"/>
        <scheme val="minor"/>
      </rPr>
      <t>)</t>
    </r>
  </si>
  <si>
    <r>
      <t>Exzentrizität (</t>
    </r>
    <r>
      <rPr>
        <i/>
        <sz val="12"/>
        <color theme="1"/>
        <rFont val="Calibri"/>
        <family val="2"/>
        <scheme val="minor"/>
      </rPr>
      <t>e</t>
    </r>
    <r>
      <rPr>
        <sz val="12"/>
        <color theme="1"/>
        <rFont val="Calibri"/>
        <family val="2"/>
        <scheme val="minor"/>
      </rPr>
      <t>)</t>
    </r>
  </si>
  <si>
    <r>
      <t>Inklination (</t>
    </r>
    <r>
      <rPr>
        <i/>
        <sz val="12"/>
        <color theme="1"/>
        <rFont val="Calibri"/>
        <family val="2"/>
        <scheme val="minor"/>
      </rPr>
      <t>I</t>
    </r>
    <r>
      <rPr>
        <sz val="12"/>
        <color theme="1"/>
        <rFont val="Calibri"/>
        <family val="2"/>
        <scheme val="minor"/>
      </rPr>
      <t xml:space="preserve">) </t>
    </r>
  </si>
  <si>
    <t>HIER KOPIERTE TWO-Line-ELEMENTS (TLE) EINFÜGEN</t>
  </si>
  <si>
    <t>Aus TLE extrahierte Bahnelemente (Keplerdaten)</t>
  </si>
  <si>
    <t>Mögliche Quellen:</t>
  </si>
  <si>
    <t>Bahnelemente</t>
  </si>
  <si>
    <t>(TLE) als Vorlage</t>
  </si>
  <si>
    <t>Überarbeitete Test-Version 2/2022</t>
  </si>
  <si>
    <r>
      <rPr>
        <b/>
        <i/>
        <sz val="11"/>
        <color theme="1"/>
        <rFont val="Symbol"/>
        <family val="1"/>
        <charset val="2"/>
      </rPr>
      <t>l</t>
    </r>
    <r>
      <rPr>
        <b/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Länge des ersten Äquatordurchgangs (</t>
    </r>
    <r>
      <rPr>
        <sz val="8"/>
        <color theme="1"/>
        <rFont val="Calibri"/>
        <family val="2"/>
        <scheme val="minor"/>
      </rPr>
      <t>EQX, aufsteigend</t>
    </r>
    <r>
      <rPr>
        <sz val="11"/>
        <color theme="1"/>
        <rFont val="Calibri"/>
        <family val="2"/>
        <scheme val="minor"/>
      </rPr>
      <t>)</t>
    </r>
  </si>
  <si>
    <t>Mittlere Bahngeschwindigkeit</t>
  </si>
  <si>
    <t>Start der Zählung (Epoche)</t>
  </si>
  <si>
    <t>Eingabe!R17+Eingabe!R19+Eingabe!J5/24</t>
  </si>
  <si>
    <t>C108</t>
  </si>
  <si>
    <t>Eingabe!R23</t>
  </si>
  <si>
    <t>Eingabe!R25</t>
  </si>
  <si>
    <t>Eingabe!B10</t>
  </si>
  <si>
    <t>(C37-C31)*86400</t>
  </si>
  <si>
    <t>C39/3600</t>
  </si>
  <si>
    <t>C40/24</t>
  </si>
  <si>
    <t>C39/C12</t>
  </si>
  <si>
    <t>ARCTAN(COS(BOGENMASS(C14))*TAN(BOGENMASS((360/C12)*C39)))*180/PI()</t>
  </si>
  <si>
    <t>C46</t>
  </si>
  <si>
    <t>C20+C43-0,25*C39/60-(C18+0,986)*C39/86400</t>
  </si>
  <si>
    <t>C50-(GANZZAHL(C50/360)*360)</t>
  </si>
  <si>
    <t>WENN(C43*C46&lt;0;C54-180;C54)</t>
  </si>
  <si>
    <t>WENN(C55&gt;180;C55-360;C55)</t>
  </si>
  <si>
    <t>Eingabe!D5</t>
  </si>
  <si>
    <t>Eingabe!G5</t>
  </si>
  <si>
    <t>SIN(BOGENMASS(C58))*SIN(BOGENMASS(D46))+COS(BOGENMASS(C58))*COS(BOGENMASS(D46))*COS((BOGENMASS(D55-C59)))</t>
  </si>
  <si>
    <t>ARCCOS(C65)*180/PI()</t>
  </si>
  <si>
    <t>C66*6731*PI()/180</t>
  </si>
  <si>
    <t>WURZEL(C8^2+(C8+C9)^2-2*C8*(C8+C9)*COS(BOGENMASS(C70)))</t>
  </si>
  <si>
    <t>ARCCOS(((C8+C9)^2-C8^2-C71^2)/(-2*C8*C71))*180/PI()</t>
  </si>
  <si>
    <t>WENN(C72&gt;90;C72-90;C72-90)</t>
  </si>
  <si>
    <t>(-SIN(BOGENMASS(C58))*COS(BOGENMASS(D55-C59))+TAN(BOGENMASS(D46))*COS(BOGENMASS(C58)))/SIN(BOGENMASS(D55-C59))</t>
  </si>
  <si>
    <t>1/C76</t>
  </si>
  <si>
    <t>ARCTAN(C77)*180/PI()</t>
  </si>
  <si>
    <t>WENN(C78&gt;0;C78;360+C78)</t>
  </si>
  <si>
    <t>WENN(C78&gt;0;180+C78;180+C78)</t>
  </si>
  <si>
    <t>Eingabe!C42</t>
  </si>
  <si>
    <t>Eingabe!E42</t>
  </si>
  <si>
    <t>2451544,5+C87-DATUM(2000;1;1)</t>
  </si>
  <si>
    <t>(C89-2451545)/36525</t>
  </si>
  <si>
    <t>C87+C88+1/24</t>
  </si>
  <si>
    <t>(C92-GANZZAHL(C92))*24</t>
  </si>
  <si>
    <t>C93*3600-3600</t>
  </si>
  <si>
    <t>24110,54841+8640184,812866*C90+0,093104*C90^2-0,0000062*C90^3+240*C91+1,002738*C94</t>
  </si>
  <si>
    <t>C95/3600</t>
  </si>
  <si>
    <t>(C96/24-GANZZAHL(C96/24))*24</t>
  </si>
  <si>
    <t>C97/24</t>
  </si>
  <si>
    <t>C98*24</t>
  </si>
  <si>
    <t>C102/24*360</t>
  </si>
  <si>
    <t>Eingabe!H42</t>
  </si>
  <si>
    <t>C104-C103+C48</t>
  </si>
  <si>
    <t>WENN(B108&lt;-180;B108+360;WENN(B108&gt;180;B108-360;B108))</t>
  </si>
  <si>
    <t>24110,54841+8640184,812866*C90+0,093104*C90^2-0,0000062*C90^3</t>
  </si>
  <si>
    <t>C115/3600/24</t>
  </si>
  <si>
    <t>C88</t>
  </si>
  <si>
    <t>C117+C119</t>
  </si>
  <si>
    <t>Alternativ</t>
  </si>
  <si>
    <t>STUNDE(C124)</t>
  </si>
  <si>
    <t>MINUTE(C124)</t>
  </si>
  <si>
    <t>SEKUNDE(C124)</t>
  </si>
  <si>
    <t>C126+C127/60+C128/3600</t>
  </si>
  <si>
    <t>C130/24*360</t>
  </si>
  <si>
    <t>Eingabe!R21</t>
  </si>
  <si>
    <t>C134-C133</t>
  </si>
  <si>
    <t>WENN(C135&lt;-180;C135+360;WENN(C135&gt;180;C135-360;C135))</t>
  </si>
  <si>
    <t>C13</t>
  </si>
  <si>
    <t>C141/60</t>
  </si>
  <si>
    <t>24/C143</t>
  </si>
  <si>
    <t>1 25544U 98067A   22045.55654105  .00009474  00000-0  17512-3 0  9997</t>
  </si>
  <si>
    <t>2 25544  51.6419 223.8874 0005841 130.5821 339.7825 15.49770723326160</t>
  </si>
  <si>
    <t>Eingabe!R13</t>
  </si>
  <si>
    <t>Eingabe!R15</t>
  </si>
  <si>
    <t>Erdumfang</t>
  </si>
  <si>
    <t>C67/C7*360</t>
  </si>
  <si>
    <t>Eingabe!R17</t>
  </si>
  <si>
    <t>Eingabe!C44</t>
  </si>
  <si>
    <t>GRAD</t>
  </si>
  <si>
    <t>15.02.2022 18:17:57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</si>
</sst>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0.0"/>
    <numFmt numFmtId="165" formatCode="dd/mm/yyyy\ hh:mm:ss"/>
    <numFmt numFmtId="166" formatCode="[$-F400]h:mm:ss\ AM/PM"/>
    <numFmt numFmtId="167" formatCode="0.00000"/>
    <numFmt numFmtId="168" formatCode="0.0000"/>
    <numFmt numFmtId="169" formatCode="dd/mm"/>
    <numFmt numFmtId="170" formatCode="0.0000000"/>
    <numFmt numFmtId="171" formatCode="0.00000000"/>
    <numFmt numFmtId="172" formatCode="0.000"/>
    <numFmt numFmtId="173" formatCode="0.000000E+00"/>
    <numFmt numFmtId="174" formatCode="0.000000000"/>
    <numFmt numFmtId="175" formatCode="[$-F800]dddd\,\ mmmm\ dd\,\ yyyy"/>
    <numFmt numFmtId="176" formatCode="0.000000"/>
    <numFmt numFmtId="177" formatCode="0.00000000000"/>
  </numFmts>
  <fonts count="9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Symbol"/>
      <family val="1"/>
      <charset val="2"/>
    </font>
    <font>
      <b/>
      <i/>
      <vertAlign val="subscript"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1"/>
      <color theme="1"/>
      <name val="Symbol"/>
      <family val="1"/>
      <charset val="2"/>
    </font>
    <font>
      <vertAlign val="subscript"/>
      <sz val="11"/>
      <color theme="1"/>
      <name val="Times New Roman"/>
      <family val="1"/>
    </font>
    <font>
      <vertAlign val="subscript"/>
      <sz val="16"/>
      <color theme="1"/>
      <name val="Calibri"/>
      <family val="2"/>
    </font>
    <font>
      <vertAlign val="subscript"/>
      <sz val="11"/>
      <color theme="1"/>
      <name val="Calibri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name val="Symbol"/>
      <family val="1"/>
      <charset val="2"/>
    </font>
    <font>
      <sz val="10"/>
      <color rgb="FFFF000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Times New Roman"/>
      <family val="1"/>
    </font>
    <font>
      <sz val="11"/>
      <name val="Symbol"/>
      <family val="1"/>
      <charset val="2"/>
    </font>
    <font>
      <vertAlign val="subscript"/>
      <sz val="11"/>
      <name val="Times New Roman"/>
      <family val="1"/>
    </font>
    <font>
      <vertAlign val="subscript"/>
      <sz val="16"/>
      <name val="Times New Roman"/>
      <family val="1"/>
    </font>
    <font>
      <vertAlign val="subscript"/>
      <sz val="11"/>
      <name val="Calibri"/>
      <family val="2"/>
    </font>
    <font>
      <vertAlign val="subscript"/>
      <sz val="16"/>
      <name val="Arial"/>
      <family val="2"/>
    </font>
    <font>
      <b/>
      <sz val="20"/>
      <color rgb="FFFF0000"/>
      <name val="Arial"/>
      <family val="2"/>
    </font>
    <font>
      <b/>
      <sz val="2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vertAlign val="subscript"/>
      <sz val="11"/>
      <name val="Arial"/>
      <family val="2"/>
    </font>
    <font>
      <b/>
      <sz val="11"/>
      <name val="Calibri"/>
      <family val="2"/>
    </font>
    <font>
      <sz val="10"/>
      <name val="Symbol"/>
      <family val="1"/>
      <charset val="2"/>
    </font>
    <font>
      <vertAlign val="subscript"/>
      <sz val="16"/>
      <name val="Calibri"/>
      <family val="2"/>
    </font>
    <font>
      <sz val="12"/>
      <color indexed="10"/>
      <name val="Times New Roman"/>
      <family val="1"/>
    </font>
    <font>
      <sz val="10"/>
      <color indexed="10"/>
      <name val="Arial"/>
      <family val="2"/>
    </font>
    <font>
      <sz val="12"/>
      <color indexed="10"/>
      <name val="Symbol"/>
      <family val="1"/>
      <charset val="2"/>
    </font>
    <font>
      <sz val="22"/>
      <name val="Arial"/>
      <family val="2"/>
    </font>
    <font>
      <b/>
      <sz val="22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6"/>
      <color rgb="FF0070C0"/>
      <name val="Calibri"/>
      <family val="2"/>
      <scheme val="minor"/>
    </font>
    <font>
      <sz val="11"/>
      <color rgb="FFFF0000"/>
      <name val="Arial"/>
      <family val="2"/>
    </font>
    <font>
      <b/>
      <i/>
      <vertAlign val="subscript"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6"/>
      <color rgb="FF00B05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Symbol"/>
      <family val="1"/>
      <charset val="2"/>
    </font>
    <font>
      <sz val="14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20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color theme="1"/>
      <name val="Arial Unicode MS"/>
      <family val="2"/>
    </font>
    <font>
      <sz val="22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F0"/>
      <name val="Calibri"/>
      <family val="2"/>
      <scheme val="minor"/>
    </font>
    <font>
      <sz val="10"/>
      <color rgb="FFFF0000"/>
      <name val="Arial Unicode MS"/>
      <family val="2"/>
    </font>
    <font>
      <sz val="12"/>
      <color rgb="FFFF0000"/>
      <name val="Calibri"/>
      <family val="2"/>
      <scheme val="minor"/>
    </font>
    <font>
      <sz val="10"/>
      <color theme="1"/>
      <name val="Courier New"/>
      <family val="3"/>
    </font>
    <font>
      <i/>
      <sz val="11"/>
      <name val="Symbol"/>
      <family val="1"/>
      <charset val="2"/>
    </font>
    <font>
      <b/>
      <sz val="12"/>
      <color rgb="FF0070C0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sz val="18"/>
      <color theme="1"/>
      <name val="Calibri"/>
      <family val="2"/>
      <scheme val="minor"/>
    </font>
    <font>
      <i/>
      <sz val="12"/>
      <color theme="1"/>
      <name val="Symbol"/>
      <family val="1"/>
      <charset val="2"/>
    </font>
    <font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</borders>
  <cellStyleXfs count="1">
    <xf numFmtId="0" fontId="0" fillId="0" borderId="0"/>
  </cellStyleXfs>
  <cellXfs count="351">
    <xf numFmtId="0" fontId="0" fillId="0" borderId="0" xfId="0"/>
    <xf numFmtId="164" fontId="1" fillId="0" borderId="0" xfId="0" applyNumberFormat="1" applyFont="1"/>
    <xf numFmtId="0" fontId="5" fillId="0" borderId="0" xfId="0" applyFont="1"/>
    <xf numFmtId="0" fontId="7" fillId="0" borderId="0" xfId="0" applyFont="1"/>
    <xf numFmtId="0" fontId="0" fillId="0" borderId="0" xfId="0" applyAlignment="1">
      <alignment vertical="center" wrapText="1"/>
    </xf>
    <xf numFmtId="0" fontId="8" fillId="0" borderId="0" xfId="0" applyFont="1"/>
    <xf numFmtId="164" fontId="6" fillId="0" borderId="0" xfId="0" applyNumberFormat="1" applyFont="1"/>
    <xf numFmtId="21" fontId="0" fillId="0" borderId="0" xfId="0" applyNumberFormat="1"/>
    <xf numFmtId="164" fontId="0" fillId="0" borderId="0" xfId="0" applyNumberFormat="1"/>
    <xf numFmtId="0" fontId="1" fillId="0" borderId="0" xfId="0" applyFont="1"/>
    <xf numFmtId="2" fontId="0" fillId="0" borderId="0" xfId="0" applyNumberFormat="1"/>
    <xf numFmtId="0" fontId="10" fillId="0" borderId="0" xfId="0" applyFont="1"/>
    <xf numFmtId="0" fontId="11" fillId="0" borderId="0" xfId="0" applyFont="1" applyAlignment="1">
      <alignment vertical="center"/>
    </xf>
    <xf numFmtId="0" fontId="19" fillId="0" borderId="0" xfId="0" applyFont="1"/>
    <xf numFmtId="0" fontId="0" fillId="0" borderId="0" xfId="0" applyFill="1"/>
    <xf numFmtId="2" fontId="0" fillId="0" borderId="0" xfId="0" applyNumberFormat="1" applyFill="1"/>
    <xf numFmtId="0" fontId="19" fillId="0" borderId="0" xfId="0" applyFont="1" applyFill="1" applyAlignment="1">
      <alignment wrapText="1"/>
    </xf>
    <xf numFmtId="0" fontId="44" fillId="0" borderId="0" xfId="0" applyFont="1" applyFill="1"/>
    <xf numFmtId="0" fontId="46" fillId="0" borderId="0" xfId="0" applyFont="1"/>
    <xf numFmtId="0" fontId="19" fillId="0" borderId="0" xfId="0" applyFont="1" applyFill="1"/>
    <xf numFmtId="0" fontId="0" fillId="0" borderId="0" xfId="0" applyFill="1" applyAlignment="1">
      <alignment horizontal="right"/>
    </xf>
    <xf numFmtId="0" fontId="21" fillId="0" borderId="0" xfId="0" applyFont="1" applyFill="1"/>
    <xf numFmtId="2" fontId="22" fillId="0" borderId="0" xfId="0" applyNumberFormat="1" applyFont="1" applyFill="1"/>
    <xf numFmtId="0" fontId="22" fillId="0" borderId="0" xfId="0" applyFont="1" applyFill="1"/>
    <xf numFmtId="0" fontId="24" fillId="0" borderId="0" xfId="0" applyFont="1" applyFill="1"/>
    <xf numFmtId="0" fontId="25" fillId="0" borderId="0" xfId="0" applyFont="1" applyFill="1"/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168" fontId="0" fillId="0" borderId="0" xfId="0" applyNumberFormat="1" applyFill="1"/>
    <xf numFmtId="1" fontId="35" fillId="0" borderId="0" xfId="0" applyNumberFormat="1" applyFont="1" applyFill="1"/>
    <xf numFmtId="0" fontId="36" fillId="0" borderId="0" xfId="0" applyFont="1" applyFill="1"/>
    <xf numFmtId="1" fontId="37" fillId="0" borderId="0" xfId="0" applyNumberFormat="1" applyFont="1" applyFill="1"/>
    <xf numFmtId="1" fontId="38" fillId="0" borderId="0" xfId="0" applyNumberFormat="1" applyFont="1" applyFill="1"/>
    <xf numFmtId="0" fontId="30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43" fillId="0" borderId="0" xfId="0" applyFont="1" applyFill="1"/>
    <xf numFmtId="0" fontId="45" fillId="0" borderId="0" xfId="0" applyFont="1" applyFill="1"/>
    <xf numFmtId="0" fontId="23" fillId="0" borderId="0" xfId="0" applyFont="1" applyFill="1" applyAlignment="1">
      <alignment vertical="center"/>
    </xf>
    <xf numFmtId="0" fontId="28" fillId="0" borderId="0" xfId="0" applyFont="1" applyFill="1" applyAlignment="1">
      <alignment horizontal="justify" vertical="center"/>
    </xf>
    <xf numFmtId="0" fontId="41" fillId="0" borderId="0" xfId="0" applyFont="1" applyFill="1"/>
    <xf numFmtId="164" fontId="0" fillId="0" borderId="0" xfId="0" applyNumberFormat="1" applyFill="1"/>
    <xf numFmtId="0" fontId="28" fillId="0" borderId="0" xfId="0" applyFont="1" applyFill="1"/>
    <xf numFmtId="164" fontId="24" fillId="0" borderId="0" xfId="0" applyNumberFormat="1" applyFont="1" applyFill="1"/>
    <xf numFmtId="164" fontId="46" fillId="0" borderId="0" xfId="0" applyNumberFormat="1" applyFont="1" applyFill="1"/>
    <xf numFmtId="0" fontId="47" fillId="0" borderId="0" xfId="0" applyFont="1" applyFill="1"/>
    <xf numFmtId="0" fontId="46" fillId="0" borderId="0" xfId="0" applyFont="1" applyFill="1"/>
    <xf numFmtId="168" fontId="0" fillId="0" borderId="0" xfId="0" applyNumberFormat="1"/>
    <xf numFmtId="20" fontId="0" fillId="0" borderId="0" xfId="0" applyNumberFormat="1"/>
    <xf numFmtId="14" fontId="0" fillId="0" borderId="0" xfId="0" applyNumberFormat="1"/>
    <xf numFmtId="2" fontId="24" fillId="0" borderId="0" xfId="0" applyNumberFormat="1" applyFont="1" applyFill="1"/>
    <xf numFmtId="1" fontId="1" fillId="0" borderId="0" xfId="0" applyNumberFormat="1" applyFont="1" applyFill="1"/>
    <xf numFmtId="0" fontId="0" fillId="0" borderId="0" xfId="0" applyFont="1"/>
    <xf numFmtId="168" fontId="1" fillId="0" borderId="0" xfId="0" applyNumberFormat="1" applyFont="1"/>
    <xf numFmtId="0" fontId="0" fillId="0" borderId="0" xfId="0" applyAlignment="1">
      <alignment horizontal="left"/>
    </xf>
    <xf numFmtId="0" fontId="23" fillId="0" borderId="0" xfId="0" applyFont="1"/>
    <xf numFmtId="0" fontId="0" fillId="4" borderId="0" xfId="0" applyFill="1"/>
    <xf numFmtId="0" fontId="0" fillId="4" borderId="0" xfId="0" applyFill="1" applyAlignment="1">
      <alignment vertical="center" wrapText="1"/>
    </xf>
    <xf numFmtId="0" fontId="54" fillId="0" borderId="0" xfId="0" applyFont="1"/>
    <xf numFmtId="0" fontId="55" fillId="5" borderId="0" xfId="0" applyFont="1" applyFill="1"/>
    <xf numFmtId="0" fontId="56" fillId="5" borderId="0" xfId="0" applyFont="1" applyFill="1"/>
    <xf numFmtId="164" fontId="1" fillId="0" borderId="0" xfId="0" applyNumberFormat="1" applyFont="1" applyAlignment="1">
      <alignment horizontal="left"/>
    </xf>
    <xf numFmtId="0" fontId="0" fillId="5" borderId="0" xfId="0" applyFill="1"/>
    <xf numFmtId="0" fontId="0" fillId="5" borderId="0" xfId="0" applyFill="1" applyAlignment="1">
      <alignment vertical="center" wrapText="1"/>
    </xf>
    <xf numFmtId="0" fontId="48" fillId="0" borderId="0" xfId="0" applyFont="1"/>
    <xf numFmtId="0" fontId="0" fillId="0" borderId="0" xfId="0" applyFill="1" applyBorder="1"/>
    <xf numFmtId="21" fontId="0" fillId="0" borderId="0" xfId="0" applyNumberFormat="1" applyFont="1" applyFill="1"/>
    <xf numFmtId="0" fontId="0" fillId="0" borderId="0" xfId="0" applyAlignment="1">
      <alignment horizontal="right"/>
    </xf>
    <xf numFmtId="14" fontId="54" fillId="0" borderId="0" xfId="0" applyNumberFormat="1" applyFont="1"/>
    <xf numFmtId="0" fontId="0" fillId="0" borderId="0" xfId="0" applyFill="1" applyBorder="1" applyAlignment="1">
      <alignment horizontal="right"/>
    </xf>
    <xf numFmtId="0" fontId="59" fillId="0" borderId="0" xfId="0" applyFont="1" applyFill="1" applyBorder="1"/>
    <xf numFmtId="1" fontId="10" fillId="0" borderId="0" xfId="0" applyNumberFormat="1" applyFont="1"/>
    <xf numFmtId="168" fontId="0" fillId="0" borderId="0" xfId="0" applyNumberFormat="1" applyFill="1" applyBorder="1"/>
    <xf numFmtId="2" fontId="1" fillId="0" borderId="0" xfId="0" applyNumberFormat="1" applyFont="1" applyFill="1" applyBorder="1"/>
    <xf numFmtId="21" fontId="1" fillId="0" borderId="0" xfId="0" applyNumberFormat="1" applyFont="1" applyFill="1" applyBorder="1"/>
    <xf numFmtId="165" fontId="1" fillId="0" borderId="0" xfId="0" applyNumberFormat="1" applyFont="1" applyFill="1" applyBorder="1" applyAlignment="1">
      <alignment horizontal="left"/>
    </xf>
    <xf numFmtId="0" fontId="0" fillId="0" borderId="0" xfId="0" applyAlignment="1">
      <alignment vertical="center"/>
    </xf>
    <xf numFmtId="1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0" fillId="6" borderId="0" xfId="0" applyFill="1"/>
    <xf numFmtId="0" fontId="1" fillId="6" borderId="0" xfId="0" applyFont="1" applyFill="1"/>
    <xf numFmtId="0" fontId="61" fillId="0" borderId="0" xfId="0" applyFont="1" applyAlignment="1">
      <alignment horizontal="left"/>
    </xf>
    <xf numFmtId="165" fontId="0" fillId="0" borderId="0" xfId="0" applyNumberFormat="1" applyAlignment="1">
      <alignment horizontal="left"/>
    </xf>
    <xf numFmtId="21" fontId="0" fillId="0" borderId="0" xfId="0" applyNumberFormat="1" applyFont="1" applyFill="1" applyBorder="1"/>
    <xf numFmtId="0" fontId="0" fillId="0" borderId="0" xfId="0" applyFont="1" applyAlignment="1">
      <alignment horizontal="left"/>
    </xf>
    <xf numFmtId="0" fontId="0" fillId="4" borderId="0" xfId="0" applyFont="1" applyFill="1"/>
    <xf numFmtId="164" fontId="1" fillId="0" borderId="0" xfId="0" applyNumberFormat="1" applyFont="1" applyFill="1"/>
    <xf numFmtId="0" fontId="0" fillId="0" borderId="0" xfId="0" applyFont="1" applyFill="1"/>
    <xf numFmtId="2" fontId="0" fillId="7" borderId="0" xfId="0" applyNumberFormat="1" applyFill="1"/>
    <xf numFmtId="0" fontId="0" fillId="0" borderId="0" xfId="0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62" fillId="3" borderId="1" xfId="0" applyFont="1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0" fontId="62" fillId="6" borderId="1" xfId="0" applyFont="1" applyFill="1" applyBorder="1" applyAlignment="1">
      <alignment horizontal="right"/>
    </xf>
    <xf numFmtId="0" fontId="0" fillId="6" borderId="1" xfId="0" applyFill="1" applyBorder="1" applyAlignment="1">
      <alignment horizontal="right"/>
    </xf>
    <xf numFmtId="164" fontId="1" fillId="3" borderId="1" xfId="0" applyNumberFormat="1" applyFont="1" applyFill="1" applyBorder="1" applyAlignment="1">
      <alignment horizontal="right"/>
    </xf>
    <xf numFmtId="20" fontId="1" fillId="3" borderId="1" xfId="0" applyNumberFormat="1" applyFont="1" applyFill="1" applyBorder="1" applyAlignment="1">
      <alignment horizontal="right" vertical="center"/>
    </xf>
    <xf numFmtId="164" fontId="0" fillId="6" borderId="1" xfId="0" applyNumberFormat="1" applyFill="1" applyBorder="1" applyAlignment="1">
      <alignment horizontal="right"/>
    </xf>
    <xf numFmtId="20" fontId="10" fillId="6" borderId="1" xfId="0" applyNumberFormat="1" applyFont="1" applyFill="1" applyBorder="1" applyAlignment="1">
      <alignment horizontal="right" vertical="center"/>
    </xf>
    <xf numFmtId="164" fontId="0" fillId="3" borderId="1" xfId="0" applyNumberFormat="1" applyFill="1" applyBorder="1" applyAlignment="1">
      <alignment horizontal="right"/>
    </xf>
    <xf numFmtId="20" fontId="10" fillId="3" borderId="1" xfId="0" applyNumberFormat="1" applyFont="1" applyFill="1" applyBorder="1" applyAlignment="1">
      <alignment horizontal="right" vertic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/>
    </xf>
    <xf numFmtId="1" fontId="1" fillId="0" borderId="0" xfId="0" applyNumberFormat="1" applyFont="1" applyFill="1" applyBorder="1"/>
    <xf numFmtId="168" fontId="10" fillId="0" borderId="0" xfId="0" applyNumberFormat="1" applyFont="1" applyFill="1" applyBorder="1" applyAlignment="1">
      <alignment horizontal="right"/>
    </xf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11" fillId="0" borderId="0" xfId="0" applyFont="1"/>
    <xf numFmtId="14" fontId="0" fillId="0" borderId="0" xfId="0" applyNumberFormat="1" applyFill="1"/>
    <xf numFmtId="20" fontId="0" fillId="0" borderId="0" xfId="0" applyNumberFormat="1" applyFill="1"/>
    <xf numFmtId="14" fontId="0" fillId="0" borderId="0" xfId="0" applyNumberFormat="1" applyFill="1" applyAlignment="1">
      <alignment vertical="center"/>
    </xf>
    <xf numFmtId="164" fontId="0" fillId="3" borderId="1" xfId="0" applyNumberFormat="1" applyFill="1" applyBorder="1" applyAlignment="1">
      <alignment horizontal="right" vertical="center"/>
    </xf>
    <xf numFmtId="164" fontId="0" fillId="6" borderId="1" xfId="0" applyNumberForma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46" fontId="10" fillId="0" borderId="0" xfId="0" applyNumberFormat="1" applyFont="1" applyFill="1" applyAlignment="1">
      <alignment horizontal="left"/>
    </xf>
    <xf numFmtId="21" fontId="10" fillId="3" borderId="1" xfId="0" applyNumberFormat="1" applyFont="1" applyFill="1" applyBorder="1" applyAlignment="1">
      <alignment horizontal="right"/>
    </xf>
    <xf numFmtId="0" fontId="0" fillId="3" borderId="1" xfId="0" applyFill="1" applyBorder="1"/>
    <xf numFmtId="0" fontId="0" fillId="3" borderId="1" xfId="0" applyFill="1" applyBorder="1" applyAlignment="1">
      <alignment vertical="center"/>
    </xf>
    <xf numFmtId="169" fontId="0" fillId="6" borderId="1" xfId="0" applyNumberFormat="1" applyFill="1" applyBorder="1"/>
    <xf numFmtId="164" fontId="1" fillId="0" borderId="0" xfId="0" applyNumberFormat="1" applyFont="1" applyFill="1" applyBorder="1" applyAlignment="1">
      <alignment horizontal="center"/>
    </xf>
    <xf numFmtId="0" fontId="59" fillId="0" borderId="0" xfId="0" applyFont="1" applyFill="1"/>
    <xf numFmtId="2" fontId="59" fillId="0" borderId="0" xfId="0" applyNumberFormat="1" applyFont="1" applyFill="1"/>
    <xf numFmtId="0" fontId="59" fillId="0" borderId="0" xfId="0" applyFont="1"/>
    <xf numFmtId="0" fontId="64" fillId="0" borderId="0" xfId="0" applyFont="1"/>
    <xf numFmtId="21" fontId="64" fillId="0" borderId="0" xfId="0" applyNumberFormat="1" applyFont="1"/>
    <xf numFmtId="0" fontId="64" fillId="0" borderId="0" xfId="0" applyFont="1" applyAlignment="1">
      <alignment vertical="center" wrapText="1"/>
    </xf>
    <xf numFmtId="2" fontId="1" fillId="0" borderId="0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4" fontId="1" fillId="6" borderId="1" xfId="0" applyNumberFormat="1" applyFont="1" applyFill="1" applyBorder="1" applyAlignment="1">
      <alignment vertical="center"/>
    </xf>
    <xf numFmtId="21" fontId="1" fillId="6" borderId="1" xfId="0" applyNumberFormat="1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2" fontId="1" fillId="6" borderId="1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68" fontId="1" fillId="6" borderId="1" xfId="0" applyNumberFormat="1" applyFont="1" applyFill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65" fillId="6" borderId="0" xfId="0" applyFont="1" applyFill="1"/>
    <xf numFmtId="164" fontId="66" fillId="6" borderId="0" xfId="0" applyNumberFormat="1" applyFont="1" applyFill="1"/>
    <xf numFmtId="0" fontId="58" fillId="0" borderId="0" xfId="0" applyFont="1"/>
    <xf numFmtId="0" fontId="0" fillId="2" borderId="0" xfId="0" applyFill="1" applyProtection="1">
      <protection locked="0"/>
    </xf>
    <xf numFmtId="0" fontId="0" fillId="2" borderId="1" xfId="0" applyFont="1" applyFill="1" applyBorder="1" applyAlignment="1" applyProtection="1">
      <alignment vertical="center"/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vertical="center"/>
      <protection locked="0"/>
    </xf>
    <xf numFmtId="14" fontId="0" fillId="2" borderId="1" xfId="0" applyNumberFormat="1" applyFill="1" applyBorder="1" applyAlignment="1" applyProtection="1">
      <alignment vertical="center"/>
      <protection locked="0"/>
    </xf>
    <xf numFmtId="14" fontId="54" fillId="0" borderId="0" xfId="0" applyNumberFormat="1" applyFont="1" applyProtection="1">
      <protection locked="0"/>
    </xf>
    <xf numFmtId="0" fontId="0" fillId="0" borderId="0" xfId="0" applyFill="1" applyAlignment="1">
      <alignment vertical="center"/>
    </xf>
    <xf numFmtId="2" fontId="54" fillId="0" borderId="0" xfId="0" applyNumberFormat="1" applyFont="1"/>
    <xf numFmtId="2" fontId="1" fillId="0" borderId="0" xfId="0" applyNumberFormat="1" applyFont="1" applyFill="1"/>
    <xf numFmtId="0" fontId="68" fillId="0" borderId="0" xfId="0" applyFont="1"/>
    <xf numFmtId="0" fontId="0" fillId="0" borderId="0" xfId="0" applyAlignment="1">
      <alignment horizontal="right" vertical="center" wrapText="1"/>
    </xf>
    <xf numFmtId="0" fontId="52" fillId="6" borderId="4" xfId="0" applyFont="1" applyFill="1" applyBorder="1"/>
    <xf numFmtId="0" fontId="58" fillId="0" borderId="0" xfId="0" applyFont="1" applyAlignment="1">
      <alignment horizontal="center" vertical="center"/>
    </xf>
    <xf numFmtId="0" fontId="52" fillId="6" borderId="5" xfId="0" applyFont="1" applyFill="1" applyBorder="1" applyAlignment="1">
      <alignment horizontal="right"/>
    </xf>
    <xf numFmtId="0" fontId="0" fillId="6" borderId="6" xfId="0" applyFill="1" applyBorder="1"/>
    <xf numFmtId="165" fontId="70" fillId="0" borderId="0" xfId="0" applyNumberFormat="1" applyFont="1" applyAlignment="1">
      <alignment vertical="center"/>
    </xf>
    <xf numFmtId="0" fontId="0" fillId="6" borderId="5" xfId="0" applyFill="1" applyBorder="1"/>
    <xf numFmtId="0" fontId="0" fillId="6" borderId="7" xfId="0" applyFill="1" applyBorder="1"/>
    <xf numFmtId="0" fontId="55" fillId="4" borderId="0" xfId="0" applyFont="1" applyFill="1"/>
    <xf numFmtId="0" fontId="71" fillId="0" borderId="0" xfId="0" applyFont="1"/>
    <xf numFmtId="165" fontId="1" fillId="0" borderId="0" xfId="0" applyNumberFormat="1" applyFont="1"/>
    <xf numFmtId="166" fontId="54" fillId="0" borderId="0" xfId="0" applyNumberFormat="1" applyFont="1" applyFill="1" applyBorder="1"/>
    <xf numFmtId="170" fontId="1" fillId="0" borderId="0" xfId="0" applyNumberFormat="1" applyFont="1" applyAlignment="1">
      <alignment vertical="center"/>
    </xf>
    <xf numFmtId="171" fontId="1" fillId="0" borderId="0" xfId="0" applyNumberFormat="1" applyFont="1"/>
    <xf numFmtId="164" fontId="54" fillId="0" borderId="0" xfId="0" applyNumberFormat="1" applyFont="1"/>
    <xf numFmtId="1" fontId="54" fillId="0" borderId="0" xfId="0" applyNumberFormat="1" applyFont="1"/>
    <xf numFmtId="1" fontId="54" fillId="0" borderId="0" xfId="0" applyNumberFormat="1" applyFont="1" applyAlignment="1">
      <alignment vertical="center"/>
    </xf>
    <xf numFmtId="168" fontId="54" fillId="0" borderId="0" xfId="0" applyNumberFormat="1" applyFont="1"/>
    <xf numFmtId="165" fontId="54" fillId="0" borderId="0" xfId="0" applyNumberFormat="1" applyFont="1"/>
    <xf numFmtId="168" fontId="1" fillId="0" borderId="0" xfId="0" applyNumberFormat="1" applyFont="1" applyAlignment="1">
      <alignment horizontal="right"/>
    </xf>
    <xf numFmtId="0" fontId="0" fillId="0" borderId="0" xfId="0" applyAlignment="1">
      <alignment horizontal="right" vertical="center"/>
    </xf>
    <xf numFmtId="14" fontId="1" fillId="0" borderId="0" xfId="0" applyNumberFormat="1" applyFont="1"/>
    <xf numFmtId="166" fontId="1" fillId="0" borderId="0" xfId="0" applyNumberFormat="1" applyFont="1"/>
    <xf numFmtId="0" fontId="52" fillId="0" borderId="0" xfId="0" applyFont="1" applyAlignment="1">
      <alignment horizontal="right" vertical="center"/>
    </xf>
    <xf numFmtId="165" fontId="58" fillId="0" borderId="0" xfId="0" applyNumberFormat="1" applyFont="1"/>
    <xf numFmtId="0" fontId="74" fillId="0" borderId="0" xfId="0" applyFont="1"/>
    <xf numFmtId="16" fontId="0" fillId="0" borderId="0" xfId="0" applyNumberFormat="1" applyFill="1" applyAlignment="1">
      <alignment vertical="center" wrapText="1"/>
    </xf>
    <xf numFmtId="168" fontId="58" fillId="0" borderId="0" xfId="0" applyNumberFormat="1" applyFont="1"/>
    <xf numFmtId="17" fontId="0" fillId="0" borderId="0" xfId="0" applyNumberFormat="1" applyFill="1" applyAlignment="1">
      <alignment vertical="center" wrapText="1"/>
    </xf>
    <xf numFmtId="2" fontId="0" fillId="0" borderId="0" xfId="0" applyNumberFormat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68" fontId="76" fillId="0" borderId="0" xfId="0" applyNumberFormat="1" applyFont="1"/>
    <xf numFmtId="14" fontId="10" fillId="0" borderId="0" xfId="0" applyNumberFormat="1" applyFont="1"/>
    <xf numFmtId="21" fontId="10" fillId="0" borderId="0" xfId="0" applyNumberFormat="1" applyFont="1"/>
    <xf numFmtId="2" fontId="10" fillId="0" borderId="0" xfId="0" applyNumberFormat="1" applyFont="1"/>
    <xf numFmtId="165" fontId="10" fillId="0" borderId="0" xfId="0" applyNumberFormat="1" applyFont="1" applyFill="1" applyBorder="1"/>
    <xf numFmtId="166" fontId="76" fillId="0" borderId="0" xfId="0" applyNumberFormat="1" applyFont="1" applyFill="1" applyBorder="1"/>
    <xf numFmtId="167" fontId="10" fillId="0" borderId="0" xfId="0" applyNumberFormat="1" applyFont="1"/>
    <xf numFmtId="164" fontId="76" fillId="0" borderId="0" xfId="0" applyNumberFormat="1" applyFont="1" applyFill="1"/>
    <xf numFmtId="171" fontId="58" fillId="0" borderId="0" xfId="0" applyNumberFormat="1" applyFont="1"/>
    <xf numFmtId="171" fontId="0" fillId="0" borderId="0" xfId="0" applyNumberFormat="1"/>
    <xf numFmtId="171" fontId="76" fillId="0" borderId="0" xfId="0" applyNumberFormat="1" applyFont="1"/>
    <xf numFmtId="11" fontId="0" fillId="0" borderId="0" xfId="0" applyNumberFormat="1" applyFont="1"/>
    <xf numFmtId="171" fontId="0" fillId="0" borderId="0" xfId="0" applyNumberFormat="1" applyFont="1"/>
    <xf numFmtId="0" fontId="76" fillId="0" borderId="0" xfId="0" applyFont="1"/>
    <xf numFmtId="2" fontId="76" fillId="0" borderId="0" xfId="0" applyNumberFormat="1" applyFont="1"/>
    <xf numFmtId="172" fontId="0" fillId="0" borderId="0" xfId="0" applyNumberFormat="1"/>
    <xf numFmtId="2" fontId="58" fillId="0" borderId="0" xfId="0" applyNumberFormat="1" applyFont="1"/>
    <xf numFmtId="0" fontId="77" fillId="0" borderId="0" xfId="0" applyFont="1"/>
    <xf numFmtId="0" fontId="78" fillId="0" borderId="0" xfId="0" applyFont="1"/>
    <xf numFmtId="0" fontId="10" fillId="0" borderId="0" xfId="0" applyFont="1" applyAlignment="1">
      <alignment horizontal="right" vertical="center"/>
    </xf>
    <xf numFmtId="0" fontId="27" fillId="0" borderId="0" xfId="0" applyFont="1"/>
    <xf numFmtId="0" fontId="54" fillId="0" borderId="0" xfId="0" applyFont="1" applyAlignment="1">
      <alignment vertical="center"/>
    </xf>
    <xf numFmtId="165" fontId="76" fillId="0" borderId="0" xfId="0" applyNumberFormat="1" applyFont="1"/>
    <xf numFmtId="165" fontId="27" fillId="0" borderId="0" xfId="0" applyNumberFormat="1" applyFont="1"/>
    <xf numFmtId="168" fontId="0" fillId="0" borderId="0" xfId="0" applyNumberFormat="1" applyAlignment="1">
      <alignment horizontal="right"/>
    </xf>
    <xf numFmtId="168" fontId="58" fillId="0" borderId="0" xfId="0" applyNumberFormat="1" applyFont="1" applyAlignment="1">
      <alignment horizontal="right"/>
    </xf>
    <xf numFmtId="0" fontId="55" fillId="0" borderId="0" xfId="0" applyFont="1" applyFill="1"/>
    <xf numFmtId="0" fontId="52" fillId="6" borderId="0" xfId="0" applyFont="1" applyFill="1"/>
    <xf numFmtId="0" fontId="1" fillId="6" borderId="0" xfId="0" applyFont="1" applyFill="1" applyAlignment="1">
      <alignment horizontal="right" vertical="center"/>
    </xf>
    <xf numFmtId="173" fontId="0" fillId="0" borderId="0" xfId="0" applyNumberFormat="1"/>
    <xf numFmtId="0" fontId="80" fillId="0" borderId="0" xfId="0" applyFont="1"/>
    <xf numFmtId="0" fontId="81" fillId="0" borderId="0" xfId="0" applyFont="1" applyAlignment="1">
      <alignment vertical="center"/>
    </xf>
    <xf numFmtId="0" fontId="9" fillId="0" borderId="0" xfId="0" applyFont="1" applyFill="1" applyBorder="1"/>
    <xf numFmtId="0" fontId="82" fillId="0" borderId="0" xfId="0" applyFont="1" applyAlignment="1">
      <alignment vertical="center"/>
    </xf>
    <xf numFmtId="14" fontId="0" fillId="7" borderId="0" xfId="0" applyNumberFormat="1" applyFill="1"/>
    <xf numFmtId="166" fontId="0" fillId="7" borderId="0" xfId="0" applyNumberFormat="1" applyFill="1"/>
    <xf numFmtId="168" fontId="0" fillId="7" borderId="0" xfId="0" applyNumberFormat="1" applyFill="1"/>
    <xf numFmtId="166" fontId="0" fillId="2" borderId="1" xfId="0" applyNumberFormat="1" applyFill="1" applyBorder="1" applyAlignment="1" applyProtection="1">
      <alignment vertical="center"/>
      <protection locked="0"/>
    </xf>
    <xf numFmtId="0" fontId="64" fillId="0" borderId="0" xfId="0" applyFont="1" applyFill="1" applyAlignment="1">
      <alignment vertical="center" wrapText="1"/>
    </xf>
    <xf numFmtId="0" fontId="1" fillId="0" borderId="0" xfId="0" applyFont="1" applyFill="1"/>
    <xf numFmtId="168" fontId="0" fillId="2" borderId="1" xfId="0" applyNumberFormat="1" applyFill="1" applyBorder="1" applyProtection="1">
      <protection locked="0"/>
    </xf>
    <xf numFmtId="166" fontId="55" fillId="0" borderId="0" xfId="0" applyNumberFormat="1" applyFont="1" applyFill="1"/>
    <xf numFmtId="168" fontId="1" fillId="0" borderId="0" xfId="0" applyNumberFormat="1" applyFont="1" applyFill="1"/>
    <xf numFmtId="174" fontId="1" fillId="0" borderId="0" xfId="0" applyNumberFormat="1" applyFont="1" applyFill="1"/>
    <xf numFmtId="172" fontId="54" fillId="0" borderId="0" xfId="0" applyNumberFormat="1" applyFont="1" applyFill="1"/>
    <xf numFmtId="166" fontId="54" fillId="0" borderId="0" xfId="0" applyNumberFormat="1" applyFont="1" applyFill="1"/>
    <xf numFmtId="0" fontId="60" fillId="0" borderId="0" xfId="0" applyFont="1" applyFill="1"/>
    <xf numFmtId="164" fontId="54" fillId="0" borderId="0" xfId="0" applyNumberFormat="1" applyFont="1" applyFill="1"/>
    <xf numFmtId="166" fontId="0" fillId="0" borderId="0" xfId="0" applyNumberFormat="1" applyFill="1"/>
    <xf numFmtId="0" fontId="9" fillId="0" borderId="0" xfId="0" applyFont="1" applyFill="1"/>
    <xf numFmtId="2" fontId="0" fillId="0" borderId="0" xfId="0" applyNumberFormat="1" applyFill="1" applyAlignment="1">
      <alignment vertical="center"/>
    </xf>
    <xf numFmtId="0" fontId="69" fillId="0" borderId="0" xfId="0" applyFont="1" applyFill="1" applyAlignment="1">
      <alignment vertical="center"/>
    </xf>
    <xf numFmtId="166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left"/>
    </xf>
    <xf numFmtId="172" fontId="0" fillId="0" borderId="0" xfId="0" applyNumberFormat="1" applyFill="1" applyAlignment="1">
      <alignment horizontal="left"/>
    </xf>
    <xf numFmtId="177" fontId="0" fillId="0" borderId="0" xfId="0" applyNumberFormat="1" applyFill="1" applyAlignment="1">
      <alignment horizontal="left"/>
    </xf>
    <xf numFmtId="166" fontId="0" fillId="0" borderId="0" xfId="0" applyNumberFormat="1" applyFont="1" applyFill="1" applyAlignment="1">
      <alignment horizontal="left"/>
    </xf>
    <xf numFmtId="0" fontId="1" fillId="0" borderId="0" xfId="0" applyFont="1" applyFill="1" applyBorder="1" applyAlignment="1">
      <alignment horizontal="center"/>
    </xf>
    <xf numFmtId="168" fontId="0" fillId="2" borderId="1" xfId="0" applyNumberFormat="1" applyFill="1" applyBorder="1" applyAlignment="1" applyProtection="1">
      <alignment horizontal="right" vertical="center"/>
      <protection locked="0"/>
    </xf>
    <xf numFmtId="1" fontId="0" fillId="7" borderId="0" xfId="0" applyNumberFormat="1" applyFill="1"/>
    <xf numFmtId="0" fontId="1" fillId="0" borderId="0" xfId="0" applyFont="1" applyFill="1" applyBorder="1"/>
    <xf numFmtId="1" fontId="7" fillId="0" borderId="0" xfId="0" applyNumberFormat="1" applyFont="1" applyFill="1" applyAlignment="1">
      <alignment horizontal="right" vertical="center" wrapText="1"/>
    </xf>
    <xf numFmtId="14" fontId="58" fillId="0" borderId="0" xfId="0" applyNumberFormat="1" applyFont="1"/>
    <xf numFmtId="166" fontId="58" fillId="0" borderId="0" xfId="0" applyNumberFormat="1" applyFont="1"/>
    <xf numFmtId="0" fontId="85" fillId="0" borderId="0" xfId="0" applyFont="1" applyProtection="1">
      <protection locked="0"/>
    </xf>
    <xf numFmtId="169" fontId="0" fillId="0" borderId="0" xfId="0" applyNumberFormat="1" applyFill="1" applyBorder="1"/>
    <xf numFmtId="169" fontId="0" fillId="0" borderId="0" xfId="0" applyNumberFormat="1" applyFill="1"/>
    <xf numFmtId="169" fontId="0" fillId="0" borderId="0" xfId="0" applyNumberFormat="1"/>
    <xf numFmtId="168" fontId="1" fillId="0" borderId="0" xfId="0" applyNumberFormat="1" applyFont="1" applyAlignment="1">
      <alignment horizontal="left"/>
    </xf>
    <xf numFmtId="0" fontId="0" fillId="0" borderId="0" xfId="0" applyFill="1" applyBorder="1" applyAlignment="1">
      <alignment horizontal="center" vertical="center" wrapText="1"/>
    </xf>
    <xf numFmtId="0" fontId="87" fillId="0" borderId="0" xfId="0" applyFont="1"/>
    <xf numFmtId="0" fontId="65" fillId="0" borderId="0" xfId="0" applyFont="1"/>
    <xf numFmtId="0" fontId="7" fillId="0" borderId="0" xfId="0" applyFont="1" applyAlignment="1">
      <alignment vertical="center" wrapText="1"/>
    </xf>
    <xf numFmtId="0" fontId="69" fillId="6" borderId="6" xfId="0" applyFont="1" applyFill="1" applyBorder="1" applyAlignment="1">
      <alignment vertical="center"/>
    </xf>
    <xf numFmtId="0" fontId="7" fillId="6" borderId="0" xfId="0" applyFont="1" applyFill="1" applyAlignment="1">
      <alignment vertical="center" wrapText="1"/>
    </xf>
    <xf numFmtId="175" fontId="7" fillId="6" borderId="0" xfId="0" applyNumberFormat="1" applyFont="1" applyFill="1" applyAlignment="1">
      <alignment horizontal="right" vertical="center" wrapText="1"/>
    </xf>
    <xf numFmtId="0" fontId="0" fillId="6" borderId="0" xfId="0" applyFont="1" applyFill="1"/>
    <xf numFmtId="166" fontId="7" fillId="6" borderId="0" xfId="0" applyNumberFormat="1" applyFont="1" applyFill="1" applyAlignment="1">
      <alignment horizontal="right"/>
    </xf>
    <xf numFmtId="170" fontId="7" fillId="6" borderId="0" xfId="0" applyNumberFormat="1" applyFont="1" applyFill="1" applyAlignment="1">
      <alignment vertical="center" wrapText="1"/>
    </xf>
    <xf numFmtId="168" fontId="7" fillId="6" borderId="0" xfId="0" applyNumberFormat="1" applyFont="1" applyFill="1" applyAlignment="1">
      <alignment vertical="center" wrapText="1"/>
    </xf>
    <xf numFmtId="1" fontId="7" fillId="6" borderId="0" xfId="0" applyNumberFormat="1" applyFont="1" applyFill="1" applyAlignment="1">
      <alignment vertical="center" wrapText="1"/>
    </xf>
    <xf numFmtId="1" fontId="7" fillId="6" borderId="0" xfId="0" applyNumberFormat="1" applyFont="1" applyFill="1" applyAlignment="1">
      <alignment horizontal="right" vertical="center" wrapText="1"/>
    </xf>
    <xf numFmtId="166" fontId="54" fillId="0" borderId="0" xfId="0" applyNumberFormat="1" applyFont="1"/>
    <xf numFmtId="0" fontId="48" fillId="0" borderId="0" xfId="0" applyFont="1" applyFill="1" applyAlignment="1">
      <alignment horizontal="center" vertical="center" wrapText="1"/>
    </xf>
    <xf numFmtId="0" fontId="0" fillId="0" borderId="0" xfId="0" applyProtection="1"/>
    <xf numFmtId="0" fontId="5" fillId="0" borderId="0" xfId="0" applyFont="1" applyProtection="1"/>
    <xf numFmtId="0" fontId="0" fillId="0" borderId="0" xfId="0" applyFill="1" applyAlignment="1" applyProtection="1">
      <alignment vertical="center" wrapText="1"/>
    </xf>
    <xf numFmtId="0" fontId="54" fillId="0" borderId="0" xfId="0" applyFont="1" applyFill="1" applyProtection="1"/>
    <xf numFmtId="168" fontId="1" fillId="0" borderId="0" xfId="0" applyNumberFormat="1" applyFont="1" applyProtection="1"/>
    <xf numFmtId="2" fontId="1" fillId="0" borderId="0" xfId="0" applyNumberFormat="1" applyFont="1" applyProtection="1"/>
    <xf numFmtId="164" fontId="1" fillId="0" borderId="0" xfId="0" applyNumberFormat="1" applyFont="1" applyProtection="1"/>
    <xf numFmtId="172" fontId="1" fillId="0" borderId="0" xfId="0" applyNumberFormat="1" applyFont="1" applyProtection="1"/>
    <xf numFmtId="0" fontId="50" fillId="0" borderId="0" xfId="0" applyFont="1" applyProtection="1"/>
    <xf numFmtId="165" fontId="54" fillId="0" borderId="0" xfId="0" applyNumberFormat="1" applyFont="1" applyFill="1" applyAlignment="1" applyProtection="1">
      <alignment horizontal="right"/>
    </xf>
    <xf numFmtId="0" fontId="0" fillId="0" borderId="0" xfId="0" applyAlignment="1" applyProtection="1">
      <alignment vertical="center" wrapText="1"/>
    </xf>
    <xf numFmtId="2" fontId="0" fillId="0" borderId="0" xfId="0" applyNumberFormat="1" applyFill="1" applyAlignment="1" applyProtection="1">
      <alignment horizontal="right" vertical="center" wrapText="1"/>
    </xf>
    <xf numFmtId="0" fontId="10" fillId="0" borderId="0" xfId="0" applyFont="1" applyProtection="1"/>
    <xf numFmtId="2" fontId="54" fillId="0" borderId="0" xfId="0" applyNumberFormat="1" applyFont="1" applyFill="1" applyProtection="1"/>
    <xf numFmtId="164" fontId="0" fillId="0" borderId="0" xfId="0" applyNumberFormat="1" applyProtection="1"/>
    <xf numFmtId="176" fontId="1" fillId="0" borderId="0" xfId="0" applyNumberFormat="1" applyFont="1" applyProtection="1"/>
    <xf numFmtId="0" fontId="7" fillId="0" borderId="0" xfId="0" applyFont="1" applyProtection="1"/>
    <xf numFmtId="22" fontId="1" fillId="0" borderId="0" xfId="0" applyNumberFormat="1" applyFont="1" applyFill="1" applyAlignment="1" applyProtection="1">
      <alignment horizontal="right"/>
    </xf>
    <xf numFmtId="0" fontId="8" fillId="0" borderId="0" xfId="0" applyFont="1" applyProtection="1"/>
    <xf numFmtId="1" fontId="1" fillId="0" borderId="0" xfId="0" applyNumberFormat="1" applyFont="1" applyFill="1" applyProtection="1"/>
    <xf numFmtId="0" fontId="0" fillId="0" borderId="0" xfId="0" applyFill="1" applyProtection="1"/>
    <xf numFmtId="21" fontId="0" fillId="0" borderId="0" xfId="0" applyNumberFormat="1" applyProtection="1"/>
    <xf numFmtId="0" fontId="48" fillId="0" borderId="0" xfId="0" applyFont="1" applyProtection="1"/>
    <xf numFmtId="164" fontId="55" fillId="3" borderId="0" xfId="0" applyNumberFormat="1" applyFont="1" applyFill="1" applyProtection="1"/>
    <xf numFmtId="164" fontId="55" fillId="0" borderId="0" xfId="0" applyNumberFormat="1" applyFont="1" applyFill="1" applyProtection="1"/>
    <xf numFmtId="0" fontId="0" fillId="0" borderId="0" xfId="0" applyFont="1" applyProtection="1"/>
    <xf numFmtId="0" fontId="54" fillId="0" borderId="0" xfId="0" applyFont="1" applyProtection="1"/>
    <xf numFmtId="0" fontId="0" fillId="0" borderId="0" xfId="0" applyAlignment="1" applyProtection="1">
      <alignment horizontal="left"/>
    </xf>
    <xf numFmtId="164" fontId="51" fillId="0" borderId="0" xfId="0" applyNumberFormat="1" applyFont="1" applyProtection="1"/>
    <xf numFmtId="0" fontId="5" fillId="0" borderId="0" xfId="0" applyFont="1" applyFill="1" applyBorder="1" applyProtection="1"/>
    <xf numFmtId="0" fontId="0" fillId="0" borderId="0" xfId="0" applyFill="1" applyBorder="1" applyProtection="1"/>
    <xf numFmtId="0" fontId="28" fillId="3" borderId="0" xfId="0" applyFont="1" applyFill="1" applyAlignment="1" applyProtection="1">
      <alignment vertical="center"/>
    </xf>
    <xf numFmtId="0" fontId="30" fillId="3" borderId="0" xfId="0" applyFont="1" applyFill="1" applyAlignment="1" applyProtection="1">
      <alignment vertical="center"/>
    </xf>
    <xf numFmtId="0" fontId="0" fillId="3" borderId="0" xfId="0" applyFill="1" applyProtection="1"/>
    <xf numFmtId="0" fontId="48" fillId="0" borderId="0" xfId="0" applyFont="1" applyAlignment="1" applyProtection="1">
      <alignment vertical="center" wrapText="1"/>
    </xf>
    <xf numFmtId="0" fontId="1" fillId="0" borderId="0" xfId="0" applyFont="1" applyProtection="1"/>
    <xf numFmtId="0" fontId="9" fillId="0" borderId="0" xfId="0" applyFont="1" applyProtection="1"/>
    <xf numFmtId="166" fontId="0" fillId="0" borderId="0" xfId="0" applyNumberFormat="1" applyProtection="1"/>
    <xf numFmtId="0" fontId="11" fillId="3" borderId="0" xfId="0" applyFont="1" applyFill="1" applyAlignment="1" applyProtection="1">
      <alignment vertical="center"/>
    </xf>
    <xf numFmtId="0" fontId="40" fillId="3" borderId="0" xfId="0" applyFont="1" applyFill="1" applyAlignment="1" applyProtection="1">
      <alignment vertical="center"/>
    </xf>
    <xf numFmtId="0" fontId="27" fillId="3" borderId="0" xfId="0" applyFont="1" applyFill="1" applyAlignment="1" applyProtection="1">
      <alignment vertical="center"/>
    </xf>
    <xf numFmtId="0" fontId="28" fillId="3" borderId="0" xfId="0" applyFont="1" applyFill="1" applyAlignment="1" applyProtection="1">
      <alignment horizontal="justify" vertical="center"/>
    </xf>
    <xf numFmtId="0" fontId="28" fillId="0" borderId="0" xfId="0" applyFont="1" applyFill="1" applyAlignment="1" applyProtection="1">
      <alignment vertical="center"/>
    </xf>
    <xf numFmtId="14" fontId="54" fillId="0" borderId="0" xfId="0" applyNumberFormat="1" applyFont="1" applyProtection="1"/>
    <xf numFmtId="21" fontId="54" fillId="0" borderId="0" xfId="0" applyNumberFormat="1" applyFont="1" applyProtection="1"/>
    <xf numFmtId="0" fontId="0" fillId="0" borderId="0" xfId="0" applyAlignment="1" applyProtection="1">
      <alignment horizontal="right"/>
    </xf>
    <xf numFmtId="1" fontId="10" fillId="0" borderId="0" xfId="0" applyNumberFormat="1" applyFont="1" applyProtection="1"/>
    <xf numFmtId="165" fontId="58" fillId="0" borderId="1" xfId="0" applyNumberFormat="1" applyFont="1" applyFill="1" applyBorder="1" applyProtection="1"/>
    <xf numFmtId="0" fontId="48" fillId="3" borderId="0" xfId="0" applyFont="1" applyFill="1" applyProtection="1"/>
    <xf numFmtId="1" fontId="1" fillId="0" borderId="0" xfId="0" applyNumberFormat="1" applyFont="1" applyProtection="1"/>
    <xf numFmtId="2" fontId="0" fillId="0" borderId="0" xfId="0" applyNumberFormat="1" applyProtection="1"/>
    <xf numFmtId="166" fontId="58" fillId="6" borderId="1" xfId="0" applyNumberFormat="1" applyFont="1" applyFill="1" applyBorder="1" applyProtection="1"/>
    <xf numFmtId="0" fontId="0" fillId="0" borderId="0" xfId="0" applyFill="1" applyBorder="1" applyAlignment="1" applyProtection="1">
      <alignment horizontal="right"/>
    </xf>
    <xf numFmtId="0" fontId="59" fillId="0" borderId="0" xfId="0" applyFont="1" applyFill="1" applyBorder="1" applyProtection="1"/>
    <xf numFmtId="167" fontId="0" fillId="0" borderId="0" xfId="0" applyNumberFormat="1" applyProtection="1"/>
    <xf numFmtId="168" fontId="0" fillId="0" borderId="0" xfId="0" applyNumberFormat="1" applyProtection="1"/>
    <xf numFmtId="2" fontId="54" fillId="0" borderId="0" xfId="0" applyNumberFormat="1" applyFont="1" applyProtection="1"/>
    <xf numFmtId="0" fontId="0" fillId="7" borderId="0" xfId="0" applyFill="1" applyAlignment="1" applyProtection="1">
      <alignment horizontal="right" vertical="center"/>
    </xf>
    <xf numFmtId="164" fontId="55" fillId="6" borderId="0" xfId="0" applyNumberFormat="1" applyFont="1" applyFill="1" applyProtection="1"/>
    <xf numFmtId="21" fontId="0" fillId="0" borderId="0" xfId="0" applyNumberFormat="1" applyFill="1" applyProtection="1"/>
    <xf numFmtId="0" fontId="67" fillId="0" borderId="0" xfId="0" applyFont="1" applyProtection="1"/>
    <xf numFmtId="14" fontId="54" fillId="0" borderId="0" xfId="0" applyNumberFormat="1" applyFont="1" applyAlignment="1" applyProtection="1">
      <alignment horizontal="left" vertical="center"/>
    </xf>
    <xf numFmtId="2" fontId="0" fillId="0" borderId="0" xfId="0" applyNumberFormat="1" applyFill="1" applyProtection="1"/>
    <xf numFmtId="2" fontId="1" fillId="0" borderId="0" xfId="0" applyNumberFormat="1" applyFont="1" applyFill="1" applyProtection="1"/>
    <xf numFmtId="164" fontId="0" fillId="0" borderId="0" xfId="0" applyNumberFormat="1" applyFill="1" applyProtection="1"/>
    <xf numFmtId="0" fontId="1" fillId="6" borderId="0" xfId="0" applyFont="1" applyFill="1" applyProtection="1"/>
    <xf numFmtId="2" fontId="1" fillId="6" borderId="0" xfId="0" applyNumberFormat="1" applyFont="1" applyFill="1" applyProtection="1"/>
    <xf numFmtId="0" fontId="0" fillId="6" borderId="0" xfId="0" applyFill="1" applyProtection="1"/>
    <xf numFmtId="0" fontId="0" fillId="0" borderId="0" xfId="0" applyAlignment="1" applyProtection="1">
      <alignment textRotation="90"/>
    </xf>
    <xf numFmtId="0" fontId="0" fillId="8" borderId="1" xfId="0" applyFill="1" applyBorder="1" applyProtection="1"/>
    <xf numFmtId="2" fontId="0" fillId="7" borderId="0" xfId="0" applyNumberFormat="1" applyFill="1" applyProtection="1"/>
    <xf numFmtId="164" fontId="0" fillId="6" borderId="0" xfId="0" applyNumberFormat="1" applyFill="1" applyProtection="1"/>
    <xf numFmtId="0" fontId="83" fillId="0" borderId="0" xfId="0" applyFont="1" applyAlignment="1" applyProtection="1">
      <alignment vertical="center"/>
      <protection locked="0"/>
    </xf>
    <xf numFmtId="21" fontId="0" fillId="3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812199484476878E-2"/>
          <c:y val="0.19163086095719514"/>
          <c:w val="0.92650447940643677"/>
          <c:h val="0.6106365099424300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10"/>
            <c:spPr>
              <a:solidFill>
                <a:srgbClr val="00B050"/>
              </a:solidFill>
            </c:spPr>
          </c:marker>
          <c:dPt>
            <c:idx val="0"/>
            <c:marker>
              <c:symbol val="circle"/>
              <c:size val="10"/>
              <c:spPr>
                <a:solidFill>
                  <a:srgbClr val="FF0000"/>
                </a:solidFill>
              </c:spPr>
            </c:marker>
            <c:bubble3D val="0"/>
            <c:spPr>
              <a:ln w="28575">
                <a:solidFill>
                  <a:srgbClr val="FF0000"/>
                </a:solidFill>
              </a:ln>
            </c:spPr>
          </c:dPt>
          <c:xVal>
            <c:numRef>
              <c:f>Eingabe!$C$33:$C$36</c:f>
              <c:numCache>
                <c:formatCode>General</c:formatCode>
                <c:ptCount val="4"/>
                <c:pt idx="0" formatCode="0.0">
                  <c:v>-46.328891573290662</c:v>
                </c:pt>
                <c:pt idx="1">
                  <c:v>9.75</c:v>
                </c:pt>
              </c:numCache>
            </c:numRef>
          </c:xVal>
          <c:yVal>
            <c:numRef>
              <c:f>Eingabe!$D$33:$D$36</c:f>
              <c:numCache>
                <c:formatCode>General</c:formatCode>
                <c:ptCount val="4"/>
                <c:pt idx="0" formatCode="0.0">
                  <c:v>38.5933161534522</c:v>
                </c:pt>
                <c:pt idx="1">
                  <c:v>52.4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57856"/>
        <c:axId val="70859008"/>
      </c:scatterChart>
      <c:valAx>
        <c:axId val="70857856"/>
        <c:scaling>
          <c:orientation val="minMax"/>
          <c:max val="179.95000000000002"/>
          <c:min val="-180"/>
        </c:scaling>
        <c:delete val="0"/>
        <c:axPos val="b"/>
        <c:numFmt formatCode="0" sourceLinked="0"/>
        <c:majorTickMark val="out"/>
        <c:minorTickMark val="none"/>
        <c:tickLblPos val="nextTo"/>
        <c:crossAx val="70859008"/>
        <c:crosses val="autoZero"/>
        <c:crossBetween val="midCat"/>
        <c:majorUnit val="15"/>
      </c:valAx>
      <c:valAx>
        <c:axId val="70859008"/>
        <c:scaling>
          <c:orientation val="minMax"/>
          <c:max val="60"/>
          <c:min val="-6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70857856"/>
        <c:crosses val="autoZero"/>
        <c:crossBetween val="midCat"/>
        <c:majorUnit val="15"/>
      </c:valAx>
      <c:spPr>
        <a:solidFill>
          <a:schemeClr val="bg1">
            <a:alpha val="0"/>
          </a:schemeClr>
        </a:solidFill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788552981438351E-2"/>
          <c:y val="0.19530903284609005"/>
          <c:w val="0.92230752529904059"/>
          <c:h val="0.61094961041097018"/>
        </c:manualLayout>
      </c:layout>
      <c:scatterChart>
        <c:scatterStyle val="smooth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2"/>
            <c:spPr>
              <a:solidFill>
                <a:srgbClr val="FFC000"/>
              </a:solidFill>
              <a:ln w="3175">
                <a:noFill/>
              </a:ln>
            </c:spPr>
          </c:marker>
          <c:dPt>
            <c:idx val="0"/>
            <c:marker>
              <c:symbol val="square"/>
              <c:size val="10"/>
              <c:spPr>
                <a:solidFill>
                  <a:srgbClr val="00B050"/>
                </a:solidFill>
                <a:ln w="3175">
                  <a:noFill/>
                </a:ln>
              </c:spPr>
            </c:marker>
            <c:bubble3D val="0"/>
          </c:dPt>
          <c:dPt>
            <c:idx val="1"/>
            <c:marker>
              <c:symbol val="square"/>
              <c:size val="10"/>
              <c:spPr>
                <a:solidFill>
                  <a:srgbClr val="00B050"/>
                </a:solidFill>
                <a:ln w="3175">
                  <a:noFill/>
                </a:ln>
              </c:spPr>
            </c:marker>
            <c:bubble3D val="0"/>
          </c:dPt>
          <c:dPt>
            <c:idx val="2"/>
            <c:marker>
              <c:symbol val="circle"/>
              <c:size val="10"/>
              <c:spPr>
                <a:solidFill>
                  <a:srgbClr val="FF0000"/>
                </a:solidFill>
                <a:ln w="3175">
                  <a:noFill/>
                </a:ln>
              </c:spPr>
            </c:marker>
            <c:bubble3D val="0"/>
          </c:dPt>
          <c:xVal>
            <c:numRef>
              <c:f>Bahnverlauf!$M$15:$M$3720</c:f>
              <c:numCache>
                <c:formatCode>General</c:formatCode>
                <c:ptCount val="3706"/>
                <c:pt idx="0">
                  <c:v>9.75</c:v>
                </c:pt>
                <c:pt idx="2" formatCode="0.0">
                  <c:v>-90.244185392741556</c:v>
                </c:pt>
                <c:pt idx="3" formatCode="0.0">
                  <c:v>-89.30960205940822</c:v>
                </c:pt>
                <c:pt idx="4" formatCode="0.0">
                  <c:v>-88.375018726074885</c:v>
                </c:pt>
                <c:pt idx="5" formatCode="0.0">
                  <c:v>-87.440435392741563</c:v>
                </c:pt>
                <c:pt idx="6" formatCode="0.0">
                  <c:v>-86.505852059408227</c:v>
                </c:pt>
                <c:pt idx="7" formatCode="0.0">
                  <c:v>-85.571268726074891</c:v>
                </c:pt>
                <c:pt idx="8" formatCode="0.0">
                  <c:v>-84.636685392741555</c:v>
                </c:pt>
                <c:pt idx="9" formatCode="0.0">
                  <c:v>-83.702102059408219</c:v>
                </c:pt>
                <c:pt idx="10" formatCode="0.0">
                  <c:v>-82.767518726074883</c:v>
                </c:pt>
                <c:pt idx="11" formatCode="0.0">
                  <c:v>-81.832935392741561</c:v>
                </c:pt>
                <c:pt idx="12" formatCode="0.0">
                  <c:v>-80.898352059408225</c:v>
                </c:pt>
                <c:pt idx="13" formatCode="0.0">
                  <c:v>-79.963768726074889</c:v>
                </c:pt>
                <c:pt idx="14" formatCode="0.0">
                  <c:v>-79.029185392741553</c:v>
                </c:pt>
                <c:pt idx="15" formatCode="0.0">
                  <c:v>-78.094602059408217</c:v>
                </c:pt>
                <c:pt idx="16" formatCode="0.0">
                  <c:v>-77.160018726074895</c:v>
                </c:pt>
                <c:pt idx="17" formatCode="0.0">
                  <c:v>-76.225435392741559</c:v>
                </c:pt>
                <c:pt idx="18" formatCode="0.0">
                  <c:v>-75.290852059408223</c:v>
                </c:pt>
                <c:pt idx="19" formatCode="0.0">
                  <c:v>-74.356268726074887</c:v>
                </c:pt>
                <c:pt idx="20" formatCode="0.0">
                  <c:v>-73.421685392741551</c:v>
                </c:pt>
                <c:pt idx="21" formatCode="0.0">
                  <c:v>-72.48710205940823</c:v>
                </c:pt>
                <c:pt idx="22" formatCode="0.0">
                  <c:v>-71.552518726074894</c:v>
                </c:pt>
                <c:pt idx="23" formatCode="0.0">
                  <c:v>-70.617935392741558</c:v>
                </c:pt>
                <c:pt idx="24" formatCode="0.0">
                  <c:v>-69.683352059408222</c:v>
                </c:pt>
                <c:pt idx="25" formatCode="0.0">
                  <c:v>-68.748768726074886</c:v>
                </c:pt>
                <c:pt idx="26" formatCode="0.0">
                  <c:v>-67.81418539274155</c:v>
                </c:pt>
                <c:pt idx="27" formatCode="0.0">
                  <c:v>-66.879602059408228</c:v>
                </c:pt>
                <c:pt idx="28" formatCode="0.0">
                  <c:v>-65.945018726074892</c:v>
                </c:pt>
                <c:pt idx="29" formatCode="0.0">
                  <c:v>-65.010435392741556</c:v>
                </c:pt>
                <c:pt idx="30" formatCode="0.0">
                  <c:v>-64.07585205940822</c:v>
                </c:pt>
                <c:pt idx="31" formatCode="0.0">
                  <c:v>-63.141268726074884</c:v>
                </c:pt>
                <c:pt idx="32" formatCode="0.0">
                  <c:v>-62.206685392741562</c:v>
                </c:pt>
                <c:pt idx="33" formatCode="0.0">
                  <c:v>-61.272102059408226</c:v>
                </c:pt>
                <c:pt idx="34" formatCode="0.0">
                  <c:v>-60.33751872607489</c:v>
                </c:pt>
                <c:pt idx="35" formatCode="0.0">
                  <c:v>-59.402935392741554</c:v>
                </c:pt>
                <c:pt idx="36" formatCode="0.0">
                  <c:v>-58.468352059408218</c:v>
                </c:pt>
                <c:pt idx="37" formatCode="0.0">
                  <c:v>-57.533768726074896</c:v>
                </c:pt>
                <c:pt idx="38" formatCode="0.0">
                  <c:v>-56.59918539274156</c:v>
                </c:pt>
                <c:pt idx="39" formatCode="0.0">
                  <c:v>-55.664602059408224</c:v>
                </c:pt>
                <c:pt idx="40" formatCode="0.0">
                  <c:v>-54.730018726074888</c:v>
                </c:pt>
                <c:pt idx="41" formatCode="0.0">
                  <c:v>-53.795435392741538</c:v>
                </c:pt>
                <c:pt idx="42" formatCode="0.0">
                  <c:v>-52.860852059408202</c:v>
                </c:pt>
                <c:pt idx="43" formatCode="0.0">
                  <c:v>-51.926268726074881</c:v>
                </c:pt>
                <c:pt idx="44" formatCode="0.0">
                  <c:v>-50.991685392741545</c:v>
                </c:pt>
                <c:pt idx="45" formatCode="0.0">
                  <c:v>-50.057102059408209</c:v>
                </c:pt>
                <c:pt idx="46" formatCode="0.0">
                  <c:v>-49.122518726074873</c:v>
                </c:pt>
                <c:pt idx="47" formatCode="0.0">
                  <c:v>-48.187935392741537</c:v>
                </c:pt>
                <c:pt idx="48" formatCode="0.0">
                  <c:v>-47.253352059408201</c:v>
                </c:pt>
                <c:pt idx="49" formatCode="0.0">
                  <c:v>-46.318768726074865</c:v>
                </c:pt>
                <c:pt idx="50" formatCode="0.0">
                  <c:v>-45.384185392741529</c:v>
                </c:pt>
                <c:pt idx="51" formatCode="0.0">
                  <c:v>-44.449602059408221</c:v>
                </c:pt>
                <c:pt idx="52" formatCode="0.0">
                  <c:v>-43.515018726074885</c:v>
                </c:pt>
                <c:pt idx="53" formatCode="0.0">
                  <c:v>-42.580435392741549</c:v>
                </c:pt>
                <c:pt idx="54" formatCode="0.0">
                  <c:v>-41.645852059408213</c:v>
                </c:pt>
                <c:pt idx="55" formatCode="0.0">
                  <c:v>-40.711268726074877</c:v>
                </c:pt>
                <c:pt idx="56" formatCode="0.0">
                  <c:v>-39.776685392741541</c:v>
                </c:pt>
                <c:pt idx="57" formatCode="0.0">
                  <c:v>-38.842102059408205</c:v>
                </c:pt>
                <c:pt idx="58" formatCode="0.0">
                  <c:v>-37.907518726074869</c:v>
                </c:pt>
                <c:pt idx="59" formatCode="0.0">
                  <c:v>-36.972935392741533</c:v>
                </c:pt>
                <c:pt idx="60" formatCode="0.0">
                  <c:v>-36.038352059408197</c:v>
                </c:pt>
                <c:pt idx="61" formatCode="0.0">
                  <c:v>-35.10376872607489</c:v>
                </c:pt>
                <c:pt idx="62" formatCode="0.0">
                  <c:v>-34.169185392741554</c:v>
                </c:pt>
                <c:pt idx="63" formatCode="0.0">
                  <c:v>-33.234602059408218</c:v>
                </c:pt>
                <c:pt idx="64" formatCode="0.0">
                  <c:v>-32.300018726074882</c:v>
                </c:pt>
                <c:pt idx="65" formatCode="0.0">
                  <c:v>-31.365435392741546</c:v>
                </c:pt>
                <c:pt idx="66" formatCode="0.0">
                  <c:v>-30.43085205940821</c:v>
                </c:pt>
                <c:pt idx="67" formatCode="0.0">
                  <c:v>-29.496268726074874</c:v>
                </c:pt>
                <c:pt idx="68" formatCode="0.0">
                  <c:v>-28.561685392741538</c:v>
                </c:pt>
                <c:pt idx="69" formatCode="0.0">
                  <c:v>-27.627102059408202</c:v>
                </c:pt>
                <c:pt idx="70" formatCode="0.0">
                  <c:v>-26.692518726074866</c:v>
                </c:pt>
                <c:pt idx="71" formatCode="0.0">
                  <c:v>-25.75793539274153</c:v>
                </c:pt>
                <c:pt idx="72" formatCode="0.0">
                  <c:v>-24.823352059408222</c:v>
                </c:pt>
                <c:pt idx="73" formatCode="0.0">
                  <c:v>-23.888768726074886</c:v>
                </c:pt>
                <c:pt idx="74" formatCode="0.0">
                  <c:v>-22.95418539274155</c:v>
                </c:pt>
                <c:pt idx="75" formatCode="0.0">
                  <c:v>-22.019602059408214</c:v>
                </c:pt>
                <c:pt idx="76" formatCode="0.0">
                  <c:v>-21.085018726074878</c:v>
                </c:pt>
                <c:pt idx="77" formatCode="0.0">
                  <c:v>-20.150435392741542</c:v>
                </c:pt>
                <c:pt idx="78" formatCode="0.0">
                  <c:v>-19.215852059408206</c:v>
                </c:pt>
                <c:pt idx="79" formatCode="0.0">
                  <c:v>-18.28126872607487</c:v>
                </c:pt>
                <c:pt idx="80" formatCode="0.0">
                  <c:v>-17.346685392741534</c:v>
                </c:pt>
                <c:pt idx="81" formatCode="0.0">
                  <c:v>-16.412102059408198</c:v>
                </c:pt>
                <c:pt idx="82" formatCode="0.0">
                  <c:v>-15.477518726074862</c:v>
                </c:pt>
                <c:pt idx="83" formatCode="0.0">
                  <c:v>-14.542935392741555</c:v>
                </c:pt>
                <c:pt idx="84" formatCode="0.0">
                  <c:v>-13.608352059408219</c:v>
                </c:pt>
                <c:pt idx="85" formatCode="0.0">
                  <c:v>-12.673768726074883</c:v>
                </c:pt>
                <c:pt idx="86" formatCode="0.0">
                  <c:v>-11.739185392741547</c:v>
                </c:pt>
                <c:pt idx="87" formatCode="0.0">
                  <c:v>-10.804602059408211</c:v>
                </c:pt>
                <c:pt idx="88" formatCode="0.0">
                  <c:v>-9.8700187260748748</c:v>
                </c:pt>
                <c:pt idx="89" formatCode="0.0">
                  <c:v>-8.9354353927415389</c:v>
                </c:pt>
                <c:pt idx="90" formatCode="0.0">
                  <c:v>-8.0008520594082029</c:v>
                </c:pt>
                <c:pt idx="91" formatCode="0.0">
                  <c:v>-7.0662687260748669</c:v>
                </c:pt>
                <c:pt idx="92" formatCode="0.0">
                  <c:v>-6.1316853927415309</c:v>
                </c:pt>
                <c:pt idx="93" formatCode="0.0">
                  <c:v>-5.1971020594082233</c:v>
                </c:pt>
                <c:pt idx="94" formatCode="0.0">
                  <c:v>-4.2625187260748874</c:v>
                </c:pt>
                <c:pt idx="95" formatCode="0.0">
                  <c:v>-3.3279353927415514</c:v>
                </c:pt>
                <c:pt idx="96" formatCode="0.0">
                  <c:v>-2.3933520594082154</c:v>
                </c:pt>
                <c:pt idx="97" formatCode="0.0">
                  <c:v>-1.4587687260748794</c:v>
                </c:pt>
                <c:pt idx="98" formatCode="0.0">
                  <c:v>-0.52418539274154341</c:v>
                </c:pt>
                <c:pt idx="99" formatCode="0.0">
                  <c:v>0.41039794059179258</c:v>
                </c:pt>
                <c:pt idx="100" formatCode="0.0">
                  <c:v>1.3449812739251286</c:v>
                </c:pt>
                <c:pt idx="101" formatCode="0.0">
                  <c:v>2.2795646072584645</c:v>
                </c:pt>
                <c:pt idx="102" formatCode="0.0">
                  <c:v>3.2141479405918005</c:v>
                </c:pt>
                <c:pt idx="103" formatCode="0.0">
                  <c:v>4.1487312739251365</c:v>
                </c:pt>
                <c:pt idx="104" formatCode="0.0">
                  <c:v>5.0833146072584441</c:v>
                </c:pt>
                <c:pt idx="105" formatCode="0.0">
                  <c:v>6.0178979405917801</c:v>
                </c:pt>
                <c:pt idx="106" formatCode="0.0">
                  <c:v>6.9524812739251161</c:v>
                </c:pt>
                <c:pt idx="107" formatCode="0.0">
                  <c:v>7.887064607258452</c:v>
                </c:pt>
                <c:pt idx="108" formatCode="0.0">
                  <c:v>8.821647940591788</c:v>
                </c:pt>
                <c:pt idx="109" formatCode="0.0">
                  <c:v>9.756231273925124</c:v>
                </c:pt>
                <c:pt idx="110" formatCode="0.0">
                  <c:v>10.69081460725846</c:v>
                </c:pt>
                <c:pt idx="111" formatCode="0.0">
                  <c:v>11.625397940591796</c:v>
                </c:pt>
                <c:pt idx="112" formatCode="0.0">
                  <c:v>12.559981273925132</c:v>
                </c:pt>
                <c:pt idx="113" formatCode="0.0">
                  <c:v>13.494564607258468</c:v>
                </c:pt>
                <c:pt idx="114" formatCode="0.0">
                  <c:v>14.429147940591804</c:v>
                </c:pt>
                <c:pt idx="115" formatCode="0.0">
                  <c:v>15.363731273925112</c:v>
                </c:pt>
                <c:pt idx="116" formatCode="0.0">
                  <c:v>16.298314607258447</c:v>
                </c:pt>
                <c:pt idx="117" formatCode="0.0">
                  <c:v>17.232897940591783</c:v>
                </c:pt>
                <c:pt idx="118" formatCode="0.0">
                  <c:v>18.167481273925119</c:v>
                </c:pt>
                <c:pt idx="119" formatCode="0.0">
                  <c:v>19.102064607258455</c:v>
                </c:pt>
                <c:pt idx="120" formatCode="0.0">
                  <c:v>20.036647940591791</c:v>
                </c:pt>
                <c:pt idx="121" formatCode="0.0">
                  <c:v>20.971231273925127</c:v>
                </c:pt>
                <c:pt idx="122" formatCode="0.0">
                  <c:v>21.905814607258463</c:v>
                </c:pt>
                <c:pt idx="123" formatCode="0.0">
                  <c:v>22.840397940591799</c:v>
                </c:pt>
                <c:pt idx="124" formatCode="0.0">
                  <c:v>23.774981273925135</c:v>
                </c:pt>
                <c:pt idx="125" formatCode="0.0">
                  <c:v>24.709564607258471</c:v>
                </c:pt>
                <c:pt idx="126" formatCode="0.0">
                  <c:v>25.644147940591779</c:v>
                </c:pt>
                <c:pt idx="127" formatCode="0.0">
                  <c:v>26.578731273925115</c:v>
                </c:pt>
                <c:pt idx="128" formatCode="0.0">
                  <c:v>27.513314607258451</c:v>
                </c:pt>
                <c:pt idx="129" formatCode="0.0">
                  <c:v>28.447897940591787</c:v>
                </c:pt>
                <c:pt idx="130" formatCode="0.0">
                  <c:v>29.382481273925123</c:v>
                </c:pt>
                <c:pt idx="131" formatCode="0.0">
                  <c:v>30.317064607258459</c:v>
                </c:pt>
                <c:pt idx="132" formatCode="0.0">
                  <c:v>31.251647940591795</c:v>
                </c:pt>
                <c:pt idx="133" formatCode="0.0">
                  <c:v>32.186231273925131</c:v>
                </c:pt>
                <c:pt idx="134" formatCode="0.0">
                  <c:v>33.120814607258467</c:v>
                </c:pt>
                <c:pt idx="135" formatCode="0.0">
                  <c:v>34.055397940591803</c:v>
                </c:pt>
                <c:pt idx="136" formatCode="0.0">
                  <c:v>34.989981273925139</c:v>
                </c:pt>
                <c:pt idx="137" formatCode="0.0">
                  <c:v>35.924564607258446</c:v>
                </c:pt>
                <c:pt idx="138" formatCode="0.0">
                  <c:v>36.859147940591782</c:v>
                </c:pt>
                <c:pt idx="139" formatCode="0.0">
                  <c:v>37.793731273925118</c:v>
                </c:pt>
                <c:pt idx="140" formatCode="0.0">
                  <c:v>38.728314607258454</c:v>
                </c:pt>
                <c:pt idx="141" formatCode="0.0">
                  <c:v>39.66289794059179</c:v>
                </c:pt>
                <c:pt idx="142" formatCode="0.0">
                  <c:v>40.597481273925126</c:v>
                </c:pt>
                <c:pt idx="143" formatCode="0.0">
                  <c:v>41.532064607258462</c:v>
                </c:pt>
                <c:pt idx="144" formatCode="0.0">
                  <c:v>42.466647940591798</c:v>
                </c:pt>
                <c:pt idx="145" formatCode="0.0">
                  <c:v>43.401231273925134</c:v>
                </c:pt>
                <c:pt idx="146" formatCode="0.0">
                  <c:v>44.33581460725847</c:v>
                </c:pt>
                <c:pt idx="147" formatCode="0.0">
                  <c:v>45.270397940591778</c:v>
                </c:pt>
                <c:pt idx="148" formatCode="0.0">
                  <c:v>46.204981273925114</c:v>
                </c:pt>
                <c:pt idx="149" formatCode="0.0">
                  <c:v>47.13956460725845</c:v>
                </c:pt>
                <c:pt idx="150" formatCode="0.0">
                  <c:v>48.074147940591786</c:v>
                </c:pt>
                <c:pt idx="151" formatCode="0.0">
                  <c:v>49.008731273925122</c:v>
                </c:pt>
                <c:pt idx="152" formatCode="0.0">
                  <c:v>49.943314607258458</c:v>
                </c:pt>
                <c:pt idx="153" formatCode="0.0">
                  <c:v>50.877897940591794</c:v>
                </c:pt>
                <c:pt idx="154" formatCode="0.0">
                  <c:v>51.81248127392513</c:v>
                </c:pt>
                <c:pt idx="155" formatCode="0.0">
                  <c:v>52.747064607258466</c:v>
                </c:pt>
                <c:pt idx="156" formatCode="0.0">
                  <c:v>53.681647940591802</c:v>
                </c:pt>
                <c:pt idx="157" formatCode="0.0">
                  <c:v>54.616231273925109</c:v>
                </c:pt>
                <c:pt idx="158" formatCode="0.0">
                  <c:v>55.550814607258445</c:v>
                </c:pt>
                <c:pt idx="159" formatCode="0.0">
                  <c:v>56.485397940591781</c:v>
                </c:pt>
                <c:pt idx="160" formatCode="0.0">
                  <c:v>57.419981273925117</c:v>
                </c:pt>
                <c:pt idx="161" formatCode="0.0">
                  <c:v>58.354564607258453</c:v>
                </c:pt>
                <c:pt idx="162" formatCode="0.0">
                  <c:v>59.289147940591789</c:v>
                </c:pt>
                <c:pt idx="163" formatCode="0.0">
                  <c:v>60.223731273925125</c:v>
                </c:pt>
                <c:pt idx="164" formatCode="0.0">
                  <c:v>61.158314607258461</c:v>
                </c:pt>
                <c:pt idx="165" formatCode="0.0">
                  <c:v>62.092897940591797</c:v>
                </c:pt>
                <c:pt idx="166" formatCode="0.0">
                  <c:v>63.027481273925133</c:v>
                </c:pt>
                <c:pt idx="167" formatCode="0.0">
                  <c:v>63.962064607258469</c:v>
                </c:pt>
                <c:pt idx="168" formatCode="0.0">
                  <c:v>64.896647940591777</c:v>
                </c:pt>
                <c:pt idx="169" formatCode="0.0">
                  <c:v>65.831231273925113</c:v>
                </c:pt>
                <c:pt idx="170" formatCode="0.0">
                  <c:v>66.765814607258449</c:v>
                </c:pt>
                <c:pt idx="171" formatCode="0.0">
                  <c:v>67.700397940591785</c:v>
                </c:pt>
                <c:pt idx="172" formatCode="0.0">
                  <c:v>68.634981273925121</c:v>
                </c:pt>
                <c:pt idx="173" formatCode="0.0">
                  <c:v>69.569564607258457</c:v>
                </c:pt>
                <c:pt idx="174" formatCode="0.0">
                  <c:v>70.504147940591793</c:v>
                </c:pt>
                <c:pt idx="175" formatCode="0.0">
                  <c:v>71.438731273925129</c:v>
                </c:pt>
                <c:pt idx="176" formatCode="0.0">
                  <c:v>72.373314607258465</c:v>
                </c:pt>
                <c:pt idx="177" formatCode="0.0">
                  <c:v>73.307897940591801</c:v>
                </c:pt>
                <c:pt idx="178" formatCode="0.0">
                  <c:v>74.242481273925137</c:v>
                </c:pt>
                <c:pt idx="179" formatCode="0.0">
                  <c:v>75.177064607258444</c:v>
                </c:pt>
                <c:pt idx="180" formatCode="0.0">
                  <c:v>76.111647940591808</c:v>
                </c:pt>
                <c:pt idx="181" formatCode="0.0">
                  <c:v>77.046231273925116</c:v>
                </c:pt>
                <c:pt idx="182" formatCode="0.0">
                  <c:v>77.98081460725848</c:v>
                </c:pt>
                <c:pt idx="183" formatCode="0.0">
                  <c:v>78.915397940591788</c:v>
                </c:pt>
                <c:pt idx="184" formatCode="0.0">
                  <c:v>79.849981273925096</c:v>
                </c:pt>
                <c:pt idx="185" formatCode="0.0">
                  <c:v>80.78456460725846</c:v>
                </c:pt>
                <c:pt idx="186" formatCode="0.0">
                  <c:v>81.719147940591768</c:v>
                </c:pt>
                <c:pt idx="187" formatCode="0.0">
                  <c:v>82.653731273925132</c:v>
                </c:pt>
                <c:pt idx="188" formatCode="0.0">
                  <c:v>83.58831460725844</c:v>
                </c:pt>
                <c:pt idx="189" formatCode="0.0">
                  <c:v>84.522897940591804</c:v>
                </c:pt>
                <c:pt idx="190" formatCode="0.0">
                  <c:v>85.457481273925112</c:v>
                </c:pt>
                <c:pt idx="191" formatCode="0.0">
                  <c:v>86.392064607258476</c:v>
                </c:pt>
                <c:pt idx="192" formatCode="0.0">
                  <c:v>87.326647940591783</c:v>
                </c:pt>
                <c:pt idx="193" formatCode="0.0">
                  <c:v>88.261231273925148</c:v>
                </c:pt>
                <c:pt idx="194" formatCode="0.0">
                  <c:v>89.195814607258455</c:v>
                </c:pt>
                <c:pt idx="195" formatCode="0.0">
                  <c:v>90.13039794059182</c:v>
                </c:pt>
                <c:pt idx="196" formatCode="0.0">
                  <c:v>91.064981273925127</c:v>
                </c:pt>
                <c:pt idx="197" formatCode="0.0">
                  <c:v>91.999564607258435</c:v>
                </c:pt>
                <c:pt idx="198" formatCode="0.0">
                  <c:v>92.934147940591799</c:v>
                </c:pt>
                <c:pt idx="199" formatCode="0.0">
                  <c:v>93.868731273925107</c:v>
                </c:pt>
                <c:pt idx="200" formatCode="0.0">
                  <c:v>94.803314607258471</c:v>
                </c:pt>
                <c:pt idx="201" formatCode="0.0">
                  <c:v>95.737897940591779</c:v>
                </c:pt>
                <c:pt idx="202" formatCode="0.0">
                  <c:v>96.672481273925143</c:v>
                </c:pt>
                <c:pt idx="203" formatCode="0.0">
                  <c:v>97.607064607258451</c:v>
                </c:pt>
                <c:pt idx="204" formatCode="0.0">
                  <c:v>98.541647940591815</c:v>
                </c:pt>
                <c:pt idx="205" formatCode="0.0">
                  <c:v>99.476231273925123</c:v>
                </c:pt>
                <c:pt idx="206" formatCode="0.0">
                  <c:v>100.41081460725843</c:v>
                </c:pt>
                <c:pt idx="207" formatCode="0.0">
                  <c:v>101.34539794059179</c:v>
                </c:pt>
                <c:pt idx="208" formatCode="0.0">
                  <c:v>102.2799812739251</c:v>
                </c:pt>
                <c:pt idx="209" formatCode="0.0">
                  <c:v>103.21456460725847</c:v>
                </c:pt>
                <c:pt idx="210" formatCode="0.0">
                  <c:v>104.14914794059177</c:v>
                </c:pt>
                <c:pt idx="211" formatCode="0.0">
                  <c:v>105.08373127392514</c:v>
                </c:pt>
                <c:pt idx="212" formatCode="0.0">
                  <c:v>106.01831460725845</c:v>
                </c:pt>
                <c:pt idx="213" formatCode="0.0">
                  <c:v>106.95289794059181</c:v>
                </c:pt>
                <c:pt idx="214" formatCode="0.0">
                  <c:v>107.88748127392512</c:v>
                </c:pt>
                <c:pt idx="215" formatCode="0.0">
                  <c:v>108.82206460725848</c:v>
                </c:pt>
                <c:pt idx="216" formatCode="0.0">
                  <c:v>109.75664794059179</c:v>
                </c:pt>
                <c:pt idx="217" formatCode="0.0">
                  <c:v>110.6912312739251</c:v>
                </c:pt>
                <c:pt idx="218" formatCode="0.0">
                  <c:v>111.62581460725846</c:v>
                </c:pt>
                <c:pt idx="219" formatCode="0.0">
                  <c:v>112.56039794059177</c:v>
                </c:pt>
                <c:pt idx="220" formatCode="0.0">
                  <c:v>113.49498127392513</c:v>
                </c:pt>
                <c:pt idx="221" formatCode="0.0">
                  <c:v>114.42956460725844</c:v>
                </c:pt>
                <c:pt idx="222" formatCode="0.0">
                  <c:v>115.36414794059181</c:v>
                </c:pt>
                <c:pt idx="223" formatCode="0.0">
                  <c:v>116.29873127392511</c:v>
                </c:pt>
                <c:pt idx="224" formatCode="0.0">
                  <c:v>117.23331460725848</c:v>
                </c:pt>
                <c:pt idx="225" formatCode="0.0">
                  <c:v>118.16789794059179</c:v>
                </c:pt>
                <c:pt idx="226" formatCode="0.0">
                  <c:v>119.10248127392515</c:v>
                </c:pt>
                <c:pt idx="227" formatCode="0.0">
                  <c:v>120.03706460725846</c:v>
                </c:pt>
                <c:pt idx="228" formatCode="0.0">
                  <c:v>120.97164794059177</c:v>
                </c:pt>
                <c:pt idx="229" formatCode="0.0">
                  <c:v>121.90623127392513</c:v>
                </c:pt>
                <c:pt idx="230" formatCode="0.0">
                  <c:v>122.84081460725844</c:v>
                </c:pt>
                <c:pt idx="231" formatCode="0.0">
                  <c:v>123.7753979405918</c:v>
                </c:pt>
                <c:pt idx="232" formatCode="0.0">
                  <c:v>124.70998127392511</c:v>
                </c:pt>
                <c:pt idx="233" formatCode="0.0">
                  <c:v>125.64456460725847</c:v>
                </c:pt>
                <c:pt idx="234" formatCode="0.0">
                  <c:v>126.57914794059178</c:v>
                </c:pt>
                <c:pt idx="235" formatCode="0.0">
                  <c:v>127.51373127392515</c:v>
                </c:pt>
                <c:pt idx="236" formatCode="0.0">
                  <c:v>128.44831460725845</c:v>
                </c:pt>
                <c:pt idx="237" formatCode="0.0">
                  <c:v>129.38289794059182</c:v>
                </c:pt>
                <c:pt idx="238" formatCode="0.0">
                  <c:v>130.31748127392513</c:v>
                </c:pt>
                <c:pt idx="239" formatCode="0.0">
                  <c:v>131.25206460725843</c:v>
                </c:pt>
                <c:pt idx="240" formatCode="0.0">
                  <c:v>132.1866479405918</c:v>
                </c:pt>
                <c:pt idx="241" formatCode="0.0">
                  <c:v>133.1212312739251</c:v>
                </c:pt>
                <c:pt idx="242" formatCode="0.0">
                  <c:v>134.05581460725847</c:v>
                </c:pt>
                <c:pt idx="243" formatCode="0.0">
                  <c:v>134.99039794059178</c:v>
                </c:pt>
                <c:pt idx="244" formatCode="0.0">
                  <c:v>135.92498127392514</c:v>
                </c:pt>
                <c:pt idx="245" formatCode="0.0">
                  <c:v>136.85956460725845</c:v>
                </c:pt>
                <c:pt idx="246" formatCode="0.0">
                  <c:v>137.79414794059181</c:v>
                </c:pt>
                <c:pt idx="247" formatCode="0.0">
                  <c:v>138.72873127392512</c:v>
                </c:pt>
                <c:pt idx="248" formatCode="0.0">
                  <c:v>139.66331460725849</c:v>
                </c:pt>
                <c:pt idx="249" formatCode="0.0">
                  <c:v>140.59789794059179</c:v>
                </c:pt>
                <c:pt idx="250" formatCode="0.0">
                  <c:v>141.5324812739251</c:v>
                </c:pt>
                <c:pt idx="251" formatCode="0.0">
                  <c:v>142.46706460725846</c:v>
                </c:pt>
                <c:pt idx="252" formatCode="0.0">
                  <c:v>143.40164794059177</c:v>
                </c:pt>
                <c:pt idx="253" formatCode="0.0">
                  <c:v>144.33623127392514</c:v>
                </c:pt>
                <c:pt idx="254" formatCode="0.0">
                  <c:v>145.27081460725844</c:v>
                </c:pt>
                <c:pt idx="255" formatCode="0.0">
                  <c:v>146.20539794059181</c:v>
                </c:pt>
                <c:pt idx="256" formatCode="0.0">
                  <c:v>147.13998127392512</c:v>
                </c:pt>
                <c:pt idx="257" formatCode="0.0">
                  <c:v>148.07456460725848</c:v>
                </c:pt>
                <c:pt idx="258" formatCode="0.0">
                  <c:v>149.00914794059179</c:v>
                </c:pt>
                <c:pt idx="259" formatCode="0.0">
                  <c:v>149.9437312739251</c:v>
                </c:pt>
                <c:pt idx="260" formatCode="0.0">
                  <c:v>150.87831460725846</c:v>
                </c:pt>
                <c:pt idx="261" formatCode="0.0">
                  <c:v>151.81289794059177</c:v>
                </c:pt>
                <c:pt idx="262" formatCode="0.0">
                  <c:v>152.74748127392513</c:v>
                </c:pt>
                <c:pt idx="263" formatCode="0.0">
                  <c:v>153.68206460725844</c:v>
                </c:pt>
                <c:pt idx="264" formatCode="0.0">
                  <c:v>154.6166479405918</c:v>
                </c:pt>
                <c:pt idx="265" formatCode="0.0">
                  <c:v>155.55123127392511</c:v>
                </c:pt>
                <c:pt idx="266" formatCode="0.0">
                  <c:v>156.48581460725848</c:v>
                </c:pt>
                <c:pt idx="267" formatCode="0.0">
                  <c:v>157.42039794059178</c:v>
                </c:pt>
                <c:pt idx="268" formatCode="0.0">
                  <c:v>158.35498127392515</c:v>
                </c:pt>
                <c:pt idx="269" formatCode="0.0">
                  <c:v>159.28956460725846</c:v>
                </c:pt>
                <c:pt idx="270" formatCode="0.0">
                  <c:v>160.22414794059182</c:v>
                </c:pt>
                <c:pt idx="271" formatCode="0.0">
                  <c:v>161.15873127392513</c:v>
                </c:pt>
                <c:pt idx="272" formatCode="0.0">
                  <c:v>162.09331460725843</c:v>
                </c:pt>
                <c:pt idx="273" formatCode="0.0">
                  <c:v>163.0278979405918</c:v>
                </c:pt>
                <c:pt idx="274" formatCode="0.0">
                  <c:v>163.96248127392511</c:v>
                </c:pt>
                <c:pt idx="275" formatCode="0.0">
                  <c:v>164.89706460725847</c:v>
                </c:pt>
                <c:pt idx="276" formatCode="0.0">
                  <c:v>165.83164794059178</c:v>
                </c:pt>
                <c:pt idx="277" formatCode="0.0">
                  <c:v>166.76623127392514</c:v>
                </c:pt>
                <c:pt idx="278" formatCode="0.0">
                  <c:v>167.70081460725845</c:v>
                </c:pt>
                <c:pt idx="279" formatCode="0.0">
                  <c:v>168.63539794059182</c:v>
                </c:pt>
                <c:pt idx="280" formatCode="0.0">
                  <c:v>169.56998127392512</c:v>
                </c:pt>
                <c:pt idx="281" formatCode="0.0">
                  <c:v>170.50456460725843</c:v>
                </c:pt>
                <c:pt idx="282" formatCode="0.0">
                  <c:v>171.43914794059179</c:v>
                </c:pt>
                <c:pt idx="283" formatCode="0.0">
                  <c:v>172.3737312739251</c:v>
                </c:pt>
                <c:pt idx="284" formatCode="0.0">
                  <c:v>173.30831460725847</c:v>
                </c:pt>
                <c:pt idx="285" formatCode="0.0">
                  <c:v>174.24289794059177</c:v>
                </c:pt>
                <c:pt idx="286" formatCode="0.0">
                  <c:v>175.17748127392514</c:v>
                </c:pt>
                <c:pt idx="287" formatCode="0.0">
                  <c:v>176.11206460725845</c:v>
                </c:pt>
                <c:pt idx="288" formatCode="0.0">
                  <c:v>177.04664794059181</c:v>
                </c:pt>
                <c:pt idx="289" formatCode="0.0">
                  <c:v>177.98123127392512</c:v>
                </c:pt>
                <c:pt idx="290" formatCode="0.0">
                  <c:v>178.91581460725848</c:v>
                </c:pt>
                <c:pt idx="291" formatCode="0.0">
                  <c:v>179.85039794059179</c:v>
                </c:pt>
                <c:pt idx="292" formatCode="0.0">
                  <c:v>-179.2150187260749</c:v>
                </c:pt>
                <c:pt idx="293" formatCode="0.0">
                  <c:v>-178.28043539274154</c:v>
                </c:pt>
                <c:pt idx="294" formatCode="0.0">
                  <c:v>-177.34585205940823</c:v>
                </c:pt>
                <c:pt idx="295" formatCode="0.0">
                  <c:v>-176.41126872607487</c:v>
                </c:pt>
                <c:pt idx="296" formatCode="0.0">
                  <c:v>-175.47668539274156</c:v>
                </c:pt>
                <c:pt idx="297" formatCode="0.0">
                  <c:v>-174.54210205940819</c:v>
                </c:pt>
                <c:pt idx="298" formatCode="0.0">
                  <c:v>-173.60751872607489</c:v>
                </c:pt>
                <c:pt idx="299" formatCode="0.0">
                  <c:v>-172.67293539274152</c:v>
                </c:pt>
                <c:pt idx="300" formatCode="0.0">
                  <c:v>-171.73835205940821</c:v>
                </c:pt>
                <c:pt idx="301" formatCode="0.0">
                  <c:v>-170.80376872607485</c:v>
                </c:pt>
                <c:pt idx="302" formatCode="0.0">
                  <c:v>-169.86918539274154</c:v>
                </c:pt>
                <c:pt idx="303" formatCode="0.0">
                  <c:v>-168.93460205940823</c:v>
                </c:pt>
                <c:pt idx="304" formatCode="0.0">
                  <c:v>-168.00001872607487</c:v>
                </c:pt>
                <c:pt idx="305" formatCode="0.0">
                  <c:v>-167.06543539274156</c:v>
                </c:pt>
                <c:pt idx="306" formatCode="0.0">
                  <c:v>-166.1308520594082</c:v>
                </c:pt>
                <c:pt idx="307" formatCode="0.0">
                  <c:v>-165.19626872607489</c:v>
                </c:pt>
                <c:pt idx="308" formatCode="0.0">
                  <c:v>-164.26168539274153</c:v>
                </c:pt>
                <c:pt idx="309" formatCode="0.0">
                  <c:v>-163.32710205940822</c:v>
                </c:pt>
                <c:pt idx="310" formatCode="0.0">
                  <c:v>-162.39251872607485</c:v>
                </c:pt>
                <c:pt idx="311" formatCode="0.0">
                  <c:v>-161.45793539274155</c:v>
                </c:pt>
                <c:pt idx="312" formatCode="0.0">
                  <c:v>-160.52335205940824</c:v>
                </c:pt>
                <c:pt idx="313" formatCode="0.0">
                  <c:v>-159.58876872607487</c:v>
                </c:pt>
                <c:pt idx="314" formatCode="0.0">
                  <c:v>-158.65418539274157</c:v>
                </c:pt>
                <c:pt idx="315" formatCode="0.0">
                  <c:v>-157.7196020594082</c:v>
                </c:pt>
                <c:pt idx="316" formatCode="0.0">
                  <c:v>-156.7850187260749</c:v>
                </c:pt>
                <c:pt idx="317" formatCode="0.0">
                  <c:v>-155.85043539274153</c:v>
                </c:pt>
                <c:pt idx="318" formatCode="0.0">
                  <c:v>-154.91585205940822</c:v>
                </c:pt>
                <c:pt idx="319" formatCode="0.0">
                  <c:v>-153.98126872607486</c:v>
                </c:pt>
                <c:pt idx="320" formatCode="0.0">
                  <c:v>-153.04668539274155</c:v>
                </c:pt>
                <c:pt idx="321" formatCode="0.0">
                  <c:v>-152.11210205940819</c:v>
                </c:pt>
                <c:pt idx="322" formatCode="0.0">
                  <c:v>-151.17751872607488</c:v>
                </c:pt>
                <c:pt idx="323" formatCode="0.0">
                  <c:v>-150.24293539274151</c:v>
                </c:pt>
                <c:pt idx="324" formatCode="0.0">
                  <c:v>-149.30835205940821</c:v>
                </c:pt>
                <c:pt idx="325" formatCode="0.0">
                  <c:v>-148.3737687260749</c:v>
                </c:pt>
                <c:pt idx="326" formatCode="0.0">
                  <c:v>-147.43918539274154</c:v>
                </c:pt>
                <c:pt idx="327" formatCode="0.0">
                  <c:v>-146.50460205940823</c:v>
                </c:pt>
                <c:pt idx="328" formatCode="0.0">
                  <c:v>-145.57001872607486</c:v>
                </c:pt>
                <c:pt idx="329" formatCode="0.0">
                  <c:v>-144.63543539274156</c:v>
                </c:pt>
                <c:pt idx="330" formatCode="0.0">
                  <c:v>-143.70085205940819</c:v>
                </c:pt>
                <c:pt idx="331" formatCode="0.0">
                  <c:v>-142.76626872607488</c:v>
                </c:pt>
                <c:pt idx="332" formatCode="0.0">
                  <c:v>-141.83168539274152</c:v>
                </c:pt>
                <c:pt idx="333" formatCode="0.0">
                  <c:v>-140.89710205940821</c:v>
                </c:pt>
                <c:pt idx="334" formatCode="0.0">
                  <c:v>-139.9625187260749</c:v>
                </c:pt>
                <c:pt idx="335" formatCode="0.0">
                  <c:v>-139.02793539274154</c:v>
                </c:pt>
                <c:pt idx="336" formatCode="0.0">
                  <c:v>-138.09335205940823</c:v>
                </c:pt>
                <c:pt idx="337" formatCode="0.0">
                  <c:v>-137.15876872607487</c:v>
                </c:pt>
                <c:pt idx="338" formatCode="0.0">
                  <c:v>-136.22418539274156</c:v>
                </c:pt>
                <c:pt idx="339" formatCode="0.0">
                  <c:v>-135.2896020594082</c:v>
                </c:pt>
                <c:pt idx="340" formatCode="0.0">
                  <c:v>-134.35501872607489</c:v>
                </c:pt>
                <c:pt idx="341" formatCode="0.0">
                  <c:v>-133.42043539274152</c:v>
                </c:pt>
                <c:pt idx="342" formatCode="0.0">
                  <c:v>-132.48585205940822</c:v>
                </c:pt>
                <c:pt idx="343" formatCode="0.0">
                  <c:v>-131.55126872607485</c:v>
                </c:pt>
                <c:pt idx="344" formatCode="0.0">
                  <c:v>-130.61668539274154</c:v>
                </c:pt>
                <c:pt idx="345" formatCode="0.0">
                  <c:v>-129.68210205940818</c:v>
                </c:pt>
                <c:pt idx="346" formatCode="0.0">
                  <c:v>-128.74751872607487</c:v>
                </c:pt>
                <c:pt idx="347" formatCode="0.0">
                  <c:v>-127.81293539274157</c:v>
                </c:pt>
                <c:pt idx="348" formatCode="0.0">
                  <c:v>-126.8783520594082</c:v>
                </c:pt>
                <c:pt idx="349" formatCode="0.0">
                  <c:v>-125.94376872607489</c:v>
                </c:pt>
                <c:pt idx="350" formatCode="0.0">
                  <c:v>-125.00918539274153</c:v>
                </c:pt>
                <c:pt idx="351" formatCode="0.0">
                  <c:v>-124.07460205940822</c:v>
                </c:pt>
                <c:pt idx="352" formatCode="0.0">
                  <c:v>-123.14001872607486</c:v>
                </c:pt>
                <c:pt idx="353" formatCode="0.0">
                  <c:v>-122.20543539274155</c:v>
                </c:pt>
                <c:pt idx="354" formatCode="0.0">
                  <c:v>-121.27085205940818</c:v>
                </c:pt>
                <c:pt idx="355" formatCode="0.0">
                  <c:v>-120.33626872607488</c:v>
                </c:pt>
                <c:pt idx="356" formatCode="0.0">
                  <c:v>-119.40168539274157</c:v>
                </c:pt>
                <c:pt idx="357" formatCode="0.0">
                  <c:v>-118.46710205940821</c:v>
                </c:pt>
                <c:pt idx="358" formatCode="0.0">
                  <c:v>-117.5325187260749</c:v>
                </c:pt>
                <c:pt idx="359" formatCode="0.0">
                  <c:v>-116.59793539274153</c:v>
                </c:pt>
                <c:pt idx="360" formatCode="0.0">
                  <c:v>-115.66335205940823</c:v>
                </c:pt>
                <c:pt idx="361" formatCode="0.0">
                  <c:v>-114.72876872607486</c:v>
                </c:pt>
                <c:pt idx="362" formatCode="0.0">
                  <c:v>-113.79418539274155</c:v>
                </c:pt>
                <c:pt idx="363" formatCode="0.0">
                  <c:v>-112.85960205940819</c:v>
                </c:pt>
                <c:pt idx="364" formatCode="0.0">
                  <c:v>-111.92501872607488</c:v>
                </c:pt>
                <c:pt idx="365" formatCode="0.0">
                  <c:v>-110.99043539274152</c:v>
                </c:pt>
                <c:pt idx="366" formatCode="0.0">
                  <c:v>-110.05585205940821</c:v>
                </c:pt>
                <c:pt idx="367" formatCode="0.0">
                  <c:v>-109.12126872607485</c:v>
                </c:pt>
                <c:pt idx="368" formatCode="0.0">
                  <c:v>-108.18668539274154</c:v>
                </c:pt>
                <c:pt idx="369" formatCode="0.0">
                  <c:v>-107.25210205940823</c:v>
                </c:pt>
                <c:pt idx="370" formatCode="0.0">
                  <c:v>-106.31751872607487</c:v>
                </c:pt>
                <c:pt idx="371" formatCode="0.0">
                  <c:v>-105.38293539274156</c:v>
                </c:pt>
                <c:pt idx="372" formatCode="0.0">
                  <c:v>-104.44835205940819</c:v>
                </c:pt>
                <c:pt idx="373" formatCode="0.0">
                  <c:v>-103.51376872607489</c:v>
                </c:pt>
                <c:pt idx="374" formatCode="0.0">
                  <c:v>-102.57918539274152</c:v>
                </c:pt>
                <c:pt idx="375" formatCode="0.0">
                  <c:v>-101.64460205940821</c:v>
                </c:pt>
                <c:pt idx="376" formatCode="0.0">
                  <c:v>-100.71001872607485</c:v>
                </c:pt>
                <c:pt idx="377" formatCode="0.0">
                  <c:v>-99.775435392741542</c:v>
                </c:pt>
                <c:pt idx="378" formatCode="0.0">
                  <c:v>-98.840852059408235</c:v>
                </c:pt>
                <c:pt idx="379" formatCode="0.0">
                  <c:v>-97.90626872607487</c:v>
                </c:pt>
                <c:pt idx="380" formatCode="0.0">
                  <c:v>-96.971685392741563</c:v>
                </c:pt>
                <c:pt idx="381" formatCode="0.0">
                  <c:v>-96.037102059408198</c:v>
                </c:pt>
                <c:pt idx="382" formatCode="0.0">
                  <c:v>-95.102518726074891</c:v>
                </c:pt>
                <c:pt idx="383" formatCode="0.0">
                  <c:v>-94.167935392741526</c:v>
                </c:pt>
                <c:pt idx="384" formatCode="0.0">
                  <c:v>-93.233352059408219</c:v>
                </c:pt>
                <c:pt idx="385" formatCode="0.0">
                  <c:v>-92.298768726074854</c:v>
                </c:pt>
                <c:pt idx="386" formatCode="0.0">
                  <c:v>-91.364185392741547</c:v>
                </c:pt>
                <c:pt idx="387" formatCode="0.0">
                  <c:v>-90.429602059408239</c:v>
                </c:pt>
                <c:pt idx="388" formatCode="0.0">
                  <c:v>-89.495018726074875</c:v>
                </c:pt>
                <c:pt idx="389" formatCode="0.0">
                  <c:v>-88.560435392741567</c:v>
                </c:pt>
                <c:pt idx="390" formatCode="0.0">
                  <c:v>-87.625852059408203</c:v>
                </c:pt>
                <c:pt idx="391" formatCode="0.0">
                  <c:v>-86.691268726074895</c:v>
                </c:pt>
                <c:pt idx="392" formatCode="0.0">
                  <c:v>-85.756685392741531</c:v>
                </c:pt>
                <c:pt idx="393" formatCode="0.0">
                  <c:v>-84.822102059408223</c:v>
                </c:pt>
                <c:pt idx="394" formatCode="0.0">
                  <c:v>-83.887518726074859</c:v>
                </c:pt>
                <c:pt idx="395" formatCode="0.0">
                  <c:v>-82.952935392741551</c:v>
                </c:pt>
                <c:pt idx="396" formatCode="0.0">
                  <c:v>-82.018352059408187</c:v>
                </c:pt>
                <c:pt idx="397" formatCode="0.0">
                  <c:v>-81.083768726074879</c:v>
                </c:pt>
                <c:pt idx="398" formatCode="0.0">
                  <c:v>-80.149185392741515</c:v>
                </c:pt>
                <c:pt idx="399" formatCode="0.0">
                  <c:v>-79.214602059408207</c:v>
                </c:pt>
                <c:pt idx="400" formatCode="0.0">
                  <c:v>-78.2800187260749</c:v>
                </c:pt>
                <c:pt idx="401" formatCode="0.0">
                  <c:v>-77.345435392741535</c:v>
                </c:pt>
                <c:pt idx="402" formatCode="0.0">
                  <c:v>-76.410852059408228</c:v>
                </c:pt>
                <c:pt idx="403" formatCode="0.0">
                  <c:v>-75.476268726074863</c:v>
                </c:pt>
                <c:pt idx="404" formatCode="0.0">
                  <c:v>-74.541685392741556</c:v>
                </c:pt>
                <c:pt idx="405" formatCode="0.0">
                  <c:v>-73.607102059408192</c:v>
                </c:pt>
                <c:pt idx="406" formatCode="0.0">
                  <c:v>-72.672518726074884</c:v>
                </c:pt>
                <c:pt idx="407" formatCode="0.0">
                  <c:v>-71.73793539274152</c:v>
                </c:pt>
                <c:pt idx="408" formatCode="0.0">
                  <c:v>-70.803352059408212</c:v>
                </c:pt>
                <c:pt idx="409" formatCode="0.0">
                  <c:v>-69.868768726074904</c:v>
                </c:pt>
                <c:pt idx="410" formatCode="0.0">
                  <c:v>-68.93418539274154</c:v>
                </c:pt>
                <c:pt idx="411" formatCode="0.0">
                  <c:v>-67.999602059408232</c:v>
                </c:pt>
                <c:pt idx="412" formatCode="0.0">
                  <c:v>-67.065018726074868</c:v>
                </c:pt>
                <c:pt idx="413" formatCode="0.0">
                  <c:v>-66.13043539274156</c:v>
                </c:pt>
                <c:pt idx="414" formatCode="0.0">
                  <c:v>-65.195852059408196</c:v>
                </c:pt>
                <c:pt idx="415" formatCode="0.0">
                  <c:v>-64.261268726074888</c:v>
                </c:pt>
                <c:pt idx="416" formatCode="0.0">
                  <c:v>-63.326685392741524</c:v>
                </c:pt>
                <c:pt idx="417" formatCode="0.0">
                  <c:v>-62.392102059408217</c:v>
                </c:pt>
                <c:pt idx="418" formatCode="0.0">
                  <c:v>-61.457518726074852</c:v>
                </c:pt>
                <c:pt idx="419" formatCode="0.0">
                  <c:v>-60.522935392741545</c:v>
                </c:pt>
                <c:pt idx="420" formatCode="0.0">
                  <c:v>-59.588352059408237</c:v>
                </c:pt>
                <c:pt idx="421" formatCode="0.0">
                  <c:v>-58.653768726074873</c:v>
                </c:pt>
                <c:pt idx="422" formatCode="0.0">
                  <c:v>-57.719185392741565</c:v>
                </c:pt>
                <c:pt idx="423" formatCode="0.0">
                  <c:v>-56.784602059408201</c:v>
                </c:pt>
                <c:pt idx="424" formatCode="0.0">
                  <c:v>-55.850018726074893</c:v>
                </c:pt>
                <c:pt idx="425" formatCode="0.0">
                  <c:v>-54.915435392741529</c:v>
                </c:pt>
                <c:pt idx="426" formatCode="0.0">
                  <c:v>-53.980852059408221</c:v>
                </c:pt>
                <c:pt idx="427" formatCode="0.0">
                  <c:v>-53.046268726074857</c:v>
                </c:pt>
                <c:pt idx="428" formatCode="0.0">
                  <c:v>-52.111685392741549</c:v>
                </c:pt>
                <c:pt idx="429" formatCode="0.0">
                  <c:v>-51.177102059408185</c:v>
                </c:pt>
                <c:pt idx="430" formatCode="0.0">
                  <c:v>-50.242518726074877</c:v>
                </c:pt>
                <c:pt idx="431" formatCode="0.0">
                  <c:v>-49.30793539274157</c:v>
                </c:pt>
                <c:pt idx="432" formatCode="0.0">
                  <c:v>-48.373352059408205</c:v>
                </c:pt>
                <c:pt idx="433" formatCode="0.0">
                  <c:v>-47.438768726074898</c:v>
                </c:pt>
                <c:pt idx="434" formatCode="0.0">
                  <c:v>-46.504185392741533</c:v>
                </c:pt>
                <c:pt idx="435" formatCode="0.0">
                  <c:v>-45.569602059408226</c:v>
                </c:pt>
                <c:pt idx="436" formatCode="0.0">
                  <c:v>-44.635018726074861</c:v>
                </c:pt>
                <c:pt idx="437" formatCode="0.0">
                  <c:v>-43.700435392741554</c:v>
                </c:pt>
                <c:pt idx="438" formatCode="0.0">
                  <c:v>-42.765852059408189</c:v>
                </c:pt>
                <c:pt idx="439" formatCode="0.0">
                  <c:v>-41.831268726074882</c:v>
                </c:pt>
                <c:pt idx="440" formatCode="0.0">
                  <c:v>-40.896685392741517</c:v>
                </c:pt>
                <c:pt idx="441" formatCode="0.0">
                  <c:v>-39.96210205940821</c:v>
                </c:pt>
                <c:pt idx="442" formatCode="0.0">
                  <c:v>-39.027518726074902</c:v>
                </c:pt>
                <c:pt idx="443" formatCode="0.0">
                  <c:v>-38.092935392741538</c:v>
                </c:pt>
                <c:pt idx="444" formatCode="0.0">
                  <c:v>-37.15835205940823</c:v>
                </c:pt>
                <c:pt idx="445" formatCode="0.0">
                  <c:v>-36.223768726074866</c:v>
                </c:pt>
                <c:pt idx="446" formatCode="0.0">
                  <c:v>-35.289185392741558</c:v>
                </c:pt>
                <c:pt idx="447" formatCode="0.0">
                  <c:v>-34.354602059408194</c:v>
                </c:pt>
                <c:pt idx="448" formatCode="0.0">
                  <c:v>-33.420018726074886</c:v>
                </c:pt>
                <c:pt idx="449" formatCode="0.0">
                  <c:v>-32.485435392741522</c:v>
                </c:pt>
                <c:pt idx="450" formatCode="0.0">
                  <c:v>-31.550852059408214</c:v>
                </c:pt>
                <c:pt idx="451" formatCode="0.0">
                  <c:v>-30.61626872607485</c:v>
                </c:pt>
                <c:pt idx="452" formatCode="0.0">
                  <c:v>-29.681685392741542</c:v>
                </c:pt>
                <c:pt idx="453" formatCode="0.0">
                  <c:v>-28.747102059408235</c:v>
                </c:pt>
                <c:pt idx="454" formatCode="0.0">
                  <c:v>-27.812518726074927</c:v>
                </c:pt>
                <c:pt idx="455" formatCode="0.0">
                  <c:v>-26.877935392741506</c:v>
                </c:pt>
                <c:pt idx="456" formatCode="0.0">
                  <c:v>-25.943352059408198</c:v>
                </c:pt>
                <c:pt idx="457" formatCode="0.0">
                  <c:v>-25.008768726074891</c:v>
                </c:pt>
                <c:pt idx="458" formatCode="0.0">
                  <c:v>-24.074185392741583</c:v>
                </c:pt>
                <c:pt idx="459" formatCode="0.0">
                  <c:v>-23.139602059408162</c:v>
                </c:pt>
                <c:pt idx="460" formatCode="0.0">
                  <c:v>-22.205018726074854</c:v>
                </c:pt>
                <c:pt idx="461" formatCode="0.0">
                  <c:v>-21.270435392741547</c:v>
                </c:pt>
                <c:pt idx="462" formatCode="0.0">
                  <c:v>-20.335852059408239</c:v>
                </c:pt>
                <c:pt idx="463" formatCode="0.0">
                  <c:v>-19.401268726074932</c:v>
                </c:pt>
                <c:pt idx="464" formatCode="0.0">
                  <c:v>-18.46668539274151</c:v>
                </c:pt>
                <c:pt idx="465" formatCode="0.0">
                  <c:v>-17.532102059408203</c:v>
                </c:pt>
                <c:pt idx="466" formatCode="0.0">
                  <c:v>-16.597518726074895</c:v>
                </c:pt>
                <c:pt idx="467" formatCode="0.0">
                  <c:v>-15.662935392741588</c:v>
                </c:pt>
                <c:pt idx="468" formatCode="0.0">
                  <c:v>-14.728352059408166</c:v>
                </c:pt>
                <c:pt idx="469" formatCode="0.0">
                  <c:v>-13.793768726074859</c:v>
                </c:pt>
                <c:pt idx="470" formatCode="0.0">
                  <c:v>-12.859185392741551</c:v>
                </c:pt>
                <c:pt idx="471" formatCode="0.0">
                  <c:v>-11.924602059408244</c:v>
                </c:pt>
                <c:pt idx="472" formatCode="0.0">
                  <c:v>-10.990018726074823</c:v>
                </c:pt>
                <c:pt idx="473" formatCode="0.0">
                  <c:v>-10.055435392741515</c:v>
                </c:pt>
                <c:pt idx="474" formatCode="0.0">
                  <c:v>-9.1208520594082074</c:v>
                </c:pt>
                <c:pt idx="475" formatCode="0.0">
                  <c:v>-8.1862687260748999</c:v>
                </c:pt>
                <c:pt idx="476" formatCode="0.0">
                  <c:v>-7.2516853927415923</c:v>
                </c:pt>
                <c:pt idx="477" formatCode="0.0">
                  <c:v>-6.317102059408171</c:v>
                </c:pt>
                <c:pt idx="478" formatCode="0.0">
                  <c:v>-5.3825187260748635</c:v>
                </c:pt>
                <c:pt idx="479" formatCode="0.0">
                  <c:v>-4.4479353927415559</c:v>
                </c:pt>
                <c:pt idx="480" formatCode="0.0">
                  <c:v>-3.5133520594082484</c:v>
                </c:pt>
                <c:pt idx="481" formatCode="0.0">
                  <c:v>-2.5787687260748271</c:v>
                </c:pt>
                <c:pt idx="482" formatCode="0.0">
                  <c:v>-1.6441853927415195</c:v>
                </c:pt>
                <c:pt idx="483" formatCode="0.0">
                  <c:v>-0.70960205940821197</c:v>
                </c:pt>
                <c:pt idx="484" formatCode="0.0">
                  <c:v>0.22498127392509559</c:v>
                </c:pt>
                <c:pt idx="485" formatCode="0.0">
                  <c:v>1.1595646072585168</c:v>
                </c:pt>
                <c:pt idx="486" formatCode="0.0">
                  <c:v>2.0941479405918244</c:v>
                </c:pt>
                <c:pt idx="487" formatCode="0.0">
                  <c:v>3.028731273925132</c:v>
                </c:pt>
                <c:pt idx="488" formatCode="0.0">
                  <c:v>3.9633146072584395</c:v>
                </c:pt>
                <c:pt idx="489" formatCode="0.0">
                  <c:v>4.8978979405917471</c:v>
                </c:pt>
                <c:pt idx="490" formatCode="0.0">
                  <c:v>5.8324812739251684</c:v>
                </c:pt>
                <c:pt idx="491" formatCode="0.0">
                  <c:v>6.7670646072584759</c:v>
                </c:pt>
                <c:pt idx="492" formatCode="0.0">
                  <c:v>7.7016479405917835</c:v>
                </c:pt>
                <c:pt idx="493" formatCode="0.0">
                  <c:v>8.636231273925091</c:v>
                </c:pt>
                <c:pt idx="494" formatCode="0.0">
                  <c:v>9.5708146072583986</c:v>
                </c:pt>
                <c:pt idx="495" formatCode="0.0">
                  <c:v>10.50539794059182</c:v>
                </c:pt>
                <c:pt idx="496" formatCode="0.0">
                  <c:v>11.439981273925127</c:v>
                </c:pt>
                <c:pt idx="497" formatCode="0.0">
                  <c:v>12.374564607258435</c:v>
                </c:pt>
                <c:pt idx="498" formatCode="0.0">
                  <c:v>13.309147940591743</c:v>
                </c:pt>
                <c:pt idx="499" formatCode="0.0">
                  <c:v>14.243731273925164</c:v>
                </c:pt>
                <c:pt idx="500" formatCode="0.0">
                  <c:v>15.178314607258471</c:v>
                </c:pt>
                <c:pt idx="501" formatCode="0.0">
                  <c:v>16.112897940591779</c:v>
                </c:pt>
                <c:pt idx="502" formatCode="0.0">
                  <c:v>17.047481273925086</c:v>
                </c:pt>
                <c:pt idx="503" formatCode="0.0">
                  <c:v>17.982064607258508</c:v>
                </c:pt>
                <c:pt idx="504" formatCode="0.0">
                  <c:v>18.916647940591815</c:v>
                </c:pt>
                <c:pt idx="505" formatCode="0.0">
                  <c:v>19.851231273925123</c:v>
                </c:pt>
                <c:pt idx="506" formatCode="0.0">
                  <c:v>20.78581460725843</c:v>
                </c:pt>
                <c:pt idx="507" formatCode="0.0">
                  <c:v>21.720397940591738</c:v>
                </c:pt>
                <c:pt idx="508" formatCode="0.0">
                  <c:v>22.654981273925159</c:v>
                </c:pt>
                <c:pt idx="509" formatCode="0.0">
                  <c:v>23.589564607258467</c:v>
                </c:pt>
                <c:pt idx="510" formatCode="0.0">
                  <c:v>24.524147940591774</c:v>
                </c:pt>
                <c:pt idx="511" formatCode="0.0">
                  <c:v>25.458731273925082</c:v>
                </c:pt>
                <c:pt idx="512" formatCode="0.0">
                  <c:v>26.393314607258503</c:v>
                </c:pt>
                <c:pt idx="513" formatCode="0.0">
                  <c:v>27.327897940591811</c:v>
                </c:pt>
                <c:pt idx="514" formatCode="0.0">
                  <c:v>28.262481273925118</c:v>
                </c:pt>
                <c:pt idx="515" formatCode="0.0">
                  <c:v>29.197064607258426</c:v>
                </c:pt>
                <c:pt idx="516" formatCode="0.0">
                  <c:v>30.131647940591847</c:v>
                </c:pt>
                <c:pt idx="517" formatCode="0.0">
                  <c:v>31.066231273925155</c:v>
                </c:pt>
                <c:pt idx="518" formatCode="0.0">
                  <c:v>32.000814607258462</c:v>
                </c:pt>
                <c:pt idx="519" formatCode="0.0">
                  <c:v>32.93539794059177</c:v>
                </c:pt>
                <c:pt idx="520" formatCode="0.0">
                  <c:v>33.869981273925077</c:v>
                </c:pt>
                <c:pt idx="521" formatCode="0.0">
                  <c:v>34.804564607258499</c:v>
                </c:pt>
                <c:pt idx="522" formatCode="0.0">
                  <c:v>35.739147940591806</c:v>
                </c:pt>
                <c:pt idx="523" formatCode="0.0">
                  <c:v>36.673731273925114</c:v>
                </c:pt>
                <c:pt idx="524" formatCode="0.0">
                  <c:v>37.608314607258421</c:v>
                </c:pt>
                <c:pt idx="525" formatCode="0.0">
                  <c:v>38.542897940591843</c:v>
                </c:pt>
                <c:pt idx="526" formatCode="0.0">
                  <c:v>39.47748127392515</c:v>
                </c:pt>
                <c:pt idx="527" formatCode="0.0">
                  <c:v>40.412064607258458</c:v>
                </c:pt>
                <c:pt idx="528" formatCode="0.0">
                  <c:v>41.346647940591765</c:v>
                </c:pt>
                <c:pt idx="529" formatCode="0.0">
                  <c:v>42.281231273925073</c:v>
                </c:pt>
                <c:pt idx="530" formatCode="0.0">
                  <c:v>43.215814607258494</c:v>
                </c:pt>
                <c:pt idx="531" formatCode="0.0">
                  <c:v>44.150397940591802</c:v>
                </c:pt>
                <c:pt idx="532" formatCode="0.0">
                  <c:v>45.084981273925109</c:v>
                </c:pt>
                <c:pt idx="533" formatCode="0.0">
                  <c:v>46.019564607258417</c:v>
                </c:pt>
                <c:pt idx="534" formatCode="0.0">
                  <c:v>46.954147940591838</c:v>
                </c:pt>
                <c:pt idx="535" formatCode="0.0">
                  <c:v>47.888731273925146</c:v>
                </c:pt>
                <c:pt idx="536" formatCode="0.0">
                  <c:v>48.823314607258453</c:v>
                </c:pt>
                <c:pt idx="537" formatCode="0.0">
                  <c:v>49.757897940591761</c:v>
                </c:pt>
                <c:pt idx="538" formatCode="0.0">
                  <c:v>50.692481273925068</c:v>
                </c:pt>
                <c:pt idx="539" formatCode="0.0">
                  <c:v>51.62706460725849</c:v>
                </c:pt>
                <c:pt idx="540" formatCode="0.0">
                  <c:v>52.561647940591797</c:v>
                </c:pt>
                <c:pt idx="541" formatCode="0.0">
                  <c:v>53.496231273925105</c:v>
                </c:pt>
                <c:pt idx="542" formatCode="0.0">
                  <c:v>54.430814607258412</c:v>
                </c:pt>
                <c:pt idx="543" formatCode="0.0">
                  <c:v>55.365397940591834</c:v>
                </c:pt>
                <c:pt idx="544" formatCode="0.0">
                  <c:v>56.299981273925141</c:v>
                </c:pt>
                <c:pt idx="545" formatCode="0.0">
                  <c:v>57.234564607258449</c:v>
                </c:pt>
                <c:pt idx="546" formatCode="0.0">
                  <c:v>58.169147940591756</c:v>
                </c:pt>
                <c:pt idx="547" formatCode="0.0">
                  <c:v>59.103731273925177</c:v>
                </c:pt>
                <c:pt idx="548" formatCode="0.0">
                  <c:v>60.038314607258485</c:v>
                </c:pt>
                <c:pt idx="549" formatCode="0.0">
                  <c:v>60.972897940591793</c:v>
                </c:pt>
                <c:pt idx="550" formatCode="0.0">
                  <c:v>61.9074812739251</c:v>
                </c:pt>
                <c:pt idx="551" formatCode="0.0">
                  <c:v>62.842064607258408</c:v>
                </c:pt>
                <c:pt idx="552" formatCode="0.0">
                  <c:v>63.776647940591829</c:v>
                </c:pt>
                <c:pt idx="553" formatCode="0.0">
                  <c:v>64.711231273925137</c:v>
                </c:pt>
                <c:pt idx="554" formatCode="0.0">
                  <c:v>65.645814607258444</c:v>
                </c:pt>
                <c:pt idx="555" formatCode="0.0">
                  <c:v>66.580397940591752</c:v>
                </c:pt>
                <c:pt idx="556" formatCode="0.0">
                  <c:v>67.514981273925173</c:v>
                </c:pt>
                <c:pt idx="557" formatCode="0.0">
                  <c:v>68.44956460725848</c:v>
                </c:pt>
                <c:pt idx="558" formatCode="0.0">
                  <c:v>69.384147940591788</c:v>
                </c:pt>
                <c:pt idx="559" formatCode="0.0">
                  <c:v>70.318731273925096</c:v>
                </c:pt>
                <c:pt idx="560" formatCode="0.0">
                  <c:v>71.253314607258403</c:v>
                </c:pt>
                <c:pt idx="561" formatCode="0.0">
                  <c:v>72.187897940591824</c:v>
                </c:pt>
                <c:pt idx="562" formatCode="0.0">
                  <c:v>73.122481273925132</c:v>
                </c:pt>
                <c:pt idx="563" formatCode="0.0">
                  <c:v>74.05706460725844</c:v>
                </c:pt>
                <c:pt idx="564" formatCode="0.0">
                  <c:v>74.991647940591747</c:v>
                </c:pt>
                <c:pt idx="565" formatCode="0.0">
                  <c:v>75.926231273925168</c:v>
                </c:pt>
                <c:pt idx="566" formatCode="0.0">
                  <c:v>76.860814607258476</c:v>
                </c:pt>
                <c:pt idx="567" formatCode="0.0">
                  <c:v>77.795397940591783</c:v>
                </c:pt>
                <c:pt idx="568" formatCode="0.0">
                  <c:v>78.729981273925091</c:v>
                </c:pt>
                <c:pt idx="569" formatCode="0.0">
                  <c:v>79.664564607258399</c:v>
                </c:pt>
                <c:pt idx="570" formatCode="0.0">
                  <c:v>80.59914794059182</c:v>
                </c:pt>
                <c:pt idx="571" formatCode="0.0">
                  <c:v>81.533731273925127</c:v>
                </c:pt>
                <c:pt idx="572" formatCode="0.0">
                  <c:v>82.468314607258435</c:v>
                </c:pt>
                <c:pt idx="573" formatCode="0.0">
                  <c:v>83.402897940591743</c:v>
                </c:pt>
                <c:pt idx="574" formatCode="0.0">
                  <c:v>84.337481273925164</c:v>
                </c:pt>
                <c:pt idx="575" formatCode="0.0">
                  <c:v>85.272064607258471</c:v>
                </c:pt>
                <c:pt idx="576" formatCode="0.0">
                  <c:v>86.206647940591779</c:v>
                </c:pt>
                <c:pt idx="577" formatCode="0.0">
                  <c:v>87.141231273925086</c:v>
                </c:pt>
                <c:pt idx="578" formatCode="0.0">
                  <c:v>88.075814607258508</c:v>
                </c:pt>
                <c:pt idx="579" formatCode="0.0">
                  <c:v>89.010397940591815</c:v>
                </c:pt>
                <c:pt idx="580" formatCode="0.0">
                  <c:v>89.944981273925123</c:v>
                </c:pt>
                <c:pt idx="581" formatCode="0.0">
                  <c:v>90.87956460725843</c:v>
                </c:pt>
                <c:pt idx="582" formatCode="0.0">
                  <c:v>91.814147940591738</c:v>
                </c:pt>
                <c:pt idx="583" formatCode="0.0">
                  <c:v>92.748731273925159</c:v>
                </c:pt>
                <c:pt idx="584" formatCode="0.0">
                  <c:v>93.683314607258467</c:v>
                </c:pt>
                <c:pt idx="585" formatCode="0.0">
                  <c:v>94.617897940591774</c:v>
                </c:pt>
                <c:pt idx="586" formatCode="0.0">
                  <c:v>95.552481273925082</c:v>
                </c:pt>
                <c:pt idx="587" formatCode="0.0">
                  <c:v>96.487064607258503</c:v>
                </c:pt>
                <c:pt idx="588" formatCode="0.0">
                  <c:v>97.421647940591811</c:v>
                </c:pt>
                <c:pt idx="589" formatCode="0.0">
                  <c:v>98.356231273925118</c:v>
                </c:pt>
                <c:pt idx="590" formatCode="0.0">
                  <c:v>99.290814607258426</c:v>
                </c:pt>
                <c:pt idx="591" formatCode="0.0">
                  <c:v>100.22539794059185</c:v>
                </c:pt>
                <c:pt idx="592" formatCode="0.0">
                  <c:v>101.15998127392515</c:v>
                </c:pt>
                <c:pt idx="593" formatCode="0.0">
                  <c:v>102.09456460725846</c:v>
                </c:pt>
                <c:pt idx="594" formatCode="0.0">
                  <c:v>103.02914794059177</c:v>
                </c:pt>
                <c:pt idx="595" formatCode="0.0">
                  <c:v>103.96373127392508</c:v>
                </c:pt>
                <c:pt idx="596" formatCode="0.0">
                  <c:v>104.8983146072585</c:v>
                </c:pt>
                <c:pt idx="597" formatCode="0.0">
                  <c:v>105.83289794059181</c:v>
                </c:pt>
                <c:pt idx="598" formatCode="0.0">
                  <c:v>106.76748127392511</c:v>
                </c:pt>
                <c:pt idx="599" formatCode="0.0">
                  <c:v>107.70206460725842</c:v>
                </c:pt>
                <c:pt idx="600" formatCode="0.0">
                  <c:v>108.63664794059173</c:v>
                </c:pt>
                <c:pt idx="601" formatCode="0.0">
                  <c:v>109.57123127392515</c:v>
                </c:pt>
                <c:pt idx="602" formatCode="0.0">
                  <c:v>110.50581460725846</c:v>
                </c:pt>
                <c:pt idx="603" formatCode="0.0">
                  <c:v>111.44039794059177</c:v>
                </c:pt>
                <c:pt idx="604" formatCode="0.0">
                  <c:v>112.37498127392507</c:v>
                </c:pt>
                <c:pt idx="605" formatCode="0.0">
                  <c:v>113.30956460725849</c:v>
                </c:pt>
                <c:pt idx="606" formatCode="0.0">
                  <c:v>114.2441479405918</c:v>
                </c:pt>
                <c:pt idx="607" formatCode="0.0">
                  <c:v>115.17873127392511</c:v>
                </c:pt>
                <c:pt idx="608" formatCode="0.0">
                  <c:v>116.11331460725842</c:v>
                </c:pt>
                <c:pt idx="609" formatCode="0.0">
                  <c:v>117.04789794059184</c:v>
                </c:pt>
                <c:pt idx="610" formatCode="0.0">
                  <c:v>117.98248127392515</c:v>
                </c:pt>
                <c:pt idx="611" formatCode="0.0">
                  <c:v>118.91706460725845</c:v>
                </c:pt>
                <c:pt idx="612" formatCode="0.0">
                  <c:v>119.85164794059176</c:v>
                </c:pt>
                <c:pt idx="613" formatCode="0.0">
                  <c:v>120.78623127392507</c:v>
                </c:pt>
                <c:pt idx="614" formatCode="0.0">
                  <c:v>121.72081460725849</c:v>
                </c:pt>
                <c:pt idx="615" formatCode="0.0">
                  <c:v>122.6553979405918</c:v>
                </c:pt>
                <c:pt idx="616" formatCode="0.0">
                  <c:v>123.5899812739251</c:v>
                </c:pt>
                <c:pt idx="617" formatCode="0.0">
                  <c:v>124.52456460725841</c:v>
                </c:pt>
                <c:pt idx="618" formatCode="0.0">
                  <c:v>125.45914794059183</c:v>
                </c:pt>
                <c:pt idx="619" formatCode="0.0">
                  <c:v>126.39373127392514</c:v>
                </c:pt>
                <c:pt idx="620" formatCode="0.0">
                  <c:v>127.32831460725845</c:v>
                </c:pt>
                <c:pt idx="621" formatCode="0.0">
                  <c:v>128.26289794059176</c:v>
                </c:pt>
                <c:pt idx="622" formatCode="0.0">
                  <c:v>129.19748127392518</c:v>
                </c:pt>
                <c:pt idx="623" formatCode="0.0">
                  <c:v>130.13206460725849</c:v>
                </c:pt>
                <c:pt idx="624" formatCode="0.0">
                  <c:v>131.06664794059179</c:v>
                </c:pt>
                <c:pt idx="625" formatCode="0.0">
                  <c:v>132.0012312739251</c:v>
                </c:pt>
                <c:pt idx="626" formatCode="0.0">
                  <c:v>132.93581460725841</c:v>
                </c:pt>
                <c:pt idx="627" formatCode="0.0">
                  <c:v>133.87039794059183</c:v>
                </c:pt>
                <c:pt idx="628" formatCode="0.0">
                  <c:v>134.80498127392514</c:v>
                </c:pt>
                <c:pt idx="629" formatCode="0.0">
                  <c:v>135.73956460725844</c:v>
                </c:pt>
                <c:pt idx="630" formatCode="0.0">
                  <c:v>136.67414794059175</c:v>
                </c:pt>
                <c:pt idx="631" formatCode="0.0">
                  <c:v>137.60873127392517</c:v>
                </c:pt>
                <c:pt idx="632" formatCode="0.0">
                  <c:v>138.54331460725848</c:v>
                </c:pt>
                <c:pt idx="633" formatCode="0.0">
                  <c:v>139.47789794059179</c:v>
                </c:pt>
                <c:pt idx="634" formatCode="0.0">
                  <c:v>140.4124812739251</c:v>
                </c:pt>
                <c:pt idx="635" formatCode="0.0">
                  <c:v>141.34706460725852</c:v>
                </c:pt>
                <c:pt idx="636" formatCode="0.0">
                  <c:v>142.28164794059182</c:v>
                </c:pt>
                <c:pt idx="637" formatCode="0.0">
                  <c:v>143.21623127392513</c:v>
                </c:pt>
                <c:pt idx="638" formatCode="0.0">
                  <c:v>144.15081460725844</c:v>
                </c:pt>
                <c:pt idx="639" formatCode="0.0">
                  <c:v>145.08539794059175</c:v>
                </c:pt>
                <c:pt idx="640" formatCode="0.0">
                  <c:v>146.01998127392517</c:v>
                </c:pt>
                <c:pt idx="641" formatCode="0.0">
                  <c:v>146.95456460725848</c:v>
                </c:pt>
                <c:pt idx="642" formatCode="0.0">
                  <c:v>147.88914794059178</c:v>
                </c:pt>
                <c:pt idx="643" formatCode="0.0">
                  <c:v>148.82373127392509</c:v>
                </c:pt>
                <c:pt idx="644" formatCode="0.0">
                  <c:v>149.7583146072584</c:v>
                </c:pt>
                <c:pt idx="645" formatCode="0.0">
                  <c:v>150.69289794059182</c:v>
                </c:pt>
                <c:pt idx="646" formatCode="0.0">
                  <c:v>151.62748127392513</c:v>
                </c:pt>
                <c:pt idx="647" formatCode="0.0">
                  <c:v>152.56206460725843</c:v>
                </c:pt>
                <c:pt idx="648" formatCode="0.0">
                  <c:v>153.49664794059174</c:v>
                </c:pt>
                <c:pt idx="649" formatCode="0.0">
                  <c:v>154.43123127392516</c:v>
                </c:pt>
                <c:pt idx="650" formatCode="0.0">
                  <c:v>155.36581460725847</c:v>
                </c:pt>
                <c:pt idx="651" formatCode="0.0">
                  <c:v>156.30039794059178</c:v>
                </c:pt>
                <c:pt idx="652" formatCode="0.0">
                  <c:v>157.23498127392509</c:v>
                </c:pt>
                <c:pt idx="653" formatCode="0.0">
                  <c:v>158.16956460725851</c:v>
                </c:pt>
                <c:pt idx="654" formatCode="0.0">
                  <c:v>159.10414794059182</c:v>
                </c:pt>
                <c:pt idx="655" formatCode="0.0">
                  <c:v>160.03873127392512</c:v>
                </c:pt>
                <c:pt idx="656" formatCode="0.0">
                  <c:v>160.97331460725843</c:v>
                </c:pt>
                <c:pt idx="657" formatCode="0.0">
                  <c:v>161.90789794059174</c:v>
                </c:pt>
                <c:pt idx="658" formatCode="0.0">
                  <c:v>162.84248127392516</c:v>
                </c:pt>
                <c:pt idx="659" formatCode="0.0">
                  <c:v>163.77706460725847</c:v>
                </c:pt>
                <c:pt idx="660" formatCode="0.0">
                  <c:v>164.71164794059177</c:v>
                </c:pt>
                <c:pt idx="661" formatCode="0.0">
                  <c:v>165.64623127392508</c:v>
                </c:pt>
                <c:pt idx="662" formatCode="0.0">
                  <c:v>166.5808146072585</c:v>
                </c:pt>
                <c:pt idx="663" formatCode="0.0">
                  <c:v>167.51539794059181</c:v>
                </c:pt>
                <c:pt idx="664" formatCode="0.0">
                  <c:v>168.44998127392512</c:v>
                </c:pt>
                <c:pt idx="665" formatCode="0.0">
                  <c:v>169.38456460725843</c:v>
                </c:pt>
                <c:pt idx="666" formatCode="0.0">
                  <c:v>170.31914794059185</c:v>
                </c:pt>
                <c:pt idx="667" formatCode="0.0">
                  <c:v>171.25373127392515</c:v>
                </c:pt>
                <c:pt idx="668" formatCode="0.0">
                  <c:v>172.18831460725846</c:v>
                </c:pt>
                <c:pt idx="669" formatCode="0.0">
                  <c:v>173.12289794059177</c:v>
                </c:pt>
                <c:pt idx="670" formatCode="0.0">
                  <c:v>174.05748127392508</c:v>
                </c:pt>
                <c:pt idx="671" formatCode="0.0">
                  <c:v>174.9920646072585</c:v>
                </c:pt>
                <c:pt idx="672" formatCode="0.0">
                  <c:v>175.92664794059181</c:v>
                </c:pt>
                <c:pt idx="673" formatCode="0.0">
                  <c:v>176.86123127392511</c:v>
                </c:pt>
                <c:pt idx="674" formatCode="0.0">
                  <c:v>177.79581460725842</c:v>
                </c:pt>
                <c:pt idx="675" formatCode="0.0">
                  <c:v>178.73039794059173</c:v>
                </c:pt>
                <c:pt idx="676" formatCode="0.0">
                  <c:v>179.66498127392515</c:v>
                </c:pt>
                <c:pt idx="677" formatCode="0.0">
                  <c:v>-179.40043539274154</c:v>
                </c:pt>
                <c:pt idx="678" formatCode="0.0">
                  <c:v>-178.46585205940823</c:v>
                </c:pt>
                <c:pt idx="679" formatCode="0.0">
                  <c:v>-177.53126872607493</c:v>
                </c:pt>
                <c:pt idx="680" formatCode="0.0">
                  <c:v>-176.59668539274151</c:v>
                </c:pt>
                <c:pt idx="681" formatCode="0.0">
                  <c:v>-175.6621020594082</c:v>
                </c:pt>
                <c:pt idx="682" formatCode="0.0">
                  <c:v>-174.72751872607489</c:v>
                </c:pt>
                <c:pt idx="683" formatCode="0.0">
                  <c:v>-173.79293539274158</c:v>
                </c:pt>
                <c:pt idx="684" formatCode="0.0">
                  <c:v>-172.85835205940816</c:v>
                </c:pt>
                <c:pt idx="685" formatCode="0.0">
                  <c:v>-171.92376872607485</c:v>
                </c:pt>
                <c:pt idx="686" formatCode="0.0">
                  <c:v>-170.98918539274155</c:v>
                </c:pt>
                <c:pt idx="687" formatCode="0.0">
                  <c:v>-170.05460205940824</c:v>
                </c:pt>
                <c:pt idx="688" formatCode="0.0">
                  <c:v>-169.12001872607493</c:v>
                </c:pt>
                <c:pt idx="689" formatCode="0.0">
                  <c:v>-168.18543539274151</c:v>
                </c:pt>
                <c:pt idx="690" formatCode="0.0">
                  <c:v>-167.2508520594082</c:v>
                </c:pt>
                <c:pt idx="691" formatCode="0.0">
                  <c:v>-166.3162687260749</c:v>
                </c:pt>
                <c:pt idx="692" formatCode="0.0">
                  <c:v>-165.38168539274159</c:v>
                </c:pt>
                <c:pt idx="693" formatCode="0.0">
                  <c:v>-164.44710205940817</c:v>
                </c:pt>
                <c:pt idx="694" formatCode="0.0">
                  <c:v>-163.51251872607486</c:v>
                </c:pt>
                <c:pt idx="695" formatCode="0.0">
                  <c:v>-162.57793539274155</c:v>
                </c:pt>
                <c:pt idx="696" formatCode="0.0">
                  <c:v>-161.64335205940824</c:v>
                </c:pt>
                <c:pt idx="697" formatCode="0.0">
                  <c:v>-160.70876872607482</c:v>
                </c:pt>
                <c:pt idx="698" formatCode="0.0">
                  <c:v>-159.77418539274151</c:v>
                </c:pt>
                <c:pt idx="699" formatCode="0.0">
                  <c:v>-158.83960205940821</c:v>
                </c:pt>
                <c:pt idx="700" formatCode="0.0">
                  <c:v>-157.9050187260749</c:v>
                </c:pt>
                <c:pt idx="701" formatCode="0.0">
                  <c:v>-156.97043539274159</c:v>
                </c:pt>
                <c:pt idx="702" formatCode="0.0">
                  <c:v>-156.03585205940817</c:v>
                </c:pt>
                <c:pt idx="703" formatCode="0.0">
                  <c:v>-155.10126872607486</c:v>
                </c:pt>
                <c:pt idx="704" formatCode="0.0">
                  <c:v>-154.16668539274156</c:v>
                </c:pt>
                <c:pt idx="705" formatCode="0.0">
                  <c:v>-153.23210205940825</c:v>
                </c:pt>
                <c:pt idx="706" formatCode="0.0">
                  <c:v>-152.29751872607483</c:v>
                </c:pt>
                <c:pt idx="707" formatCode="0.0">
                  <c:v>-151.36293539274152</c:v>
                </c:pt>
                <c:pt idx="708" formatCode="0.0">
                  <c:v>-150.42835205940821</c:v>
                </c:pt>
                <c:pt idx="709" formatCode="0.0">
                  <c:v>-149.4937687260749</c:v>
                </c:pt>
                <c:pt idx="710" formatCode="0.0">
                  <c:v>-148.55918539274148</c:v>
                </c:pt>
                <c:pt idx="711" formatCode="0.0">
                  <c:v>-147.62460205940818</c:v>
                </c:pt>
                <c:pt idx="712" formatCode="0.0">
                  <c:v>-146.69001872607487</c:v>
                </c:pt>
                <c:pt idx="713" formatCode="0.0">
                  <c:v>-145.75543539274156</c:v>
                </c:pt>
                <c:pt idx="714" formatCode="0.0">
                  <c:v>-144.82085205940825</c:v>
                </c:pt>
                <c:pt idx="715" formatCode="0.0">
                  <c:v>-143.88626872607483</c:v>
                </c:pt>
                <c:pt idx="716" formatCode="0.0">
                  <c:v>-142.95168539274152</c:v>
                </c:pt>
                <c:pt idx="717" formatCode="0.0">
                  <c:v>-142.01710205940822</c:v>
                </c:pt>
                <c:pt idx="718" formatCode="0.0">
                  <c:v>-141.08251872607491</c:v>
                </c:pt>
                <c:pt idx="719" formatCode="0.0">
                  <c:v>-140.1479353927416</c:v>
                </c:pt>
                <c:pt idx="720" formatCode="0.0">
                  <c:v>-139.21335205940818</c:v>
                </c:pt>
                <c:pt idx="721" formatCode="0.0">
                  <c:v>-138.27876872607487</c:v>
                </c:pt>
                <c:pt idx="722" formatCode="0.0">
                  <c:v>-137.34418539274157</c:v>
                </c:pt>
                <c:pt idx="723" formatCode="0.0">
                  <c:v>-136.40960205940826</c:v>
                </c:pt>
                <c:pt idx="724" formatCode="0.0">
                  <c:v>-135.47501872607484</c:v>
                </c:pt>
                <c:pt idx="725" formatCode="0.0">
                  <c:v>-134.54043539274153</c:v>
                </c:pt>
                <c:pt idx="726" formatCode="0.0">
                  <c:v>-133.60585205940822</c:v>
                </c:pt>
                <c:pt idx="727" formatCode="0.0">
                  <c:v>-132.67126872607491</c:v>
                </c:pt>
                <c:pt idx="728" formatCode="0.0">
                  <c:v>-131.73668539274149</c:v>
                </c:pt>
                <c:pt idx="729" formatCode="0.0">
                  <c:v>-130.80210205940818</c:v>
                </c:pt>
                <c:pt idx="730" formatCode="0.0">
                  <c:v>-129.86751872607488</c:v>
                </c:pt>
                <c:pt idx="731" formatCode="0.0">
                  <c:v>-128.93293539274157</c:v>
                </c:pt>
                <c:pt idx="732" formatCode="0.0">
                  <c:v>-127.99835205940826</c:v>
                </c:pt>
                <c:pt idx="733" formatCode="0.0">
                  <c:v>-127.06376872607484</c:v>
                </c:pt>
                <c:pt idx="734" formatCode="0.0">
                  <c:v>-126.12918539274153</c:v>
                </c:pt>
                <c:pt idx="735" formatCode="0.0">
                  <c:v>-125.19460205940823</c:v>
                </c:pt>
                <c:pt idx="736" formatCode="0.0">
                  <c:v>-124.26001872607492</c:v>
                </c:pt>
                <c:pt idx="737" formatCode="0.0">
                  <c:v>-123.3254353927415</c:v>
                </c:pt>
                <c:pt idx="738" formatCode="0.0">
                  <c:v>-122.39085205940819</c:v>
                </c:pt>
                <c:pt idx="739" formatCode="0.0">
                  <c:v>-121.45626872607488</c:v>
                </c:pt>
                <c:pt idx="740" formatCode="0.0">
                  <c:v>-120.52168539274157</c:v>
                </c:pt>
                <c:pt idx="741" formatCode="0.0">
                  <c:v>-119.58710205940815</c:v>
                </c:pt>
                <c:pt idx="742" formatCode="0.0">
                  <c:v>-118.65251872607485</c:v>
                </c:pt>
                <c:pt idx="743" formatCode="0.0">
                  <c:v>-117.71793539274154</c:v>
                </c:pt>
                <c:pt idx="744" formatCode="0.0">
                  <c:v>-116.78335205940823</c:v>
                </c:pt>
                <c:pt idx="745" formatCode="0.0">
                  <c:v>-115.84876872607492</c:v>
                </c:pt>
                <c:pt idx="746" formatCode="0.0">
                  <c:v>-114.9141853927415</c:v>
                </c:pt>
                <c:pt idx="747" formatCode="0.0">
                  <c:v>-113.97960205940819</c:v>
                </c:pt>
                <c:pt idx="748" formatCode="0.0">
                  <c:v>-113.04501872607489</c:v>
                </c:pt>
                <c:pt idx="749" formatCode="0.0">
                  <c:v>-112.11043539274158</c:v>
                </c:pt>
                <c:pt idx="750" formatCode="0.0">
                  <c:v>-111.17585205940827</c:v>
                </c:pt>
                <c:pt idx="751" formatCode="0.0">
                  <c:v>-110.24126872607485</c:v>
                </c:pt>
                <c:pt idx="752" formatCode="0.0">
                  <c:v>-109.30668539274154</c:v>
                </c:pt>
                <c:pt idx="753" formatCode="0.0">
                  <c:v>-108.37210205940823</c:v>
                </c:pt>
                <c:pt idx="754" formatCode="0.0">
                  <c:v>-107.43751872607493</c:v>
                </c:pt>
                <c:pt idx="755" formatCode="0.0">
                  <c:v>-106.50293539274151</c:v>
                </c:pt>
                <c:pt idx="756" formatCode="0.0">
                  <c:v>-105.5683520594082</c:v>
                </c:pt>
                <c:pt idx="757" formatCode="0.0">
                  <c:v>-104.63376872607489</c:v>
                </c:pt>
                <c:pt idx="758" formatCode="0.0">
                  <c:v>-103.69918539274158</c:v>
                </c:pt>
                <c:pt idx="759" formatCode="0.0">
                  <c:v>-102.76460205940816</c:v>
                </c:pt>
                <c:pt idx="760" formatCode="0.0">
                  <c:v>-101.83001872607485</c:v>
                </c:pt>
                <c:pt idx="761" formatCode="0.0">
                  <c:v>-100.89543539274155</c:v>
                </c:pt>
                <c:pt idx="762" formatCode="0.0">
                  <c:v>-99.960852059408239</c:v>
                </c:pt>
                <c:pt idx="763" formatCode="0.0">
                  <c:v>-99.026268726074932</c:v>
                </c:pt>
                <c:pt idx="764" formatCode="0.0">
                  <c:v>-98.09168539274151</c:v>
                </c:pt>
                <c:pt idx="765" formatCode="0.0">
                  <c:v>-97.157102059408203</c:v>
                </c:pt>
                <c:pt idx="766" formatCode="0.0">
                  <c:v>-96.222518726074895</c:v>
                </c:pt>
                <c:pt idx="767" formatCode="0.0">
                  <c:v>-95.287935392741588</c:v>
                </c:pt>
                <c:pt idx="768" formatCode="0.0">
                  <c:v>-94.353352059408166</c:v>
                </c:pt>
                <c:pt idx="769" formatCode="0.0">
                  <c:v>-93.418768726074859</c:v>
                </c:pt>
                <c:pt idx="770" formatCode="0.0">
                  <c:v>-92.484185392741551</c:v>
                </c:pt>
                <c:pt idx="771" formatCode="0.0">
                  <c:v>-91.549602059408244</c:v>
                </c:pt>
                <c:pt idx="772" formatCode="0.0">
                  <c:v>-90.615018726074823</c:v>
                </c:pt>
                <c:pt idx="773" formatCode="0.0">
                  <c:v>-89.680435392741515</c:v>
                </c:pt>
                <c:pt idx="774" formatCode="0.0">
                  <c:v>-88.745852059408207</c:v>
                </c:pt>
                <c:pt idx="775" formatCode="0.0">
                  <c:v>-87.8112687260749</c:v>
                </c:pt>
                <c:pt idx="776" formatCode="0.0">
                  <c:v>-86.876685392741592</c:v>
                </c:pt>
                <c:pt idx="777" formatCode="0.0">
                  <c:v>-85.942102059408171</c:v>
                </c:pt>
                <c:pt idx="778" formatCode="0.0">
                  <c:v>-85.007518726074863</c:v>
                </c:pt>
                <c:pt idx="779" formatCode="0.0">
                  <c:v>-84.072935392741556</c:v>
                </c:pt>
                <c:pt idx="780" formatCode="0.0">
                  <c:v>-83.138352059408248</c:v>
                </c:pt>
                <c:pt idx="781" formatCode="0.0">
                  <c:v>-82.203768726074827</c:v>
                </c:pt>
                <c:pt idx="782" formatCode="0.0">
                  <c:v>-81.26918539274152</c:v>
                </c:pt>
                <c:pt idx="783" formatCode="0.0">
                  <c:v>-80.334602059408212</c:v>
                </c:pt>
                <c:pt idx="784" formatCode="0.0">
                  <c:v>-79.400018726074904</c:v>
                </c:pt>
                <c:pt idx="785" formatCode="0.0">
                  <c:v>-78.465435392741483</c:v>
                </c:pt>
                <c:pt idx="786" formatCode="0.0">
                  <c:v>-77.530852059408176</c:v>
                </c:pt>
                <c:pt idx="787" formatCode="0.0">
                  <c:v>-76.596268726074868</c:v>
                </c:pt>
                <c:pt idx="788" formatCode="0.0">
                  <c:v>-75.66168539274156</c:v>
                </c:pt>
                <c:pt idx="789" formatCode="0.0">
                  <c:v>-74.727102059408253</c:v>
                </c:pt>
                <c:pt idx="790" formatCode="0.0">
                  <c:v>-73.792518726074832</c:v>
                </c:pt>
                <c:pt idx="791" formatCode="0.0">
                  <c:v>-72.857935392741524</c:v>
                </c:pt>
                <c:pt idx="792" formatCode="0.0">
                  <c:v>-71.923352059408217</c:v>
                </c:pt>
                <c:pt idx="793" formatCode="0.0">
                  <c:v>-70.988768726074909</c:v>
                </c:pt>
                <c:pt idx="794" formatCode="0.0">
                  <c:v>-70.054185392741601</c:v>
                </c:pt>
                <c:pt idx="795" formatCode="0.0">
                  <c:v>-69.11960205940818</c:v>
                </c:pt>
                <c:pt idx="796" formatCode="0.0">
                  <c:v>-68.185018726074873</c:v>
                </c:pt>
                <c:pt idx="797" formatCode="0.0">
                  <c:v>-67.250435392741565</c:v>
                </c:pt>
                <c:pt idx="798" formatCode="0.0">
                  <c:v>-66.315852059408257</c:v>
                </c:pt>
                <c:pt idx="799" formatCode="0.0">
                  <c:v>-65.381268726074836</c:v>
                </c:pt>
                <c:pt idx="800" formatCode="0.0">
                  <c:v>-64.446685392741529</c:v>
                </c:pt>
                <c:pt idx="801" formatCode="0.0">
                  <c:v>-63.512102059408221</c:v>
                </c:pt>
                <c:pt idx="802" formatCode="0.0">
                  <c:v>-62.577518726074914</c:v>
                </c:pt>
                <c:pt idx="803" formatCode="0.0">
                  <c:v>-61.642935392741492</c:v>
                </c:pt>
                <c:pt idx="804" formatCode="0.0">
                  <c:v>-60.708352059408185</c:v>
                </c:pt>
                <c:pt idx="805" formatCode="0.0">
                  <c:v>-59.773768726074877</c:v>
                </c:pt>
                <c:pt idx="806" formatCode="0.0">
                  <c:v>-58.83918539274157</c:v>
                </c:pt>
                <c:pt idx="807" formatCode="0.0">
                  <c:v>-57.904602059408262</c:v>
                </c:pt>
                <c:pt idx="808" formatCode="0.0">
                  <c:v>-56.970018726074841</c:v>
                </c:pt>
                <c:pt idx="809" formatCode="0.0">
                  <c:v>-56.035435392741533</c:v>
                </c:pt>
                <c:pt idx="810" formatCode="0.0">
                  <c:v>-55.100852059408226</c:v>
                </c:pt>
                <c:pt idx="811" formatCode="0.0">
                  <c:v>-54.166268726074918</c:v>
                </c:pt>
                <c:pt idx="812" formatCode="0.0">
                  <c:v>-53.231685392741497</c:v>
                </c:pt>
                <c:pt idx="813" formatCode="0.0">
                  <c:v>-52.297102059408189</c:v>
                </c:pt>
                <c:pt idx="814" formatCode="0.0">
                  <c:v>-51.362518726074882</c:v>
                </c:pt>
                <c:pt idx="815" formatCode="0.0">
                  <c:v>-50.427935392741574</c:v>
                </c:pt>
                <c:pt idx="816" formatCode="0.0">
                  <c:v>-49.493352059408153</c:v>
                </c:pt>
                <c:pt idx="817" formatCode="0.0">
                  <c:v>-48.558768726074845</c:v>
                </c:pt>
                <c:pt idx="818" formatCode="0.0">
                  <c:v>-47.624185392741538</c:v>
                </c:pt>
                <c:pt idx="819" formatCode="0.0">
                  <c:v>-46.68960205940823</c:v>
                </c:pt>
                <c:pt idx="820" formatCode="0.0">
                  <c:v>-45.755018726074923</c:v>
                </c:pt>
                <c:pt idx="821" formatCode="0.0">
                  <c:v>-44.820435392741501</c:v>
                </c:pt>
                <c:pt idx="822" formatCode="0.0">
                  <c:v>-43.885852059408194</c:v>
                </c:pt>
                <c:pt idx="823" formatCode="0.0">
                  <c:v>-42.951268726074886</c:v>
                </c:pt>
                <c:pt idx="824" formatCode="0.0">
                  <c:v>-42.016685392741579</c:v>
                </c:pt>
                <c:pt idx="825" formatCode="0.0">
                  <c:v>-41.082102059408157</c:v>
                </c:pt>
                <c:pt idx="826" formatCode="0.0">
                  <c:v>-40.14751872607485</c:v>
                </c:pt>
                <c:pt idx="827" formatCode="0.0">
                  <c:v>-39.212935392741542</c:v>
                </c:pt>
                <c:pt idx="828" formatCode="0.0">
                  <c:v>-38.278352059408235</c:v>
                </c:pt>
                <c:pt idx="829" formatCode="0.0">
                  <c:v>-37.343768726074813</c:v>
                </c:pt>
                <c:pt idx="830" formatCode="0.0">
                  <c:v>-36.409185392741506</c:v>
                </c:pt>
                <c:pt idx="831" formatCode="0.0">
                  <c:v>-35.474602059408198</c:v>
                </c:pt>
                <c:pt idx="832" formatCode="0.0">
                  <c:v>-34.540018726074891</c:v>
                </c:pt>
                <c:pt idx="833" formatCode="0.0">
                  <c:v>-33.605435392741583</c:v>
                </c:pt>
                <c:pt idx="834" formatCode="0.0">
                  <c:v>-32.670852059408162</c:v>
                </c:pt>
                <c:pt idx="835" formatCode="0.0">
                  <c:v>-31.736268726074854</c:v>
                </c:pt>
                <c:pt idx="836" formatCode="0.0">
                  <c:v>-30.801685392741547</c:v>
                </c:pt>
                <c:pt idx="837" formatCode="0.0">
                  <c:v>-29.867102059408239</c:v>
                </c:pt>
                <c:pt idx="838" formatCode="0.0">
                  <c:v>-28.932518726074932</c:v>
                </c:pt>
                <c:pt idx="839" formatCode="0.0">
                  <c:v>-27.99793539274151</c:v>
                </c:pt>
                <c:pt idx="840" formatCode="0.0">
                  <c:v>-27.063352059408203</c:v>
                </c:pt>
                <c:pt idx="841" formatCode="0.0">
                  <c:v>-26.128768726074895</c:v>
                </c:pt>
                <c:pt idx="842" formatCode="0.0">
                  <c:v>-25.194185392741588</c:v>
                </c:pt>
                <c:pt idx="843" formatCode="0.0">
                  <c:v>-24.259602059408166</c:v>
                </c:pt>
                <c:pt idx="844" formatCode="0.0">
                  <c:v>-23.325018726074859</c:v>
                </c:pt>
                <c:pt idx="845" formatCode="0.0">
                  <c:v>-22.390435392741551</c:v>
                </c:pt>
                <c:pt idx="846" formatCode="0.0">
                  <c:v>-21.455852059408244</c:v>
                </c:pt>
                <c:pt idx="847" formatCode="0.0">
                  <c:v>-20.521268726074823</c:v>
                </c:pt>
                <c:pt idx="848" formatCode="0.0">
                  <c:v>-19.586685392741515</c:v>
                </c:pt>
                <c:pt idx="849" formatCode="0.0">
                  <c:v>-18.652102059408207</c:v>
                </c:pt>
                <c:pt idx="850" formatCode="0.0">
                  <c:v>-17.7175187260749</c:v>
                </c:pt>
                <c:pt idx="851" formatCode="0.0">
                  <c:v>-16.782935392741592</c:v>
                </c:pt>
                <c:pt idx="852" formatCode="0.0">
                  <c:v>-15.848352059408171</c:v>
                </c:pt>
                <c:pt idx="853" formatCode="0.0">
                  <c:v>-14.913768726074863</c:v>
                </c:pt>
                <c:pt idx="854" formatCode="0.0">
                  <c:v>-13.979185392741556</c:v>
                </c:pt>
                <c:pt idx="855" formatCode="0.0">
                  <c:v>-13.044602059408248</c:v>
                </c:pt>
                <c:pt idx="856" formatCode="0.0">
                  <c:v>-12.110018726074827</c:v>
                </c:pt>
                <c:pt idx="857" formatCode="0.0">
                  <c:v>-11.17543539274152</c:v>
                </c:pt>
                <c:pt idx="858" formatCode="0.0">
                  <c:v>-10.240852059408212</c:v>
                </c:pt>
                <c:pt idx="859" formatCode="0.0">
                  <c:v>-9.3062687260749044</c:v>
                </c:pt>
                <c:pt idx="860" formatCode="0.0">
                  <c:v>-8.3716853927414832</c:v>
                </c:pt>
                <c:pt idx="861" formatCode="0.0">
                  <c:v>-7.4371020594081756</c:v>
                </c:pt>
                <c:pt idx="862" formatCode="0.0">
                  <c:v>-6.502518726074868</c:v>
                </c:pt>
                <c:pt idx="863" formatCode="0.0">
                  <c:v>-5.5679353927415605</c:v>
                </c:pt>
                <c:pt idx="864" formatCode="0.0">
                  <c:v>-4.6333520594082529</c:v>
                </c:pt>
                <c:pt idx="865" formatCode="0.0">
                  <c:v>-3.6987687260748316</c:v>
                </c:pt>
                <c:pt idx="866" formatCode="0.0">
                  <c:v>-2.7641853927415241</c:v>
                </c:pt>
                <c:pt idx="867" formatCode="0.0">
                  <c:v>-1.8296020594082165</c:v>
                </c:pt>
                <c:pt idx="868" formatCode="0.0">
                  <c:v>-0.89501872607490895</c:v>
                </c:pt>
                <c:pt idx="869" formatCode="0.0">
                  <c:v>3.956460725839861E-2</c:v>
                </c:pt>
                <c:pt idx="870" formatCode="0.0">
                  <c:v>0.97414794059181986</c:v>
                </c:pt>
                <c:pt idx="871" formatCode="0.0">
                  <c:v>1.9087312739251274</c:v>
                </c:pt>
                <c:pt idx="872" formatCode="0.0">
                  <c:v>2.843314607258435</c:v>
                </c:pt>
                <c:pt idx="873" formatCode="0.0">
                  <c:v>3.7778979405917426</c:v>
                </c:pt>
                <c:pt idx="874" formatCode="0.0">
                  <c:v>4.7124812739251638</c:v>
                </c:pt>
                <c:pt idx="875" formatCode="0.0">
                  <c:v>5.6470646072584714</c:v>
                </c:pt>
                <c:pt idx="876" formatCode="0.0">
                  <c:v>6.5816479405917789</c:v>
                </c:pt>
                <c:pt idx="877" formatCode="0.0">
                  <c:v>7.5162312739250865</c:v>
                </c:pt>
                <c:pt idx="878" formatCode="0.0">
                  <c:v>8.4508146072585077</c:v>
                </c:pt>
                <c:pt idx="879" formatCode="0.0">
                  <c:v>9.3853979405918153</c:v>
                </c:pt>
                <c:pt idx="880" formatCode="0.0">
                  <c:v>10.319981273925123</c:v>
                </c:pt>
                <c:pt idx="881" formatCode="0.0">
                  <c:v>11.25456460725843</c:v>
                </c:pt>
                <c:pt idx="882" formatCode="0.0">
                  <c:v>12.189147940591738</c:v>
                </c:pt>
                <c:pt idx="883" formatCode="0.0">
                  <c:v>13.123731273925159</c:v>
                </c:pt>
                <c:pt idx="884" formatCode="0.0">
                  <c:v>14.058314607258467</c:v>
                </c:pt>
                <c:pt idx="885" formatCode="0.0">
                  <c:v>14.992897940591774</c:v>
                </c:pt>
                <c:pt idx="886" formatCode="0.0">
                  <c:v>15.927481273925082</c:v>
                </c:pt>
                <c:pt idx="887" formatCode="0.0">
                  <c:v>16.862064607258503</c:v>
                </c:pt>
                <c:pt idx="888" formatCode="0.0">
                  <c:v>17.796647940591811</c:v>
                </c:pt>
                <c:pt idx="889" formatCode="0.0">
                  <c:v>18.731231273925118</c:v>
                </c:pt>
                <c:pt idx="890" formatCode="0.0">
                  <c:v>19.665814607258426</c:v>
                </c:pt>
                <c:pt idx="891" formatCode="0.0">
                  <c:v>20.600397940591847</c:v>
                </c:pt>
                <c:pt idx="892" formatCode="0.0">
                  <c:v>21.534981273925155</c:v>
                </c:pt>
                <c:pt idx="893" formatCode="0.0">
                  <c:v>22.469564607258462</c:v>
                </c:pt>
                <c:pt idx="894" formatCode="0.0">
                  <c:v>23.40414794059177</c:v>
                </c:pt>
                <c:pt idx="895" formatCode="0.0">
                  <c:v>24.338731273925077</c:v>
                </c:pt>
                <c:pt idx="896" formatCode="0.0">
                  <c:v>25.273314607258499</c:v>
                </c:pt>
                <c:pt idx="897" formatCode="0.0">
                  <c:v>26.207897940591806</c:v>
                </c:pt>
                <c:pt idx="898" formatCode="0.0">
                  <c:v>27.142481273925114</c:v>
                </c:pt>
                <c:pt idx="899" formatCode="0.0">
                  <c:v>28.077064607258421</c:v>
                </c:pt>
                <c:pt idx="900" formatCode="0.0">
                  <c:v>29.011647940591729</c:v>
                </c:pt>
                <c:pt idx="901" formatCode="0.0">
                  <c:v>29.94623127392515</c:v>
                </c:pt>
                <c:pt idx="902" formatCode="0.0">
                  <c:v>30.880814607258458</c:v>
                </c:pt>
                <c:pt idx="903" formatCode="0.0">
                  <c:v>31.815397940591765</c:v>
                </c:pt>
                <c:pt idx="904" formatCode="0.0">
                  <c:v>32.749981273925073</c:v>
                </c:pt>
                <c:pt idx="905" formatCode="0.0">
                  <c:v>33.684564607258494</c:v>
                </c:pt>
                <c:pt idx="906" formatCode="0.0">
                  <c:v>34.619147940591802</c:v>
                </c:pt>
                <c:pt idx="907" formatCode="0.0">
                  <c:v>35.553731273925109</c:v>
                </c:pt>
                <c:pt idx="908" formatCode="0.0">
                  <c:v>36.488314607258417</c:v>
                </c:pt>
                <c:pt idx="909" formatCode="0.0">
                  <c:v>37.422897940591838</c:v>
                </c:pt>
                <c:pt idx="910" formatCode="0.0">
                  <c:v>38.357481273925146</c:v>
                </c:pt>
                <c:pt idx="911" formatCode="0.0">
                  <c:v>39.292064607258453</c:v>
                </c:pt>
                <c:pt idx="912" formatCode="0.0">
                  <c:v>40.226647940591761</c:v>
                </c:pt>
                <c:pt idx="913" formatCode="0.0">
                  <c:v>41.161231273925068</c:v>
                </c:pt>
                <c:pt idx="914" formatCode="0.0">
                  <c:v>42.09581460725849</c:v>
                </c:pt>
                <c:pt idx="915" formatCode="0.0">
                  <c:v>43.030397940591797</c:v>
                </c:pt>
                <c:pt idx="916" formatCode="0.0">
                  <c:v>43.964981273925105</c:v>
                </c:pt>
                <c:pt idx="917" formatCode="0.0">
                  <c:v>44.899564607258412</c:v>
                </c:pt>
                <c:pt idx="918" formatCode="0.0">
                  <c:v>45.834147940591834</c:v>
                </c:pt>
                <c:pt idx="919" formatCode="0.0">
                  <c:v>46.768731273925141</c:v>
                </c:pt>
                <c:pt idx="920" formatCode="0.0">
                  <c:v>47.703314607258449</c:v>
                </c:pt>
                <c:pt idx="921" formatCode="0.0">
                  <c:v>48.637897940591756</c:v>
                </c:pt>
                <c:pt idx="922" formatCode="0.0">
                  <c:v>49.572481273925177</c:v>
                </c:pt>
                <c:pt idx="923" formatCode="0.0">
                  <c:v>50.507064607258485</c:v>
                </c:pt>
                <c:pt idx="924" formatCode="0.0">
                  <c:v>51.441647940591793</c:v>
                </c:pt>
                <c:pt idx="925" formatCode="0.0">
                  <c:v>52.3762312739251</c:v>
                </c:pt>
                <c:pt idx="926" formatCode="0.0">
                  <c:v>53.310814607258408</c:v>
                </c:pt>
                <c:pt idx="927" formatCode="0.0">
                  <c:v>54.245397940591829</c:v>
                </c:pt>
                <c:pt idx="928" formatCode="0.0">
                  <c:v>55.179981273925137</c:v>
                </c:pt>
                <c:pt idx="929" formatCode="0.0">
                  <c:v>56.114564607258444</c:v>
                </c:pt>
                <c:pt idx="930" formatCode="0.0">
                  <c:v>57.049147940591752</c:v>
                </c:pt>
                <c:pt idx="931" formatCode="0.0">
                  <c:v>57.983731273925059</c:v>
                </c:pt>
                <c:pt idx="932" formatCode="0.0">
                  <c:v>58.91831460725848</c:v>
                </c:pt>
                <c:pt idx="933" formatCode="0.0">
                  <c:v>59.852897940591788</c:v>
                </c:pt>
                <c:pt idx="934" formatCode="0.0">
                  <c:v>60.787481273925096</c:v>
                </c:pt>
                <c:pt idx="935" formatCode="0.0">
                  <c:v>61.722064607258403</c:v>
                </c:pt>
                <c:pt idx="936" formatCode="0.0">
                  <c:v>62.656647940591824</c:v>
                </c:pt>
                <c:pt idx="937" formatCode="0.0">
                  <c:v>63.591231273925018</c:v>
                </c:pt>
                <c:pt idx="938" formatCode="0.0">
                  <c:v>64.525814607258326</c:v>
                </c:pt>
                <c:pt idx="939" formatCode="0.0">
                  <c:v>65.460397940591633</c:v>
                </c:pt>
                <c:pt idx="940" formatCode="0.0">
                  <c:v>66.394981273925055</c:v>
                </c:pt>
                <c:pt idx="941" formatCode="0.0">
                  <c:v>67.329564607258362</c:v>
                </c:pt>
                <c:pt idx="942" formatCode="0.0">
                  <c:v>68.26414794059167</c:v>
                </c:pt>
                <c:pt idx="943" formatCode="0.0">
                  <c:v>69.198731273924977</c:v>
                </c:pt>
                <c:pt idx="944" formatCode="0.0">
                  <c:v>70.133314607258399</c:v>
                </c:pt>
                <c:pt idx="945" formatCode="0.0">
                  <c:v>71.067897940591706</c:v>
                </c:pt>
                <c:pt idx="946" formatCode="0.0">
                  <c:v>72.002481273925014</c:v>
                </c:pt>
                <c:pt idx="947" formatCode="0.0">
                  <c:v>72.937064607258321</c:v>
                </c:pt>
                <c:pt idx="948" formatCode="0.0">
                  <c:v>73.871647940591629</c:v>
                </c:pt>
                <c:pt idx="949" formatCode="0.0">
                  <c:v>74.80623127392505</c:v>
                </c:pt>
                <c:pt idx="950" formatCode="0.0">
                  <c:v>75.740814607258358</c:v>
                </c:pt>
                <c:pt idx="951" formatCode="0.0">
                  <c:v>76.675397940591665</c:v>
                </c:pt>
                <c:pt idx="952" formatCode="0.0">
                  <c:v>77.609981273924973</c:v>
                </c:pt>
                <c:pt idx="953" formatCode="0.0">
                  <c:v>78.544564607258394</c:v>
                </c:pt>
                <c:pt idx="954" formatCode="0.0">
                  <c:v>79.479147940591702</c:v>
                </c:pt>
                <c:pt idx="955" formatCode="0.0">
                  <c:v>80.413731273925009</c:v>
                </c:pt>
                <c:pt idx="956" formatCode="0.0">
                  <c:v>81.348314607258317</c:v>
                </c:pt>
                <c:pt idx="957" formatCode="0.0">
                  <c:v>82.282897940591738</c:v>
                </c:pt>
                <c:pt idx="958" formatCode="0.0">
                  <c:v>83.217481273925046</c:v>
                </c:pt>
                <c:pt idx="959" formatCode="0.0">
                  <c:v>84.152064607258353</c:v>
                </c:pt>
                <c:pt idx="960" formatCode="0.0">
                  <c:v>85.086647940591661</c:v>
                </c:pt>
                <c:pt idx="961" formatCode="0.0">
                  <c:v>86.021231273924968</c:v>
                </c:pt>
                <c:pt idx="962" formatCode="0.0">
                  <c:v>86.95581460725839</c:v>
                </c:pt>
                <c:pt idx="963" formatCode="0.0">
                  <c:v>87.890397940591697</c:v>
                </c:pt>
                <c:pt idx="964" formatCode="0.0">
                  <c:v>88.824981273925005</c:v>
                </c:pt>
                <c:pt idx="965" formatCode="0.0">
                  <c:v>89.759564607258312</c:v>
                </c:pt>
                <c:pt idx="966" formatCode="0.0">
                  <c:v>90.69414794059162</c:v>
                </c:pt>
                <c:pt idx="967" formatCode="0.0">
                  <c:v>91.628731273925041</c:v>
                </c:pt>
                <c:pt idx="968" formatCode="0.0">
                  <c:v>92.563314607258349</c:v>
                </c:pt>
                <c:pt idx="969" formatCode="0.0">
                  <c:v>93.497897940591656</c:v>
                </c:pt>
                <c:pt idx="970" formatCode="0.0">
                  <c:v>94.432481273924964</c:v>
                </c:pt>
                <c:pt idx="971" formatCode="0.0">
                  <c:v>95.367064607258385</c:v>
                </c:pt>
                <c:pt idx="972" formatCode="0.0">
                  <c:v>96.301647940591693</c:v>
                </c:pt>
                <c:pt idx="973" formatCode="0.0">
                  <c:v>97.236231273925</c:v>
                </c:pt>
                <c:pt idx="974" formatCode="0.0">
                  <c:v>98.170814607258308</c:v>
                </c:pt>
                <c:pt idx="975" formatCode="0.0">
                  <c:v>99.105397940591729</c:v>
                </c:pt>
                <c:pt idx="976" formatCode="0.0">
                  <c:v>100.03998127392504</c:v>
                </c:pt>
                <c:pt idx="977" formatCode="0.0">
                  <c:v>100.97456460725834</c:v>
                </c:pt>
                <c:pt idx="978" formatCode="0.0">
                  <c:v>101.90914794059165</c:v>
                </c:pt>
                <c:pt idx="979" formatCode="0.0">
                  <c:v>102.84373127392496</c:v>
                </c:pt>
                <c:pt idx="980" formatCode="0.0">
                  <c:v>103.77831460725838</c:v>
                </c:pt>
                <c:pt idx="981" formatCode="0.0">
                  <c:v>104.71289794059169</c:v>
                </c:pt>
                <c:pt idx="982" formatCode="0.0">
                  <c:v>105.647481273925</c:v>
                </c:pt>
                <c:pt idx="983" formatCode="0.0">
                  <c:v>106.5820646072583</c:v>
                </c:pt>
                <c:pt idx="984" formatCode="0.0">
                  <c:v>107.51664794059161</c:v>
                </c:pt>
                <c:pt idx="985" formatCode="0.0">
                  <c:v>108.45123127392503</c:v>
                </c:pt>
                <c:pt idx="986" formatCode="0.0">
                  <c:v>109.38581460725834</c:v>
                </c:pt>
                <c:pt idx="987" formatCode="0.0">
                  <c:v>110.32039794059165</c:v>
                </c:pt>
                <c:pt idx="988" formatCode="0.0">
                  <c:v>111.25498127392507</c:v>
                </c:pt>
                <c:pt idx="989" formatCode="0.0">
                  <c:v>112.18956460725838</c:v>
                </c:pt>
                <c:pt idx="990" formatCode="0.0">
                  <c:v>113.12414794059168</c:v>
                </c:pt>
                <c:pt idx="991" formatCode="0.0">
                  <c:v>114.05873127392499</c:v>
                </c:pt>
                <c:pt idx="992" formatCode="0.0">
                  <c:v>114.9933146072583</c:v>
                </c:pt>
                <c:pt idx="993" formatCode="0.0">
                  <c:v>115.92789794059172</c:v>
                </c:pt>
                <c:pt idx="994" formatCode="0.0">
                  <c:v>116.86248127392503</c:v>
                </c:pt>
                <c:pt idx="995" formatCode="0.0">
                  <c:v>117.79706460725833</c:v>
                </c:pt>
                <c:pt idx="996" formatCode="0.0">
                  <c:v>118.73164794059164</c:v>
                </c:pt>
                <c:pt idx="997" formatCode="0.0">
                  <c:v>119.66623127392495</c:v>
                </c:pt>
                <c:pt idx="998" formatCode="0.0">
                  <c:v>120.60081460725837</c:v>
                </c:pt>
                <c:pt idx="999" formatCode="0.0">
                  <c:v>121.53539794059168</c:v>
                </c:pt>
                <c:pt idx="1000" formatCode="0.0">
                  <c:v>122.46998127392499</c:v>
                </c:pt>
                <c:pt idx="1001" formatCode="0.0">
                  <c:v>123.40456460725841</c:v>
                </c:pt>
                <c:pt idx="1002" formatCode="0.0">
                  <c:v>124.3391479405916</c:v>
                </c:pt>
                <c:pt idx="1003" formatCode="0.0">
                  <c:v>125.27373127392502</c:v>
                </c:pt>
                <c:pt idx="1004" formatCode="0.0">
                  <c:v>126.20831460725844</c:v>
                </c:pt>
                <c:pt idx="1005" formatCode="0.0">
                  <c:v>127.14289794059164</c:v>
                </c:pt>
                <c:pt idx="1006" formatCode="0.0">
                  <c:v>128.07748127392506</c:v>
                </c:pt>
                <c:pt idx="1007" formatCode="0.0">
                  <c:v>129.01206460725825</c:v>
                </c:pt>
                <c:pt idx="1008" formatCode="0.0">
                  <c:v>129.94664794059167</c:v>
                </c:pt>
                <c:pt idx="1009" formatCode="0.0">
                  <c:v>130.8812312739251</c:v>
                </c:pt>
                <c:pt idx="1010" formatCode="0.0">
                  <c:v>131.81581460725829</c:v>
                </c:pt>
                <c:pt idx="1011" formatCode="0.0">
                  <c:v>132.75039794059171</c:v>
                </c:pt>
                <c:pt idx="1012" formatCode="0.0">
                  <c:v>133.68498127392513</c:v>
                </c:pt>
                <c:pt idx="1013" formatCode="0.0">
                  <c:v>134.61956460725833</c:v>
                </c:pt>
                <c:pt idx="1014" formatCode="0.0">
                  <c:v>135.55414794059175</c:v>
                </c:pt>
                <c:pt idx="1015" formatCode="0.0">
                  <c:v>136.48873127392494</c:v>
                </c:pt>
                <c:pt idx="1016" formatCode="0.0">
                  <c:v>137.42331460725836</c:v>
                </c:pt>
                <c:pt idx="1017" formatCode="0.0">
                  <c:v>138.35789794059156</c:v>
                </c:pt>
                <c:pt idx="1018" formatCode="0.0">
                  <c:v>139.29248127392498</c:v>
                </c:pt>
                <c:pt idx="1019" formatCode="0.0">
                  <c:v>140.2270646072584</c:v>
                </c:pt>
                <c:pt idx="1020" formatCode="0.0">
                  <c:v>141.16164794059159</c:v>
                </c:pt>
                <c:pt idx="1021" formatCode="0.0">
                  <c:v>142.09623127392501</c:v>
                </c:pt>
                <c:pt idx="1022" formatCode="0.0">
                  <c:v>143.03081460725843</c:v>
                </c:pt>
                <c:pt idx="1023" formatCode="0.0">
                  <c:v>143.96539794059163</c:v>
                </c:pt>
                <c:pt idx="1024" formatCode="0.0">
                  <c:v>144.89998127392505</c:v>
                </c:pt>
                <c:pt idx="1025" formatCode="0.0">
                  <c:v>145.83456460725824</c:v>
                </c:pt>
                <c:pt idx="1026" formatCode="0.0">
                  <c:v>146.76914794059167</c:v>
                </c:pt>
                <c:pt idx="1027" formatCode="0.0">
                  <c:v>147.70373127392509</c:v>
                </c:pt>
                <c:pt idx="1028" formatCode="0.0">
                  <c:v>148.63831460725828</c:v>
                </c:pt>
                <c:pt idx="1029" formatCode="0.0">
                  <c:v>149.5728979405917</c:v>
                </c:pt>
                <c:pt idx="1030" formatCode="0.0">
                  <c:v>150.5074812739249</c:v>
                </c:pt>
                <c:pt idx="1031" formatCode="0.0">
                  <c:v>151.44206460725832</c:v>
                </c:pt>
                <c:pt idx="1032" formatCode="0.0">
                  <c:v>152.37664794059174</c:v>
                </c:pt>
                <c:pt idx="1033" formatCode="0.0">
                  <c:v>153.31123127392493</c:v>
                </c:pt>
                <c:pt idx="1034" formatCode="0.0">
                  <c:v>154.24581460725835</c:v>
                </c:pt>
                <c:pt idx="1035" formatCode="0.0">
                  <c:v>155.18039794059177</c:v>
                </c:pt>
                <c:pt idx="1036" formatCode="0.0">
                  <c:v>156.11498127392497</c:v>
                </c:pt>
                <c:pt idx="1037" formatCode="0.0">
                  <c:v>157.04956460725839</c:v>
                </c:pt>
                <c:pt idx="1038" formatCode="0.0">
                  <c:v>157.98414794059158</c:v>
                </c:pt>
                <c:pt idx="1039" formatCode="0.0">
                  <c:v>158.918731273925</c:v>
                </c:pt>
                <c:pt idx="1040" formatCode="0.0">
                  <c:v>159.85331460725843</c:v>
                </c:pt>
                <c:pt idx="1041" formatCode="0.0">
                  <c:v>160.78789794059162</c:v>
                </c:pt>
                <c:pt idx="1042" formatCode="0.0">
                  <c:v>161.72248127392504</c:v>
                </c:pt>
                <c:pt idx="1043" formatCode="0.0">
                  <c:v>162.65706460725823</c:v>
                </c:pt>
                <c:pt idx="1044" formatCode="0.0">
                  <c:v>163.59164794059166</c:v>
                </c:pt>
                <c:pt idx="1045" formatCode="0.0">
                  <c:v>164.52623127392508</c:v>
                </c:pt>
                <c:pt idx="1046" formatCode="0.0">
                  <c:v>165.46081460725827</c:v>
                </c:pt>
                <c:pt idx="1047" formatCode="0.0">
                  <c:v>166.39539794059169</c:v>
                </c:pt>
                <c:pt idx="1048" formatCode="0.0">
                  <c:v>167.32998127392511</c:v>
                </c:pt>
                <c:pt idx="1049" formatCode="0.0">
                  <c:v>168.26456460725831</c:v>
                </c:pt>
                <c:pt idx="1050" formatCode="0.0">
                  <c:v>169.19914794059173</c:v>
                </c:pt>
                <c:pt idx="1051" formatCode="0.0">
                  <c:v>170.13373127392492</c:v>
                </c:pt>
                <c:pt idx="1052" formatCode="0.0">
                  <c:v>171.06831460725834</c:v>
                </c:pt>
                <c:pt idx="1053" formatCode="0.0">
                  <c:v>172.00289794059177</c:v>
                </c:pt>
                <c:pt idx="1054" formatCode="0.0">
                  <c:v>172.93748127392496</c:v>
                </c:pt>
                <c:pt idx="1055" formatCode="0.0">
                  <c:v>173.87206460725838</c:v>
                </c:pt>
                <c:pt idx="1056" formatCode="0.0">
                  <c:v>174.80664794059157</c:v>
                </c:pt>
                <c:pt idx="1057" formatCode="0.0">
                  <c:v>175.741231273925</c:v>
                </c:pt>
                <c:pt idx="1058" formatCode="0.0">
                  <c:v>176.67581460725842</c:v>
                </c:pt>
                <c:pt idx="1059" formatCode="0.0">
                  <c:v>177.61039794059161</c:v>
                </c:pt>
                <c:pt idx="1060" formatCode="0.0">
                  <c:v>178.54498127392503</c:v>
                </c:pt>
                <c:pt idx="1061" formatCode="0.0">
                  <c:v>179.47956460725845</c:v>
                </c:pt>
                <c:pt idx="1062" formatCode="0.0">
                  <c:v>-179.58585205940835</c:v>
                </c:pt>
                <c:pt idx="1063" formatCode="0.0">
                  <c:v>-178.65126872607493</c:v>
                </c:pt>
                <c:pt idx="1064" formatCode="0.0">
                  <c:v>-177.71668539274174</c:v>
                </c:pt>
                <c:pt idx="1065" formatCode="0.0">
                  <c:v>-176.78210205940832</c:v>
                </c:pt>
                <c:pt idx="1066" formatCode="0.0">
                  <c:v>-175.8475187260749</c:v>
                </c:pt>
                <c:pt idx="1067" formatCode="0.0">
                  <c:v>-174.9129353927417</c:v>
                </c:pt>
                <c:pt idx="1068" formatCode="0.0">
                  <c:v>-173.97835205940828</c:v>
                </c:pt>
                <c:pt idx="1069" formatCode="0.0">
                  <c:v>-173.04376872607509</c:v>
                </c:pt>
                <c:pt idx="1070" formatCode="0.0">
                  <c:v>-172.10918539274167</c:v>
                </c:pt>
                <c:pt idx="1071" formatCode="0.0">
                  <c:v>-171.17460205940824</c:v>
                </c:pt>
                <c:pt idx="1072" formatCode="0.0">
                  <c:v>-170.24001872607505</c:v>
                </c:pt>
                <c:pt idx="1073" formatCode="0.0">
                  <c:v>-169.30543539274163</c:v>
                </c:pt>
                <c:pt idx="1074" formatCode="0.0">
                  <c:v>-168.37085205940821</c:v>
                </c:pt>
                <c:pt idx="1075" formatCode="0.0">
                  <c:v>-167.43626872607501</c:v>
                </c:pt>
                <c:pt idx="1076" formatCode="0.0">
                  <c:v>-166.50168539274159</c:v>
                </c:pt>
                <c:pt idx="1077" formatCode="0.0">
                  <c:v>-165.5671020594084</c:v>
                </c:pt>
                <c:pt idx="1078" formatCode="0.0">
                  <c:v>-164.63251872607498</c:v>
                </c:pt>
                <c:pt idx="1079" formatCode="0.0">
                  <c:v>-163.69793539274156</c:v>
                </c:pt>
                <c:pt idx="1080" formatCode="0.0">
                  <c:v>-162.76335205940836</c:v>
                </c:pt>
                <c:pt idx="1081" formatCode="0.0">
                  <c:v>-161.82876872607494</c:v>
                </c:pt>
                <c:pt idx="1082" formatCode="0.0">
                  <c:v>-160.89418539274175</c:v>
                </c:pt>
                <c:pt idx="1083" formatCode="0.0">
                  <c:v>-159.95960205940833</c:v>
                </c:pt>
                <c:pt idx="1084" formatCode="0.0">
                  <c:v>-159.0250187260749</c:v>
                </c:pt>
                <c:pt idx="1085" formatCode="0.0">
                  <c:v>-158.09043539274171</c:v>
                </c:pt>
                <c:pt idx="1086" formatCode="0.0">
                  <c:v>-157.15585205940829</c:v>
                </c:pt>
                <c:pt idx="1087" formatCode="0.0">
                  <c:v>-156.2212687260751</c:v>
                </c:pt>
                <c:pt idx="1088" formatCode="0.0">
                  <c:v>-155.28668539274167</c:v>
                </c:pt>
                <c:pt idx="1089" formatCode="0.0">
                  <c:v>-154.35210205940825</c:v>
                </c:pt>
                <c:pt idx="1090" formatCode="0.0">
                  <c:v>-153.41751872607506</c:v>
                </c:pt>
                <c:pt idx="1091" formatCode="0.0">
                  <c:v>-152.48293539274164</c:v>
                </c:pt>
                <c:pt idx="1092" formatCode="0.0">
                  <c:v>-151.54835205940822</c:v>
                </c:pt>
                <c:pt idx="1093" formatCode="0.0">
                  <c:v>-150.61376872607502</c:v>
                </c:pt>
                <c:pt idx="1094" formatCode="0.0">
                  <c:v>-149.6791853927416</c:v>
                </c:pt>
                <c:pt idx="1095" formatCode="0.0">
                  <c:v>-148.74460205940841</c:v>
                </c:pt>
                <c:pt idx="1096" formatCode="0.0">
                  <c:v>-147.81001872607499</c:v>
                </c:pt>
                <c:pt idx="1097" formatCode="0.0">
                  <c:v>-146.87543539274157</c:v>
                </c:pt>
                <c:pt idx="1098" formatCode="0.0">
                  <c:v>-145.94085205940837</c:v>
                </c:pt>
                <c:pt idx="1099" formatCode="0.0">
                  <c:v>-145.00626872607495</c:v>
                </c:pt>
                <c:pt idx="1100" formatCode="0.0">
                  <c:v>-144.07168539274176</c:v>
                </c:pt>
                <c:pt idx="1101" formatCode="0.0">
                  <c:v>-143.13710205940833</c:v>
                </c:pt>
                <c:pt idx="1102" formatCode="0.0">
                  <c:v>-142.20251872607491</c:v>
                </c:pt>
                <c:pt idx="1103" formatCode="0.0">
                  <c:v>-141.26793539274172</c:v>
                </c:pt>
                <c:pt idx="1104" formatCode="0.0">
                  <c:v>-140.3333520594083</c:v>
                </c:pt>
                <c:pt idx="1105" formatCode="0.0">
                  <c:v>-139.3987687260751</c:v>
                </c:pt>
                <c:pt idx="1106" formatCode="0.0">
                  <c:v>-138.46418539274168</c:v>
                </c:pt>
                <c:pt idx="1107" formatCode="0.0">
                  <c:v>-137.52960205940826</c:v>
                </c:pt>
                <c:pt idx="1108" formatCode="0.0">
                  <c:v>-136.59501872607507</c:v>
                </c:pt>
                <c:pt idx="1109" formatCode="0.0">
                  <c:v>-135.66043539274165</c:v>
                </c:pt>
                <c:pt idx="1110" formatCode="0.0">
                  <c:v>-134.72585205940823</c:v>
                </c:pt>
                <c:pt idx="1111" formatCode="0.0">
                  <c:v>-133.79126872607503</c:v>
                </c:pt>
                <c:pt idx="1112" formatCode="0.0">
                  <c:v>-132.85668539274161</c:v>
                </c:pt>
                <c:pt idx="1113" formatCode="0.0">
                  <c:v>-131.92210205940842</c:v>
                </c:pt>
                <c:pt idx="1114" formatCode="0.0">
                  <c:v>-130.987518726075</c:v>
                </c:pt>
                <c:pt idx="1115" formatCode="0.0">
                  <c:v>-130.05293539274157</c:v>
                </c:pt>
                <c:pt idx="1116" formatCode="0.0">
                  <c:v>-129.11835205940838</c:v>
                </c:pt>
                <c:pt idx="1117" formatCode="0.0">
                  <c:v>-128.18376872607496</c:v>
                </c:pt>
                <c:pt idx="1118" formatCode="0.0">
                  <c:v>-127.24918539274177</c:v>
                </c:pt>
                <c:pt idx="1119" formatCode="0.0">
                  <c:v>-126.31460205940834</c:v>
                </c:pt>
                <c:pt idx="1120" formatCode="0.0">
                  <c:v>-125.38001872607492</c:v>
                </c:pt>
                <c:pt idx="1121" formatCode="0.0">
                  <c:v>-124.44543539274173</c:v>
                </c:pt>
                <c:pt idx="1122" formatCode="0.0">
                  <c:v>-123.51085205940831</c:v>
                </c:pt>
                <c:pt idx="1123" formatCode="0.0">
                  <c:v>-122.57626872607489</c:v>
                </c:pt>
                <c:pt idx="1124" formatCode="0.0">
                  <c:v>-121.64168539274169</c:v>
                </c:pt>
                <c:pt idx="1125" formatCode="0.0">
                  <c:v>-120.70710205940827</c:v>
                </c:pt>
                <c:pt idx="1126" formatCode="0.0">
                  <c:v>-119.77251872607508</c:v>
                </c:pt>
                <c:pt idx="1127" formatCode="0.0">
                  <c:v>-118.83793539274166</c:v>
                </c:pt>
                <c:pt idx="1128" formatCode="0.0">
                  <c:v>-117.90335205940823</c:v>
                </c:pt>
                <c:pt idx="1129" formatCode="0.0">
                  <c:v>-116.96876872607504</c:v>
                </c:pt>
                <c:pt idx="1130" formatCode="0.0">
                  <c:v>-116.03418539274162</c:v>
                </c:pt>
                <c:pt idx="1131" formatCode="0.0">
                  <c:v>-115.09960205940843</c:v>
                </c:pt>
                <c:pt idx="1132" formatCode="0.0">
                  <c:v>-114.165018726075</c:v>
                </c:pt>
                <c:pt idx="1133" formatCode="0.0">
                  <c:v>-113.23043539274158</c:v>
                </c:pt>
                <c:pt idx="1134" formatCode="0.0">
                  <c:v>-112.29585205940839</c:v>
                </c:pt>
                <c:pt idx="1135" formatCode="0.0">
                  <c:v>-111.36126872607497</c:v>
                </c:pt>
                <c:pt idx="1136" formatCode="0.0">
                  <c:v>-110.42668539274155</c:v>
                </c:pt>
                <c:pt idx="1137" formatCode="0.0">
                  <c:v>-109.49210205940835</c:v>
                </c:pt>
                <c:pt idx="1138" formatCode="0.0">
                  <c:v>-108.55751872607493</c:v>
                </c:pt>
                <c:pt idx="1139" formatCode="0.0">
                  <c:v>-107.62293539274174</c:v>
                </c:pt>
                <c:pt idx="1140" formatCode="0.0">
                  <c:v>-106.68835205940832</c:v>
                </c:pt>
                <c:pt idx="1141" formatCode="0.0">
                  <c:v>-105.7537687260749</c:v>
                </c:pt>
                <c:pt idx="1142" formatCode="0.0">
                  <c:v>-104.8191853927417</c:v>
                </c:pt>
                <c:pt idx="1143" formatCode="0.0">
                  <c:v>-103.88460205940828</c:v>
                </c:pt>
                <c:pt idx="1144" formatCode="0.0">
                  <c:v>-102.95001872607509</c:v>
                </c:pt>
                <c:pt idx="1145" formatCode="0.0">
                  <c:v>-102.01543539274167</c:v>
                </c:pt>
                <c:pt idx="1146" formatCode="0.0">
                  <c:v>-101.08085205940824</c:v>
                </c:pt>
                <c:pt idx="1147" formatCode="0.0">
                  <c:v>-100.14626872607505</c:v>
                </c:pt>
                <c:pt idx="1148" formatCode="0.0">
                  <c:v>-99.211685392741629</c:v>
                </c:pt>
                <c:pt idx="1149" formatCode="0.0">
                  <c:v>-98.277102059408207</c:v>
                </c:pt>
                <c:pt idx="1150" formatCode="0.0">
                  <c:v>-97.342518726075014</c:v>
                </c:pt>
                <c:pt idx="1151" formatCode="0.0">
                  <c:v>-96.407935392741592</c:v>
                </c:pt>
                <c:pt idx="1152" formatCode="0.0">
                  <c:v>-95.473352059408398</c:v>
                </c:pt>
                <c:pt idx="1153" formatCode="0.0">
                  <c:v>-94.538768726074977</c:v>
                </c:pt>
                <c:pt idx="1154" formatCode="0.0">
                  <c:v>-93.604185392741556</c:v>
                </c:pt>
                <c:pt idx="1155" formatCode="0.0">
                  <c:v>-92.669602059408362</c:v>
                </c:pt>
                <c:pt idx="1156" formatCode="0.0">
                  <c:v>-91.735018726074941</c:v>
                </c:pt>
                <c:pt idx="1157" formatCode="0.0">
                  <c:v>-90.800435392741747</c:v>
                </c:pt>
                <c:pt idx="1158" formatCode="0.0">
                  <c:v>-89.865852059408326</c:v>
                </c:pt>
                <c:pt idx="1159" formatCode="0.0">
                  <c:v>-88.931268726074904</c:v>
                </c:pt>
                <c:pt idx="1160" formatCode="0.0">
                  <c:v>-87.996685392741711</c:v>
                </c:pt>
                <c:pt idx="1161" formatCode="0.0">
                  <c:v>-87.062102059408289</c:v>
                </c:pt>
                <c:pt idx="1162" formatCode="0.0">
                  <c:v>-86.127518726075095</c:v>
                </c:pt>
                <c:pt idx="1163" formatCode="0.0">
                  <c:v>-85.192935392741674</c:v>
                </c:pt>
                <c:pt idx="1164" formatCode="0.0">
                  <c:v>-84.258352059408253</c:v>
                </c:pt>
                <c:pt idx="1165" formatCode="0.0">
                  <c:v>-83.323768726075059</c:v>
                </c:pt>
                <c:pt idx="1166" formatCode="0.0">
                  <c:v>-82.389185392741638</c:v>
                </c:pt>
                <c:pt idx="1167" formatCode="0.0">
                  <c:v>-81.454602059408444</c:v>
                </c:pt>
                <c:pt idx="1168" formatCode="0.0">
                  <c:v>-80.520018726075023</c:v>
                </c:pt>
                <c:pt idx="1169" formatCode="0.0">
                  <c:v>-79.585435392741601</c:v>
                </c:pt>
                <c:pt idx="1170" formatCode="0.0">
                  <c:v>-78.650852059408408</c:v>
                </c:pt>
                <c:pt idx="1171" formatCode="0.0">
                  <c:v>-77.716268726074986</c:v>
                </c:pt>
                <c:pt idx="1172" formatCode="0.0">
                  <c:v>-76.781685392741565</c:v>
                </c:pt>
                <c:pt idx="1173" formatCode="0.0">
                  <c:v>-75.847102059408371</c:v>
                </c:pt>
                <c:pt idx="1174" formatCode="0.0">
                  <c:v>-74.91251872607495</c:v>
                </c:pt>
                <c:pt idx="1175" formatCode="0.0">
                  <c:v>-73.977935392741756</c:v>
                </c:pt>
                <c:pt idx="1176" formatCode="0.0">
                  <c:v>-73.043352059408335</c:v>
                </c:pt>
                <c:pt idx="1177" formatCode="0.0">
                  <c:v>-72.108768726074914</c:v>
                </c:pt>
                <c:pt idx="1178" formatCode="0.0">
                  <c:v>-71.17418539274172</c:v>
                </c:pt>
                <c:pt idx="1179" formatCode="0.0">
                  <c:v>-70.239602059408298</c:v>
                </c:pt>
                <c:pt idx="1180" formatCode="0.0">
                  <c:v>-69.305018726075104</c:v>
                </c:pt>
                <c:pt idx="1181" formatCode="0.0">
                  <c:v>-68.370435392741683</c:v>
                </c:pt>
                <c:pt idx="1182" formatCode="0.0">
                  <c:v>-67.435852059408262</c:v>
                </c:pt>
                <c:pt idx="1183" formatCode="0.0">
                  <c:v>-66.501268726075068</c:v>
                </c:pt>
                <c:pt idx="1184" formatCode="0.0">
                  <c:v>-65.566685392741647</c:v>
                </c:pt>
                <c:pt idx="1185" formatCode="0.0">
                  <c:v>-64.632102059408226</c:v>
                </c:pt>
                <c:pt idx="1186" formatCode="0.0">
                  <c:v>-63.697518726075032</c:v>
                </c:pt>
                <c:pt idx="1187" formatCode="0.0">
                  <c:v>-62.76293539274161</c:v>
                </c:pt>
                <c:pt idx="1188" formatCode="0.0">
                  <c:v>-61.828352059408417</c:v>
                </c:pt>
                <c:pt idx="1189" formatCode="0.0">
                  <c:v>-60.893768726074995</c:v>
                </c:pt>
                <c:pt idx="1190" formatCode="0.0">
                  <c:v>-59.959185392741574</c:v>
                </c:pt>
                <c:pt idx="1191" formatCode="0.0">
                  <c:v>-59.02460205940838</c:v>
                </c:pt>
                <c:pt idx="1192" formatCode="0.0">
                  <c:v>-58.090018726074959</c:v>
                </c:pt>
                <c:pt idx="1193" formatCode="0.0">
                  <c:v>-57.155435392741765</c:v>
                </c:pt>
                <c:pt idx="1194" formatCode="0.0">
                  <c:v>-56.220852059408344</c:v>
                </c:pt>
                <c:pt idx="1195" formatCode="0.0">
                  <c:v>-55.286268726074923</c:v>
                </c:pt>
                <c:pt idx="1196" formatCode="0.0">
                  <c:v>-54.351685392741729</c:v>
                </c:pt>
                <c:pt idx="1197" formatCode="0.0">
                  <c:v>-53.417102059408307</c:v>
                </c:pt>
                <c:pt idx="1198" formatCode="0.0">
                  <c:v>-52.482518726074886</c:v>
                </c:pt>
                <c:pt idx="1199" formatCode="0.0">
                  <c:v>-51.547935392741692</c:v>
                </c:pt>
                <c:pt idx="1200" formatCode="0.0">
                  <c:v>-50.613352059408271</c:v>
                </c:pt>
                <c:pt idx="1201" formatCode="0.0">
                  <c:v>-49.678768726075077</c:v>
                </c:pt>
                <c:pt idx="1202" formatCode="0.0">
                  <c:v>-48.744185392741656</c:v>
                </c:pt>
                <c:pt idx="1203" formatCode="0.0">
                  <c:v>-47.809602059408235</c:v>
                </c:pt>
                <c:pt idx="1204" formatCode="0.0">
                  <c:v>-46.875018726075041</c:v>
                </c:pt>
                <c:pt idx="1205" formatCode="0.0">
                  <c:v>-45.94043539274162</c:v>
                </c:pt>
                <c:pt idx="1206" formatCode="0.0">
                  <c:v>-45.005852059408426</c:v>
                </c:pt>
                <c:pt idx="1207" formatCode="0.0">
                  <c:v>-44.071268726075004</c:v>
                </c:pt>
                <c:pt idx="1208" formatCode="0.0">
                  <c:v>-43.136685392741583</c:v>
                </c:pt>
                <c:pt idx="1209" formatCode="0.0">
                  <c:v>-42.202102059408389</c:v>
                </c:pt>
                <c:pt idx="1210" formatCode="0.0">
                  <c:v>-41.267518726074968</c:v>
                </c:pt>
                <c:pt idx="1211" formatCode="0.0">
                  <c:v>-40.332935392741547</c:v>
                </c:pt>
                <c:pt idx="1212" formatCode="0.0">
                  <c:v>-39.398352059408353</c:v>
                </c:pt>
                <c:pt idx="1213" formatCode="0.0">
                  <c:v>-38.463768726074932</c:v>
                </c:pt>
                <c:pt idx="1214" formatCode="0.0">
                  <c:v>-37.529185392741738</c:v>
                </c:pt>
                <c:pt idx="1215" formatCode="0.0">
                  <c:v>-36.594602059408317</c:v>
                </c:pt>
                <c:pt idx="1216" formatCode="0.0">
                  <c:v>-35.660018726074895</c:v>
                </c:pt>
                <c:pt idx="1217" formatCode="0.0">
                  <c:v>-34.725435392741701</c:v>
                </c:pt>
                <c:pt idx="1218" formatCode="0.0">
                  <c:v>-33.79085205940828</c:v>
                </c:pt>
                <c:pt idx="1219" formatCode="0.0">
                  <c:v>-32.856268726075086</c:v>
                </c:pt>
                <c:pt idx="1220" formatCode="0.0">
                  <c:v>-31.921685392741665</c:v>
                </c:pt>
                <c:pt idx="1221" formatCode="0.0">
                  <c:v>-30.987102059408244</c:v>
                </c:pt>
                <c:pt idx="1222" formatCode="0.0">
                  <c:v>-30.05251872607505</c:v>
                </c:pt>
                <c:pt idx="1223" formatCode="0.0">
                  <c:v>-29.117935392741629</c:v>
                </c:pt>
                <c:pt idx="1224" formatCode="0.0">
                  <c:v>-28.183352059408207</c:v>
                </c:pt>
                <c:pt idx="1225" formatCode="0.0">
                  <c:v>-27.248768726075014</c:v>
                </c:pt>
                <c:pt idx="1226" formatCode="0.0">
                  <c:v>-26.314185392741592</c:v>
                </c:pt>
                <c:pt idx="1227" formatCode="0.0">
                  <c:v>-25.379602059408398</c:v>
                </c:pt>
                <c:pt idx="1228" formatCode="0.0">
                  <c:v>-24.445018726074977</c:v>
                </c:pt>
                <c:pt idx="1229" formatCode="0.0">
                  <c:v>-23.510435392741556</c:v>
                </c:pt>
                <c:pt idx="1230" formatCode="0.0">
                  <c:v>-22.575852059408362</c:v>
                </c:pt>
                <c:pt idx="1231" formatCode="0.0">
                  <c:v>-21.641268726074941</c:v>
                </c:pt>
                <c:pt idx="1232" formatCode="0.0">
                  <c:v>-20.706685392741747</c:v>
                </c:pt>
                <c:pt idx="1233" formatCode="0.0">
                  <c:v>-19.772102059408326</c:v>
                </c:pt>
                <c:pt idx="1234" formatCode="0.0">
                  <c:v>-18.837518726074904</c:v>
                </c:pt>
                <c:pt idx="1235" formatCode="0.0">
                  <c:v>-17.902935392741711</c:v>
                </c:pt>
                <c:pt idx="1236" formatCode="0.0">
                  <c:v>-16.968352059408289</c:v>
                </c:pt>
                <c:pt idx="1237" formatCode="0.0">
                  <c:v>-16.033768726074868</c:v>
                </c:pt>
                <c:pt idx="1238" formatCode="0.0">
                  <c:v>-15.099185392741674</c:v>
                </c:pt>
                <c:pt idx="1239" formatCode="0.0">
                  <c:v>-14.164602059408253</c:v>
                </c:pt>
                <c:pt idx="1240" formatCode="0.0">
                  <c:v>-13.230018726075059</c:v>
                </c:pt>
                <c:pt idx="1241" formatCode="0.0">
                  <c:v>-12.295435392741638</c:v>
                </c:pt>
                <c:pt idx="1242" formatCode="0.0">
                  <c:v>-11.360852059408444</c:v>
                </c:pt>
                <c:pt idx="1243" formatCode="0.0">
                  <c:v>-10.426268726075023</c:v>
                </c:pt>
                <c:pt idx="1244" formatCode="0.0">
                  <c:v>-9.4916853927416014</c:v>
                </c:pt>
                <c:pt idx="1245" formatCode="0.0">
                  <c:v>-8.5571020594084075</c:v>
                </c:pt>
                <c:pt idx="1246" formatCode="0.0">
                  <c:v>-7.6225187260749863</c:v>
                </c:pt>
                <c:pt idx="1247" formatCode="0.0">
                  <c:v>-6.687935392741565</c:v>
                </c:pt>
                <c:pt idx="1248" formatCode="0.0">
                  <c:v>-5.7533520594083711</c:v>
                </c:pt>
                <c:pt idx="1249" formatCode="0.0">
                  <c:v>-4.8187687260749499</c:v>
                </c:pt>
                <c:pt idx="1250" formatCode="0.0">
                  <c:v>-3.884185392741756</c:v>
                </c:pt>
                <c:pt idx="1251" formatCode="0.0">
                  <c:v>-2.9496020594083348</c:v>
                </c:pt>
                <c:pt idx="1252" formatCode="0.0">
                  <c:v>-2.0150187260749135</c:v>
                </c:pt>
                <c:pt idx="1253" formatCode="0.0">
                  <c:v>-1.0804353927417196</c:v>
                </c:pt>
                <c:pt idx="1254" formatCode="0.0">
                  <c:v>-0.14585205940829837</c:v>
                </c:pt>
                <c:pt idx="1255" formatCode="0.0">
                  <c:v>0.7887312739248955</c:v>
                </c:pt>
                <c:pt idx="1256" formatCode="0.0">
                  <c:v>1.7233146072583168</c:v>
                </c:pt>
                <c:pt idx="1257" formatCode="0.0">
                  <c:v>2.657897940591738</c:v>
                </c:pt>
                <c:pt idx="1258" formatCode="0.0">
                  <c:v>3.5924812739249319</c:v>
                </c:pt>
                <c:pt idx="1259" formatCode="0.0">
                  <c:v>4.5270646072583531</c:v>
                </c:pt>
                <c:pt idx="1260" formatCode="0.0">
                  <c:v>5.4616479405917744</c:v>
                </c:pt>
                <c:pt idx="1261" formatCode="0.0">
                  <c:v>6.3962312739249683</c:v>
                </c:pt>
                <c:pt idx="1262" formatCode="0.0">
                  <c:v>7.3308146072583895</c:v>
                </c:pt>
                <c:pt idx="1263" formatCode="0.0">
                  <c:v>8.2653979405915834</c:v>
                </c:pt>
                <c:pt idx="1264" formatCode="0.0">
                  <c:v>9.1999812739250046</c:v>
                </c:pt>
                <c:pt idx="1265" formatCode="0.0">
                  <c:v>10.134564607258426</c:v>
                </c:pt>
                <c:pt idx="1266" formatCode="0.0">
                  <c:v>11.06914794059162</c:v>
                </c:pt>
                <c:pt idx="1267" formatCode="0.0">
                  <c:v>12.003731273925041</c:v>
                </c:pt>
                <c:pt idx="1268" formatCode="0.0">
                  <c:v>12.938314607258235</c:v>
                </c:pt>
                <c:pt idx="1269" formatCode="0.0">
                  <c:v>13.872897940591656</c:v>
                </c:pt>
                <c:pt idx="1270" formatCode="0.0">
                  <c:v>14.807481273925077</c:v>
                </c:pt>
                <c:pt idx="1271" formatCode="0.0">
                  <c:v>15.742064607258271</c:v>
                </c:pt>
                <c:pt idx="1272" formatCode="0.0">
                  <c:v>16.676647940591693</c:v>
                </c:pt>
                <c:pt idx="1273" formatCode="0.0">
                  <c:v>17.611231273925114</c:v>
                </c:pt>
                <c:pt idx="1274" formatCode="0.0">
                  <c:v>18.545814607258308</c:v>
                </c:pt>
                <c:pt idx="1275" formatCode="0.0">
                  <c:v>19.480397940591729</c:v>
                </c:pt>
                <c:pt idx="1276" formatCode="0.0">
                  <c:v>20.414981273924923</c:v>
                </c:pt>
                <c:pt idx="1277" formatCode="0.0">
                  <c:v>21.349564607258344</c:v>
                </c:pt>
                <c:pt idx="1278" formatCode="0.0">
                  <c:v>22.284147940591765</c:v>
                </c:pt>
                <c:pt idx="1279" formatCode="0.0">
                  <c:v>23.218731273924959</c:v>
                </c:pt>
                <c:pt idx="1280" formatCode="0.0">
                  <c:v>24.15331460725838</c:v>
                </c:pt>
                <c:pt idx="1281" formatCode="0.0">
                  <c:v>25.087897940591574</c:v>
                </c:pt>
                <c:pt idx="1282" formatCode="0.0">
                  <c:v>26.022481273924996</c:v>
                </c:pt>
                <c:pt idx="1283" formatCode="0.0">
                  <c:v>26.957064607258417</c:v>
                </c:pt>
                <c:pt idx="1284" formatCode="0.0">
                  <c:v>27.891647940591611</c:v>
                </c:pt>
                <c:pt idx="1285" formatCode="0.0">
                  <c:v>28.826231273925032</c:v>
                </c:pt>
                <c:pt idx="1286" formatCode="0.0">
                  <c:v>29.760814607258453</c:v>
                </c:pt>
                <c:pt idx="1287" formatCode="0.0">
                  <c:v>30.695397940591647</c:v>
                </c:pt>
                <c:pt idx="1288" formatCode="0.0">
                  <c:v>31.629981273925068</c:v>
                </c:pt>
                <c:pt idx="1289" formatCode="0.0">
                  <c:v>32.564564607258262</c:v>
                </c:pt>
                <c:pt idx="1290" formatCode="0.0">
                  <c:v>33.499147940591683</c:v>
                </c:pt>
                <c:pt idx="1291" formatCode="0.0">
                  <c:v>34.433731273925105</c:v>
                </c:pt>
                <c:pt idx="1292" formatCode="0.0">
                  <c:v>35.368314607258299</c:v>
                </c:pt>
                <c:pt idx="1293" formatCode="0.0">
                  <c:v>36.30289794059172</c:v>
                </c:pt>
                <c:pt idx="1294" formatCode="0.0">
                  <c:v>37.237481273924914</c:v>
                </c:pt>
                <c:pt idx="1295" formatCode="0.0">
                  <c:v>38.172064607258335</c:v>
                </c:pt>
                <c:pt idx="1296" formatCode="0.0">
                  <c:v>39.106647940591756</c:v>
                </c:pt>
                <c:pt idx="1297" formatCode="0.0">
                  <c:v>40.04123127392495</c:v>
                </c:pt>
                <c:pt idx="1298" formatCode="0.0">
                  <c:v>40.975814607258371</c:v>
                </c:pt>
                <c:pt idx="1299" formatCode="0.0">
                  <c:v>41.910397940591793</c:v>
                </c:pt>
                <c:pt idx="1300" formatCode="0.0">
                  <c:v>42.844981273924986</c:v>
                </c:pt>
                <c:pt idx="1301" formatCode="0.0">
                  <c:v>43.779564607258408</c:v>
                </c:pt>
                <c:pt idx="1302" formatCode="0.0">
                  <c:v>44.714147940591602</c:v>
                </c:pt>
                <c:pt idx="1303" formatCode="0.0">
                  <c:v>45.648731273925023</c:v>
                </c:pt>
                <c:pt idx="1304" formatCode="0.0">
                  <c:v>46.583314607258444</c:v>
                </c:pt>
                <c:pt idx="1305" formatCode="0.0">
                  <c:v>47.517897940591638</c:v>
                </c:pt>
                <c:pt idx="1306" formatCode="0.0">
                  <c:v>48.452481273925059</c:v>
                </c:pt>
                <c:pt idx="1307" formatCode="0.0">
                  <c:v>49.387064607258253</c:v>
                </c:pt>
                <c:pt idx="1308" formatCode="0.0">
                  <c:v>50.321647940591674</c:v>
                </c:pt>
                <c:pt idx="1309" formatCode="0.0">
                  <c:v>51.256231273925096</c:v>
                </c:pt>
                <c:pt idx="1310" formatCode="0.0">
                  <c:v>52.190814607258289</c:v>
                </c:pt>
                <c:pt idx="1311" formatCode="0.0">
                  <c:v>53.125397940591711</c:v>
                </c:pt>
                <c:pt idx="1312" formatCode="0.0">
                  <c:v>54.059981273924905</c:v>
                </c:pt>
                <c:pt idx="1313" formatCode="0.0">
                  <c:v>54.994564607258326</c:v>
                </c:pt>
                <c:pt idx="1314" formatCode="0.0">
                  <c:v>55.929147940591747</c:v>
                </c:pt>
                <c:pt idx="1315" formatCode="0.0">
                  <c:v>56.863731273924941</c:v>
                </c:pt>
                <c:pt idx="1316" formatCode="0.0">
                  <c:v>57.798314607258362</c:v>
                </c:pt>
                <c:pt idx="1317" formatCode="0.0">
                  <c:v>58.732897940591783</c:v>
                </c:pt>
                <c:pt idx="1318" formatCode="0.0">
                  <c:v>59.667481273924977</c:v>
                </c:pt>
                <c:pt idx="1319" formatCode="0.0">
                  <c:v>60.602064607258399</c:v>
                </c:pt>
                <c:pt idx="1320" formatCode="0.0">
                  <c:v>61.536647940591592</c:v>
                </c:pt>
                <c:pt idx="1321" formatCode="0.0">
                  <c:v>62.471231273925014</c:v>
                </c:pt>
                <c:pt idx="1322" formatCode="0.0">
                  <c:v>63.405814607258435</c:v>
                </c:pt>
                <c:pt idx="1323" formatCode="0.0">
                  <c:v>64.340397940591629</c:v>
                </c:pt>
                <c:pt idx="1324" formatCode="0.0">
                  <c:v>65.27498127392505</c:v>
                </c:pt>
                <c:pt idx="1325" formatCode="0.0">
                  <c:v>66.209564607258244</c:v>
                </c:pt>
                <c:pt idx="1326" formatCode="0.0">
                  <c:v>67.144147940591665</c:v>
                </c:pt>
                <c:pt idx="1327" formatCode="0.0">
                  <c:v>68.078731273925086</c:v>
                </c:pt>
                <c:pt idx="1328" formatCode="0.0">
                  <c:v>69.01331460725828</c:v>
                </c:pt>
                <c:pt idx="1329" formatCode="0.0">
                  <c:v>69.947897940591702</c:v>
                </c:pt>
                <c:pt idx="1330" formatCode="0.0">
                  <c:v>70.882481273924896</c:v>
                </c:pt>
                <c:pt idx="1331" formatCode="0.0">
                  <c:v>71.817064607258317</c:v>
                </c:pt>
                <c:pt idx="1332" formatCode="0.0">
                  <c:v>72.751647940591738</c:v>
                </c:pt>
                <c:pt idx="1333" formatCode="0.0">
                  <c:v>73.686231273924932</c:v>
                </c:pt>
                <c:pt idx="1334" formatCode="0.0">
                  <c:v>74.620814607258353</c:v>
                </c:pt>
                <c:pt idx="1335" formatCode="0.0">
                  <c:v>75.555397940591774</c:v>
                </c:pt>
                <c:pt idx="1336" formatCode="0.0">
                  <c:v>76.489981273924968</c:v>
                </c:pt>
                <c:pt idx="1337" formatCode="0.0">
                  <c:v>77.42456460725839</c:v>
                </c:pt>
                <c:pt idx="1338" formatCode="0.0">
                  <c:v>78.359147940591583</c:v>
                </c:pt>
                <c:pt idx="1339" formatCode="0.0">
                  <c:v>79.293731273925005</c:v>
                </c:pt>
                <c:pt idx="1340" formatCode="0.0">
                  <c:v>80.228314607258426</c:v>
                </c:pt>
                <c:pt idx="1341" formatCode="0.0">
                  <c:v>81.16289794059162</c:v>
                </c:pt>
                <c:pt idx="1342" formatCode="0.0">
                  <c:v>82.097481273925041</c:v>
                </c:pt>
                <c:pt idx="1343" formatCode="0.0">
                  <c:v>83.032064607258235</c:v>
                </c:pt>
                <c:pt idx="1344" formatCode="0.0">
                  <c:v>83.966647940591656</c:v>
                </c:pt>
                <c:pt idx="1345" formatCode="0.0">
                  <c:v>84.901231273925077</c:v>
                </c:pt>
                <c:pt idx="1346" formatCode="0.0">
                  <c:v>85.835814607258271</c:v>
                </c:pt>
                <c:pt idx="1347" formatCode="0.0">
                  <c:v>86.770397940591693</c:v>
                </c:pt>
                <c:pt idx="1348" formatCode="0.0">
                  <c:v>87.704981273925114</c:v>
                </c:pt>
                <c:pt idx="1349" formatCode="0.0">
                  <c:v>88.639564607258308</c:v>
                </c:pt>
                <c:pt idx="1350" formatCode="0.0">
                  <c:v>89.574147940591729</c:v>
                </c:pt>
                <c:pt idx="1351" formatCode="0.0">
                  <c:v>90.508731273924923</c:v>
                </c:pt>
                <c:pt idx="1352" formatCode="0.0">
                  <c:v>91.443314607258344</c:v>
                </c:pt>
                <c:pt idx="1353" formatCode="0.0">
                  <c:v>92.377897940591765</c:v>
                </c:pt>
                <c:pt idx="1354" formatCode="0.0">
                  <c:v>93.312481273924959</c:v>
                </c:pt>
                <c:pt idx="1355" formatCode="0.0">
                  <c:v>94.24706460725838</c:v>
                </c:pt>
                <c:pt idx="1356" formatCode="0.0">
                  <c:v>95.181647940591574</c:v>
                </c:pt>
                <c:pt idx="1357" formatCode="0.0">
                  <c:v>96.116231273924996</c:v>
                </c:pt>
                <c:pt idx="1358" formatCode="0.0">
                  <c:v>97.050814607258417</c:v>
                </c:pt>
                <c:pt idx="1359" formatCode="0.0">
                  <c:v>97.985397940591611</c:v>
                </c:pt>
                <c:pt idx="1360" formatCode="0.0">
                  <c:v>98.919981273925032</c:v>
                </c:pt>
                <c:pt idx="1361" formatCode="0.0">
                  <c:v>99.854564607258453</c:v>
                </c:pt>
                <c:pt idx="1362" formatCode="0.0">
                  <c:v>100.78914794059165</c:v>
                </c:pt>
                <c:pt idx="1363" formatCode="0.0">
                  <c:v>101.72373127392507</c:v>
                </c:pt>
                <c:pt idx="1364" formatCode="0.0">
                  <c:v>102.65831460725826</c:v>
                </c:pt>
                <c:pt idx="1365" formatCode="0.0">
                  <c:v>103.59289794059168</c:v>
                </c:pt>
                <c:pt idx="1366" formatCode="0.0">
                  <c:v>104.5274812739251</c:v>
                </c:pt>
                <c:pt idx="1367" formatCode="0.0">
                  <c:v>105.4620646072583</c:v>
                </c:pt>
                <c:pt idx="1368" formatCode="0.0">
                  <c:v>106.39664794059172</c:v>
                </c:pt>
                <c:pt idx="1369" formatCode="0.0">
                  <c:v>107.33123127392491</c:v>
                </c:pt>
                <c:pt idx="1370" formatCode="0.0">
                  <c:v>108.26581460725833</c:v>
                </c:pt>
                <c:pt idx="1371" formatCode="0.0">
                  <c:v>109.20039794059176</c:v>
                </c:pt>
                <c:pt idx="1372" formatCode="0.0">
                  <c:v>110.13498127392495</c:v>
                </c:pt>
                <c:pt idx="1373" formatCode="0.0">
                  <c:v>111.06956460725837</c:v>
                </c:pt>
                <c:pt idx="1374" formatCode="0.0">
                  <c:v>112.00414794059179</c:v>
                </c:pt>
                <c:pt idx="1375" formatCode="0.0">
                  <c:v>112.93873127392499</c:v>
                </c:pt>
                <c:pt idx="1376" formatCode="0.0">
                  <c:v>113.87331460725841</c:v>
                </c:pt>
                <c:pt idx="1377" formatCode="0.0">
                  <c:v>114.8078979405916</c:v>
                </c:pt>
                <c:pt idx="1378" formatCode="0.0">
                  <c:v>115.74248127392502</c:v>
                </c:pt>
                <c:pt idx="1379" formatCode="0.0">
                  <c:v>116.67706460725822</c:v>
                </c:pt>
                <c:pt idx="1380" formatCode="0.0">
                  <c:v>117.61164794059164</c:v>
                </c:pt>
                <c:pt idx="1381" formatCode="0.0">
                  <c:v>118.54623127392506</c:v>
                </c:pt>
                <c:pt idx="1382" formatCode="0.0">
                  <c:v>119.48081460725825</c:v>
                </c:pt>
                <c:pt idx="1383" formatCode="0.0">
                  <c:v>120.41539794059167</c:v>
                </c:pt>
                <c:pt idx="1384" formatCode="0.0">
                  <c:v>121.3499812739251</c:v>
                </c:pt>
                <c:pt idx="1385" formatCode="0.0">
                  <c:v>122.28456460725829</c:v>
                </c:pt>
                <c:pt idx="1386" formatCode="0.0">
                  <c:v>123.21914794059171</c:v>
                </c:pt>
                <c:pt idx="1387" formatCode="0.0">
                  <c:v>124.1537312739249</c:v>
                </c:pt>
                <c:pt idx="1388" formatCode="0.0">
                  <c:v>125.08831460725833</c:v>
                </c:pt>
                <c:pt idx="1389" formatCode="0.0">
                  <c:v>126.02289794059175</c:v>
                </c:pt>
                <c:pt idx="1390" formatCode="0.0">
                  <c:v>126.95748127392494</c:v>
                </c:pt>
                <c:pt idx="1391" formatCode="0.0">
                  <c:v>127.89206460725836</c:v>
                </c:pt>
                <c:pt idx="1392" formatCode="0.0">
                  <c:v>128.82664794059156</c:v>
                </c:pt>
                <c:pt idx="1393" formatCode="0.0">
                  <c:v>129.76123127392498</c:v>
                </c:pt>
                <c:pt idx="1394" formatCode="0.0">
                  <c:v>130.6958146072584</c:v>
                </c:pt>
                <c:pt idx="1395" formatCode="0.0">
                  <c:v>131.63039794059159</c:v>
                </c:pt>
                <c:pt idx="1396" formatCode="0.0">
                  <c:v>132.56498127392501</c:v>
                </c:pt>
                <c:pt idx="1397" formatCode="0.0">
                  <c:v>133.49956460725843</c:v>
                </c:pt>
                <c:pt idx="1398" formatCode="0.0">
                  <c:v>134.43414794059163</c:v>
                </c:pt>
                <c:pt idx="1399" formatCode="0.0">
                  <c:v>135.36873127392505</c:v>
                </c:pt>
                <c:pt idx="1400" formatCode="0.0">
                  <c:v>136.30331460725824</c:v>
                </c:pt>
                <c:pt idx="1401" formatCode="0.0">
                  <c:v>137.23789794059167</c:v>
                </c:pt>
                <c:pt idx="1402" formatCode="0.0">
                  <c:v>138.17248127392509</c:v>
                </c:pt>
                <c:pt idx="1403" formatCode="0.0">
                  <c:v>139.10706460725828</c:v>
                </c:pt>
                <c:pt idx="1404" formatCode="0.0">
                  <c:v>140.0416479405917</c:v>
                </c:pt>
                <c:pt idx="1405" formatCode="0.0">
                  <c:v>140.9762312739249</c:v>
                </c:pt>
                <c:pt idx="1406" formatCode="0.0">
                  <c:v>141.91081460725832</c:v>
                </c:pt>
                <c:pt idx="1407" formatCode="0.0">
                  <c:v>142.84539794059174</c:v>
                </c:pt>
                <c:pt idx="1408" formatCode="0.0">
                  <c:v>143.77998127392493</c:v>
                </c:pt>
                <c:pt idx="1409" formatCode="0.0">
                  <c:v>144.71456460725835</c:v>
                </c:pt>
                <c:pt idx="1410" formatCode="0.0">
                  <c:v>145.64914794059177</c:v>
                </c:pt>
                <c:pt idx="1411" formatCode="0.0">
                  <c:v>146.58373127392497</c:v>
                </c:pt>
                <c:pt idx="1412" formatCode="0.0">
                  <c:v>147.51831460725839</c:v>
                </c:pt>
                <c:pt idx="1413" formatCode="0.0">
                  <c:v>148.45289794059158</c:v>
                </c:pt>
                <c:pt idx="1414" formatCode="0.0">
                  <c:v>149.387481273925</c:v>
                </c:pt>
                <c:pt idx="1415" formatCode="0.0">
                  <c:v>150.32206460725843</c:v>
                </c:pt>
                <c:pt idx="1416" formatCode="0.0">
                  <c:v>151.25664794059162</c:v>
                </c:pt>
                <c:pt idx="1417" formatCode="0.0">
                  <c:v>152.19123127392504</c:v>
                </c:pt>
                <c:pt idx="1418" formatCode="0.0">
                  <c:v>153.12581460725823</c:v>
                </c:pt>
                <c:pt idx="1419" formatCode="0.0">
                  <c:v>154.06039794059166</c:v>
                </c:pt>
                <c:pt idx="1420" formatCode="0.0">
                  <c:v>154.99498127392508</c:v>
                </c:pt>
                <c:pt idx="1421" formatCode="0.0">
                  <c:v>155.92956460725827</c:v>
                </c:pt>
                <c:pt idx="1422" formatCode="0.0">
                  <c:v>156.86414794059169</c:v>
                </c:pt>
                <c:pt idx="1423" formatCode="0.0">
                  <c:v>157.79873127392511</c:v>
                </c:pt>
                <c:pt idx="1424" formatCode="0.0">
                  <c:v>158.73331460725831</c:v>
                </c:pt>
                <c:pt idx="1425" formatCode="0.0">
                  <c:v>159.66789794059173</c:v>
                </c:pt>
                <c:pt idx="1426" formatCode="0.0">
                  <c:v>160.60248127392492</c:v>
                </c:pt>
                <c:pt idx="1427" formatCode="0.0">
                  <c:v>161.53706460725834</c:v>
                </c:pt>
                <c:pt idx="1428" formatCode="0.0">
                  <c:v>162.47164794059177</c:v>
                </c:pt>
                <c:pt idx="1429" formatCode="0.0">
                  <c:v>163.40623127392496</c:v>
                </c:pt>
                <c:pt idx="1430" formatCode="0.0">
                  <c:v>164.34081460725838</c:v>
                </c:pt>
                <c:pt idx="1431" formatCode="0.0">
                  <c:v>165.27539794059157</c:v>
                </c:pt>
                <c:pt idx="1432" formatCode="0.0">
                  <c:v>166.209981273925</c:v>
                </c:pt>
                <c:pt idx="1433" formatCode="0.0">
                  <c:v>167.14456460725842</c:v>
                </c:pt>
                <c:pt idx="1434" formatCode="0.0">
                  <c:v>168.07914794059161</c:v>
                </c:pt>
                <c:pt idx="1435" formatCode="0.0">
                  <c:v>169.01373127392503</c:v>
                </c:pt>
                <c:pt idx="1436" formatCode="0.0">
                  <c:v>169.94831460725845</c:v>
                </c:pt>
                <c:pt idx="1437" formatCode="0.0">
                  <c:v>170.88289794059165</c:v>
                </c:pt>
                <c:pt idx="1438" formatCode="0.0">
                  <c:v>171.81748127392507</c:v>
                </c:pt>
                <c:pt idx="1439" formatCode="0.0">
                  <c:v>172.75206460725826</c:v>
                </c:pt>
                <c:pt idx="1440" formatCode="0.0">
                  <c:v>173.68664794059168</c:v>
                </c:pt>
                <c:pt idx="1441" formatCode="0.0">
                  <c:v>174.6212312739251</c:v>
                </c:pt>
                <c:pt idx="1442" formatCode="0.0">
                  <c:v>175.5558146072583</c:v>
                </c:pt>
                <c:pt idx="1443" formatCode="0.0">
                  <c:v>176.49039794059172</c:v>
                </c:pt>
                <c:pt idx="1444" formatCode="0.0">
                  <c:v>177.42498127392491</c:v>
                </c:pt>
                <c:pt idx="1445" formatCode="0.0">
                  <c:v>178.35956460725833</c:v>
                </c:pt>
                <c:pt idx="1446" formatCode="0.0">
                  <c:v>179.29414794059176</c:v>
                </c:pt>
                <c:pt idx="1447" formatCode="0.0">
                  <c:v>-179.77126872607505</c:v>
                </c:pt>
                <c:pt idx="1448" formatCode="0.0">
                  <c:v>-178.83668539274163</c:v>
                </c:pt>
                <c:pt idx="1449" formatCode="0.0">
                  <c:v>-177.90210205940843</c:v>
                </c:pt>
                <c:pt idx="1450" formatCode="0.0">
                  <c:v>-176.96751872607501</c:v>
                </c:pt>
                <c:pt idx="1451" formatCode="0.0">
                  <c:v>-176.03293539274159</c:v>
                </c:pt>
                <c:pt idx="1452" formatCode="0.0">
                  <c:v>-175.0983520594084</c:v>
                </c:pt>
                <c:pt idx="1453" formatCode="0.0">
                  <c:v>-174.16376872607498</c:v>
                </c:pt>
                <c:pt idx="1454" formatCode="0.0">
                  <c:v>-173.22918539274156</c:v>
                </c:pt>
                <c:pt idx="1455" formatCode="0.0">
                  <c:v>-172.29460205940836</c:v>
                </c:pt>
                <c:pt idx="1456" formatCode="0.0">
                  <c:v>-171.36001872607494</c:v>
                </c:pt>
                <c:pt idx="1457" formatCode="0.0">
                  <c:v>-170.42543539274175</c:v>
                </c:pt>
                <c:pt idx="1458" formatCode="0.0">
                  <c:v>-169.49085205940833</c:v>
                </c:pt>
                <c:pt idx="1459" formatCode="0.0">
                  <c:v>-168.5562687260749</c:v>
                </c:pt>
                <c:pt idx="1460" formatCode="0.0">
                  <c:v>-167.62168539274171</c:v>
                </c:pt>
                <c:pt idx="1461" formatCode="0.0">
                  <c:v>-166.68710205940829</c:v>
                </c:pt>
                <c:pt idx="1462" formatCode="0.0">
                  <c:v>-165.75251872607487</c:v>
                </c:pt>
                <c:pt idx="1463" formatCode="0.0">
                  <c:v>-164.81793539274167</c:v>
                </c:pt>
                <c:pt idx="1464" formatCode="0.0">
                  <c:v>-163.88335205940825</c:v>
                </c:pt>
                <c:pt idx="1465" formatCode="0.0">
                  <c:v>-162.94876872607506</c:v>
                </c:pt>
                <c:pt idx="1466" formatCode="0.0">
                  <c:v>-162.01418539274164</c:v>
                </c:pt>
                <c:pt idx="1467" formatCode="0.0">
                  <c:v>-161.07960205940844</c:v>
                </c:pt>
                <c:pt idx="1468" formatCode="0.0">
                  <c:v>-160.14501872607502</c:v>
                </c:pt>
                <c:pt idx="1469" formatCode="0.0">
                  <c:v>-159.2104353927416</c:v>
                </c:pt>
                <c:pt idx="1470" formatCode="0.0">
                  <c:v>-158.27585205940841</c:v>
                </c:pt>
                <c:pt idx="1471" formatCode="0.0">
                  <c:v>-157.34126872607499</c:v>
                </c:pt>
                <c:pt idx="1472" formatCode="0.0">
                  <c:v>-156.40668539274157</c:v>
                </c:pt>
                <c:pt idx="1473" formatCode="0.0">
                  <c:v>-155.47210205940837</c:v>
                </c:pt>
                <c:pt idx="1474" formatCode="0.0">
                  <c:v>-154.53751872607495</c:v>
                </c:pt>
                <c:pt idx="1475" formatCode="0.0">
                  <c:v>-153.60293539274176</c:v>
                </c:pt>
                <c:pt idx="1476" formatCode="0.0">
                  <c:v>-152.66835205940833</c:v>
                </c:pt>
                <c:pt idx="1477" formatCode="0.0">
                  <c:v>-151.73376872607491</c:v>
                </c:pt>
                <c:pt idx="1478" formatCode="0.0">
                  <c:v>-150.79918539274172</c:v>
                </c:pt>
                <c:pt idx="1479" formatCode="0.0">
                  <c:v>-149.8646020594083</c:v>
                </c:pt>
                <c:pt idx="1480" formatCode="0.0">
                  <c:v>-148.93001872607488</c:v>
                </c:pt>
                <c:pt idx="1481" formatCode="0.0">
                  <c:v>-147.99543539274168</c:v>
                </c:pt>
                <c:pt idx="1482" formatCode="0.0">
                  <c:v>-147.06085205940826</c:v>
                </c:pt>
                <c:pt idx="1483" formatCode="0.0">
                  <c:v>-146.12626872607507</c:v>
                </c:pt>
                <c:pt idx="1484" formatCode="0.0">
                  <c:v>-145.19168539274165</c:v>
                </c:pt>
                <c:pt idx="1485" formatCode="0.0">
                  <c:v>-144.25710205940823</c:v>
                </c:pt>
                <c:pt idx="1486" formatCode="0.0">
                  <c:v>-143.32251872607503</c:v>
                </c:pt>
                <c:pt idx="1487" formatCode="0.0">
                  <c:v>-142.38793539274161</c:v>
                </c:pt>
                <c:pt idx="1488" formatCode="0.0">
                  <c:v>-141.45335205940842</c:v>
                </c:pt>
                <c:pt idx="1489" formatCode="0.0">
                  <c:v>-140.518768726075</c:v>
                </c:pt>
                <c:pt idx="1490" formatCode="0.0">
                  <c:v>-139.58418539274157</c:v>
                </c:pt>
                <c:pt idx="1491" formatCode="0.0">
                  <c:v>-138.64960205940838</c:v>
                </c:pt>
                <c:pt idx="1492" formatCode="0.0">
                  <c:v>-137.71501872607496</c:v>
                </c:pt>
                <c:pt idx="1493" formatCode="0.0">
                  <c:v>-136.78043539274177</c:v>
                </c:pt>
                <c:pt idx="1494" formatCode="0.0">
                  <c:v>-135.84585205940834</c:v>
                </c:pt>
                <c:pt idx="1495" formatCode="0.0">
                  <c:v>-134.91126872607492</c:v>
                </c:pt>
                <c:pt idx="1496" formatCode="0.0">
                  <c:v>-133.97668539274173</c:v>
                </c:pt>
                <c:pt idx="1497" formatCode="0.0">
                  <c:v>-133.04210205940831</c:v>
                </c:pt>
                <c:pt idx="1498" formatCode="0.0">
                  <c:v>-132.10751872607489</c:v>
                </c:pt>
                <c:pt idx="1499" formatCode="0.0">
                  <c:v>-131.17293539274169</c:v>
                </c:pt>
                <c:pt idx="1500" formatCode="0.0">
                  <c:v>-130.23835205940827</c:v>
                </c:pt>
                <c:pt idx="1501" formatCode="0.0">
                  <c:v>-129.30376872607508</c:v>
                </c:pt>
                <c:pt idx="1502" formatCode="0.0">
                  <c:v>-128.36918539274166</c:v>
                </c:pt>
                <c:pt idx="1503" formatCode="0.0">
                  <c:v>-127.43460205940823</c:v>
                </c:pt>
                <c:pt idx="1504" formatCode="0.0">
                  <c:v>-126.50001872607504</c:v>
                </c:pt>
                <c:pt idx="1505" formatCode="0.0">
                  <c:v>-125.56543539274162</c:v>
                </c:pt>
                <c:pt idx="1506" formatCode="0.0">
                  <c:v>-124.63085205940843</c:v>
                </c:pt>
                <c:pt idx="1507" formatCode="0.0">
                  <c:v>-123.696268726075</c:v>
                </c:pt>
                <c:pt idx="1508" formatCode="0.0">
                  <c:v>-122.76168539274158</c:v>
                </c:pt>
                <c:pt idx="1509" formatCode="0.0">
                  <c:v>-121.82710205940839</c:v>
                </c:pt>
                <c:pt idx="1510" formatCode="0.0">
                  <c:v>-120.89251872607497</c:v>
                </c:pt>
                <c:pt idx="1511" formatCode="0.0">
                  <c:v>-119.95793539274155</c:v>
                </c:pt>
                <c:pt idx="1512" formatCode="0.0">
                  <c:v>-119.02335205940835</c:v>
                </c:pt>
                <c:pt idx="1513" formatCode="0.0">
                  <c:v>-118.08876872607493</c:v>
                </c:pt>
                <c:pt idx="1514" formatCode="0.0">
                  <c:v>-117.15418539274174</c:v>
                </c:pt>
                <c:pt idx="1515" formatCode="0.0">
                  <c:v>-116.21960205940832</c:v>
                </c:pt>
                <c:pt idx="1516" formatCode="0.0">
                  <c:v>-115.2850187260749</c:v>
                </c:pt>
                <c:pt idx="1517" formatCode="0.0">
                  <c:v>-114.3504353927417</c:v>
                </c:pt>
                <c:pt idx="1518" formatCode="0.0">
                  <c:v>-113.41585205940828</c:v>
                </c:pt>
                <c:pt idx="1519" formatCode="0.0">
                  <c:v>-112.48126872607509</c:v>
                </c:pt>
                <c:pt idx="1520" formatCode="0.0">
                  <c:v>-111.54668539274167</c:v>
                </c:pt>
                <c:pt idx="1521" formatCode="0.0">
                  <c:v>-110.61210205940824</c:v>
                </c:pt>
                <c:pt idx="1522" formatCode="0.0">
                  <c:v>-109.67751872607505</c:v>
                </c:pt>
                <c:pt idx="1523" formatCode="0.0">
                  <c:v>-108.74293539274163</c:v>
                </c:pt>
                <c:pt idx="1524" formatCode="0.0">
                  <c:v>-107.80835205940821</c:v>
                </c:pt>
                <c:pt idx="1525" formatCode="0.0">
                  <c:v>-106.87376872607501</c:v>
                </c:pt>
                <c:pt idx="1526" formatCode="0.0">
                  <c:v>-105.93918539274159</c:v>
                </c:pt>
                <c:pt idx="1527" formatCode="0.0">
                  <c:v>-105.0046020594084</c:v>
                </c:pt>
                <c:pt idx="1528" formatCode="0.0">
                  <c:v>-104.07001872607498</c:v>
                </c:pt>
                <c:pt idx="1529" formatCode="0.0">
                  <c:v>-103.13543539274156</c:v>
                </c:pt>
                <c:pt idx="1530" formatCode="0.0">
                  <c:v>-102.20085205940836</c:v>
                </c:pt>
                <c:pt idx="1531" formatCode="0.0">
                  <c:v>-101.26626872607494</c:v>
                </c:pt>
                <c:pt idx="1532" formatCode="0.0">
                  <c:v>-100.33168539274175</c:v>
                </c:pt>
                <c:pt idx="1533" formatCode="0.0">
                  <c:v>-99.397102059408326</c:v>
                </c:pt>
                <c:pt idx="1534" formatCode="0.0">
                  <c:v>-98.462518726074904</c:v>
                </c:pt>
                <c:pt idx="1535" formatCode="0.0">
                  <c:v>-97.527935392741711</c:v>
                </c:pt>
                <c:pt idx="1536" formatCode="0.0">
                  <c:v>-96.593352059408289</c:v>
                </c:pt>
                <c:pt idx="1537" formatCode="0.0">
                  <c:v>-95.658768726075095</c:v>
                </c:pt>
                <c:pt idx="1538" formatCode="0.0">
                  <c:v>-94.724185392741674</c:v>
                </c:pt>
                <c:pt idx="1539" formatCode="0.0">
                  <c:v>-93.789602059408253</c:v>
                </c:pt>
                <c:pt idx="1540" formatCode="0.0">
                  <c:v>-92.855018726075059</c:v>
                </c:pt>
                <c:pt idx="1541" formatCode="0.0">
                  <c:v>-91.920435392741638</c:v>
                </c:pt>
                <c:pt idx="1542" formatCode="0.0">
                  <c:v>-90.985852059408444</c:v>
                </c:pt>
                <c:pt idx="1543" formatCode="0.0">
                  <c:v>-90.051268726075023</c:v>
                </c:pt>
                <c:pt idx="1544" formatCode="0.0">
                  <c:v>-89.116685392741601</c:v>
                </c:pt>
                <c:pt idx="1545" formatCode="0.0">
                  <c:v>-88.182102059408408</c:v>
                </c:pt>
                <c:pt idx="1546" formatCode="0.0">
                  <c:v>-87.247518726074986</c:v>
                </c:pt>
                <c:pt idx="1547" formatCode="0.0">
                  <c:v>-86.312935392741565</c:v>
                </c:pt>
                <c:pt idx="1548" formatCode="0.0">
                  <c:v>-85.378352059408371</c:v>
                </c:pt>
                <c:pt idx="1549" formatCode="0.0">
                  <c:v>-84.44376872607495</c:v>
                </c:pt>
                <c:pt idx="1550" formatCode="0.0">
                  <c:v>-83.509185392741756</c:v>
                </c:pt>
                <c:pt idx="1551" formatCode="0.0">
                  <c:v>-82.574602059408335</c:v>
                </c:pt>
                <c:pt idx="1552" formatCode="0.0">
                  <c:v>-81.640018726074914</c:v>
                </c:pt>
                <c:pt idx="1553" formatCode="0.0">
                  <c:v>-80.70543539274172</c:v>
                </c:pt>
                <c:pt idx="1554" formatCode="0.0">
                  <c:v>-79.770852059408298</c:v>
                </c:pt>
                <c:pt idx="1555" formatCode="0.0">
                  <c:v>-78.836268726075104</c:v>
                </c:pt>
                <c:pt idx="1556" formatCode="0.0">
                  <c:v>-77.901685392741683</c:v>
                </c:pt>
                <c:pt idx="1557" formatCode="0.0">
                  <c:v>-76.967102059408262</c:v>
                </c:pt>
                <c:pt idx="1558" formatCode="0.0">
                  <c:v>-76.032518726075068</c:v>
                </c:pt>
                <c:pt idx="1559" formatCode="0.0">
                  <c:v>-75.097935392741647</c:v>
                </c:pt>
                <c:pt idx="1560" formatCode="0.0">
                  <c:v>-74.163352059408226</c:v>
                </c:pt>
                <c:pt idx="1561" formatCode="0.0">
                  <c:v>-73.228768726075032</c:v>
                </c:pt>
                <c:pt idx="1562" formatCode="0.0">
                  <c:v>-72.29418539274161</c:v>
                </c:pt>
                <c:pt idx="1563" formatCode="0.0">
                  <c:v>-71.359602059408417</c:v>
                </c:pt>
                <c:pt idx="1564" formatCode="0.0">
                  <c:v>-70.425018726074995</c:v>
                </c:pt>
                <c:pt idx="1565" formatCode="0.0">
                  <c:v>-69.490435392741574</c:v>
                </c:pt>
                <c:pt idx="1566" formatCode="0.0">
                  <c:v>-68.55585205940838</c:v>
                </c:pt>
                <c:pt idx="1567" formatCode="0.0">
                  <c:v>-67.621268726074959</c:v>
                </c:pt>
                <c:pt idx="1568" formatCode="0.0">
                  <c:v>-66.686685392741765</c:v>
                </c:pt>
                <c:pt idx="1569" formatCode="0.0">
                  <c:v>-65.752102059408344</c:v>
                </c:pt>
                <c:pt idx="1570" formatCode="0.0">
                  <c:v>-64.817518726074923</c:v>
                </c:pt>
                <c:pt idx="1571" formatCode="0.0">
                  <c:v>-63.882935392741729</c:v>
                </c:pt>
                <c:pt idx="1572" formatCode="0.0">
                  <c:v>-62.948352059408307</c:v>
                </c:pt>
                <c:pt idx="1573" formatCode="0.0">
                  <c:v>-62.013768726074886</c:v>
                </c:pt>
                <c:pt idx="1574" formatCode="0.0">
                  <c:v>-61.079185392741692</c:v>
                </c:pt>
                <c:pt idx="1575" formatCode="0.0">
                  <c:v>-60.144602059408271</c:v>
                </c:pt>
                <c:pt idx="1576" formatCode="0.0">
                  <c:v>-59.210018726075077</c:v>
                </c:pt>
                <c:pt idx="1577" formatCode="0.0">
                  <c:v>-58.275435392741656</c:v>
                </c:pt>
                <c:pt idx="1578" formatCode="0.0">
                  <c:v>-57.340852059408235</c:v>
                </c:pt>
                <c:pt idx="1579" formatCode="0.0">
                  <c:v>-56.406268726075041</c:v>
                </c:pt>
                <c:pt idx="1580" formatCode="0.0">
                  <c:v>-55.47168539274162</c:v>
                </c:pt>
                <c:pt idx="1581" formatCode="0.0">
                  <c:v>-54.537102059408426</c:v>
                </c:pt>
                <c:pt idx="1582" formatCode="0.0">
                  <c:v>-53.602518726075004</c:v>
                </c:pt>
                <c:pt idx="1583" formatCode="0.0">
                  <c:v>-52.667935392741583</c:v>
                </c:pt>
                <c:pt idx="1584" formatCode="0.0">
                  <c:v>-51.733352059408389</c:v>
                </c:pt>
                <c:pt idx="1585" formatCode="0.0">
                  <c:v>-50.798768726074968</c:v>
                </c:pt>
                <c:pt idx="1586" formatCode="0.0">
                  <c:v>-49.864185392741547</c:v>
                </c:pt>
                <c:pt idx="1587" formatCode="0.0">
                  <c:v>-48.929602059408353</c:v>
                </c:pt>
                <c:pt idx="1588" formatCode="0.0">
                  <c:v>-47.995018726074932</c:v>
                </c:pt>
                <c:pt idx="1589" formatCode="0.0">
                  <c:v>-47.060435392741738</c:v>
                </c:pt>
                <c:pt idx="1590" formatCode="0.0">
                  <c:v>-46.125852059408317</c:v>
                </c:pt>
                <c:pt idx="1591" formatCode="0.0">
                  <c:v>-45.191268726074895</c:v>
                </c:pt>
                <c:pt idx="1592" formatCode="0.0">
                  <c:v>-44.256685392741701</c:v>
                </c:pt>
                <c:pt idx="1593" formatCode="0.0">
                  <c:v>-43.32210205940828</c:v>
                </c:pt>
                <c:pt idx="1594" formatCode="0.0">
                  <c:v>-42.387518726075086</c:v>
                </c:pt>
                <c:pt idx="1595" formatCode="0.0">
                  <c:v>-41.452935392741665</c:v>
                </c:pt>
                <c:pt idx="1596" formatCode="0.0">
                  <c:v>-40.518352059408244</c:v>
                </c:pt>
                <c:pt idx="1597" formatCode="0.0">
                  <c:v>-39.58376872607505</c:v>
                </c:pt>
                <c:pt idx="1598" formatCode="0.0">
                  <c:v>-38.649185392741629</c:v>
                </c:pt>
                <c:pt idx="1599" formatCode="0.0">
                  <c:v>-37.714602059408207</c:v>
                </c:pt>
                <c:pt idx="1600" formatCode="0.0">
                  <c:v>-36.780018726075014</c:v>
                </c:pt>
                <c:pt idx="1601" formatCode="0.0">
                  <c:v>-35.845435392741592</c:v>
                </c:pt>
                <c:pt idx="1602" formatCode="0.0">
                  <c:v>-34.910852059408398</c:v>
                </c:pt>
                <c:pt idx="1603" formatCode="0.0">
                  <c:v>-33.976268726074977</c:v>
                </c:pt>
                <c:pt idx="1604" formatCode="0.0">
                  <c:v>-33.041685392741783</c:v>
                </c:pt>
                <c:pt idx="1605" formatCode="0.0">
                  <c:v>-32.107102059408362</c:v>
                </c:pt>
                <c:pt idx="1606" formatCode="0.0">
                  <c:v>-31.172518726074941</c:v>
                </c:pt>
                <c:pt idx="1607" formatCode="0.0">
                  <c:v>-30.237935392741747</c:v>
                </c:pt>
                <c:pt idx="1608" formatCode="0.0">
                  <c:v>-29.303352059408326</c:v>
                </c:pt>
                <c:pt idx="1609" formatCode="0.0">
                  <c:v>-28.368768726074904</c:v>
                </c:pt>
                <c:pt idx="1610" formatCode="0.0">
                  <c:v>-27.434185392741711</c:v>
                </c:pt>
                <c:pt idx="1611" formatCode="0.0">
                  <c:v>-26.499602059408289</c:v>
                </c:pt>
                <c:pt idx="1612" formatCode="0.0">
                  <c:v>-25.565018726075095</c:v>
                </c:pt>
                <c:pt idx="1613" formatCode="0.0">
                  <c:v>-24.630435392741674</c:v>
                </c:pt>
                <c:pt idx="1614" formatCode="0.0">
                  <c:v>-23.695852059408253</c:v>
                </c:pt>
                <c:pt idx="1615" formatCode="0.0">
                  <c:v>-22.761268726075059</c:v>
                </c:pt>
                <c:pt idx="1616" formatCode="0.0">
                  <c:v>-21.826685392741638</c:v>
                </c:pt>
                <c:pt idx="1617" formatCode="0.0">
                  <c:v>-20.892102059408217</c:v>
                </c:pt>
                <c:pt idx="1618" formatCode="0.0">
                  <c:v>-19.957518726075023</c:v>
                </c:pt>
                <c:pt idx="1619" formatCode="0.0">
                  <c:v>-19.022935392741601</c:v>
                </c:pt>
                <c:pt idx="1620" formatCode="0.0">
                  <c:v>-18.088352059408408</c:v>
                </c:pt>
                <c:pt idx="1621" formatCode="0.0">
                  <c:v>-17.153768726074986</c:v>
                </c:pt>
                <c:pt idx="1622" formatCode="0.0">
                  <c:v>-16.219185392741565</c:v>
                </c:pt>
                <c:pt idx="1623" formatCode="0.0">
                  <c:v>-15.284602059408371</c:v>
                </c:pt>
                <c:pt idx="1624" formatCode="0.0">
                  <c:v>-14.35001872607495</c:v>
                </c:pt>
                <c:pt idx="1625" formatCode="0.0">
                  <c:v>-13.415435392741756</c:v>
                </c:pt>
                <c:pt idx="1626" formatCode="0.0">
                  <c:v>-12.480852059408335</c:v>
                </c:pt>
                <c:pt idx="1627" formatCode="0.0">
                  <c:v>-11.546268726074914</c:v>
                </c:pt>
                <c:pt idx="1628" formatCode="0.0">
                  <c:v>-10.61168539274172</c:v>
                </c:pt>
                <c:pt idx="1629" formatCode="0.0">
                  <c:v>-9.6771020594082984</c:v>
                </c:pt>
                <c:pt idx="1630" formatCode="0.0">
                  <c:v>-8.7425187260751045</c:v>
                </c:pt>
                <c:pt idx="1631" formatCode="0.0">
                  <c:v>-7.8079353927416832</c:v>
                </c:pt>
                <c:pt idx="1632" formatCode="0.0">
                  <c:v>-6.873352059408262</c:v>
                </c:pt>
                <c:pt idx="1633" formatCode="0.0">
                  <c:v>-5.9387687260750681</c:v>
                </c:pt>
                <c:pt idx="1634" formatCode="0.0">
                  <c:v>-5.0041853927416469</c:v>
                </c:pt>
                <c:pt idx="1635" formatCode="0.0">
                  <c:v>-4.0696020594082256</c:v>
                </c:pt>
                <c:pt idx="1636" formatCode="0.0">
                  <c:v>-3.1350187260750317</c:v>
                </c:pt>
                <c:pt idx="1637" formatCode="0.0">
                  <c:v>-2.2004353927416105</c:v>
                </c:pt>
                <c:pt idx="1638" formatCode="0.0">
                  <c:v>-1.2658520594084166</c:v>
                </c:pt>
                <c:pt idx="1639" formatCode="0.0">
                  <c:v>-0.33126872607499536</c:v>
                </c:pt>
                <c:pt idx="1640" formatCode="0.0">
                  <c:v>0.60331460725842589</c:v>
                </c:pt>
                <c:pt idx="1641" formatCode="0.0">
                  <c:v>1.5378979405916198</c:v>
                </c:pt>
                <c:pt idx="1642" formatCode="0.0">
                  <c:v>2.472481273925041</c:v>
                </c:pt>
                <c:pt idx="1643" formatCode="0.0">
                  <c:v>3.4070646072582349</c:v>
                </c:pt>
                <c:pt idx="1644" formatCode="0.0">
                  <c:v>4.3416479405916562</c:v>
                </c:pt>
                <c:pt idx="1645" formatCode="0.0">
                  <c:v>5.2762312739250774</c:v>
                </c:pt>
                <c:pt idx="1646" formatCode="0.0">
                  <c:v>6.2108146072582713</c:v>
                </c:pt>
                <c:pt idx="1647" formatCode="0.0">
                  <c:v>7.1453979405916925</c:v>
                </c:pt>
                <c:pt idx="1648" formatCode="0.0">
                  <c:v>8.0799812739251138</c:v>
                </c:pt>
                <c:pt idx="1649" formatCode="0.0">
                  <c:v>9.0145646072583077</c:v>
                </c:pt>
                <c:pt idx="1650" formatCode="0.0">
                  <c:v>9.9491479405917289</c:v>
                </c:pt>
                <c:pt idx="1651" formatCode="0.0">
                  <c:v>10.883731273924923</c:v>
                </c:pt>
                <c:pt idx="1652" formatCode="0.0">
                  <c:v>11.818314607258344</c:v>
                </c:pt>
                <c:pt idx="1653" formatCode="0.0">
                  <c:v>12.752897940591765</c:v>
                </c:pt>
                <c:pt idx="1654" formatCode="0.0">
                  <c:v>13.687481273924959</c:v>
                </c:pt>
                <c:pt idx="1655" formatCode="0.0">
                  <c:v>14.62206460725838</c:v>
                </c:pt>
                <c:pt idx="1656" formatCode="0.0">
                  <c:v>15.556647940591574</c:v>
                </c:pt>
                <c:pt idx="1657" formatCode="0.0">
                  <c:v>16.491231273924996</c:v>
                </c:pt>
                <c:pt idx="1658" formatCode="0.0">
                  <c:v>17.425814607258417</c:v>
                </c:pt>
                <c:pt idx="1659" formatCode="0.0">
                  <c:v>18.360397940591611</c:v>
                </c:pt>
                <c:pt idx="1660" formatCode="0.0">
                  <c:v>19.294981273925032</c:v>
                </c:pt>
                <c:pt idx="1661" formatCode="0.0">
                  <c:v>20.229564607258453</c:v>
                </c:pt>
                <c:pt idx="1662" formatCode="0.0">
                  <c:v>21.164147940591647</c:v>
                </c:pt>
                <c:pt idx="1663" formatCode="0.0">
                  <c:v>22.098731273925068</c:v>
                </c:pt>
                <c:pt idx="1664" formatCode="0.0">
                  <c:v>23.033314607258262</c:v>
                </c:pt>
                <c:pt idx="1665" formatCode="0.0">
                  <c:v>23.967897940591683</c:v>
                </c:pt>
                <c:pt idx="1666" formatCode="0.0">
                  <c:v>24.902481273925105</c:v>
                </c:pt>
                <c:pt idx="1667" formatCode="0.0">
                  <c:v>25.837064607258299</c:v>
                </c:pt>
                <c:pt idx="1668" formatCode="0.0">
                  <c:v>26.77164794059172</c:v>
                </c:pt>
                <c:pt idx="1669" formatCode="0.0">
                  <c:v>27.706231273924914</c:v>
                </c:pt>
                <c:pt idx="1670" formatCode="0.0">
                  <c:v>28.640814607258335</c:v>
                </c:pt>
                <c:pt idx="1671" formatCode="0.0">
                  <c:v>29.575397940591756</c:v>
                </c:pt>
                <c:pt idx="1672" formatCode="0.0">
                  <c:v>30.50998127392495</c:v>
                </c:pt>
                <c:pt idx="1673" formatCode="0.0">
                  <c:v>31.444564607258371</c:v>
                </c:pt>
                <c:pt idx="1674" formatCode="0.0">
                  <c:v>32.379147940591565</c:v>
                </c:pt>
                <c:pt idx="1675" formatCode="0.0">
                  <c:v>33.313731273924986</c:v>
                </c:pt>
                <c:pt idx="1676" formatCode="0.0">
                  <c:v>34.248314607258408</c:v>
                </c:pt>
                <c:pt idx="1677" formatCode="0.0">
                  <c:v>35.182897940591602</c:v>
                </c:pt>
                <c:pt idx="1678" formatCode="0.0">
                  <c:v>36.117481273925023</c:v>
                </c:pt>
                <c:pt idx="1679" formatCode="0.0">
                  <c:v>37.052064607258444</c:v>
                </c:pt>
                <c:pt idx="1680" formatCode="0.0">
                  <c:v>37.986647940591638</c:v>
                </c:pt>
                <c:pt idx="1681" formatCode="0.0">
                  <c:v>38.921231273925059</c:v>
                </c:pt>
                <c:pt idx="1682" formatCode="0.0">
                  <c:v>39.855814607258253</c:v>
                </c:pt>
                <c:pt idx="1683" formatCode="0.0">
                  <c:v>40.790397940591674</c:v>
                </c:pt>
                <c:pt idx="1684" formatCode="0.0">
                  <c:v>41.724981273925096</c:v>
                </c:pt>
                <c:pt idx="1685" formatCode="0.0">
                  <c:v>42.659564607258289</c:v>
                </c:pt>
                <c:pt idx="1686" formatCode="0.0">
                  <c:v>43.594147940591711</c:v>
                </c:pt>
                <c:pt idx="1687" formatCode="0.0">
                  <c:v>44.528731273925132</c:v>
                </c:pt>
                <c:pt idx="1688" formatCode="0.0">
                  <c:v>45.463314607258326</c:v>
                </c:pt>
                <c:pt idx="1689" formatCode="0.0">
                  <c:v>46.397897940591747</c:v>
                </c:pt>
                <c:pt idx="1690" formatCode="0.0">
                  <c:v>47.332481273924941</c:v>
                </c:pt>
                <c:pt idx="1691" formatCode="0.0">
                  <c:v>48.267064607258362</c:v>
                </c:pt>
                <c:pt idx="1692" formatCode="0.0">
                  <c:v>49.201647940591556</c:v>
                </c:pt>
                <c:pt idx="1693" formatCode="0.0">
                  <c:v>50.136231273924977</c:v>
                </c:pt>
                <c:pt idx="1694" formatCode="0.0">
                  <c:v>51.070814607258399</c:v>
                </c:pt>
                <c:pt idx="1695" formatCode="0.0">
                  <c:v>52.005397940591592</c:v>
                </c:pt>
                <c:pt idx="1696" formatCode="0.0">
                  <c:v>52.939981273925014</c:v>
                </c:pt>
                <c:pt idx="1697" formatCode="0.0">
                  <c:v>53.874564607258435</c:v>
                </c:pt>
                <c:pt idx="1698" formatCode="0.0">
                  <c:v>54.809147940591629</c:v>
                </c:pt>
                <c:pt idx="1699" formatCode="0.0">
                  <c:v>55.74373127392505</c:v>
                </c:pt>
                <c:pt idx="1700" formatCode="0.0">
                  <c:v>56.678314607258244</c:v>
                </c:pt>
                <c:pt idx="1701" formatCode="0.0">
                  <c:v>57.612897940591665</c:v>
                </c:pt>
                <c:pt idx="1702" formatCode="0.0">
                  <c:v>58.547481273925086</c:v>
                </c:pt>
                <c:pt idx="1703" formatCode="0.0">
                  <c:v>59.48206460725828</c:v>
                </c:pt>
                <c:pt idx="1704" formatCode="0.0">
                  <c:v>60.416647940591702</c:v>
                </c:pt>
                <c:pt idx="1705" formatCode="0.0">
                  <c:v>61.351231273924896</c:v>
                </c:pt>
                <c:pt idx="1706" formatCode="0.0">
                  <c:v>62.285814607258317</c:v>
                </c:pt>
                <c:pt idx="1707" formatCode="0.0">
                  <c:v>63.220397940591738</c:v>
                </c:pt>
                <c:pt idx="1708" formatCode="0.0">
                  <c:v>64.154981273924932</c:v>
                </c:pt>
                <c:pt idx="1709" formatCode="0.0">
                  <c:v>65.089564607258353</c:v>
                </c:pt>
                <c:pt idx="1710" formatCode="0.0">
                  <c:v>66.024147940591774</c:v>
                </c:pt>
                <c:pt idx="1711" formatCode="0.0">
                  <c:v>66.958731273924968</c:v>
                </c:pt>
                <c:pt idx="1712" formatCode="0.0">
                  <c:v>67.89331460725839</c:v>
                </c:pt>
                <c:pt idx="1713" formatCode="0.0">
                  <c:v>68.827897940591583</c:v>
                </c:pt>
                <c:pt idx="1714" formatCode="0.0">
                  <c:v>69.762481273925005</c:v>
                </c:pt>
                <c:pt idx="1715" formatCode="0.0">
                  <c:v>70.697064607258426</c:v>
                </c:pt>
                <c:pt idx="1716" formatCode="0.0">
                  <c:v>71.63164794059162</c:v>
                </c:pt>
                <c:pt idx="1717" formatCode="0.0">
                  <c:v>72.566231273925041</c:v>
                </c:pt>
                <c:pt idx="1718" formatCode="0.0">
                  <c:v>73.500814607258235</c:v>
                </c:pt>
                <c:pt idx="1719" formatCode="0.0">
                  <c:v>74.435397940591656</c:v>
                </c:pt>
                <c:pt idx="1720" formatCode="0.0">
                  <c:v>75.369981273925077</c:v>
                </c:pt>
                <c:pt idx="1721" formatCode="0.0">
                  <c:v>76.304564607258271</c:v>
                </c:pt>
                <c:pt idx="1722" formatCode="0.0">
                  <c:v>77.239147940591693</c:v>
                </c:pt>
                <c:pt idx="1723" formatCode="0.0">
                  <c:v>78.173731273925114</c:v>
                </c:pt>
                <c:pt idx="1724" formatCode="0.0">
                  <c:v>79.108314607258308</c:v>
                </c:pt>
                <c:pt idx="1725" formatCode="0.0">
                  <c:v>80.042897940591729</c:v>
                </c:pt>
                <c:pt idx="1726" formatCode="0.0">
                  <c:v>80.977481273924923</c:v>
                </c:pt>
                <c:pt idx="1727" formatCode="0.0">
                  <c:v>81.912064607258344</c:v>
                </c:pt>
                <c:pt idx="1728" formatCode="0.0">
                  <c:v>82.846647940591765</c:v>
                </c:pt>
                <c:pt idx="1729" formatCode="0.0">
                  <c:v>83.781231273924959</c:v>
                </c:pt>
                <c:pt idx="1730" formatCode="0.0">
                  <c:v>84.71581460725838</c:v>
                </c:pt>
                <c:pt idx="1731" formatCode="0.0">
                  <c:v>85.650397940591574</c:v>
                </c:pt>
                <c:pt idx="1732" formatCode="0.0">
                  <c:v>86.584981273924996</c:v>
                </c:pt>
                <c:pt idx="1733" formatCode="0.0">
                  <c:v>87.519564607258417</c:v>
                </c:pt>
                <c:pt idx="1734" formatCode="0.0">
                  <c:v>88.454147940591611</c:v>
                </c:pt>
                <c:pt idx="1735" formatCode="0.0">
                  <c:v>89.388731273925032</c:v>
                </c:pt>
                <c:pt idx="1736" formatCode="0.0">
                  <c:v>90.323314607258453</c:v>
                </c:pt>
                <c:pt idx="1737" formatCode="0.0">
                  <c:v>91.257897940591647</c:v>
                </c:pt>
                <c:pt idx="1738" formatCode="0.0">
                  <c:v>92.192481273925068</c:v>
                </c:pt>
                <c:pt idx="1739" formatCode="0.0">
                  <c:v>93.127064607258262</c:v>
                </c:pt>
                <c:pt idx="1740" formatCode="0.0">
                  <c:v>94.061647940591683</c:v>
                </c:pt>
                <c:pt idx="1741" formatCode="0.0">
                  <c:v>94.996231273925105</c:v>
                </c:pt>
                <c:pt idx="1742" formatCode="0.0">
                  <c:v>95.930814607258299</c:v>
                </c:pt>
                <c:pt idx="1743" formatCode="0.0">
                  <c:v>96.86539794059172</c:v>
                </c:pt>
                <c:pt idx="1744" formatCode="0.0">
                  <c:v>97.799981273924914</c:v>
                </c:pt>
                <c:pt idx="1745" formatCode="0.0">
                  <c:v>98.734564607258335</c:v>
                </c:pt>
                <c:pt idx="1746" formatCode="0.0">
                  <c:v>99.669147940591756</c:v>
                </c:pt>
                <c:pt idx="1747" formatCode="0.0">
                  <c:v>100.60373127392495</c:v>
                </c:pt>
                <c:pt idx="1748" formatCode="0.0">
                  <c:v>101.53831460725837</c:v>
                </c:pt>
                <c:pt idx="1749" formatCode="0.0">
                  <c:v>102.47289794059179</c:v>
                </c:pt>
                <c:pt idx="1750" formatCode="0.0">
                  <c:v>103.40748127392499</c:v>
                </c:pt>
                <c:pt idx="1751" formatCode="0.0">
                  <c:v>104.34206460725841</c:v>
                </c:pt>
                <c:pt idx="1752" formatCode="0.0">
                  <c:v>105.2766479405916</c:v>
                </c:pt>
                <c:pt idx="1753" formatCode="0.0">
                  <c:v>106.21123127392502</c:v>
                </c:pt>
                <c:pt idx="1754" formatCode="0.0">
                  <c:v>107.14581460725844</c:v>
                </c:pt>
                <c:pt idx="1755" formatCode="0.0">
                  <c:v>108.08039794059164</c:v>
                </c:pt>
                <c:pt idx="1756" formatCode="0.0">
                  <c:v>109.01498127392506</c:v>
                </c:pt>
                <c:pt idx="1757" formatCode="0.0">
                  <c:v>109.94956460725825</c:v>
                </c:pt>
                <c:pt idx="1758" formatCode="0.0">
                  <c:v>110.88414794059167</c:v>
                </c:pt>
                <c:pt idx="1759" formatCode="0.0">
                  <c:v>111.8187312739251</c:v>
                </c:pt>
                <c:pt idx="1760" formatCode="0.0">
                  <c:v>112.75331460725829</c:v>
                </c:pt>
                <c:pt idx="1761" formatCode="0.0">
                  <c:v>113.68789794059171</c:v>
                </c:pt>
                <c:pt idx="1762" formatCode="0.0">
                  <c:v>114.6224812739249</c:v>
                </c:pt>
                <c:pt idx="1763" formatCode="0.0">
                  <c:v>115.55706460725833</c:v>
                </c:pt>
                <c:pt idx="1764" formatCode="0.0">
                  <c:v>116.49164794059175</c:v>
                </c:pt>
                <c:pt idx="1765" formatCode="0.0">
                  <c:v>117.42623127392494</c:v>
                </c:pt>
                <c:pt idx="1766" formatCode="0.0">
                  <c:v>118.36081460725836</c:v>
                </c:pt>
                <c:pt idx="1767" formatCode="0.0">
                  <c:v>119.29539794059156</c:v>
                </c:pt>
                <c:pt idx="1768" formatCode="0.0">
                  <c:v>120.22998127392498</c:v>
                </c:pt>
                <c:pt idx="1769" formatCode="0.0">
                  <c:v>121.1645646072584</c:v>
                </c:pt>
                <c:pt idx="1770" formatCode="0.0">
                  <c:v>122.09914794059159</c:v>
                </c:pt>
                <c:pt idx="1771" formatCode="0.0">
                  <c:v>123.03373127392501</c:v>
                </c:pt>
                <c:pt idx="1772" formatCode="0.0">
                  <c:v>123.96831460725843</c:v>
                </c:pt>
                <c:pt idx="1773" formatCode="0.0">
                  <c:v>124.90289794059163</c:v>
                </c:pt>
                <c:pt idx="1774" formatCode="0.0">
                  <c:v>125.83748127392505</c:v>
                </c:pt>
                <c:pt idx="1775" formatCode="0.0">
                  <c:v>126.77206460725824</c:v>
                </c:pt>
                <c:pt idx="1776" formatCode="0.0">
                  <c:v>127.70664794059167</c:v>
                </c:pt>
                <c:pt idx="1777" formatCode="0.0">
                  <c:v>128.64123127392509</c:v>
                </c:pt>
                <c:pt idx="1778" formatCode="0.0">
                  <c:v>129.57581460725828</c:v>
                </c:pt>
                <c:pt idx="1779" formatCode="0.0">
                  <c:v>130.5103979405917</c:v>
                </c:pt>
                <c:pt idx="1780" formatCode="0.0">
                  <c:v>131.4449812739249</c:v>
                </c:pt>
                <c:pt idx="1781" formatCode="0.0">
                  <c:v>132.37956460725832</c:v>
                </c:pt>
                <c:pt idx="1782" formatCode="0.0">
                  <c:v>133.31414794059174</c:v>
                </c:pt>
                <c:pt idx="1783" formatCode="0.0">
                  <c:v>134.24873127392493</c:v>
                </c:pt>
                <c:pt idx="1784" formatCode="0.0">
                  <c:v>135.18331460725835</c:v>
                </c:pt>
                <c:pt idx="1785" formatCode="0.0">
                  <c:v>136.11789794059177</c:v>
                </c:pt>
                <c:pt idx="1786" formatCode="0.0">
                  <c:v>137.05248127392497</c:v>
                </c:pt>
                <c:pt idx="1787" formatCode="0.0">
                  <c:v>137.98706460725839</c:v>
                </c:pt>
                <c:pt idx="1788" formatCode="0.0">
                  <c:v>138.92164794059158</c:v>
                </c:pt>
                <c:pt idx="1789" formatCode="0.0">
                  <c:v>139.856231273925</c:v>
                </c:pt>
                <c:pt idx="1790" formatCode="0.0">
                  <c:v>140.79081460725843</c:v>
                </c:pt>
                <c:pt idx="1791" formatCode="0.0">
                  <c:v>141.72539794059162</c:v>
                </c:pt>
                <c:pt idx="1792" formatCode="0.0">
                  <c:v>142.65998127392504</c:v>
                </c:pt>
                <c:pt idx="1793" formatCode="0.0">
                  <c:v>143.59456460725823</c:v>
                </c:pt>
                <c:pt idx="1794" formatCode="0.0">
                  <c:v>144.52914794059166</c:v>
                </c:pt>
                <c:pt idx="1795" formatCode="0.0">
                  <c:v>145.46373127392508</c:v>
                </c:pt>
                <c:pt idx="1796" formatCode="0.0">
                  <c:v>146.39831460725827</c:v>
                </c:pt>
                <c:pt idx="1797" formatCode="0.0">
                  <c:v>147.33289794059169</c:v>
                </c:pt>
                <c:pt idx="1798" formatCode="0.0">
                  <c:v>148.26748127392511</c:v>
                </c:pt>
                <c:pt idx="1799" formatCode="0.0">
                  <c:v>149.20206460725831</c:v>
                </c:pt>
                <c:pt idx="1800" formatCode="0.0">
                  <c:v>150.13664794059173</c:v>
                </c:pt>
                <c:pt idx="1801" formatCode="0.0">
                  <c:v>151.07123127392492</c:v>
                </c:pt>
                <c:pt idx="1802" formatCode="0.0">
                  <c:v>152.00581460725834</c:v>
                </c:pt>
                <c:pt idx="1803" formatCode="0.0">
                  <c:v>152.94039794059177</c:v>
                </c:pt>
                <c:pt idx="1804" formatCode="0.0">
                  <c:v>153.87498127392496</c:v>
                </c:pt>
                <c:pt idx="1805" formatCode="0.0">
                  <c:v>154.80956460725838</c:v>
                </c:pt>
                <c:pt idx="1806" formatCode="0.0">
                  <c:v>155.74414794059157</c:v>
                </c:pt>
                <c:pt idx="1807" formatCode="0.0">
                  <c:v>156.678731273925</c:v>
                </c:pt>
                <c:pt idx="1808" formatCode="0.0">
                  <c:v>157.61331460725842</c:v>
                </c:pt>
                <c:pt idx="1809" formatCode="0.0">
                  <c:v>158.54789794059161</c:v>
                </c:pt>
                <c:pt idx="1810" formatCode="0.0">
                  <c:v>159.48248127392503</c:v>
                </c:pt>
                <c:pt idx="1811" formatCode="0.0">
                  <c:v>160.41706460725823</c:v>
                </c:pt>
                <c:pt idx="1812" formatCode="0.0">
                  <c:v>161.35164794059165</c:v>
                </c:pt>
                <c:pt idx="1813" formatCode="0.0">
                  <c:v>162.28623127392507</c:v>
                </c:pt>
                <c:pt idx="1814" formatCode="0.0">
                  <c:v>163.22081460725826</c:v>
                </c:pt>
                <c:pt idx="1815" formatCode="0.0">
                  <c:v>164.15539794059168</c:v>
                </c:pt>
                <c:pt idx="1816" formatCode="0.0">
                  <c:v>165.0899812739251</c:v>
                </c:pt>
                <c:pt idx="1817" formatCode="0.0">
                  <c:v>166.0245646072583</c:v>
                </c:pt>
                <c:pt idx="1818" formatCode="0.0">
                  <c:v>166.95914794059172</c:v>
                </c:pt>
                <c:pt idx="1819" formatCode="0.0">
                  <c:v>167.89373127392491</c:v>
                </c:pt>
                <c:pt idx="1820" formatCode="0.0">
                  <c:v>168.82831460725833</c:v>
                </c:pt>
                <c:pt idx="1821" formatCode="0.0">
                  <c:v>169.76289794059176</c:v>
                </c:pt>
                <c:pt idx="1822" formatCode="0.0">
                  <c:v>170.69748127392495</c:v>
                </c:pt>
                <c:pt idx="1823" formatCode="0.0">
                  <c:v>171.63206460725837</c:v>
                </c:pt>
                <c:pt idx="1824" formatCode="0.0">
                  <c:v>172.56664794059179</c:v>
                </c:pt>
                <c:pt idx="1825" formatCode="0.0">
                  <c:v>173.50123127392499</c:v>
                </c:pt>
                <c:pt idx="1826" formatCode="0.0">
                  <c:v>174.43581460725841</c:v>
                </c:pt>
                <c:pt idx="1827" formatCode="0.0">
                  <c:v>175.3703979405916</c:v>
                </c:pt>
                <c:pt idx="1828" formatCode="0.0">
                  <c:v>176.30498127392502</c:v>
                </c:pt>
                <c:pt idx="1829" formatCode="0.0">
                  <c:v>177.23956460725822</c:v>
                </c:pt>
                <c:pt idx="1830" formatCode="0.0">
                  <c:v>178.17414794059164</c:v>
                </c:pt>
                <c:pt idx="1831" formatCode="0.0">
                  <c:v>179.10873127392506</c:v>
                </c:pt>
                <c:pt idx="1832" formatCode="0.0">
                  <c:v>-179.95668539274175</c:v>
                </c:pt>
                <c:pt idx="1833" formatCode="0.0">
                  <c:v>-179.02210205940833</c:v>
                </c:pt>
                <c:pt idx="1834" formatCode="0.0">
                  <c:v>-178.0875187260749</c:v>
                </c:pt>
                <c:pt idx="1835" formatCode="0.0">
                  <c:v>-177.15293539274171</c:v>
                </c:pt>
                <c:pt idx="1836" formatCode="0.0">
                  <c:v>-176.21835205940829</c:v>
                </c:pt>
                <c:pt idx="1837" formatCode="0.0">
                  <c:v>-175.2837687260751</c:v>
                </c:pt>
                <c:pt idx="1838" formatCode="0.0">
                  <c:v>-174.34918539274167</c:v>
                </c:pt>
                <c:pt idx="1839" formatCode="0.0">
                  <c:v>-173.41460205940825</c:v>
                </c:pt>
                <c:pt idx="1840" formatCode="0.0">
                  <c:v>-172.48001872607506</c:v>
                </c:pt>
                <c:pt idx="1841" formatCode="0.0">
                  <c:v>-171.54543539274164</c:v>
                </c:pt>
                <c:pt idx="1842" formatCode="0.0">
                  <c:v>-170.61085205940822</c:v>
                </c:pt>
                <c:pt idx="1843" formatCode="0.0">
                  <c:v>-169.67626872607502</c:v>
                </c:pt>
                <c:pt idx="1844" formatCode="0.0">
                  <c:v>-168.7416853927416</c:v>
                </c:pt>
                <c:pt idx="1845" formatCode="0.0">
                  <c:v>-167.80710205940841</c:v>
                </c:pt>
                <c:pt idx="1846" formatCode="0.0">
                  <c:v>-166.87251872607499</c:v>
                </c:pt>
                <c:pt idx="1847" formatCode="0.0">
                  <c:v>-165.93793539274157</c:v>
                </c:pt>
                <c:pt idx="1848" formatCode="0.0">
                  <c:v>-165.00335205940837</c:v>
                </c:pt>
                <c:pt idx="1849" formatCode="0.0">
                  <c:v>-164.06876872607495</c:v>
                </c:pt>
                <c:pt idx="1850" formatCode="0.0">
                  <c:v>-163.13418539274176</c:v>
                </c:pt>
                <c:pt idx="1851" formatCode="0.0">
                  <c:v>-162.19960205940833</c:v>
                </c:pt>
                <c:pt idx="1852" formatCode="0.0">
                  <c:v>-161.26501872607491</c:v>
                </c:pt>
                <c:pt idx="1853" formatCode="0.0">
                  <c:v>-160.33043539274172</c:v>
                </c:pt>
                <c:pt idx="1854" formatCode="0.0">
                  <c:v>-159.3958520594083</c:v>
                </c:pt>
                <c:pt idx="1855" formatCode="0.0">
                  <c:v>-158.4612687260751</c:v>
                </c:pt>
                <c:pt idx="1856" formatCode="0.0">
                  <c:v>-157.52668539274168</c:v>
                </c:pt>
                <c:pt idx="1857" formatCode="0.0">
                  <c:v>-156.59210205940826</c:v>
                </c:pt>
                <c:pt idx="1858" formatCode="0.0">
                  <c:v>-155.65751872607507</c:v>
                </c:pt>
                <c:pt idx="1859" formatCode="0.0">
                  <c:v>-154.72293539274165</c:v>
                </c:pt>
                <c:pt idx="1860" formatCode="0.0">
                  <c:v>-153.78835205940823</c:v>
                </c:pt>
                <c:pt idx="1861" formatCode="0.0">
                  <c:v>-152.85376872607503</c:v>
                </c:pt>
                <c:pt idx="1862" formatCode="0.0">
                  <c:v>-151.91918539274161</c:v>
                </c:pt>
                <c:pt idx="1863" formatCode="0.0">
                  <c:v>-150.98460205940842</c:v>
                </c:pt>
                <c:pt idx="1864" formatCode="0.0">
                  <c:v>-150.050018726075</c:v>
                </c:pt>
                <c:pt idx="1865" formatCode="0.0">
                  <c:v>-149.11543539274157</c:v>
                </c:pt>
                <c:pt idx="1866" formatCode="0.0">
                  <c:v>-148.18085205940838</c:v>
                </c:pt>
                <c:pt idx="1867" formatCode="0.0">
                  <c:v>-147.24626872607496</c:v>
                </c:pt>
                <c:pt idx="1868" formatCode="0.0">
                  <c:v>-146.31168539274177</c:v>
                </c:pt>
                <c:pt idx="1869" formatCode="0.0">
                  <c:v>-145.37710205940834</c:v>
                </c:pt>
                <c:pt idx="1870" formatCode="0.0">
                  <c:v>-144.44251872607492</c:v>
                </c:pt>
                <c:pt idx="1871" formatCode="0.0">
                  <c:v>-143.50793539274173</c:v>
                </c:pt>
                <c:pt idx="1872" formatCode="0.0">
                  <c:v>-142.57335205940831</c:v>
                </c:pt>
                <c:pt idx="1873" formatCode="0.0">
                  <c:v>-141.63876872607489</c:v>
                </c:pt>
                <c:pt idx="1874" formatCode="0.0">
                  <c:v>-140.70418539274169</c:v>
                </c:pt>
                <c:pt idx="1875" formatCode="0.0">
                  <c:v>-139.76960205940827</c:v>
                </c:pt>
                <c:pt idx="1876" formatCode="0.0">
                  <c:v>-138.83501872607508</c:v>
                </c:pt>
                <c:pt idx="1877" formatCode="0.0">
                  <c:v>-137.90043539274166</c:v>
                </c:pt>
                <c:pt idx="1878" formatCode="0.0">
                  <c:v>-136.96585205940823</c:v>
                </c:pt>
                <c:pt idx="1879" formatCode="0.0">
                  <c:v>-136.03126872607504</c:v>
                </c:pt>
                <c:pt idx="1880" formatCode="0.0">
                  <c:v>-135.09668539274162</c:v>
                </c:pt>
                <c:pt idx="1881" formatCode="0.0">
                  <c:v>-134.16210205940843</c:v>
                </c:pt>
                <c:pt idx="1882" formatCode="0.0">
                  <c:v>-133.227518726075</c:v>
                </c:pt>
                <c:pt idx="1883" formatCode="0.0">
                  <c:v>-132.29293539274158</c:v>
                </c:pt>
                <c:pt idx="1884" formatCode="0.0">
                  <c:v>-131.35835205940839</c:v>
                </c:pt>
                <c:pt idx="1885" formatCode="0.0">
                  <c:v>-130.42376872607497</c:v>
                </c:pt>
                <c:pt idx="1886" formatCode="0.0">
                  <c:v>-129.48918539274155</c:v>
                </c:pt>
                <c:pt idx="1887" formatCode="0.0">
                  <c:v>-128.55460205940835</c:v>
                </c:pt>
                <c:pt idx="1888" formatCode="0.0">
                  <c:v>-127.62001872607493</c:v>
                </c:pt>
                <c:pt idx="1889" formatCode="0.0">
                  <c:v>-126.68543539274174</c:v>
                </c:pt>
                <c:pt idx="1890" formatCode="0.0">
                  <c:v>-125.75085205940832</c:v>
                </c:pt>
                <c:pt idx="1891" formatCode="0.0">
                  <c:v>-124.8162687260749</c:v>
                </c:pt>
                <c:pt idx="1892" formatCode="0.0">
                  <c:v>-123.8816853927417</c:v>
                </c:pt>
                <c:pt idx="1893" formatCode="0.0">
                  <c:v>-122.94710205940828</c:v>
                </c:pt>
                <c:pt idx="1894" formatCode="0.0">
                  <c:v>-122.01251872607509</c:v>
                </c:pt>
                <c:pt idx="1895" formatCode="0.0">
                  <c:v>-121.07793539274167</c:v>
                </c:pt>
                <c:pt idx="1896" formatCode="0.0">
                  <c:v>-120.14335205940824</c:v>
                </c:pt>
                <c:pt idx="1897" formatCode="0.0">
                  <c:v>-119.20876872607505</c:v>
                </c:pt>
                <c:pt idx="1898" formatCode="0.0">
                  <c:v>-118.27418539274163</c:v>
                </c:pt>
                <c:pt idx="1899" formatCode="0.0">
                  <c:v>-117.33960205940843</c:v>
                </c:pt>
                <c:pt idx="1900" formatCode="0.0">
                  <c:v>-116.40501872607501</c:v>
                </c:pt>
                <c:pt idx="1901" formatCode="0.0">
                  <c:v>-115.47043539274159</c:v>
                </c:pt>
                <c:pt idx="1902" formatCode="0.0">
                  <c:v>-114.5358520594084</c:v>
                </c:pt>
                <c:pt idx="1903" formatCode="0.0">
                  <c:v>-113.60126872607498</c:v>
                </c:pt>
                <c:pt idx="1904" formatCode="0.0">
                  <c:v>-112.66668539274156</c:v>
                </c:pt>
                <c:pt idx="1905" formatCode="0.0">
                  <c:v>-111.73210205940836</c:v>
                </c:pt>
                <c:pt idx="1906" formatCode="0.0">
                  <c:v>-110.79751872607494</c:v>
                </c:pt>
                <c:pt idx="1907" formatCode="0.0">
                  <c:v>-109.86293539274175</c:v>
                </c:pt>
                <c:pt idx="1908" formatCode="0.0">
                  <c:v>-108.92835205940833</c:v>
                </c:pt>
                <c:pt idx="1909" formatCode="0.0">
                  <c:v>-107.9937687260749</c:v>
                </c:pt>
                <c:pt idx="1910" formatCode="0.0">
                  <c:v>-107.05918539274171</c:v>
                </c:pt>
                <c:pt idx="1911" formatCode="0.0">
                  <c:v>-106.12460205940829</c:v>
                </c:pt>
                <c:pt idx="1912" formatCode="0.0">
                  <c:v>-105.19001872607487</c:v>
                </c:pt>
                <c:pt idx="1913" formatCode="0.0">
                  <c:v>-104.25543539274167</c:v>
                </c:pt>
                <c:pt idx="1914" formatCode="0.0">
                  <c:v>-103.32085205940825</c:v>
                </c:pt>
                <c:pt idx="1915" formatCode="0.0">
                  <c:v>-102.38626872607506</c:v>
                </c:pt>
                <c:pt idx="1916" formatCode="0.0">
                  <c:v>-101.45168539274164</c:v>
                </c:pt>
                <c:pt idx="1917" formatCode="0.0">
                  <c:v>-100.51710205940844</c:v>
                </c:pt>
                <c:pt idx="1918" formatCode="0.0">
                  <c:v>-99.582518726075023</c:v>
                </c:pt>
                <c:pt idx="1919" formatCode="0.0">
                  <c:v>-98.647935392741601</c:v>
                </c:pt>
                <c:pt idx="1920" formatCode="0.0">
                  <c:v>-97.713352059408408</c:v>
                </c:pt>
                <c:pt idx="1921" formatCode="0.0">
                  <c:v>-96.778768726074986</c:v>
                </c:pt>
                <c:pt idx="1922" formatCode="0.0">
                  <c:v>-95.844185392741565</c:v>
                </c:pt>
                <c:pt idx="1923" formatCode="0.0">
                  <c:v>-94.909602059408371</c:v>
                </c:pt>
                <c:pt idx="1924" formatCode="0.0">
                  <c:v>-93.97501872607495</c:v>
                </c:pt>
                <c:pt idx="1925" formatCode="0.0">
                  <c:v>-93.040435392741756</c:v>
                </c:pt>
                <c:pt idx="1926" formatCode="0.0">
                  <c:v>-92.105852059408335</c:v>
                </c:pt>
                <c:pt idx="1927" formatCode="0.0">
                  <c:v>-91.171268726074914</c:v>
                </c:pt>
                <c:pt idx="1928" formatCode="0.0">
                  <c:v>-90.23668539274172</c:v>
                </c:pt>
                <c:pt idx="1929" formatCode="0.0">
                  <c:v>-89.302102059408298</c:v>
                </c:pt>
                <c:pt idx="1930" formatCode="0.0">
                  <c:v>-88.367518726075104</c:v>
                </c:pt>
                <c:pt idx="1931" formatCode="0.0">
                  <c:v>-87.432935392741683</c:v>
                </c:pt>
                <c:pt idx="1932" formatCode="0.0">
                  <c:v>-86.498352059408262</c:v>
                </c:pt>
                <c:pt idx="1933" formatCode="0.0">
                  <c:v>-85.563768726075068</c:v>
                </c:pt>
                <c:pt idx="1934" formatCode="0.0">
                  <c:v>-84.629185392741647</c:v>
                </c:pt>
                <c:pt idx="1935" formatCode="0.0">
                  <c:v>-83.694602059408226</c:v>
                </c:pt>
                <c:pt idx="1936" formatCode="0.0">
                  <c:v>-82.760018726075032</c:v>
                </c:pt>
                <c:pt idx="1937" formatCode="0.0">
                  <c:v>-81.82543539274161</c:v>
                </c:pt>
                <c:pt idx="1938" formatCode="0.0">
                  <c:v>-80.890852059408417</c:v>
                </c:pt>
                <c:pt idx="1939" formatCode="0.0">
                  <c:v>-79.956268726074995</c:v>
                </c:pt>
                <c:pt idx="1940" formatCode="0.0">
                  <c:v>-79.021685392741574</c:v>
                </c:pt>
                <c:pt idx="1941" formatCode="0.0">
                  <c:v>-78.08710205940838</c:v>
                </c:pt>
                <c:pt idx="1942" formatCode="0.0">
                  <c:v>-77.152518726074959</c:v>
                </c:pt>
                <c:pt idx="1943" formatCode="0.0">
                  <c:v>-76.217935392741765</c:v>
                </c:pt>
                <c:pt idx="1944" formatCode="0.0">
                  <c:v>-75.283352059408344</c:v>
                </c:pt>
                <c:pt idx="1945" formatCode="0.0">
                  <c:v>-74.348768726074923</c:v>
                </c:pt>
                <c:pt idx="1946" formatCode="0.0">
                  <c:v>-73.414185392741729</c:v>
                </c:pt>
                <c:pt idx="1947" formatCode="0.0">
                  <c:v>-72.479602059408307</c:v>
                </c:pt>
                <c:pt idx="1948" formatCode="0.0">
                  <c:v>-71.545018726074886</c:v>
                </c:pt>
                <c:pt idx="1949" formatCode="0.0">
                  <c:v>-70.610435392741692</c:v>
                </c:pt>
                <c:pt idx="1950" formatCode="0.0">
                  <c:v>-69.675852059408271</c:v>
                </c:pt>
                <c:pt idx="1951" formatCode="0.0">
                  <c:v>-68.741268726075077</c:v>
                </c:pt>
                <c:pt idx="1952" formatCode="0.0">
                  <c:v>-67.806685392741656</c:v>
                </c:pt>
                <c:pt idx="1953" formatCode="0.0">
                  <c:v>-66.872102059408235</c:v>
                </c:pt>
                <c:pt idx="1954" formatCode="0.0">
                  <c:v>-65.937518726075041</c:v>
                </c:pt>
                <c:pt idx="1955" formatCode="0.0">
                  <c:v>-65.00293539274162</c:v>
                </c:pt>
                <c:pt idx="1956" formatCode="0.0">
                  <c:v>-64.068352059408426</c:v>
                </c:pt>
                <c:pt idx="1957" formatCode="0.0">
                  <c:v>-63.133768726075004</c:v>
                </c:pt>
                <c:pt idx="1958" formatCode="0.0">
                  <c:v>-62.199185392741583</c:v>
                </c:pt>
                <c:pt idx="1959" formatCode="0.0">
                  <c:v>-61.264602059408389</c:v>
                </c:pt>
                <c:pt idx="1960" formatCode="0.0">
                  <c:v>-60.330018726074968</c:v>
                </c:pt>
                <c:pt idx="1961" formatCode="0.0">
                  <c:v>-59.395435392741547</c:v>
                </c:pt>
                <c:pt idx="1962" formatCode="0.0">
                  <c:v>-58.460852059408353</c:v>
                </c:pt>
                <c:pt idx="1963" formatCode="0.0">
                  <c:v>-57.526268726074932</c:v>
                </c:pt>
                <c:pt idx="1964" formatCode="0.0">
                  <c:v>-56.591685392741738</c:v>
                </c:pt>
                <c:pt idx="1965" formatCode="0.0">
                  <c:v>-55.657102059408317</c:v>
                </c:pt>
                <c:pt idx="1966" formatCode="0.0">
                  <c:v>-54.722518726075123</c:v>
                </c:pt>
                <c:pt idx="1967" formatCode="0.0">
                  <c:v>-53.787935392741701</c:v>
                </c:pt>
                <c:pt idx="1968" formatCode="0.0">
                  <c:v>-52.85335205940828</c:v>
                </c:pt>
                <c:pt idx="1969" formatCode="0.0">
                  <c:v>-51.918768726075086</c:v>
                </c:pt>
                <c:pt idx="1970" formatCode="0.0">
                  <c:v>-50.984185392741665</c:v>
                </c:pt>
                <c:pt idx="1971" formatCode="0.0">
                  <c:v>-50.049602059408244</c:v>
                </c:pt>
                <c:pt idx="1972" formatCode="0.0">
                  <c:v>-49.11501872607505</c:v>
                </c:pt>
                <c:pt idx="1973" formatCode="0.0">
                  <c:v>-48.180435392741629</c:v>
                </c:pt>
                <c:pt idx="1974" formatCode="0.0">
                  <c:v>-47.245852059408207</c:v>
                </c:pt>
                <c:pt idx="1975" formatCode="0.0">
                  <c:v>-46.311268726075014</c:v>
                </c:pt>
                <c:pt idx="1976" formatCode="0.0">
                  <c:v>-45.376685392741592</c:v>
                </c:pt>
                <c:pt idx="1977" formatCode="0.0">
                  <c:v>-44.442102059408398</c:v>
                </c:pt>
                <c:pt idx="1978" formatCode="0.0">
                  <c:v>-43.507518726074977</c:v>
                </c:pt>
                <c:pt idx="1979" formatCode="0.0">
                  <c:v>-42.572935392741556</c:v>
                </c:pt>
                <c:pt idx="1980" formatCode="0.0">
                  <c:v>-41.638352059408362</c:v>
                </c:pt>
                <c:pt idx="1981" formatCode="0.0">
                  <c:v>-40.703768726074941</c:v>
                </c:pt>
                <c:pt idx="1982" formatCode="0.0">
                  <c:v>-39.769185392741747</c:v>
                </c:pt>
                <c:pt idx="1983" formatCode="0.0">
                  <c:v>-38.834602059408326</c:v>
                </c:pt>
                <c:pt idx="1984" formatCode="0.0">
                  <c:v>-37.900018726074904</c:v>
                </c:pt>
                <c:pt idx="1985" formatCode="0.0">
                  <c:v>-36.965435392741711</c:v>
                </c:pt>
                <c:pt idx="1986" formatCode="0.0">
                  <c:v>-36.030852059408289</c:v>
                </c:pt>
                <c:pt idx="1987" formatCode="0.0">
                  <c:v>-35.096268726075095</c:v>
                </c:pt>
                <c:pt idx="1988" formatCode="0.0">
                  <c:v>-34.161685392741674</c:v>
                </c:pt>
                <c:pt idx="1989" formatCode="0.0">
                  <c:v>-33.227102059408253</c:v>
                </c:pt>
                <c:pt idx="1990" formatCode="0.0">
                  <c:v>-32.292518726075059</c:v>
                </c:pt>
                <c:pt idx="1991" formatCode="0.0">
                  <c:v>-31.357935392741638</c:v>
                </c:pt>
                <c:pt idx="1992" formatCode="0.0">
                  <c:v>-30.423352059408444</c:v>
                </c:pt>
                <c:pt idx="1993" formatCode="0.0">
                  <c:v>-29.488768726075023</c:v>
                </c:pt>
                <c:pt idx="1994" formatCode="0.0">
                  <c:v>-28.554185392741601</c:v>
                </c:pt>
                <c:pt idx="1995" formatCode="0.0">
                  <c:v>-27.619602059408408</c:v>
                </c:pt>
                <c:pt idx="1996" formatCode="0.0">
                  <c:v>-26.685018726074986</c:v>
                </c:pt>
                <c:pt idx="1997" formatCode="0.0">
                  <c:v>-25.750435392741565</c:v>
                </c:pt>
                <c:pt idx="1998" formatCode="0.0">
                  <c:v>-24.815852059408371</c:v>
                </c:pt>
                <c:pt idx="1999" formatCode="0.0">
                  <c:v>-23.88126872607495</c:v>
                </c:pt>
                <c:pt idx="2000" formatCode="0.0">
                  <c:v>-22.946685392741529</c:v>
                </c:pt>
                <c:pt idx="2001" formatCode="0.0">
                  <c:v>-22.012102059408335</c:v>
                </c:pt>
                <c:pt idx="2002" formatCode="0.0">
                  <c:v>-21.077518726074914</c:v>
                </c:pt>
                <c:pt idx="2003" formatCode="0.0">
                  <c:v>-20.14293539274172</c:v>
                </c:pt>
                <c:pt idx="2004" formatCode="0.0">
                  <c:v>-19.208352059408298</c:v>
                </c:pt>
                <c:pt idx="2005" formatCode="0.0">
                  <c:v>-18.273768726075104</c:v>
                </c:pt>
                <c:pt idx="2006" formatCode="0.0">
                  <c:v>-17.339185392741683</c:v>
                </c:pt>
                <c:pt idx="2007" formatCode="0.0">
                  <c:v>-16.404602059408262</c:v>
                </c:pt>
                <c:pt idx="2008" formatCode="0.0">
                  <c:v>-15.470018726075068</c:v>
                </c:pt>
                <c:pt idx="2009" formatCode="0.0">
                  <c:v>-14.535435392741647</c:v>
                </c:pt>
                <c:pt idx="2010" formatCode="0.0">
                  <c:v>-13.600852059408226</c:v>
                </c:pt>
                <c:pt idx="2011" formatCode="0.0">
                  <c:v>-12.666268726075032</c:v>
                </c:pt>
                <c:pt idx="2012" formatCode="0.0">
                  <c:v>-11.73168539274161</c:v>
                </c:pt>
                <c:pt idx="2013" formatCode="0.0">
                  <c:v>-10.797102059408417</c:v>
                </c:pt>
                <c:pt idx="2014" formatCode="0.0">
                  <c:v>-9.8625187260749954</c:v>
                </c:pt>
                <c:pt idx="2015" formatCode="0.0">
                  <c:v>-8.9279353927415741</c:v>
                </c:pt>
                <c:pt idx="2016" formatCode="0.0">
                  <c:v>-7.9933520594083802</c:v>
                </c:pt>
                <c:pt idx="2017" formatCode="0.0">
                  <c:v>-7.058768726074959</c:v>
                </c:pt>
                <c:pt idx="2018" formatCode="0.0">
                  <c:v>-6.1241853927417651</c:v>
                </c:pt>
                <c:pt idx="2019" formatCode="0.0">
                  <c:v>-5.1896020594083438</c:v>
                </c:pt>
                <c:pt idx="2020" formatCode="0.0">
                  <c:v>-4.2550187260749226</c:v>
                </c:pt>
                <c:pt idx="2021" formatCode="0.0">
                  <c:v>-3.3204353927417287</c:v>
                </c:pt>
                <c:pt idx="2022" formatCode="0.0">
                  <c:v>-2.3858520594083075</c:v>
                </c:pt>
                <c:pt idx="2023" formatCode="0.0">
                  <c:v>-1.4512687260748862</c:v>
                </c:pt>
                <c:pt idx="2024" formatCode="0.0">
                  <c:v>-0.51668539274169234</c:v>
                </c:pt>
                <c:pt idx="2025" formatCode="0.0">
                  <c:v>0.41789794059172891</c:v>
                </c:pt>
                <c:pt idx="2026" formatCode="0.0">
                  <c:v>1.3524812739249228</c:v>
                </c:pt>
                <c:pt idx="2027" formatCode="0.0">
                  <c:v>2.287064607258344</c:v>
                </c:pt>
                <c:pt idx="2028" formatCode="0.0">
                  <c:v>3.2216479405915379</c:v>
                </c:pt>
                <c:pt idx="2029" formatCode="0.0">
                  <c:v>4.1562312739249592</c:v>
                </c:pt>
                <c:pt idx="2030" formatCode="0.0">
                  <c:v>5.0908146072583804</c:v>
                </c:pt>
                <c:pt idx="2031" formatCode="0.0">
                  <c:v>6.0253979405915743</c:v>
                </c:pt>
                <c:pt idx="2032" formatCode="0.0">
                  <c:v>6.9599812739249955</c:v>
                </c:pt>
                <c:pt idx="2033" formatCode="0.0">
                  <c:v>7.8945646072584168</c:v>
                </c:pt>
                <c:pt idx="2034" formatCode="0.0">
                  <c:v>8.8291479405916107</c:v>
                </c:pt>
                <c:pt idx="2035" formatCode="0.0">
                  <c:v>9.7637312739250319</c:v>
                </c:pt>
                <c:pt idx="2036" formatCode="0.0">
                  <c:v>10.698314607258453</c:v>
                </c:pt>
                <c:pt idx="2037" formatCode="0.0">
                  <c:v>11.632897940591647</c:v>
                </c:pt>
                <c:pt idx="2038" formatCode="0.0">
                  <c:v>12.567481273925068</c:v>
                </c:pt>
                <c:pt idx="2039" formatCode="0.0">
                  <c:v>13.502064607258262</c:v>
                </c:pt>
                <c:pt idx="2040" formatCode="0.0">
                  <c:v>14.436647940591683</c:v>
                </c:pt>
                <c:pt idx="2041" formatCode="0.0">
                  <c:v>15.371231273925105</c:v>
                </c:pt>
                <c:pt idx="2042" formatCode="0.0">
                  <c:v>16.305814607258299</c:v>
                </c:pt>
                <c:pt idx="2043" formatCode="0.0">
                  <c:v>17.24039794059172</c:v>
                </c:pt>
                <c:pt idx="2044" formatCode="0.0">
                  <c:v>18.174981273924914</c:v>
                </c:pt>
                <c:pt idx="2045" formatCode="0.0">
                  <c:v>19.109564607258335</c:v>
                </c:pt>
                <c:pt idx="2046" formatCode="0.0">
                  <c:v>20.044147940591756</c:v>
                </c:pt>
                <c:pt idx="2047" formatCode="0.0">
                  <c:v>20.97873127392495</c:v>
                </c:pt>
                <c:pt idx="2048" formatCode="0.0">
                  <c:v>21.913314607258371</c:v>
                </c:pt>
                <c:pt idx="2049" formatCode="0.0">
                  <c:v>22.847897940591793</c:v>
                </c:pt>
                <c:pt idx="2050" formatCode="0.0">
                  <c:v>23.782481273924986</c:v>
                </c:pt>
                <c:pt idx="2051" formatCode="0.0">
                  <c:v>24.717064607258408</c:v>
                </c:pt>
                <c:pt idx="2052" formatCode="0.0">
                  <c:v>25.651647940591602</c:v>
                </c:pt>
                <c:pt idx="2053" formatCode="0.0">
                  <c:v>26.586231273925023</c:v>
                </c:pt>
                <c:pt idx="2054" formatCode="0.0">
                  <c:v>27.520814607258217</c:v>
                </c:pt>
                <c:pt idx="2055" formatCode="0.0">
                  <c:v>28.455397940591638</c:v>
                </c:pt>
                <c:pt idx="2056" formatCode="0.0">
                  <c:v>29.389981273925059</c:v>
                </c:pt>
                <c:pt idx="2057" formatCode="0.0">
                  <c:v>30.324564607258253</c:v>
                </c:pt>
                <c:pt idx="2058" formatCode="0.0">
                  <c:v>31.259147940591674</c:v>
                </c:pt>
                <c:pt idx="2059" formatCode="0.0">
                  <c:v>32.193731273925096</c:v>
                </c:pt>
                <c:pt idx="2060" formatCode="0.0">
                  <c:v>33.128314607258289</c:v>
                </c:pt>
                <c:pt idx="2061" formatCode="0.0">
                  <c:v>34.062897940591711</c:v>
                </c:pt>
                <c:pt idx="2062" formatCode="0.0">
                  <c:v>34.997481273925132</c:v>
                </c:pt>
                <c:pt idx="2063" formatCode="0.0">
                  <c:v>35.932064607258326</c:v>
                </c:pt>
                <c:pt idx="2064" formatCode="0.0">
                  <c:v>36.866647940591747</c:v>
                </c:pt>
                <c:pt idx="2065" formatCode="0.0">
                  <c:v>37.801231273924941</c:v>
                </c:pt>
                <c:pt idx="2066" formatCode="0.0">
                  <c:v>38.735814607258362</c:v>
                </c:pt>
                <c:pt idx="2067" formatCode="0.0">
                  <c:v>39.670397940591556</c:v>
                </c:pt>
                <c:pt idx="2068" formatCode="0.0">
                  <c:v>40.604981273924977</c:v>
                </c:pt>
                <c:pt idx="2069" formatCode="0.0">
                  <c:v>41.539564607258399</c:v>
                </c:pt>
                <c:pt idx="2070" formatCode="0.0">
                  <c:v>42.474147940591592</c:v>
                </c:pt>
                <c:pt idx="2071" formatCode="0.0">
                  <c:v>43.408731273925014</c:v>
                </c:pt>
                <c:pt idx="2072" formatCode="0.0">
                  <c:v>44.343314607258435</c:v>
                </c:pt>
                <c:pt idx="2073" formatCode="0.0">
                  <c:v>45.277897940591629</c:v>
                </c:pt>
                <c:pt idx="2074" formatCode="0.0">
                  <c:v>46.21248127392505</c:v>
                </c:pt>
                <c:pt idx="2075" formatCode="0.0">
                  <c:v>47.147064607258244</c:v>
                </c:pt>
                <c:pt idx="2076" formatCode="0.0">
                  <c:v>48.081647940591665</c:v>
                </c:pt>
                <c:pt idx="2077" formatCode="0.0">
                  <c:v>49.016231273925086</c:v>
                </c:pt>
                <c:pt idx="2078" formatCode="0.0">
                  <c:v>49.95081460725828</c:v>
                </c:pt>
                <c:pt idx="2079" formatCode="0.0">
                  <c:v>50.885397940591702</c:v>
                </c:pt>
                <c:pt idx="2080" formatCode="0.0">
                  <c:v>51.819981273924896</c:v>
                </c:pt>
                <c:pt idx="2081" formatCode="0.0">
                  <c:v>52.754564607258317</c:v>
                </c:pt>
                <c:pt idx="2082" formatCode="0.0">
                  <c:v>53.689147940591738</c:v>
                </c:pt>
                <c:pt idx="2083" formatCode="0.0">
                  <c:v>54.623731273924932</c:v>
                </c:pt>
                <c:pt idx="2084" formatCode="0.0">
                  <c:v>55.558314607258353</c:v>
                </c:pt>
                <c:pt idx="2085" formatCode="0.0">
                  <c:v>56.492897940591774</c:v>
                </c:pt>
                <c:pt idx="2086" formatCode="0.0">
                  <c:v>57.427481273924968</c:v>
                </c:pt>
                <c:pt idx="2087" formatCode="0.0">
                  <c:v>58.36206460725839</c:v>
                </c:pt>
                <c:pt idx="2088" formatCode="0.0">
                  <c:v>59.296647940591583</c:v>
                </c:pt>
                <c:pt idx="2089" formatCode="0.0">
                  <c:v>60.231231273925005</c:v>
                </c:pt>
                <c:pt idx="2090" formatCode="0.0">
                  <c:v>61.165814607258426</c:v>
                </c:pt>
                <c:pt idx="2091" formatCode="0.0">
                  <c:v>62.10039794059162</c:v>
                </c:pt>
                <c:pt idx="2092" formatCode="0.0">
                  <c:v>63.034981273925041</c:v>
                </c:pt>
                <c:pt idx="2093" formatCode="0.0">
                  <c:v>63.969564607258235</c:v>
                </c:pt>
                <c:pt idx="2094" formatCode="0.0">
                  <c:v>64.904147940591656</c:v>
                </c:pt>
                <c:pt idx="2095" formatCode="0.0">
                  <c:v>65.838731273925077</c:v>
                </c:pt>
                <c:pt idx="2096" formatCode="0.0">
                  <c:v>66.773314607258271</c:v>
                </c:pt>
                <c:pt idx="2097" formatCode="0.0">
                  <c:v>67.707897940591693</c:v>
                </c:pt>
                <c:pt idx="2098" formatCode="0.0">
                  <c:v>68.642481273925114</c:v>
                </c:pt>
                <c:pt idx="2099" formatCode="0.0">
                  <c:v>69.577064607258308</c:v>
                </c:pt>
                <c:pt idx="2100" formatCode="0.0">
                  <c:v>70.511647940591502</c:v>
                </c:pt>
                <c:pt idx="2101" formatCode="0.0">
                  <c:v>71.44623127392515</c:v>
                </c:pt>
                <c:pt idx="2102" formatCode="0.0">
                  <c:v>72.380814607258344</c:v>
                </c:pt>
                <c:pt idx="2103" formatCode="0.0">
                  <c:v>73.315397940591538</c:v>
                </c:pt>
                <c:pt idx="2104" formatCode="0.0">
                  <c:v>74.249981273925187</c:v>
                </c:pt>
                <c:pt idx="2105" formatCode="0.0">
                  <c:v>75.18456460725838</c:v>
                </c:pt>
                <c:pt idx="2106" formatCode="0.0">
                  <c:v>76.119147940591574</c:v>
                </c:pt>
                <c:pt idx="2107" formatCode="0.0">
                  <c:v>77.053731273925223</c:v>
                </c:pt>
                <c:pt idx="2108" formatCode="0.0">
                  <c:v>77.988314607258417</c:v>
                </c:pt>
                <c:pt idx="2109" formatCode="0.0">
                  <c:v>78.922897940591611</c:v>
                </c:pt>
                <c:pt idx="2110" formatCode="0.0">
                  <c:v>79.857481273924805</c:v>
                </c:pt>
                <c:pt idx="2111" formatCode="0.0">
                  <c:v>80.792064607258453</c:v>
                </c:pt>
                <c:pt idx="2112" formatCode="0.0">
                  <c:v>81.726647940591647</c:v>
                </c:pt>
                <c:pt idx="2113" formatCode="0.0">
                  <c:v>82.661231273924841</c:v>
                </c:pt>
                <c:pt idx="2114" formatCode="0.0">
                  <c:v>83.59581460725849</c:v>
                </c:pt>
                <c:pt idx="2115" formatCode="0.0">
                  <c:v>84.530397940591683</c:v>
                </c:pt>
                <c:pt idx="2116" formatCode="0.0">
                  <c:v>85.464981273924877</c:v>
                </c:pt>
                <c:pt idx="2117" formatCode="0.0">
                  <c:v>86.399564607258526</c:v>
                </c:pt>
                <c:pt idx="2118" formatCode="0.0">
                  <c:v>87.33414794059172</c:v>
                </c:pt>
                <c:pt idx="2119" formatCode="0.0">
                  <c:v>88.268731273924914</c:v>
                </c:pt>
                <c:pt idx="2120" formatCode="0.0">
                  <c:v>89.203314607258108</c:v>
                </c:pt>
                <c:pt idx="2121" formatCode="0.0">
                  <c:v>90.137897940591756</c:v>
                </c:pt>
                <c:pt idx="2122" formatCode="0.0">
                  <c:v>91.07248127392495</c:v>
                </c:pt>
                <c:pt idx="2123" formatCode="0.0">
                  <c:v>92.007064607258144</c:v>
                </c:pt>
                <c:pt idx="2124" formatCode="0.0">
                  <c:v>92.941647940591793</c:v>
                </c:pt>
                <c:pt idx="2125" formatCode="0.0">
                  <c:v>93.876231273924986</c:v>
                </c:pt>
                <c:pt idx="2126" formatCode="0.0">
                  <c:v>94.81081460725818</c:v>
                </c:pt>
                <c:pt idx="2127" formatCode="0.0">
                  <c:v>95.745397940591829</c:v>
                </c:pt>
                <c:pt idx="2128" formatCode="0.0">
                  <c:v>96.679981273925023</c:v>
                </c:pt>
                <c:pt idx="2129" formatCode="0.0">
                  <c:v>97.614564607258217</c:v>
                </c:pt>
                <c:pt idx="2130" formatCode="0.0">
                  <c:v>98.549147940591865</c:v>
                </c:pt>
                <c:pt idx="2131" formatCode="0.0">
                  <c:v>99.483731273925059</c:v>
                </c:pt>
                <c:pt idx="2132" formatCode="0.0">
                  <c:v>100.41831460725825</c:v>
                </c:pt>
                <c:pt idx="2133" formatCode="0.0">
                  <c:v>101.3528979405919</c:v>
                </c:pt>
                <c:pt idx="2134" formatCode="0.0">
                  <c:v>102.2874812739251</c:v>
                </c:pt>
                <c:pt idx="2135" formatCode="0.0">
                  <c:v>103.22206460725829</c:v>
                </c:pt>
                <c:pt idx="2136" formatCode="0.0">
                  <c:v>104.15664794059148</c:v>
                </c:pt>
                <c:pt idx="2137" formatCode="0.0">
                  <c:v>105.09123127392513</c:v>
                </c:pt>
                <c:pt idx="2138" formatCode="0.0">
                  <c:v>106.02581460725833</c:v>
                </c:pt>
                <c:pt idx="2139" formatCode="0.0">
                  <c:v>106.96039794059152</c:v>
                </c:pt>
                <c:pt idx="2140" formatCode="0.0">
                  <c:v>107.89498127392517</c:v>
                </c:pt>
                <c:pt idx="2141" formatCode="0.0">
                  <c:v>108.82956460725836</c:v>
                </c:pt>
                <c:pt idx="2142" formatCode="0.0">
                  <c:v>109.76414794059156</c:v>
                </c:pt>
                <c:pt idx="2143" formatCode="0.0">
                  <c:v>110.6987312739252</c:v>
                </c:pt>
                <c:pt idx="2144" formatCode="0.0">
                  <c:v>111.6333146072584</c:v>
                </c:pt>
                <c:pt idx="2145" formatCode="0.0">
                  <c:v>112.56789794059159</c:v>
                </c:pt>
                <c:pt idx="2146" formatCode="0.0">
                  <c:v>113.50248127392479</c:v>
                </c:pt>
                <c:pt idx="2147" formatCode="0.0">
                  <c:v>114.43706460725843</c:v>
                </c:pt>
                <c:pt idx="2148" formatCode="0.0">
                  <c:v>115.37164794059163</c:v>
                </c:pt>
                <c:pt idx="2149" formatCode="0.0">
                  <c:v>116.30623127392482</c:v>
                </c:pt>
                <c:pt idx="2150" formatCode="0.0">
                  <c:v>117.24081460725847</c:v>
                </c:pt>
                <c:pt idx="2151" formatCode="0.0">
                  <c:v>118.17539794059167</c:v>
                </c:pt>
                <c:pt idx="2152" formatCode="0.0">
                  <c:v>119.10998127392486</c:v>
                </c:pt>
                <c:pt idx="2153" formatCode="0.0">
                  <c:v>120.04456460725851</c:v>
                </c:pt>
                <c:pt idx="2154" formatCode="0.0">
                  <c:v>120.9791479405917</c:v>
                </c:pt>
                <c:pt idx="2155" formatCode="0.0">
                  <c:v>121.9137312739249</c:v>
                </c:pt>
                <c:pt idx="2156" formatCode="0.0">
                  <c:v>122.84831460725854</c:v>
                </c:pt>
                <c:pt idx="2157" formatCode="0.0">
                  <c:v>123.78289794059174</c:v>
                </c:pt>
                <c:pt idx="2158" formatCode="0.0">
                  <c:v>124.71748127392493</c:v>
                </c:pt>
                <c:pt idx="2159" formatCode="0.0">
                  <c:v>125.65206460725858</c:v>
                </c:pt>
                <c:pt idx="2160" formatCode="0.0">
                  <c:v>126.58664794059177</c:v>
                </c:pt>
                <c:pt idx="2161" formatCode="0.0">
                  <c:v>127.52123127392497</c:v>
                </c:pt>
                <c:pt idx="2162" formatCode="0.0">
                  <c:v>128.45581460725816</c:v>
                </c:pt>
                <c:pt idx="2163" formatCode="0.0">
                  <c:v>129.39039794059181</c:v>
                </c:pt>
                <c:pt idx="2164" formatCode="0.0">
                  <c:v>130.324981273925</c:v>
                </c:pt>
                <c:pt idx="2165" formatCode="0.0">
                  <c:v>131.2595646072582</c:v>
                </c:pt>
                <c:pt idx="2166" formatCode="0.0">
                  <c:v>132.19414794059185</c:v>
                </c:pt>
                <c:pt idx="2167" formatCode="0.0">
                  <c:v>133.12873127392504</c:v>
                </c:pt>
                <c:pt idx="2168" formatCode="0.0">
                  <c:v>134.06331460725823</c:v>
                </c:pt>
                <c:pt idx="2169" formatCode="0.0">
                  <c:v>134.99789794059143</c:v>
                </c:pt>
                <c:pt idx="2170" formatCode="0.0">
                  <c:v>135.93248127392508</c:v>
                </c:pt>
                <c:pt idx="2171" formatCode="0.0">
                  <c:v>136.86706460725827</c:v>
                </c:pt>
                <c:pt idx="2172" formatCode="0.0">
                  <c:v>137.80164794059147</c:v>
                </c:pt>
                <c:pt idx="2173" formatCode="0.0">
                  <c:v>138.73623127392511</c:v>
                </c:pt>
                <c:pt idx="2174" formatCode="0.0">
                  <c:v>139.67081460725831</c:v>
                </c:pt>
                <c:pt idx="2175" formatCode="0.0">
                  <c:v>140.6053979405915</c:v>
                </c:pt>
                <c:pt idx="2176" formatCode="0.0">
                  <c:v>141.53998127392515</c:v>
                </c:pt>
                <c:pt idx="2177" formatCode="0.0">
                  <c:v>142.47456460725834</c:v>
                </c:pt>
                <c:pt idx="2178" formatCode="0.0">
                  <c:v>143.40914794059154</c:v>
                </c:pt>
                <c:pt idx="2179" formatCode="0.0">
                  <c:v>144.34373127392519</c:v>
                </c:pt>
                <c:pt idx="2180" formatCode="0.0">
                  <c:v>145.27831460725838</c:v>
                </c:pt>
                <c:pt idx="2181" formatCode="0.0">
                  <c:v>146.21289794059157</c:v>
                </c:pt>
                <c:pt idx="2182" formatCode="0.0">
                  <c:v>147.14748127392522</c:v>
                </c:pt>
                <c:pt idx="2183" formatCode="0.0">
                  <c:v>148.08206460725842</c:v>
                </c:pt>
                <c:pt idx="2184" formatCode="0.0">
                  <c:v>149.01664794059161</c:v>
                </c:pt>
                <c:pt idx="2185" formatCode="0.0">
                  <c:v>149.9512312739248</c:v>
                </c:pt>
                <c:pt idx="2186" formatCode="0.0">
                  <c:v>150.88581460725845</c:v>
                </c:pt>
                <c:pt idx="2187" formatCode="0.0">
                  <c:v>151.82039794059165</c:v>
                </c:pt>
                <c:pt idx="2188" formatCode="0.0">
                  <c:v>152.75498127392484</c:v>
                </c:pt>
                <c:pt idx="2189" formatCode="0.0">
                  <c:v>153.68956460725849</c:v>
                </c:pt>
                <c:pt idx="2190" formatCode="0.0">
                  <c:v>154.62414794059168</c:v>
                </c:pt>
                <c:pt idx="2191" formatCode="0.0">
                  <c:v>155.55873127392488</c:v>
                </c:pt>
                <c:pt idx="2192" formatCode="0.0">
                  <c:v>156.49331460725853</c:v>
                </c:pt>
                <c:pt idx="2193" formatCode="0.0">
                  <c:v>157.42789794059172</c:v>
                </c:pt>
                <c:pt idx="2194" formatCode="0.0">
                  <c:v>158.36248127392491</c:v>
                </c:pt>
                <c:pt idx="2195" formatCode="0.0">
                  <c:v>159.29706460725811</c:v>
                </c:pt>
                <c:pt idx="2196" formatCode="0.0">
                  <c:v>160.23164794059176</c:v>
                </c:pt>
                <c:pt idx="2197" formatCode="0.0">
                  <c:v>161.16623127392495</c:v>
                </c:pt>
                <c:pt idx="2198" formatCode="0.0">
                  <c:v>162.10081460725814</c:v>
                </c:pt>
                <c:pt idx="2199" formatCode="0.0">
                  <c:v>163.03539794059179</c:v>
                </c:pt>
                <c:pt idx="2200" formatCode="0.0">
                  <c:v>163.96998127392499</c:v>
                </c:pt>
                <c:pt idx="2201" formatCode="0.0">
                  <c:v>164.90456460725818</c:v>
                </c:pt>
                <c:pt idx="2202" formatCode="0.0">
                  <c:v>165.83914794059183</c:v>
                </c:pt>
                <c:pt idx="2203" formatCode="0.0">
                  <c:v>166.77373127392502</c:v>
                </c:pt>
                <c:pt idx="2204" formatCode="0.0">
                  <c:v>167.70831460725822</c:v>
                </c:pt>
                <c:pt idx="2205" formatCode="0.0">
                  <c:v>168.64289794059187</c:v>
                </c:pt>
                <c:pt idx="2206" formatCode="0.0">
                  <c:v>169.57748127392506</c:v>
                </c:pt>
                <c:pt idx="2207" formatCode="0.0">
                  <c:v>170.51206460725825</c:v>
                </c:pt>
                <c:pt idx="2208" formatCode="0.0">
                  <c:v>171.4466479405919</c:v>
                </c:pt>
                <c:pt idx="2209" formatCode="0.0">
                  <c:v>172.3812312739251</c:v>
                </c:pt>
                <c:pt idx="2210" formatCode="0.0">
                  <c:v>173.31581460725829</c:v>
                </c:pt>
                <c:pt idx="2211" formatCode="0.0">
                  <c:v>174.25039794059148</c:v>
                </c:pt>
                <c:pt idx="2212" formatCode="0.0">
                  <c:v>175.18498127392513</c:v>
                </c:pt>
                <c:pt idx="2213" formatCode="0.0">
                  <c:v>176.11956460725833</c:v>
                </c:pt>
                <c:pt idx="2214" formatCode="0.0">
                  <c:v>177.05414794059152</c:v>
                </c:pt>
                <c:pt idx="2215" formatCode="0.0">
                  <c:v>177.98873127392517</c:v>
                </c:pt>
                <c:pt idx="2216" formatCode="0.0">
                  <c:v>178.92331460725836</c:v>
                </c:pt>
                <c:pt idx="2217" formatCode="0.0">
                  <c:v>179.85789794059156</c:v>
                </c:pt>
                <c:pt idx="2218" formatCode="0.0">
                  <c:v>-179.2075187260748</c:v>
                </c:pt>
                <c:pt idx="2219" formatCode="0.0">
                  <c:v>-178.2729353927416</c:v>
                </c:pt>
                <c:pt idx="2220" formatCode="0.0">
                  <c:v>-177.33835205940841</c:v>
                </c:pt>
                <c:pt idx="2221" formatCode="0.0">
                  <c:v>-176.40376872607521</c:v>
                </c:pt>
                <c:pt idx="2222" formatCode="0.0">
                  <c:v>-175.46918539274157</c:v>
                </c:pt>
                <c:pt idx="2223" formatCode="0.0">
                  <c:v>-174.53460205940837</c:v>
                </c:pt>
                <c:pt idx="2224" formatCode="0.0">
                  <c:v>-173.60001872607518</c:v>
                </c:pt>
                <c:pt idx="2225" formatCode="0.0">
                  <c:v>-172.66543539274153</c:v>
                </c:pt>
                <c:pt idx="2226" formatCode="0.0">
                  <c:v>-171.73085205940833</c:v>
                </c:pt>
                <c:pt idx="2227" formatCode="0.0">
                  <c:v>-170.79626872607514</c:v>
                </c:pt>
                <c:pt idx="2228" formatCode="0.0">
                  <c:v>-169.86168539274149</c:v>
                </c:pt>
                <c:pt idx="2229" formatCode="0.0">
                  <c:v>-168.9271020594083</c:v>
                </c:pt>
                <c:pt idx="2230" formatCode="0.0">
                  <c:v>-167.9925187260751</c:v>
                </c:pt>
                <c:pt idx="2231" formatCode="0.0">
                  <c:v>-167.05793539274146</c:v>
                </c:pt>
                <c:pt idx="2232" formatCode="0.0">
                  <c:v>-166.12335205940826</c:v>
                </c:pt>
                <c:pt idx="2233" formatCode="0.0">
                  <c:v>-165.18876872607507</c:v>
                </c:pt>
                <c:pt idx="2234" formatCode="0.0">
                  <c:v>-164.25418539274187</c:v>
                </c:pt>
                <c:pt idx="2235" formatCode="0.0">
                  <c:v>-163.31960205940823</c:v>
                </c:pt>
                <c:pt idx="2236" formatCode="0.0">
                  <c:v>-162.38501872607503</c:v>
                </c:pt>
                <c:pt idx="2237" formatCode="0.0">
                  <c:v>-161.45043539274184</c:v>
                </c:pt>
                <c:pt idx="2238" formatCode="0.0">
                  <c:v>-160.51585205940819</c:v>
                </c:pt>
                <c:pt idx="2239" formatCode="0.0">
                  <c:v>-159.581268726075</c:v>
                </c:pt>
                <c:pt idx="2240" formatCode="0.0">
                  <c:v>-158.6466853927418</c:v>
                </c:pt>
                <c:pt idx="2241" formatCode="0.0">
                  <c:v>-157.71210205940815</c:v>
                </c:pt>
                <c:pt idx="2242" formatCode="0.0">
                  <c:v>-156.77751872607496</c:v>
                </c:pt>
                <c:pt idx="2243" formatCode="0.0">
                  <c:v>-155.84293539274177</c:v>
                </c:pt>
                <c:pt idx="2244" formatCode="0.0">
                  <c:v>-154.90835205940812</c:v>
                </c:pt>
                <c:pt idx="2245" formatCode="0.0">
                  <c:v>-153.97376872607492</c:v>
                </c:pt>
                <c:pt idx="2246" formatCode="0.0">
                  <c:v>-153.03918539274173</c:v>
                </c:pt>
                <c:pt idx="2247" formatCode="0.0">
                  <c:v>-152.10460205940853</c:v>
                </c:pt>
                <c:pt idx="2248" formatCode="0.0">
                  <c:v>-151.17001872607489</c:v>
                </c:pt>
                <c:pt idx="2249" formatCode="0.0">
                  <c:v>-150.23543539274169</c:v>
                </c:pt>
                <c:pt idx="2250" formatCode="0.0">
                  <c:v>-149.3008520594085</c:v>
                </c:pt>
                <c:pt idx="2251" formatCode="0.0">
                  <c:v>-148.36626872607485</c:v>
                </c:pt>
                <c:pt idx="2252" formatCode="0.0">
                  <c:v>-147.43168539274166</c:v>
                </c:pt>
                <c:pt idx="2253" formatCode="0.0">
                  <c:v>-146.49710205940846</c:v>
                </c:pt>
                <c:pt idx="2254" formatCode="0.0">
                  <c:v>-145.56251872607481</c:v>
                </c:pt>
                <c:pt idx="2255" formatCode="0.0">
                  <c:v>-144.62793539274162</c:v>
                </c:pt>
                <c:pt idx="2256" formatCode="0.0">
                  <c:v>-143.69335205940843</c:v>
                </c:pt>
                <c:pt idx="2257" formatCode="0.0">
                  <c:v>-142.75876872607478</c:v>
                </c:pt>
                <c:pt idx="2258" formatCode="0.0">
                  <c:v>-141.82418539274158</c:v>
                </c:pt>
                <c:pt idx="2259" formatCode="0.0">
                  <c:v>-140.88960205940839</c:v>
                </c:pt>
                <c:pt idx="2260" formatCode="0.0">
                  <c:v>-139.9550187260752</c:v>
                </c:pt>
                <c:pt idx="2261" formatCode="0.0">
                  <c:v>-139.02043539274155</c:v>
                </c:pt>
                <c:pt idx="2262" formatCode="0.0">
                  <c:v>-138.08585205940835</c:v>
                </c:pt>
                <c:pt idx="2263" formatCode="0.0">
                  <c:v>-137.15126872607516</c:v>
                </c:pt>
                <c:pt idx="2264" formatCode="0.0">
                  <c:v>-136.21668539274151</c:v>
                </c:pt>
                <c:pt idx="2265" formatCode="0.0">
                  <c:v>-135.28210205940832</c:v>
                </c:pt>
                <c:pt idx="2266" formatCode="0.0">
                  <c:v>-134.34751872607512</c:v>
                </c:pt>
                <c:pt idx="2267" formatCode="0.0">
                  <c:v>-133.41293539274147</c:v>
                </c:pt>
                <c:pt idx="2268" formatCode="0.0">
                  <c:v>-132.47835205940828</c:v>
                </c:pt>
                <c:pt idx="2269" formatCode="0.0">
                  <c:v>-131.54376872607509</c:v>
                </c:pt>
                <c:pt idx="2270" formatCode="0.0">
                  <c:v>-130.60918539274189</c:v>
                </c:pt>
                <c:pt idx="2271" formatCode="0.0">
                  <c:v>-129.67460205940824</c:v>
                </c:pt>
                <c:pt idx="2272" formatCode="0.0">
                  <c:v>-128.74001872607505</c:v>
                </c:pt>
                <c:pt idx="2273" formatCode="0.0">
                  <c:v>-127.80543539274186</c:v>
                </c:pt>
                <c:pt idx="2274" formatCode="0.0">
                  <c:v>-126.87085205940821</c:v>
                </c:pt>
                <c:pt idx="2275" formatCode="0.0">
                  <c:v>-125.93626872607501</c:v>
                </c:pt>
                <c:pt idx="2276" formatCode="0.0">
                  <c:v>-125.00168539274182</c:v>
                </c:pt>
                <c:pt idx="2277" formatCode="0.0">
                  <c:v>-124.06710205940817</c:v>
                </c:pt>
                <c:pt idx="2278" formatCode="0.0">
                  <c:v>-123.13251872607498</c:v>
                </c:pt>
                <c:pt idx="2279" formatCode="0.0">
                  <c:v>-122.19793539274178</c:v>
                </c:pt>
                <c:pt idx="2280" formatCode="0.0">
                  <c:v>-121.26335205940813</c:v>
                </c:pt>
                <c:pt idx="2281" formatCode="0.0">
                  <c:v>-120.32876872607494</c:v>
                </c:pt>
                <c:pt idx="2282" formatCode="0.0">
                  <c:v>-119.39418539274175</c:v>
                </c:pt>
                <c:pt idx="2283" formatCode="0.0">
                  <c:v>-118.4596020594081</c:v>
                </c:pt>
                <c:pt idx="2284" formatCode="0.0">
                  <c:v>-117.5250187260749</c:v>
                </c:pt>
                <c:pt idx="2285" formatCode="0.0">
                  <c:v>-116.59043539274171</c:v>
                </c:pt>
                <c:pt idx="2286" formatCode="0.0">
                  <c:v>-115.65585205940852</c:v>
                </c:pt>
                <c:pt idx="2287" formatCode="0.0">
                  <c:v>-114.72126872607487</c:v>
                </c:pt>
                <c:pt idx="2288" formatCode="0.0">
                  <c:v>-113.78668539274167</c:v>
                </c:pt>
                <c:pt idx="2289" formatCode="0.0">
                  <c:v>-112.85210205940848</c:v>
                </c:pt>
                <c:pt idx="2290" formatCode="0.0">
                  <c:v>-111.91751872607483</c:v>
                </c:pt>
                <c:pt idx="2291" formatCode="0.0">
                  <c:v>-110.98293539274164</c:v>
                </c:pt>
                <c:pt idx="2292" formatCode="0.0">
                  <c:v>-110.04835205940844</c:v>
                </c:pt>
                <c:pt idx="2293" formatCode="0.0">
                  <c:v>-109.1137687260748</c:v>
                </c:pt>
                <c:pt idx="2294" formatCode="0.0">
                  <c:v>-108.1791853927416</c:v>
                </c:pt>
                <c:pt idx="2295" formatCode="0.0">
                  <c:v>-107.24460205940841</c:v>
                </c:pt>
                <c:pt idx="2296" formatCode="0.0">
                  <c:v>-106.31001872607521</c:v>
                </c:pt>
                <c:pt idx="2297" formatCode="0.0">
                  <c:v>-105.37543539274157</c:v>
                </c:pt>
                <c:pt idx="2298" formatCode="0.0">
                  <c:v>-104.44085205940837</c:v>
                </c:pt>
                <c:pt idx="2299" formatCode="0.0">
                  <c:v>-103.50626872607518</c:v>
                </c:pt>
                <c:pt idx="2300" formatCode="0.0">
                  <c:v>-102.57168539274153</c:v>
                </c:pt>
                <c:pt idx="2301" formatCode="0.0">
                  <c:v>-101.63710205940833</c:v>
                </c:pt>
                <c:pt idx="2302" formatCode="0.0">
                  <c:v>-100.70251872607514</c:v>
                </c:pt>
                <c:pt idx="2303" formatCode="0.0">
                  <c:v>-99.767935392741492</c:v>
                </c:pt>
                <c:pt idx="2304" formatCode="0.0">
                  <c:v>-98.833352059408298</c:v>
                </c:pt>
                <c:pt idx="2305" formatCode="0.0">
                  <c:v>-97.898768726075104</c:v>
                </c:pt>
                <c:pt idx="2306" formatCode="0.0">
                  <c:v>-96.964185392741456</c:v>
                </c:pt>
                <c:pt idx="2307" formatCode="0.0">
                  <c:v>-96.029602059408262</c:v>
                </c:pt>
                <c:pt idx="2308" formatCode="0.0">
                  <c:v>-95.095018726075068</c:v>
                </c:pt>
                <c:pt idx="2309" formatCode="0.0">
                  <c:v>-94.160435392741419</c:v>
                </c:pt>
                <c:pt idx="2310" formatCode="0.0">
                  <c:v>-93.225852059408226</c:v>
                </c:pt>
                <c:pt idx="2311" formatCode="0.0">
                  <c:v>-92.291268726075032</c:v>
                </c:pt>
                <c:pt idx="2312" formatCode="0.0">
                  <c:v>-91.356685392741838</c:v>
                </c:pt>
                <c:pt idx="2313" formatCode="0.0">
                  <c:v>-90.422102059408189</c:v>
                </c:pt>
                <c:pt idx="2314" formatCode="0.0">
                  <c:v>-89.487518726074995</c:v>
                </c:pt>
                <c:pt idx="2315" formatCode="0.0">
                  <c:v>-88.552935392741801</c:v>
                </c:pt>
                <c:pt idx="2316" formatCode="0.0">
                  <c:v>-87.618352059408153</c:v>
                </c:pt>
                <c:pt idx="2317" formatCode="0.0">
                  <c:v>-86.683768726074959</c:v>
                </c:pt>
                <c:pt idx="2318" formatCode="0.0">
                  <c:v>-85.749185392741765</c:v>
                </c:pt>
                <c:pt idx="2319" formatCode="0.0">
                  <c:v>-84.814602059408116</c:v>
                </c:pt>
                <c:pt idx="2320" formatCode="0.0">
                  <c:v>-83.880018726074923</c:v>
                </c:pt>
                <c:pt idx="2321" formatCode="0.0">
                  <c:v>-82.945435392741729</c:v>
                </c:pt>
                <c:pt idx="2322" formatCode="0.0">
                  <c:v>-82.010852059408535</c:v>
                </c:pt>
                <c:pt idx="2323" formatCode="0.0">
                  <c:v>-81.076268726074886</c:v>
                </c:pt>
                <c:pt idx="2324" formatCode="0.0">
                  <c:v>-80.141685392741692</c:v>
                </c:pt>
                <c:pt idx="2325" formatCode="0.0">
                  <c:v>-79.207102059408498</c:v>
                </c:pt>
                <c:pt idx="2326" formatCode="0.0">
                  <c:v>-78.27251872607485</c:v>
                </c:pt>
                <c:pt idx="2327" formatCode="0.0">
                  <c:v>-77.337935392741656</c:v>
                </c:pt>
                <c:pt idx="2328" formatCode="0.0">
                  <c:v>-76.403352059408462</c:v>
                </c:pt>
                <c:pt idx="2329" formatCode="0.0">
                  <c:v>-75.468768726074813</c:v>
                </c:pt>
                <c:pt idx="2330" formatCode="0.0">
                  <c:v>-74.53418539274162</c:v>
                </c:pt>
                <c:pt idx="2331" formatCode="0.0">
                  <c:v>-73.599602059408426</c:v>
                </c:pt>
                <c:pt idx="2332" formatCode="0.0">
                  <c:v>-72.665018726074777</c:v>
                </c:pt>
                <c:pt idx="2333" formatCode="0.0">
                  <c:v>-71.730435392741583</c:v>
                </c:pt>
                <c:pt idx="2334" formatCode="0.0">
                  <c:v>-70.795852059408389</c:v>
                </c:pt>
                <c:pt idx="2335" formatCode="0.0">
                  <c:v>-69.861268726075195</c:v>
                </c:pt>
                <c:pt idx="2336" formatCode="0.0">
                  <c:v>-68.926685392741547</c:v>
                </c:pt>
                <c:pt idx="2337" formatCode="0.0">
                  <c:v>-67.992102059408353</c:v>
                </c:pt>
                <c:pt idx="2338" formatCode="0.0">
                  <c:v>-67.057518726075159</c:v>
                </c:pt>
                <c:pt idx="2339" formatCode="0.0">
                  <c:v>-66.12293539274151</c:v>
                </c:pt>
                <c:pt idx="2340" formatCode="0.0">
                  <c:v>-65.188352059408317</c:v>
                </c:pt>
                <c:pt idx="2341" formatCode="0.0">
                  <c:v>-64.253768726075123</c:v>
                </c:pt>
                <c:pt idx="2342" formatCode="0.0">
                  <c:v>-63.319185392741474</c:v>
                </c:pt>
                <c:pt idx="2343" formatCode="0.0">
                  <c:v>-62.38460205940828</c:v>
                </c:pt>
                <c:pt idx="2344" formatCode="0.0">
                  <c:v>-61.450018726075086</c:v>
                </c:pt>
                <c:pt idx="2345" formatCode="0.0">
                  <c:v>-60.515435392741892</c:v>
                </c:pt>
                <c:pt idx="2346" formatCode="0.0">
                  <c:v>-59.580852059408244</c:v>
                </c:pt>
                <c:pt idx="2347" formatCode="0.0">
                  <c:v>-58.64626872607505</c:v>
                </c:pt>
                <c:pt idx="2348" formatCode="0.0">
                  <c:v>-57.711685392741856</c:v>
                </c:pt>
                <c:pt idx="2349" formatCode="0.0">
                  <c:v>-56.777102059408207</c:v>
                </c:pt>
                <c:pt idx="2350" formatCode="0.0">
                  <c:v>-55.842518726075014</c:v>
                </c:pt>
                <c:pt idx="2351" formatCode="0.0">
                  <c:v>-54.90793539274182</c:v>
                </c:pt>
                <c:pt idx="2352" formatCode="0.0">
                  <c:v>-53.973352059408171</c:v>
                </c:pt>
                <c:pt idx="2353" formatCode="0.0">
                  <c:v>-53.038768726074977</c:v>
                </c:pt>
                <c:pt idx="2354" formatCode="0.0">
                  <c:v>-52.104185392741783</c:v>
                </c:pt>
                <c:pt idx="2355" formatCode="0.0">
                  <c:v>-51.169602059408135</c:v>
                </c:pt>
                <c:pt idx="2356" formatCode="0.0">
                  <c:v>-50.235018726074941</c:v>
                </c:pt>
                <c:pt idx="2357" formatCode="0.0">
                  <c:v>-49.300435392741747</c:v>
                </c:pt>
                <c:pt idx="2358" formatCode="0.0">
                  <c:v>-48.365852059408098</c:v>
                </c:pt>
                <c:pt idx="2359" formatCode="0.0">
                  <c:v>-47.431268726074904</c:v>
                </c:pt>
                <c:pt idx="2360" formatCode="0.0">
                  <c:v>-46.496685392741711</c:v>
                </c:pt>
                <c:pt idx="2361" formatCode="0.0">
                  <c:v>-45.562102059408517</c:v>
                </c:pt>
                <c:pt idx="2362" formatCode="0.0">
                  <c:v>-44.627518726074868</c:v>
                </c:pt>
                <c:pt idx="2363" formatCode="0.0">
                  <c:v>-43.692935392741674</c:v>
                </c:pt>
                <c:pt idx="2364" formatCode="0.0">
                  <c:v>-42.75835205940848</c:v>
                </c:pt>
                <c:pt idx="2365" formatCode="0.0">
                  <c:v>-41.823768726074832</c:v>
                </c:pt>
                <c:pt idx="2366" formatCode="0.0">
                  <c:v>-40.889185392741638</c:v>
                </c:pt>
                <c:pt idx="2367" formatCode="0.0">
                  <c:v>-39.954602059408444</c:v>
                </c:pt>
                <c:pt idx="2368" formatCode="0.0">
                  <c:v>-39.020018726074795</c:v>
                </c:pt>
                <c:pt idx="2369" formatCode="0.0">
                  <c:v>-38.085435392741601</c:v>
                </c:pt>
                <c:pt idx="2370" formatCode="0.0">
                  <c:v>-37.150852059408408</c:v>
                </c:pt>
                <c:pt idx="2371" formatCode="0.0">
                  <c:v>-36.216268726075214</c:v>
                </c:pt>
                <c:pt idx="2372" formatCode="0.0">
                  <c:v>-35.281685392741565</c:v>
                </c:pt>
                <c:pt idx="2373" formatCode="0.0">
                  <c:v>-34.347102059408371</c:v>
                </c:pt>
                <c:pt idx="2374" formatCode="0.0">
                  <c:v>-33.412518726075177</c:v>
                </c:pt>
                <c:pt idx="2375" formatCode="0.0">
                  <c:v>-32.477935392741529</c:v>
                </c:pt>
                <c:pt idx="2376" formatCode="0.0">
                  <c:v>-31.543352059408335</c:v>
                </c:pt>
                <c:pt idx="2377" formatCode="0.0">
                  <c:v>-30.608768726075141</c:v>
                </c:pt>
                <c:pt idx="2378" formatCode="0.0">
                  <c:v>-29.674185392741492</c:v>
                </c:pt>
                <c:pt idx="2379" formatCode="0.0">
                  <c:v>-28.739602059408298</c:v>
                </c:pt>
                <c:pt idx="2380" formatCode="0.0">
                  <c:v>-27.805018726075104</c:v>
                </c:pt>
                <c:pt idx="2381" formatCode="0.0">
                  <c:v>-26.870435392741456</c:v>
                </c:pt>
                <c:pt idx="2382" formatCode="0.0">
                  <c:v>-25.935852059408262</c:v>
                </c:pt>
                <c:pt idx="2383" formatCode="0.0">
                  <c:v>-25.001268726075068</c:v>
                </c:pt>
                <c:pt idx="2384" formatCode="0.0">
                  <c:v>-24.066685392741419</c:v>
                </c:pt>
                <c:pt idx="2385" formatCode="0.0">
                  <c:v>-23.132102059408226</c:v>
                </c:pt>
                <c:pt idx="2386" formatCode="0.0">
                  <c:v>-22.197518726075032</c:v>
                </c:pt>
                <c:pt idx="2387" formatCode="0.0">
                  <c:v>-21.262935392741838</c:v>
                </c:pt>
                <c:pt idx="2388" formatCode="0.0">
                  <c:v>-20.328352059408189</c:v>
                </c:pt>
                <c:pt idx="2389" formatCode="0.0">
                  <c:v>-19.393768726074995</c:v>
                </c:pt>
                <c:pt idx="2390" formatCode="0.0">
                  <c:v>-18.459185392741801</c:v>
                </c:pt>
                <c:pt idx="2391" formatCode="0.0">
                  <c:v>-17.524602059408153</c:v>
                </c:pt>
                <c:pt idx="2392" formatCode="0.0">
                  <c:v>-16.590018726074959</c:v>
                </c:pt>
                <c:pt idx="2393" formatCode="0.0">
                  <c:v>-15.655435392741765</c:v>
                </c:pt>
                <c:pt idx="2394" formatCode="0.0">
                  <c:v>-14.720852059408571</c:v>
                </c:pt>
                <c:pt idx="2395" formatCode="0.0">
                  <c:v>-13.786268726074923</c:v>
                </c:pt>
                <c:pt idx="2396" formatCode="0.0">
                  <c:v>-12.851685392741729</c:v>
                </c:pt>
                <c:pt idx="2397" formatCode="0.0">
                  <c:v>-11.917102059408535</c:v>
                </c:pt>
                <c:pt idx="2398" formatCode="0.0">
                  <c:v>-10.982518726074886</c:v>
                </c:pt>
                <c:pt idx="2399" formatCode="0.0">
                  <c:v>-10.047935392741692</c:v>
                </c:pt>
                <c:pt idx="2400" formatCode="0.0">
                  <c:v>-9.1133520594084985</c:v>
                </c:pt>
                <c:pt idx="2401" formatCode="0.0">
                  <c:v>-8.1787687260748498</c:v>
                </c:pt>
                <c:pt idx="2402" formatCode="0.0">
                  <c:v>-7.244185392741656</c:v>
                </c:pt>
                <c:pt idx="2403" formatCode="0.0">
                  <c:v>-6.3096020594084621</c:v>
                </c:pt>
                <c:pt idx="2404" formatCode="0.0">
                  <c:v>-5.3750187260748135</c:v>
                </c:pt>
                <c:pt idx="2405" formatCode="0.0">
                  <c:v>-4.4404353927416196</c:v>
                </c:pt>
                <c:pt idx="2406" formatCode="0.0">
                  <c:v>-3.5058520594084257</c:v>
                </c:pt>
                <c:pt idx="2407" formatCode="0.0">
                  <c:v>-2.5712687260747771</c:v>
                </c:pt>
                <c:pt idx="2408" formatCode="0.0">
                  <c:v>-1.6366853927415832</c:v>
                </c:pt>
                <c:pt idx="2409" formatCode="0.0">
                  <c:v>-0.70210205940838932</c:v>
                </c:pt>
                <c:pt idx="2410" formatCode="0.0">
                  <c:v>0.23248127392480455</c:v>
                </c:pt>
                <c:pt idx="2411" formatCode="0.0">
                  <c:v>1.1670646072584532</c:v>
                </c:pt>
                <c:pt idx="2412" formatCode="0.0">
                  <c:v>2.1016479405916471</c:v>
                </c:pt>
                <c:pt idx="2413" formatCode="0.0">
                  <c:v>3.0362312739248409</c:v>
                </c:pt>
                <c:pt idx="2414" formatCode="0.0">
                  <c:v>3.9708146072584896</c:v>
                </c:pt>
                <c:pt idx="2415" formatCode="0.0">
                  <c:v>4.9053979405916834</c:v>
                </c:pt>
                <c:pt idx="2416" formatCode="0.0">
                  <c:v>5.8399812739248773</c:v>
                </c:pt>
                <c:pt idx="2417" formatCode="0.0">
                  <c:v>6.7745646072585259</c:v>
                </c:pt>
                <c:pt idx="2418" formatCode="0.0">
                  <c:v>7.7091479405917198</c:v>
                </c:pt>
                <c:pt idx="2419" formatCode="0.0">
                  <c:v>8.6437312739249137</c:v>
                </c:pt>
                <c:pt idx="2420" formatCode="0.0">
                  <c:v>9.5783146072581076</c:v>
                </c:pt>
                <c:pt idx="2421" formatCode="0.0">
                  <c:v>10.512897940591756</c:v>
                </c:pt>
                <c:pt idx="2422" formatCode="0.0">
                  <c:v>11.44748127392495</c:v>
                </c:pt>
                <c:pt idx="2423" formatCode="0.0">
                  <c:v>12.382064607258144</c:v>
                </c:pt>
                <c:pt idx="2424" formatCode="0.0">
                  <c:v>13.316647940591793</c:v>
                </c:pt>
                <c:pt idx="2425" formatCode="0.0">
                  <c:v>14.251231273924986</c:v>
                </c:pt>
                <c:pt idx="2426" formatCode="0.0">
                  <c:v>15.18581460725818</c:v>
                </c:pt>
                <c:pt idx="2427" formatCode="0.0">
                  <c:v>16.120397940591829</c:v>
                </c:pt>
                <c:pt idx="2428" formatCode="0.0">
                  <c:v>17.054981273925023</c:v>
                </c:pt>
                <c:pt idx="2429" formatCode="0.0">
                  <c:v>17.989564607258217</c:v>
                </c:pt>
                <c:pt idx="2430" formatCode="0.0">
                  <c:v>18.924147940591865</c:v>
                </c:pt>
                <c:pt idx="2431" formatCode="0.0">
                  <c:v>19.858731273925059</c:v>
                </c:pt>
                <c:pt idx="2432" formatCode="0.0">
                  <c:v>20.793314607258253</c:v>
                </c:pt>
                <c:pt idx="2433" formatCode="0.0">
                  <c:v>21.727897940591902</c:v>
                </c:pt>
                <c:pt idx="2434" formatCode="0.0">
                  <c:v>22.662481273925096</c:v>
                </c:pt>
                <c:pt idx="2435" formatCode="0.0">
                  <c:v>23.597064607258289</c:v>
                </c:pt>
                <c:pt idx="2436" formatCode="0.0">
                  <c:v>24.531647940591483</c:v>
                </c:pt>
                <c:pt idx="2437" formatCode="0.0">
                  <c:v>25.466231273925132</c:v>
                </c:pt>
                <c:pt idx="2438" formatCode="0.0">
                  <c:v>26.400814607258326</c:v>
                </c:pt>
                <c:pt idx="2439" formatCode="0.0">
                  <c:v>27.33539794059152</c:v>
                </c:pt>
                <c:pt idx="2440" formatCode="0.0">
                  <c:v>28.269981273925168</c:v>
                </c:pt>
                <c:pt idx="2441" formatCode="0.0">
                  <c:v>29.204564607258362</c:v>
                </c:pt>
                <c:pt idx="2442" formatCode="0.0">
                  <c:v>30.139147940591556</c:v>
                </c:pt>
                <c:pt idx="2443" formatCode="0.0">
                  <c:v>31.073731273925205</c:v>
                </c:pt>
                <c:pt idx="2444" formatCode="0.0">
                  <c:v>32.008314607258399</c:v>
                </c:pt>
                <c:pt idx="2445" formatCode="0.0">
                  <c:v>32.942897940591592</c:v>
                </c:pt>
                <c:pt idx="2446" formatCode="0.0">
                  <c:v>33.877481273924786</c:v>
                </c:pt>
                <c:pt idx="2447" formatCode="0.0">
                  <c:v>34.812064607258435</c:v>
                </c:pt>
                <c:pt idx="2448" formatCode="0.0">
                  <c:v>35.746647940591629</c:v>
                </c:pt>
                <c:pt idx="2449" formatCode="0.0">
                  <c:v>36.681231273924823</c:v>
                </c:pt>
                <c:pt idx="2450" formatCode="0.0">
                  <c:v>37.615814607258471</c:v>
                </c:pt>
                <c:pt idx="2451" formatCode="0.0">
                  <c:v>38.550397940591665</c:v>
                </c:pt>
                <c:pt idx="2452" formatCode="0.0">
                  <c:v>39.484981273924859</c:v>
                </c:pt>
                <c:pt idx="2453" formatCode="0.0">
                  <c:v>40.419564607258508</c:v>
                </c:pt>
                <c:pt idx="2454" formatCode="0.0">
                  <c:v>41.354147940591702</c:v>
                </c:pt>
                <c:pt idx="2455" formatCode="0.0">
                  <c:v>42.288731273924896</c:v>
                </c:pt>
                <c:pt idx="2456" formatCode="0.0">
                  <c:v>43.223314607258544</c:v>
                </c:pt>
                <c:pt idx="2457" formatCode="0.0">
                  <c:v>44.157897940591738</c:v>
                </c:pt>
                <c:pt idx="2458" formatCode="0.0">
                  <c:v>45.092481273924932</c:v>
                </c:pt>
                <c:pt idx="2459" formatCode="0.0">
                  <c:v>46.027064607258126</c:v>
                </c:pt>
                <c:pt idx="2460" formatCode="0.0">
                  <c:v>46.961647940591774</c:v>
                </c:pt>
                <c:pt idx="2461" formatCode="0.0">
                  <c:v>47.896231273924968</c:v>
                </c:pt>
                <c:pt idx="2462" formatCode="0.0">
                  <c:v>48.830814607258162</c:v>
                </c:pt>
                <c:pt idx="2463" formatCode="0.0">
                  <c:v>49.765397940591811</c:v>
                </c:pt>
                <c:pt idx="2464" formatCode="0.0">
                  <c:v>50.699981273925005</c:v>
                </c:pt>
                <c:pt idx="2465" formatCode="0.0">
                  <c:v>51.634564607258199</c:v>
                </c:pt>
                <c:pt idx="2466" formatCode="0.0">
                  <c:v>52.569147940591847</c:v>
                </c:pt>
                <c:pt idx="2467" formatCode="0.0">
                  <c:v>53.503731273925041</c:v>
                </c:pt>
                <c:pt idx="2468" formatCode="0.0">
                  <c:v>54.438314607258235</c:v>
                </c:pt>
                <c:pt idx="2469" formatCode="0.0">
                  <c:v>55.372897940591884</c:v>
                </c:pt>
                <c:pt idx="2470" formatCode="0.0">
                  <c:v>56.307481273925077</c:v>
                </c:pt>
                <c:pt idx="2471" formatCode="0.0">
                  <c:v>57.242064607258271</c:v>
                </c:pt>
                <c:pt idx="2472" formatCode="0.0">
                  <c:v>58.176647940591465</c:v>
                </c:pt>
                <c:pt idx="2473" formatCode="0.0">
                  <c:v>59.111231273925114</c:v>
                </c:pt>
                <c:pt idx="2474" formatCode="0.0">
                  <c:v>60.045814607258308</c:v>
                </c:pt>
                <c:pt idx="2475" formatCode="0.0">
                  <c:v>60.980397940591502</c:v>
                </c:pt>
                <c:pt idx="2476" formatCode="0.0">
                  <c:v>61.91498127392515</c:v>
                </c:pt>
                <c:pt idx="2477" formatCode="0.0">
                  <c:v>62.849564607258344</c:v>
                </c:pt>
                <c:pt idx="2478" formatCode="0.0">
                  <c:v>63.784147940591538</c:v>
                </c:pt>
                <c:pt idx="2479" formatCode="0.0">
                  <c:v>64.718731273925187</c:v>
                </c:pt>
                <c:pt idx="2480" formatCode="0.0">
                  <c:v>65.65331460725838</c:v>
                </c:pt>
                <c:pt idx="2481" formatCode="0.0">
                  <c:v>66.587897940591574</c:v>
                </c:pt>
                <c:pt idx="2482" formatCode="0.0">
                  <c:v>67.522481273925223</c:v>
                </c:pt>
                <c:pt idx="2483" formatCode="0.0">
                  <c:v>68.457064607258417</c:v>
                </c:pt>
                <c:pt idx="2484" formatCode="0.0">
                  <c:v>69.391647940591611</c:v>
                </c:pt>
                <c:pt idx="2485" formatCode="0.0">
                  <c:v>70.326231273924805</c:v>
                </c:pt>
                <c:pt idx="2486" formatCode="0.0">
                  <c:v>71.260814607258453</c:v>
                </c:pt>
                <c:pt idx="2487" formatCode="0.0">
                  <c:v>72.195397940591647</c:v>
                </c:pt>
                <c:pt idx="2488" formatCode="0.0">
                  <c:v>73.129981273924841</c:v>
                </c:pt>
                <c:pt idx="2489" formatCode="0.0">
                  <c:v>74.06456460725849</c:v>
                </c:pt>
                <c:pt idx="2490" formatCode="0.0">
                  <c:v>74.999147940591683</c:v>
                </c:pt>
                <c:pt idx="2491" formatCode="0.0">
                  <c:v>75.933731273924877</c:v>
                </c:pt>
                <c:pt idx="2492" formatCode="0.0">
                  <c:v>76.868314607258526</c:v>
                </c:pt>
                <c:pt idx="2493" formatCode="0.0">
                  <c:v>77.80289794059172</c:v>
                </c:pt>
                <c:pt idx="2494" formatCode="0.0">
                  <c:v>78.737481273924914</c:v>
                </c:pt>
                <c:pt idx="2495" formatCode="0.0">
                  <c:v>79.672064607258108</c:v>
                </c:pt>
                <c:pt idx="2496" formatCode="0.0">
                  <c:v>80.606647940591756</c:v>
                </c:pt>
                <c:pt idx="2497" formatCode="0.0">
                  <c:v>81.54123127392495</c:v>
                </c:pt>
                <c:pt idx="2498" formatCode="0.0">
                  <c:v>82.475814607258144</c:v>
                </c:pt>
                <c:pt idx="2499" formatCode="0.0">
                  <c:v>83.410397940591793</c:v>
                </c:pt>
                <c:pt idx="2500" formatCode="0.0">
                  <c:v>84.344981273924986</c:v>
                </c:pt>
                <c:pt idx="2501" formatCode="0.0">
                  <c:v>85.27956460725818</c:v>
                </c:pt>
                <c:pt idx="2502" formatCode="0.0">
                  <c:v>86.214147940591829</c:v>
                </c:pt>
                <c:pt idx="2503" formatCode="0.0">
                  <c:v>87.148731273925023</c:v>
                </c:pt>
                <c:pt idx="2504" formatCode="0.0">
                  <c:v>88.083314607258217</c:v>
                </c:pt>
                <c:pt idx="2505" formatCode="0.0">
                  <c:v>89.017897940591865</c:v>
                </c:pt>
                <c:pt idx="2506" formatCode="0.0">
                  <c:v>89.952481273925059</c:v>
                </c:pt>
                <c:pt idx="2507" formatCode="0.0">
                  <c:v>90.887064607258253</c:v>
                </c:pt>
                <c:pt idx="2508" formatCode="0.0">
                  <c:v>91.821647940591902</c:v>
                </c:pt>
                <c:pt idx="2509" formatCode="0.0">
                  <c:v>92.756231273925096</c:v>
                </c:pt>
                <c:pt idx="2510" formatCode="0.0">
                  <c:v>93.690814607258289</c:v>
                </c:pt>
                <c:pt idx="2511" formatCode="0.0">
                  <c:v>94.625397940591483</c:v>
                </c:pt>
                <c:pt idx="2512" formatCode="0.0">
                  <c:v>95.559981273925132</c:v>
                </c:pt>
                <c:pt idx="2513" formatCode="0.0">
                  <c:v>96.494564607258326</c:v>
                </c:pt>
                <c:pt idx="2514" formatCode="0.0">
                  <c:v>97.42914794059152</c:v>
                </c:pt>
                <c:pt idx="2515" formatCode="0.0">
                  <c:v>98.363731273925168</c:v>
                </c:pt>
                <c:pt idx="2516" formatCode="0.0">
                  <c:v>99.298314607258362</c:v>
                </c:pt>
                <c:pt idx="2517" formatCode="0.0">
                  <c:v>100.23289794059156</c:v>
                </c:pt>
                <c:pt idx="2518" formatCode="0.0">
                  <c:v>101.1674812739252</c:v>
                </c:pt>
                <c:pt idx="2519" formatCode="0.0">
                  <c:v>102.1020646072584</c:v>
                </c:pt>
                <c:pt idx="2520" formatCode="0.0">
                  <c:v>103.03664794059159</c:v>
                </c:pt>
                <c:pt idx="2521" formatCode="0.0">
                  <c:v>103.97123127392479</c:v>
                </c:pt>
                <c:pt idx="2522" formatCode="0.0">
                  <c:v>104.90581460725843</c:v>
                </c:pt>
                <c:pt idx="2523" formatCode="0.0">
                  <c:v>105.84039794059163</c:v>
                </c:pt>
                <c:pt idx="2524" formatCode="0.0">
                  <c:v>106.77498127392482</c:v>
                </c:pt>
                <c:pt idx="2525" formatCode="0.0">
                  <c:v>107.70956460725847</c:v>
                </c:pt>
                <c:pt idx="2526" formatCode="0.0">
                  <c:v>108.64414794059167</c:v>
                </c:pt>
                <c:pt idx="2527" formatCode="0.0">
                  <c:v>109.57873127392486</c:v>
                </c:pt>
                <c:pt idx="2528" formatCode="0.0">
                  <c:v>110.51331460725851</c:v>
                </c:pt>
                <c:pt idx="2529" formatCode="0.0">
                  <c:v>111.4478979405917</c:v>
                </c:pt>
                <c:pt idx="2530" formatCode="0.0">
                  <c:v>112.3824812739249</c:v>
                </c:pt>
                <c:pt idx="2531" formatCode="0.0">
                  <c:v>113.31706460725854</c:v>
                </c:pt>
                <c:pt idx="2532" formatCode="0.0">
                  <c:v>114.25164794059174</c:v>
                </c:pt>
                <c:pt idx="2533" formatCode="0.0">
                  <c:v>115.18623127392493</c:v>
                </c:pt>
                <c:pt idx="2534" formatCode="0.0">
                  <c:v>116.12081460725858</c:v>
                </c:pt>
                <c:pt idx="2535" formatCode="0.0">
                  <c:v>117.05539794059177</c:v>
                </c:pt>
                <c:pt idx="2536" formatCode="0.0">
                  <c:v>117.98998127392497</c:v>
                </c:pt>
                <c:pt idx="2537" formatCode="0.0">
                  <c:v>118.92456460725816</c:v>
                </c:pt>
                <c:pt idx="2538" formatCode="0.0">
                  <c:v>119.85914794059181</c:v>
                </c:pt>
                <c:pt idx="2539" formatCode="0.0">
                  <c:v>120.793731273925</c:v>
                </c:pt>
                <c:pt idx="2540" formatCode="0.0">
                  <c:v>121.7283146072582</c:v>
                </c:pt>
                <c:pt idx="2541" formatCode="0.0">
                  <c:v>122.66289794059185</c:v>
                </c:pt>
                <c:pt idx="2542" formatCode="0.0">
                  <c:v>123.59748127392504</c:v>
                </c:pt>
                <c:pt idx="2543" formatCode="0.0">
                  <c:v>124.53206460725823</c:v>
                </c:pt>
                <c:pt idx="2544" formatCode="0.0">
                  <c:v>125.46664794059188</c:v>
                </c:pt>
                <c:pt idx="2545" formatCode="0.0">
                  <c:v>126.40123127392508</c:v>
                </c:pt>
                <c:pt idx="2546" formatCode="0.0">
                  <c:v>127.33581460725827</c:v>
                </c:pt>
                <c:pt idx="2547" formatCode="0.0">
                  <c:v>128.27039794059147</c:v>
                </c:pt>
                <c:pt idx="2548" formatCode="0.0">
                  <c:v>129.20498127392511</c:v>
                </c:pt>
                <c:pt idx="2549" formatCode="0.0">
                  <c:v>130.13956460725831</c:v>
                </c:pt>
                <c:pt idx="2550" formatCode="0.0">
                  <c:v>131.0741479405915</c:v>
                </c:pt>
                <c:pt idx="2551" formatCode="0.0">
                  <c:v>132.00873127392515</c:v>
                </c:pt>
                <c:pt idx="2552" formatCode="0.0">
                  <c:v>132.94331460725834</c:v>
                </c:pt>
                <c:pt idx="2553" formatCode="0.0">
                  <c:v>133.87789794059154</c:v>
                </c:pt>
                <c:pt idx="2554" formatCode="0.0">
                  <c:v>134.81248127392519</c:v>
                </c:pt>
                <c:pt idx="2555" formatCode="0.0">
                  <c:v>135.74706460725838</c:v>
                </c:pt>
                <c:pt idx="2556" formatCode="0.0">
                  <c:v>136.68164794059157</c:v>
                </c:pt>
                <c:pt idx="2557" formatCode="0.0">
                  <c:v>137.61623127392522</c:v>
                </c:pt>
                <c:pt idx="2558" formatCode="0.0">
                  <c:v>138.55081460725842</c:v>
                </c:pt>
                <c:pt idx="2559" formatCode="0.0">
                  <c:v>139.48539794059161</c:v>
                </c:pt>
                <c:pt idx="2560" formatCode="0.0">
                  <c:v>140.4199812739248</c:v>
                </c:pt>
                <c:pt idx="2561" formatCode="0.0">
                  <c:v>141.35456460725845</c:v>
                </c:pt>
                <c:pt idx="2562" formatCode="0.0">
                  <c:v>142.28914794059165</c:v>
                </c:pt>
                <c:pt idx="2563" formatCode="0.0">
                  <c:v>143.22373127392484</c:v>
                </c:pt>
                <c:pt idx="2564" formatCode="0.0">
                  <c:v>144.15831460725849</c:v>
                </c:pt>
                <c:pt idx="2565" formatCode="0.0">
                  <c:v>145.09289794059168</c:v>
                </c:pt>
                <c:pt idx="2566" formatCode="0.0">
                  <c:v>146.02748127392488</c:v>
                </c:pt>
                <c:pt idx="2567" formatCode="0.0">
                  <c:v>146.96206460725853</c:v>
                </c:pt>
                <c:pt idx="2568" formatCode="0.0">
                  <c:v>147.89664794059172</c:v>
                </c:pt>
                <c:pt idx="2569" formatCode="0.0">
                  <c:v>148.83123127392491</c:v>
                </c:pt>
                <c:pt idx="2570" formatCode="0.0">
                  <c:v>149.76581460725811</c:v>
                </c:pt>
                <c:pt idx="2571" formatCode="0.0">
                  <c:v>150.70039794059176</c:v>
                </c:pt>
                <c:pt idx="2572" formatCode="0.0">
                  <c:v>151.63498127392495</c:v>
                </c:pt>
                <c:pt idx="2573" formatCode="0.0">
                  <c:v>152.56956460725814</c:v>
                </c:pt>
                <c:pt idx="2574" formatCode="0.0">
                  <c:v>153.50414794059179</c:v>
                </c:pt>
                <c:pt idx="2575" formatCode="0.0">
                  <c:v>154.43873127392499</c:v>
                </c:pt>
                <c:pt idx="2576" formatCode="0.0">
                  <c:v>155.37331460725818</c:v>
                </c:pt>
                <c:pt idx="2577" formatCode="0.0">
                  <c:v>156.30789794059183</c:v>
                </c:pt>
                <c:pt idx="2578" formatCode="0.0">
                  <c:v>157.24248127392502</c:v>
                </c:pt>
                <c:pt idx="2579" formatCode="0.0">
                  <c:v>158.17706460725822</c:v>
                </c:pt>
                <c:pt idx="2580" formatCode="0.0">
                  <c:v>159.11164794059187</c:v>
                </c:pt>
                <c:pt idx="2581" formatCode="0.0">
                  <c:v>160.04623127392506</c:v>
                </c:pt>
                <c:pt idx="2582" formatCode="0.0">
                  <c:v>160.98081460725825</c:v>
                </c:pt>
                <c:pt idx="2583" formatCode="0.0">
                  <c:v>161.9153979405919</c:v>
                </c:pt>
                <c:pt idx="2584" formatCode="0.0">
                  <c:v>162.8499812739251</c:v>
                </c:pt>
                <c:pt idx="2585" formatCode="0.0">
                  <c:v>163.78456460725829</c:v>
                </c:pt>
                <c:pt idx="2586" formatCode="0.0">
                  <c:v>164.71914794059148</c:v>
                </c:pt>
                <c:pt idx="2587" formatCode="0.0">
                  <c:v>165.65373127392513</c:v>
                </c:pt>
                <c:pt idx="2588" formatCode="0.0">
                  <c:v>166.58831460725833</c:v>
                </c:pt>
                <c:pt idx="2589" formatCode="0.0">
                  <c:v>167.52289794059152</c:v>
                </c:pt>
                <c:pt idx="2590" formatCode="0.0">
                  <c:v>168.45748127392517</c:v>
                </c:pt>
                <c:pt idx="2591" formatCode="0.0">
                  <c:v>169.39206460725836</c:v>
                </c:pt>
                <c:pt idx="2592" formatCode="0.0">
                  <c:v>170.32664794059156</c:v>
                </c:pt>
                <c:pt idx="2593" formatCode="0.0">
                  <c:v>171.2612312739252</c:v>
                </c:pt>
                <c:pt idx="2594" formatCode="0.0">
                  <c:v>172.1958146072584</c:v>
                </c:pt>
                <c:pt idx="2595" formatCode="0.0">
                  <c:v>173.13039794059159</c:v>
                </c:pt>
                <c:pt idx="2596" formatCode="0.0">
                  <c:v>174.06498127392479</c:v>
                </c:pt>
                <c:pt idx="2597" formatCode="0.0">
                  <c:v>174.99956460725843</c:v>
                </c:pt>
                <c:pt idx="2598" formatCode="0.0">
                  <c:v>175.93414794059163</c:v>
                </c:pt>
                <c:pt idx="2599" formatCode="0.0">
                  <c:v>176.86873127392482</c:v>
                </c:pt>
                <c:pt idx="2600" formatCode="0.0">
                  <c:v>177.80331460725847</c:v>
                </c:pt>
                <c:pt idx="2601" formatCode="0.0">
                  <c:v>178.73789794059167</c:v>
                </c:pt>
                <c:pt idx="2602" formatCode="0.0">
                  <c:v>179.67248127392486</c:v>
                </c:pt>
                <c:pt idx="2603" formatCode="0.0">
                  <c:v>-179.39293539274149</c:v>
                </c:pt>
                <c:pt idx="2604" formatCode="0.0">
                  <c:v>-178.4583520594083</c:v>
                </c:pt>
                <c:pt idx="2605" formatCode="0.0">
                  <c:v>-177.5237687260751</c:v>
                </c:pt>
                <c:pt idx="2606" formatCode="0.0">
                  <c:v>-176.58918539274146</c:v>
                </c:pt>
                <c:pt idx="2607" formatCode="0.0">
                  <c:v>-175.65460205940826</c:v>
                </c:pt>
                <c:pt idx="2608" formatCode="0.0">
                  <c:v>-174.72001872607507</c:v>
                </c:pt>
                <c:pt idx="2609" formatCode="0.0">
                  <c:v>-173.78543539274142</c:v>
                </c:pt>
                <c:pt idx="2610" formatCode="0.0">
                  <c:v>-172.85085205940823</c:v>
                </c:pt>
                <c:pt idx="2611" formatCode="0.0">
                  <c:v>-171.91626872607503</c:v>
                </c:pt>
                <c:pt idx="2612" formatCode="0.0">
                  <c:v>-170.98168539274184</c:v>
                </c:pt>
                <c:pt idx="2613" formatCode="0.0">
                  <c:v>-170.04710205940819</c:v>
                </c:pt>
                <c:pt idx="2614" formatCode="0.0">
                  <c:v>-169.112518726075</c:v>
                </c:pt>
                <c:pt idx="2615" formatCode="0.0">
                  <c:v>-168.1779353927418</c:v>
                </c:pt>
                <c:pt idx="2616" formatCode="0.0">
                  <c:v>-167.24335205940815</c:v>
                </c:pt>
                <c:pt idx="2617" formatCode="0.0">
                  <c:v>-166.30876872607496</c:v>
                </c:pt>
                <c:pt idx="2618" formatCode="0.0">
                  <c:v>-165.37418539274177</c:v>
                </c:pt>
                <c:pt idx="2619" formatCode="0.0">
                  <c:v>-164.43960205940857</c:v>
                </c:pt>
                <c:pt idx="2620" formatCode="0.0">
                  <c:v>-163.50501872607492</c:v>
                </c:pt>
                <c:pt idx="2621" formatCode="0.0">
                  <c:v>-162.57043539274173</c:v>
                </c:pt>
                <c:pt idx="2622" formatCode="0.0">
                  <c:v>-161.63585205940853</c:v>
                </c:pt>
                <c:pt idx="2623" formatCode="0.0">
                  <c:v>-160.70126872607489</c:v>
                </c:pt>
                <c:pt idx="2624" formatCode="0.0">
                  <c:v>-159.76668539274169</c:v>
                </c:pt>
                <c:pt idx="2625" formatCode="0.0">
                  <c:v>-158.8321020594085</c:v>
                </c:pt>
                <c:pt idx="2626" formatCode="0.0">
                  <c:v>-157.89751872607485</c:v>
                </c:pt>
                <c:pt idx="2627" formatCode="0.0">
                  <c:v>-156.96293539274166</c:v>
                </c:pt>
                <c:pt idx="2628" formatCode="0.0">
                  <c:v>-156.02835205940846</c:v>
                </c:pt>
                <c:pt idx="2629" formatCode="0.0">
                  <c:v>-155.09376872607481</c:v>
                </c:pt>
                <c:pt idx="2630" formatCode="0.0">
                  <c:v>-154.15918539274162</c:v>
                </c:pt>
                <c:pt idx="2631" formatCode="0.0">
                  <c:v>-153.22460205940843</c:v>
                </c:pt>
                <c:pt idx="2632" formatCode="0.0">
                  <c:v>-152.29001872607478</c:v>
                </c:pt>
                <c:pt idx="2633" formatCode="0.0">
                  <c:v>-151.35543539274158</c:v>
                </c:pt>
                <c:pt idx="2634" formatCode="0.0">
                  <c:v>-150.42085205940839</c:v>
                </c:pt>
                <c:pt idx="2635" formatCode="0.0">
                  <c:v>-149.4862687260752</c:v>
                </c:pt>
                <c:pt idx="2636" formatCode="0.0">
                  <c:v>-148.55168539274155</c:v>
                </c:pt>
                <c:pt idx="2637" formatCode="0.0">
                  <c:v>-147.61710205940835</c:v>
                </c:pt>
                <c:pt idx="2638" formatCode="0.0">
                  <c:v>-146.68251872607516</c:v>
                </c:pt>
                <c:pt idx="2639" formatCode="0.0">
                  <c:v>-145.74793539274151</c:v>
                </c:pt>
                <c:pt idx="2640" formatCode="0.0">
                  <c:v>-144.81335205940832</c:v>
                </c:pt>
                <c:pt idx="2641" formatCode="0.0">
                  <c:v>-143.87876872607512</c:v>
                </c:pt>
                <c:pt idx="2642" formatCode="0.0">
                  <c:v>-142.94418539274147</c:v>
                </c:pt>
                <c:pt idx="2643" formatCode="0.0">
                  <c:v>-142.00960205940828</c:v>
                </c:pt>
                <c:pt idx="2644" formatCode="0.0">
                  <c:v>-141.07501872607509</c:v>
                </c:pt>
                <c:pt idx="2645" formatCode="0.0">
                  <c:v>-140.14043539274189</c:v>
                </c:pt>
                <c:pt idx="2646" formatCode="0.0">
                  <c:v>-139.20585205940824</c:v>
                </c:pt>
                <c:pt idx="2647" formatCode="0.0">
                  <c:v>-138.27126872607505</c:v>
                </c:pt>
                <c:pt idx="2648" formatCode="0.0">
                  <c:v>-137.33668539274186</c:v>
                </c:pt>
                <c:pt idx="2649" formatCode="0.0">
                  <c:v>-136.40210205940821</c:v>
                </c:pt>
                <c:pt idx="2650" formatCode="0.0">
                  <c:v>-135.46751872607501</c:v>
                </c:pt>
                <c:pt idx="2651" formatCode="0.0">
                  <c:v>-134.53293539274182</c:v>
                </c:pt>
                <c:pt idx="2652" formatCode="0.0">
                  <c:v>-133.59835205940817</c:v>
                </c:pt>
                <c:pt idx="2653" formatCode="0.0">
                  <c:v>-132.66376872607498</c:v>
                </c:pt>
                <c:pt idx="2654" formatCode="0.0">
                  <c:v>-131.72918539274178</c:v>
                </c:pt>
                <c:pt idx="2655" formatCode="0.0">
                  <c:v>-130.79460205940813</c:v>
                </c:pt>
                <c:pt idx="2656" formatCode="0.0">
                  <c:v>-129.86001872607494</c:v>
                </c:pt>
                <c:pt idx="2657" formatCode="0.0">
                  <c:v>-128.92543539274175</c:v>
                </c:pt>
                <c:pt idx="2658" formatCode="0.0">
                  <c:v>-127.9908520594081</c:v>
                </c:pt>
                <c:pt idx="2659" formatCode="0.0">
                  <c:v>-127.0562687260749</c:v>
                </c:pt>
                <c:pt idx="2660" formatCode="0.0">
                  <c:v>-126.12168539274171</c:v>
                </c:pt>
                <c:pt idx="2661" formatCode="0.0">
                  <c:v>-125.18710205940852</c:v>
                </c:pt>
                <c:pt idx="2662" formatCode="0.0">
                  <c:v>-124.25251872607487</c:v>
                </c:pt>
                <c:pt idx="2663" formatCode="0.0">
                  <c:v>-123.31793539274167</c:v>
                </c:pt>
                <c:pt idx="2664" formatCode="0.0">
                  <c:v>-122.38335205940848</c:v>
                </c:pt>
                <c:pt idx="2665" formatCode="0.0">
                  <c:v>-121.44876872607483</c:v>
                </c:pt>
                <c:pt idx="2666" formatCode="0.0">
                  <c:v>-120.51418539274164</c:v>
                </c:pt>
                <c:pt idx="2667" formatCode="0.0">
                  <c:v>-119.57960205940844</c:v>
                </c:pt>
                <c:pt idx="2668" formatCode="0.0">
                  <c:v>-118.6450187260748</c:v>
                </c:pt>
                <c:pt idx="2669" formatCode="0.0">
                  <c:v>-117.7104353927416</c:v>
                </c:pt>
                <c:pt idx="2670" formatCode="0.0">
                  <c:v>-116.77585205940841</c:v>
                </c:pt>
                <c:pt idx="2671" formatCode="0.0">
                  <c:v>-115.84126872607521</c:v>
                </c:pt>
                <c:pt idx="2672" formatCode="0.0">
                  <c:v>-114.90668539274157</c:v>
                </c:pt>
                <c:pt idx="2673" formatCode="0.0">
                  <c:v>-113.97210205940837</c:v>
                </c:pt>
                <c:pt idx="2674" formatCode="0.0">
                  <c:v>-113.03751872607518</c:v>
                </c:pt>
                <c:pt idx="2675" formatCode="0.0">
                  <c:v>-112.10293539274153</c:v>
                </c:pt>
                <c:pt idx="2676" formatCode="0.0">
                  <c:v>-111.16835205940833</c:v>
                </c:pt>
                <c:pt idx="2677" formatCode="0.0">
                  <c:v>-110.23376872607514</c:v>
                </c:pt>
                <c:pt idx="2678" formatCode="0.0">
                  <c:v>-109.29918539274149</c:v>
                </c:pt>
                <c:pt idx="2679" formatCode="0.0">
                  <c:v>-108.3646020594083</c:v>
                </c:pt>
                <c:pt idx="2680" formatCode="0.0">
                  <c:v>-107.4300187260751</c:v>
                </c:pt>
                <c:pt idx="2681" formatCode="0.0">
                  <c:v>-106.49543539274146</c:v>
                </c:pt>
                <c:pt idx="2682" formatCode="0.0">
                  <c:v>-105.56085205940826</c:v>
                </c:pt>
                <c:pt idx="2683" formatCode="0.0">
                  <c:v>-104.62626872607507</c:v>
                </c:pt>
                <c:pt idx="2684" formatCode="0.0">
                  <c:v>-103.69168539274187</c:v>
                </c:pt>
                <c:pt idx="2685" formatCode="0.0">
                  <c:v>-102.75710205940823</c:v>
                </c:pt>
                <c:pt idx="2686" formatCode="0.0">
                  <c:v>-101.82251872607503</c:v>
                </c:pt>
                <c:pt idx="2687" formatCode="0.0">
                  <c:v>-100.88793539274184</c:v>
                </c:pt>
                <c:pt idx="2688" formatCode="0.0">
                  <c:v>-99.953352059408189</c:v>
                </c:pt>
                <c:pt idx="2689" formatCode="0.0">
                  <c:v>-99.018768726074995</c:v>
                </c:pt>
                <c:pt idx="2690" formatCode="0.0">
                  <c:v>-98.084185392741801</c:v>
                </c:pt>
                <c:pt idx="2691" formatCode="0.0">
                  <c:v>-97.149602059408153</c:v>
                </c:pt>
                <c:pt idx="2692" formatCode="0.0">
                  <c:v>-96.215018726074959</c:v>
                </c:pt>
                <c:pt idx="2693" formatCode="0.0">
                  <c:v>-95.280435392741765</c:v>
                </c:pt>
                <c:pt idx="2694" formatCode="0.0">
                  <c:v>-94.345852059408571</c:v>
                </c:pt>
                <c:pt idx="2695" formatCode="0.0">
                  <c:v>-93.411268726074923</c:v>
                </c:pt>
                <c:pt idx="2696" formatCode="0.0">
                  <c:v>-92.476685392741729</c:v>
                </c:pt>
                <c:pt idx="2697" formatCode="0.0">
                  <c:v>-91.542102059408535</c:v>
                </c:pt>
                <c:pt idx="2698" formatCode="0.0">
                  <c:v>-90.607518726074886</c:v>
                </c:pt>
                <c:pt idx="2699" formatCode="0.0">
                  <c:v>-89.672935392741692</c:v>
                </c:pt>
                <c:pt idx="2700" formatCode="0.0">
                  <c:v>-88.738352059408498</c:v>
                </c:pt>
                <c:pt idx="2701" formatCode="0.0">
                  <c:v>-87.80376872607485</c:v>
                </c:pt>
                <c:pt idx="2702" formatCode="0.0">
                  <c:v>-86.869185392741656</c:v>
                </c:pt>
                <c:pt idx="2703" formatCode="0.0">
                  <c:v>-85.934602059408462</c:v>
                </c:pt>
                <c:pt idx="2704" formatCode="0.0">
                  <c:v>-85.000018726074813</c:v>
                </c:pt>
                <c:pt idx="2705" formatCode="0.0">
                  <c:v>-84.06543539274162</c:v>
                </c:pt>
                <c:pt idx="2706" formatCode="0.0">
                  <c:v>-83.130852059408426</c:v>
                </c:pt>
                <c:pt idx="2707" formatCode="0.0">
                  <c:v>-82.196268726074777</c:v>
                </c:pt>
                <c:pt idx="2708" formatCode="0.0">
                  <c:v>-81.261685392741583</c:v>
                </c:pt>
                <c:pt idx="2709" formatCode="0.0">
                  <c:v>-80.327102059408389</c:v>
                </c:pt>
                <c:pt idx="2710" formatCode="0.0">
                  <c:v>-79.392518726075195</c:v>
                </c:pt>
                <c:pt idx="2711" formatCode="0.0">
                  <c:v>-78.457935392741547</c:v>
                </c:pt>
                <c:pt idx="2712" formatCode="0.0">
                  <c:v>-77.523352059408353</c:v>
                </c:pt>
                <c:pt idx="2713" formatCode="0.0">
                  <c:v>-76.588768726075159</c:v>
                </c:pt>
                <c:pt idx="2714" formatCode="0.0">
                  <c:v>-75.65418539274151</c:v>
                </c:pt>
                <c:pt idx="2715" formatCode="0.0">
                  <c:v>-74.719602059408317</c:v>
                </c:pt>
                <c:pt idx="2716" formatCode="0.0">
                  <c:v>-73.785018726075123</c:v>
                </c:pt>
                <c:pt idx="2717" formatCode="0.0">
                  <c:v>-72.850435392741474</c:v>
                </c:pt>
                <c:pt idx="2718" formatCode="0.0">
                  <c:v>-71.91585205940828</c:v>
                </c:pt>
                <c:pt idx="2719" formatCode="0.0">
                  <c:v>-70.981268726075086</c:v>
                </c:pt>
                <c:pt idx="2720" formatCode="0.0">
                  <c:v>-70.046685392741892</c:v>
                </c:pt>
                <c:pt idx="2721" formatCode="0.0">
                  <c:v>-69.112102059408244</c:v>
                </c:pt>
                <c:pt idx="2722" formatCode="0.0">
                  <c:v>-68.17751872607505</c:v>
                </c:pt>
                <c:pt idx="2723" formatCode="0.0">
                  <c:v>-67.242935392741856</c:v>
                </c:pt>
                <c:pt idx="2724" formatCode="0.0">
                  <c:v>-66.308352059408207</c:v>
                </c:pt>
                <c:pt idx="2725" formatCode="0.0">
                  <c:v>-65.373768726075014</c:v>
                </c:pt>
                <c:pt idx="2726" formatCode="0.0">
                  <c:v>-64.43918539274182</c:v>
                </c:pt>
                <c:pt idx="2727" formatCode="0.0">
                  <c:v>-63.504602059408171</c:v>
                </c:pt>
                <c:pt idx="2728" formatCode="0.0">
                  <c:v>-62.570018726074977</c:v>
                </c:pt>
                <c:pt idx="2729" formatCode="0.0">
                  <c:v>-61.635435392741783</c:v>
                </c:pt>
                <c:pt idx="2730" formatCode="0.0">
                  <c:v>-60.700852059408135</c:v>
                </c:pt>
                <c:pt idx="2731" formatCode="0.0">
                  <c:v>-59.766268726074941</c:v>
                </c:pt>
                <c:pt idx="2732" formatCode="0.0">
                  <c:v>-58.831685392741747</c:v>
                </c:pt>
                <c:pt idx="2733" formatCode="0.0">
                  <c:v>-57.897102059408098</c:v>
                </c:pt>
                <c:pt idx="2734" formatCode="0.0">
                  <c:v>-56.962518726074904</c:v>
                </c:pt>
                <c:pt idx="2735" formatCode="0.0">
                  <c:v>-56.027935392741711</c:v>
                </c:pt>
                <c:pt idx="2736" formatCode="0.0">
                  <c:v>-55.093352059408517</c:v>
                </c:pt>
                <c:pt idx="2737" formatCode="0.0">
                  <c:v>-54.158768726074868</c:v>
                </c:pt>
                <c:pt idx="2738" formatCode="0.0">
                  <c:v>-53.224185392741674</c:v>
                </c:pt>
                <c:pt idx="2739" formatCode="0.0">
                  <c:v>-52.28960205940848</c:v>
                </c:pt>
                <c:pt idx="2740" formatCode="0.0">
                  <c:v>-51.355018726074832</c:v>
                </c:pt>
                <c:pt idx="2741" formatCode="0.0">
                  <c:v>-50.420435392741638</c:v>
                </c:pt>
                <c:pt idx="2742" formatCode="0.0">
                  <c:v>-49.485852059408444</c:v>
                </c:pt>
                <c:pt idx="2743" formatCode="0.0">
                  <c:v>-48.551268726074795</c:v>
                </c:pt>
                <c:pt idx="2744" formatCode="0.0">
                  <c:v>-47.616685392741601</c:v>
                </c:pt>
                <c:pt idx="2745" formatCode="0.0">
                  <c:v>-46.682102059408408</c:v>
                </c:pt>
                <c:pt idx="2746" formatCode="0.0">
                  <c:v>-45.747518726075214</c:v>
                </c:pt>
                <c:pt idx="2747" formatCode="0.0">
                  <c:v>-44.812935392741565</c:v>
                </c:pt>
                <c:pt idx="2748" formatCode="0.0">
                  <c:v>-43.878352059408371</c:v>
                </c:pt>
                <c:pt idx="2749" formatCode="0.0">
                  <c:v>-42.943768726075177</c:v>
                </c:pt>
                <c:pt idx="2750" formatCode="0.0">
                  <c:v>-42.009185392741529</c:v>
                </c:pt>
                <c:pt idx="2751" formatCode="0.0">
                  <c:v>-41.074602059408335</c:v>
                </c:pt>
                <c:pt idx="2752" formatCode="0.0">
                  <c:v>-40.140018726075141</c:v>
                </c:pt>
                <c:pt idx="2753" formatCode="0.0">
                  <c:v>-39.205435392741492</c:v>
                </c:pt>
                <c:pt idx="2754" formatCode="0.0">
                  <c:v>-38.270852059408298</c:v>
                </c:pt>
                <c:pt idx="2755" formatCode="0.0">
                  <c:v>-37.336268726075104</c:v>
                </c:pt>
                <c:pt idx="2756" formatCode="0.0">
                  <c:v>-36.401685392741456</c:v>
                </c:pt>
                <c:pt idx="2757" formatCode="0.0">
                  <c:v>-35.467102059408262</c:v>
                </c:pt>
                <c:pt idx="2758" formatCode="0.0">
                  <c:v>-34.532518726075068</c:v>
                </c:pt>
                <c:pt idx="2759" formatCode="0.0">
                  <c:v>-33.597935392741419</c:v>
                </c:pt>
                <c:pt idx="2760" formatCode="0.0">
                  <c:v>-32.663352059408226</c:v>
                </c:pt>
                <c:pt idx="2761" formatCode="0.0">
                  <c:v>-31.728768726075032</c:v>
                </c:pt>
                <c:pt idx="2762" formatCode="0.0">
                  <c:v>-30.794185392741838</c:v>
                </c:pt>
                <c:pt idx="2763" formatCode="0.0">
                  <c:v>-29.859602059408189</c:v>
                </c:pt>
                <c:pt idx="2764" formatCode="0.0">
                  <c:v>-28.925018726074995</c:v>
                </c:pt>
                <c:pt idx="2765" formatCode="0.0">
                  <c:v>-27.990435392741801</c:v>
                </c:pt>
                <c:pt idx="2766" formatCode="0.0">
                  <c:v>-27.055852059408153</c:v>
                </c:pt>
                <c:pt idx="2767" formatCode="0.0">
                  <c:v>-26.121268726074959</c:v>
                </c:pt>
                <c:pt idx="2768" formatCode="0.0">
                  <c:v>-25.186685392741765</c:v>
                </c:pt>
                <c:pt idx="2769" formatCode="0.0">
                  <c:v>-24.252102059408116</c:v>
                </c:pt>
                <c:pt idx="2770" formatCode="0.0">
                  <c:v>-23.317518726074923</c:v>
                </c:pt>
                <c:pt idx="2771" formatCode="0.0">
                  <c:v>-22.382935392741729</c:v>
                </c:pt>
                <c:pt idx="2772" formatCode="0.0">
                  <c:v>-21.448352059408535</c:v>
                </c:pt>
                <c:pt idx="2773" formatCode="0.0">
                  <c:v>-20.513768726074886</c:v>
                </c:pt>
                <c:pt idx="2774" formatCode="0.0">
                  <c:v>-19.579185392741692</c:v>
                </c:pt>
                <c:pt idx="2775" formatCode="0.0">
                  <c:v>-18.644602059408498</c:v>
                </c:pt>
                <c:pt idx="2776" formatCode="0.0">
                  <c:v>-17.71001872607485</c:v>
                </c:pt>
                <c:pt idx="2777" formatCode="0.0">
                  <c:v>-16.775435392741656</c:v>
                </c:pt>
                <c:pt idx="2778" formatCode="0.0">
                  <c:v>-15.840852059408462</c:v>
                </c:pt>
                <c:pt idx="2779" formatCode="0.0">
                  <c:v>-14.906268726074813</c:v>
                </c:pt>
                <c:pt idx="2780" formatCode="0.0">
                  <c:v>-13.97168539274162</c:v>
                </c:pt>
                <c:pt idx="2781" formatCode="0.0">
                  <c:v>-13.037102059408426</c:v>
                </c:pt>
                <c:pt idx="2782" formatCode="0.0">
                  <c:v>-12.102518726074777</c:v>
                </c:pt>
                <c:pt idx="2783" formatCode="0.0">
                  <c:v>-11.167935392741583</c:v>
                </c:pt>
                <c:pt idx="2784" formatCode="0.0">
                  <c:v>-10.233352059408389</c:v>
                </c:pt>
                <c:pt idx="2785" formatCode="0.0">
                  <c:v>-9.2987687260751954</c:v>
                </c:pt>
                <c:pt idx="2786" formatCode="0.0">
                  <c:v>-8.3641853927415468</c:v>
                </c:pt>
                <c:pt idx="2787" formatCode="0.0">
                  <c:v>-7.4296020594083529</c:v>
                </c:pt>
                <c:pt idx="2788" formatCode="0.0">
                  <c:v>-6.4950187260751591</c:v>
                </c:pt>
                <c:pt idx="2789" formatCode="0.0">
                  <c:v>-5.5604353927415104</c:v>
                </c:pt>
                <c:pt idx="2790" formatCode="0.0">
                  <c:v>-4.6258520594083166</c:v>
                </c:pt>
                <c:pt idx="2791" formatCode="0.0">
                  <c:v>-3.6912687260751227</c:v>
                </c:pt>
                <c:pt idx="2792" formatCode="0.0">
                  <c:v>-2.7566853927414741</c:v>
                </c:pt>
                <c:pt idx="2793" formatCode="0.0">
                  <c:v>-1.8221020594082802</c:v>
                </c:pt>
                <c:pt idx="2794" formatCode="0.0">
                  <c:v>-0.88751872607508631</c:v>
                </c:pt>
                <c:pt idx="2795" formatCode="0.0">
                  <c:v>4.7064607258107571E-2</c:v>
                </c:pt>
                <c:pt idx="2796" formatCode="0.0">
                  <c:v>0.9816479405917562</c:v>
                </c:pt>
                <c:pt idx="2797" formatCode="0.0">
                  <c:v>1.9162312739249501</c:v>
                </c:pt>
                <c:pt idx="2798" formatCode="0.0">
                  <c:v>2.850814607258144</c:v>
                </c:pt>
                <c:pt idx="2799" formatCode="0.0">
                  <c:v>3.7853979405917926</c:v>
                </c:pt>
                <c:pt idx="2800" formatCode="0.0">
                  <c:v>4.7199812739249865</c:v>
                </c:pt>
                <c:pt idx="2801" formatCode="0.0">
                  <c:v>5.6545646072581803</c:v>
                </c:pt>
                <c:pt idx="2802" formatCode="0.0">
                  <c:v>6.589147940591829</c:v>
                </c:pt>
                <c:pt idx="2803" formatCode="0.0">
                  <c:v>7.5237312739250228</c:v>
                </c:pt>
                <c:pt idx="2804" formatCode="0.0">
                  <c:v>8.4583146072582167</c:v>
                </c:pt>
                <c:pt idx="2805" formatCode="0.0">
                  <c:v>9.3928979405918653</c:v>
                </c:pt>
                <c:pt idx="2806" formatCode="0.0">
                  <c:v>10.327481273925059</c:v>
                </c:pt>
                <c:pt idx="2807" formatCode="0.0">
                  <c:v>11.262064607258253</c:v>
                </c:pt>
                <c:pt idx="2808" formatCode="0.0">
                  <c:v>12.196647940591902</c:v>
                </c:pt>
                <c:pt idx="2809" formatCode="0.0">
                  <c:v>13.131231273925096</c:v>
                </c:pt>
                <c:pt idx="2810" formatCode="0.0">
                  <c:v>14.065814607258289</c:v>
                </c:pt>
                <c:pt idx="2811" formatCode="0.0">
                  <c:v>15.000397940591483</c:v>
                </c:pt>
                <c:pt idx="2812" formatCode="0.0">
                  <c:v>15.934981273925132</c:v>
                </c:pt>
                <c:pt idx="2813" formatCode="0.0">
                  <c:v>16.869564607258326</c:v>
                </c:pt>
                <c:pt idx="2814" formatCode="0.0">
                  <c:v>17.80414794059152</c:v>
                </c:pt>
                <c:pt idx="2815" formatCode="0.0">
                  <c:v>18.738731273925168</c:v>
                </c:pt>
                <c:pt idx="2816" formatCode="0.0">
                  <c:v>19.673314607258362</c:v>
                </c:pt>
                <c:pt idx="2817" formatCode="0.0">
                  <c:v>20.607897940591556</c:v>
                </c:pt>
                <c:pt idx="2818" formatCode="0.0">
                  <c:v>21.542481273925205</c:v>
                </c:pt>
                <c:pt idx="2819" formatCode="0.0">
                  <c:v>22.477064607258399</c:v>
                </c:pt>
                <c:pt idx="2820" formatCode="0.0">
                  <c:v>23.411647940591592</c:v>
                </c:pt>
                <c:pt idx="2821" formatCode="0.0">
                  <c:v>24.346231273924786</c:v>
                </c:pt>
                <c:pt idx="2822" formatCode="0.0">
                  <c:v>25.280814607258435</c:v>
                </c:pt>
                <c:pt idx="2823" formatCode="0.0">
                  <c:v>26.215397940591629</c:v>
                </c:pt>
                <c:pt idx="2824" formatCode="0.0">
                  <c:v>27.149981273924823</c:v>
                </c:pt>
                <c:pt idx="2825" formatCode="0.0">
                  <c:v>28.084564607258471</c:v>
                </c:pt>
                <c:pt idx="2826" formatCode="0.0">
                  <c:v>29.019147940591665</c:v>
                </c:pt>
                <c:pt idx="2827" formatCode="0.0">
                  <c:v>29.953731273924859</c:v>
                </c:pt>
                <c:pt idx="2828" formatCode="0.0">
                  <c:v>30.888314607258508</c:v>
                </c:pt>
                <c:pt idx="2829" formatCode="0.0">
                  <c:v>31.822897940591702</c:v>
                </c:pt>
                <c:pt idx="2830" formatCode="0.0">
                  <c:v>32.757481273924896</c:v>
                </c:pt>
                <c:pt idx="2831" formatCode="0.0">
                  <c:v>33.692064607258544</c:v>
                </c:pt>
                <c:pt idx="2832" formatCode="0.0">
                  <c:v>34.626647940591738</c:v>
                </c:pt>
                <c:pt idx="2833" formatCode="0.0">
                  <c:v>35.561231273924932</c:v>
                </c:pt>
                <c:pt idx="2834" formatCode="0.0">
                  <c:v>36.495814607258581</c:v>
                </c:pt>
                <c:pt idx="2835" formatCode="0.0">
                  <c:v>37.430397940591774</c:v>
                </c:pt>
                <c:pt idx="2836" formatCode="0.0">
                  <c:v>38.364981273924968</c:v>
                </c:pt>
                <c:pt idx="2837" formatCode="0.0">
                  <c:v>39.299564607258162</c:v>
                </c:pt>
                <c:pt idx="2838" formatCode="0.0">
                  <c:v>40.234147940591811</c:v>
                </c:pt>
                <c:pt idx="2839" formatCode="0.0">
                  <c:v>41.168731273925005</c:v>
                </c:pt>
                <c:pt idx="2840" formatCode="0.0">
                  <c:v>42.103314607258199</c:v>
                </c:pt>
                <c:pt idx="2841" formatCode="0.0">
                  <c:v>43.037897940591847</c:v>
                </c:pt>
                <c:pt idx="2842" formatCode="0.0">
                  <c:v>43.972481273925041</c:v>
                </c:pt>
                <c:pt idx="2843" formatCode="0.0">
                  <c:v>44.907064607258235</c:v>
                </c:pt>
                <c:pt idx="2844" formatCode="0.0">
                  <c:v>45.841647940591429</c:v>
                </c:pt>
                <c:pt idx="2845" formatCode="0.0">
                  <c:v>46.776231273925077</c:v>
                </c:pt>
                <c:pt idx="2846" formatCode="0.0">
                  <c:v>47.710814607258271</c:v>
                </c:pt>
                <c:pt idx="2847" formatCode="0.0">
                  <c:v>48.645397940591465</c:v>
                </c:pt>
                <c:pt idx="2848" formatCode="0.0">
                  <c:v>49.579981273925114</c:v>
                </c:pt>
                <c:pt idx="2849" formatCode="0.0">
                  <c:v>50.514564607258308</c:v>
                </c:pt>
                <c:pt idx="2850" formatCode="0.0">
                  <c:v>51.449147940591502</c:v>
                </c:pt>
                <c:pt idx="2851" formatCode="0.0">
                  <c:v>52.38373127392515</c:v>
                </c:pt>
                <c:pt idx="2852" formatCode="0.0">
                  <c:v>53.318314607258344</c:v>
                </c:pt>
                <c:pt idx="2853" formatCode="0.0">
                  <c:v>54.252897940591538</c:v>
                </c:pt>
                <c:pt idx="2854" formatCode="0.0">
                  <c:v>55.187481273925187</c:v>
                </c:pt>
                <c:pt idx="2855" formatCode="0.0">
                  <c:v>56.12206460725838</c:v>
                </c:pt>
                <c:pt idx="2856" formatCode="0.0">
                  <c:v>57.056647940591574</c:v>
                </c:pt>
                <c:pt idx="2857" formatCode="0.0">
                  <c:v>57.991231273925223</c:v>
                </c:pt>
                <c:pt idx="2858" formatCode="0.0">
                  <c:v>58.925814607258417</c:v>
                </c:pt>
                <c:pt idx="2859" formatCode="0.0">
                  <c:v>59.860397940591611</c:v>
                </c:pt>
                <c:pt idx="2860" formatCode="0.0">
                  <c:v>60.794981273924805</c:v>
                </c:pt>
                <c:pt idx="2861" formatCode="0.0">
                  <c:v>61.729564607258453</c:v>
                </c:pt>
                <c:pt idx="2862" formatCode="0.0">
                  <c:v>62.664147940591647</c:v>
                </c:pt>
                <c:pt idx="2863" formatCode="0.0">
                  <c:v>63.598731273924841</c:v>
                </c:pt>
                <c:pt idx="2864" formatCode="0.0">
                  <c:v>64.53331460725849</c:v>
                </c:pt>
                <c:pt idx="2865" formatCode="0.0">
                  <c:v>65.467897940591683</c:v>
                </c:pt>
                <c:pt idx="2866" formatCode="0.0">
                  <c:v>66.402481273924877</c:v>
                </c:pt>
                <c:pt idx="2867" formatCode="0.0">
                  <c:v>67.337064607258526</c:v>
                </c:pt>
                <c:pt idx="2868" formatCode="0.0">
                  <c:v>68.27164794059172</c:v>
                </c:pt>
                <c:pt idx="2869" formatCode="0.0">
                  <c:v>69.206231273924914</c:v>
                </c:pt>
                <c:pt idx="2870" formatCode="0.0">
                  <c:v>70.140814607258108</c:v>
                </c:pt>
                <c:pt idx="2871" formatCode="0.0">
                  <c:v>71.075397940591756</c:v>
                </c:pt>
                <c:pt idx="2872" formatCode="0.0">
                  <c:v>72.00998127392495</c:v>
                </c:pt>
                <c:pt idx="2873" formatCode="0.0">
                  <c:v>72.944564607258144</c:v>
                </c:pt>
                <c:pt idx="2874" formatCode="0.0">
                  <c:v>73.879147940591793</c:v>
                </c:pt>
                <c:pt idx="2875" formatCode="0.0">
                  <c:v>74.813731273924986</c:v>
                </c:pt>
                <c:pt idx="2876" formatCode="0.0">
                  <c:v>75.74831460725818</c:v>
                </c:pt>
                <c:pt idx="2877" formatCode="0.0">
                  <c:v>76.682897940591829</c:v>
                </c:pt>
                <c:pt idx="2878" formatCode="0.0">
                  <c:v>77.617481273925023</c:v>
                </c:pt>
                <c:pt idx="2879" formatCode="0.0">
                  <c:v>78.552064607258217</c:v>
                </c:pt>
                <c:pt idx="2880" formatCode="0.0">
                  <c:v>79.486647940591865</c:v>
                </c:pt>
                <c:pt idx="2881" formatCode="0.0">
                  <c:v>80.421231273925059</c:v>
                </c:pt>
                <c:pt idx="2882" formatCode="0.0">
                  <c:v>81.355814607258253</c:v>
                </c:pt>
                <c:pt idx="2883" formatCode="0.0">
                  <c:v>82.290397940591902</c:v>
                </c:pt>
                <c:pt idx="2884" formatCode="0.0">
                  <c:v>83.224981273925096</c:v>
                </c:pt>
                <c:pt idx="2885" formatCode="0.0">
                  <c:v>84.159564607258289</c:v>
                </c:pt>
                <c:pt idx="2886" formatCode="0.0">
                  <c:v>85.094147940591483</c:v>
                </c:pt>
                <c:pt idx="2887" formatCode="0.0">
                  <c:v>86.028731273925132</c:v>
                </c:pt>
                <c:pt idx="2888" formatCode="0.0">
                  <c:v>86.963314607258326</c:v>
                </c:pt>
                <c:pt idx="2889" formatCode="0.0">
                  <c:v>87.89789794059152</c:v>
                </c:pt>
                <c:pt idx="2890" formatCode="0.0">
                  <c:v>88.832481273925168</c:v>
                </c:pt>
                <c:pt idx="2891" formatCode="0.0">
                  <c:v>89.767064607258362</c:v>
                </c:pt>
                <c:pt idx="2892" formatCode="0.0">
                  <c:v>90.701647940591556</c:v>
                </c:pt>
                <c:pt idx="2893" formatCode="0.0">
                  <c:v>91.636231273925205</c:v>
                </c:pt>
                <c:pt idx="2894" formatCode="0.0">
                  <c:v>92.570814607258399</c:v>
                </c:pt>
                <c:pt idx="2895" formatCode="0.0">
                  <c:v>93.505397940591592</c:v>
                </c:pt>
                <c:pt idx="2896" formatCode="0.0">
                  <c:v>94.439981273924786</c:v>
                </c:pt>
                <c:pt idx="2897" formatCode="0.0">
                  <c:v>95.374564607258435</c:v>
                </c:pt>
                <c:pt idx="2898" formatCode="0.0">
                  <c:v>96.309147940591629</c:v>
                </c:pt>
                <c:pt idx="2899" formatCode="0.0">
                  <c:v>97.243731273924823</c:v>
                </c:pt>
                <c:pt idx="2900" formatCode="0.0">
                  <c:v>98.178314607258471</c:v>
                </c:pt>
                <c:pt idx="2901" formatCode="0.0">
                  <c:v>99.112897940591665</c:v>
                </c:pt>
                <c:pt idx="2902" formatCode="0.0">
                  <c:v>100.04748127392486</c:v>
                </c:pt>
                <c:pt idx="2903" formatCode="0.0">
                  <c:v>100.98206460725851</c:v>
                </c:pt>
                <c:pt idx="2904" formatCode="0.0">
                  <c:v>101.9166479405917</c:v>
                </c:pt>
                <c:pt idx="2905" formatCode="0.0">
                  <c:v>102.8512312739249</c:v>
                </c:pt>
                <c:pt idx="2906" formatCode="0.0">
                  <c:v>103.78581460725854</c:v>
                </c:pt>
                <c:pt idx="2907" formatCode="0.0">
                  <c:v>104.72039794059174</c:v>
                </c:pt>
                <c:pt idx="2908" formatCode="0.0">
                  <c:v>105.65498127392493</c:v>
                </c:pt>
                <c:pt idx="2909" formatCode="0.0">
                  <c:v>106.58956460725858</c:v>
                </c:pt>
                <c:pt idx="2910" formatCode="0.0">
                  <c:v>107.52414794059177</c:v>
                </c:pt>
                <c:pt idx="2911" formatCode="0.0">
                  <c:v>108.45873127392497</c:v>
                </c:pt>
                <c:pt idx="2912" formatCode="0.0">
                  <c:v>109.39331460725816</c:v>
                </c:pt>
                <c:pt idx="2913" formatCode="0.0">
                  <c:v>110.32789794059181</c:v>
                </c:pt>
                <c:pt idx="2914" formatCode="0.0">
                  <c:v>111.262481273925</c:v>
                </c:pt>
                <c:pt idx="2915" formatCode="0.0">
                  <c:v>112.1970646072582</c:v>
                </c:pt>
                <c:pt idx="2916" formatCode="0.0">
                  <c:v>113.13164794059185</c:v>
                </c:pt>
                <c:pt idx="2917" formatCode="0.0">
                  <c:v>114.06623127392504</c:v>
                </c:pt>
                <c:pt idx="2918" formatCode="0.0">
                  <c:v>115.00081460725823</c:v>
                </c:pt>
                <c:pt idx="2919" formatCode="0.0">
                  <c:v>115.93539794059143</c:v>
                </c:pt>
                <c:pt idx="2920" formatCode="0.0">
                  <c:v>116.86998127392508</c:v>
                </c:pt>
                <c:pt idx="2921" formatCode="0.0">
                  <c:v>117.80456460725827</c:v>
                </c:pt>
                <c:pt idx="2922" formatCode="0.0">
                  <c:v>118.73914794059147</c:v>
                </c:pt>
                <c:pt idx="2923" formatCode="0.0">
                  <c:v>119.67373127392511</c:v>
                </c:pt>
                <c:pt idx="2924" formatCode="0.0">
                  <c:v>120.60831460725831</c:v>
                </c:pt>
                <c:pt idx="2925" formatCode="0.0">
                  <c:v>121.5428979405915</c:v>
                </c:pt>
                <c:pt idx="2926" formatCode="0.0">
                  <c:v>122.47748127392515</c:v>
                </c:pt>
                <c:pt idx="2927" formatCode="0.0">
                  <c:v>123.41206460725834</c:v>
                </c:pt>
                <c:pt idx="2928" formatCode="0.0">
                  <c:v>124.34664794059154</c:v>
                </c:pt>
                <c:pt idx="2929" formatCode="0.0">
                  <c:v>125.28123127392519</c:v>
                </c:pt>
                <c:pt idx="2930" formatCode="0.0">
                  <c:v>126.21581460725838</c:v>
                </c:pt>
                <c:pt idx="2931" formatCode="0.0">
                  <c:v>127.15039794059157</c:v>
                </c:pt>
                <c:pt idx="2932" formatCode="0.0">
                  <c:v>128.08498127392522</c:v>
                </c:pt>
                <c:pt idx="2933" formatCode="0.0">
                  <c:v>129.01956460725842</c:v>
                </c:pt>
                <c:pt idx="2934" formatCode="0.0">
                  <c:v>129.95414794059161</c:v>
                </c:pt>
                <c:pt idx="2935" formatCode="0.0">
                  <c:v>130.8887312739248</c:v>
                </c:pt>
                <c:pt idx="2936" formatCode="0.0">
                  <c:v>131.82331460725845</c:v>
                </c:pt>
                <c:pt idx="2937" formatCode="0.0">
                  <c:v>132.75789794059165</c:v>
                </c:pt>
                <c:pt idx="2938" formatCode="0.0">
                  <c:v>133.69248127392484</c:v>
                </c:pt>
                <c:pt idx="2939" formatCode="0.0">
                  <c:v>134.62706460725849</c:v>
                </c:pt>
                <c:pt idx="2940" formatCode="0.0">
                  <c:v>135.56164794059168</c:v>
                </c:pt>
                <c:pt idx="2941" formatCode="0.0">
                  <c:v>136.49623127392488</c:v>
                </c:pt>
                <c:pt idx="2942" formatCode="0.0">
                  <c:v>137.43081460725853</c:v>
                </c:pt>
                <c:pt idx="2943" formatCode="0.0">
                  <c:v>138.36539794059172</c:v>
                </c:pt>
                <c:pt idx="2944" formatCode="0.0">
                  <c:v>139.29998127392491</c:v>
                </c:pt>
                <c:pt idx="2945" formatCode="0.0">
                  <c:v>140.23456460725811</c:v>
                </c:pt>
                <c:pt idx="2946" formatCode="0.0">
                  <c:v>141.16914794059176</c:v>
                </c:pt>
                <c:pt idx="2947" formatCode="0.0">
                  <c:v>142.10373127392495</c:v>
                </c:pt>
                <c:pt idx="2948" formatCode="0.0">
                  <c:v>143.03831460725814</c:v>
                </c:pt>
                <c:pt idx="2949" formatCode="0.0">
                  <c:v>143.97289794059179</c:v>
                </c:pt>
                <c:pt idx="2950" formatCode="0.0">
                  <c:v>144.90748127392499</c:v>
                </c:pt>
                <c:pt idx="2951" formatCode="0.0">
                  <c:v>145.84206460725818</c:v>
                </c:pt>
                <c:pt idx="2952" formatCode="0.0">
                  <c:v>146.77664794059183</c:v>
                </c:pt>
                <c:pt idx="2953" formatCode="0.0">
                  <c:v>147.71123127392502</c:v>
                </c:pt>
                <c:pt idx="2954" formatCode="0.0">
                  <c:v>148.64581460725822</c:v>
                </c:pt>
                <c:pt idx="2955" formatCode="0.0">
                  <c:v>149.58039794059187</c:v>
                </c:pt>
                <c:pt idx="2956" formatCode="0.0">
                  <c:v>150.51498127392506</c:v>
                </c:pt>
                <c:pt idx="2957" formatCode="0.0">
                  <c:v>151.44956460725825</c:v>
                </c:pt>
                <c:pt idx="2958" formatCode="0.0">
                  <c:v>152.3841479405919</c:v>
                </c:pt>
                <c:pt idx="2959" formatCode="0.0">
                  <c:v>153.3187312739251</c:v>
                </c:pt>
                <c:pt idx="2960" formatCode="0.0">
                  <c:v>154.25331460725829</c:v>
                </c:pt>
                <c:pt idx="2961" formatCode="0.0">
                  <c:v>155.18789794059148</c:v>
                </c:pt>
                <c:pt idx="2962" formatCode="0.0">
                  <c:v>156.12248127392513</c:v>
                </c:pt>
                <c:pt idx="2963" formatCode="0.0">
                  <c:v>157.05706460725833</c:v>
                </c:pt>
                <c:pt idx="2964" formatCode="0.0">
                  <c:v>157.99164794059152</c:v>
                </c:pt>
                <c:pt idx="2965" formatCode="0.0">
                  <c:v>158.92623127392517</c:v>
                </c:pt>
                <c:pt idx="2966" formatCode="0.0">
                  <c:v>159.86081460725836</c:v>
                </c:pt>
                <c:pt idx="2967" formatCode="0.0">
                  <c:v>160.79539794059156</c:v>
                </c:pt>
                <c:pt idx="2968" formatCode="0.0">
                  <c:v>161.7299812739252</c:v>
                </c:pt>
                <c:pt idx="2969" formatCode="0.0">
                  <c:v>162.6645646072584</c:v>
                </c:pt>
                <c:pt idx="2970" formatCode="0.0">
                  <c:v>163.59914794059159</c:v>
                </c:pt>
                <c:pt idx="2971" formatCode="0.0">
                  <c:v>164.53373127392479</c:v>
                </c:pt>
                <c:pt idx="2972" formatCode="0.0">
                  <c:v>165.46831460725843</c:v>
                </c:pt>
                <c:pt idx="2973" formatCode="0.0">
                  <c:v>166.40289794059163</c:v>
                </c:pt>
                <c:pt idx="2974" formatCode="0.0">
                  <c:v>167.33748127392482</c:v>
                </c:pt>
                <c:pt idx="2975" formatCode="0.0">
                  <c:v>168.27206460725847</c:v>
                </c:pt>
                <c:pt idx="2976" formatCode="0.0">
                  <c:v>169.20664794059167</c:v>
                </c:pt>
                <c:pt idx="2977" formatCode="0.0">
                  <c:v>170.14123127392486</c:v>
                </c:pt>
                <c:pt idx="2978" formatCode="0.0">
                  <c:v>171.07581460725851</c:v>
                </c:pt>
                <c:pt idx="2979" formatCode="0.0">
                  <c:v>172.0103979405917</c:v>
                </c:pt>
                <c:pt idx="2980" formatCode="0.0">
                  <c:v>172.9449812739249</c:v>
                </c:pt>
                <c:pt idx="2981" formatCode="0.0">
                  <c:v>173.87956460725854</c:v>
                </c:pt>
                <c:pt idx="2982" formatCode="0.0">
                  <c:v>174.81414794059174</c:v>
                </c:pt>
                <c:pt idx="2983" formatCode="0.0">
                  <c:v>175.74873127392493</c:v>
                </c:pt>
                <c:pt idx="2984" formatCode="0.0">
                  <c:v>176.68331460725858</c:v>
                </c:pt>
                <c:pt idx="2985" formatCode="0.0">
                  <c:v>177.61789794059177</c:v>
                </c:pt>
                <c:pt idx="2986" formatCode="0.0">
                  <c:v>178.55248127392497</c:v>
                </c:pt>
                <c:pt idx="2987" formatCode="0.0">
                  <c:v>179.48706460725816</c:v>
                </c:pt>
                <c:pt idx="2988" formatCode="0.0">
                  <c:v>-179.57835205940819</c:v>
                </c:pt>
                <c:pt idx="2989" formatCode="0.0">
                  <c:v>-178.643768726075</c:v>
                </c:pt>
                <c:pt idx="2990" formatCode="0.0">
                  <c:v>-177.7091853927418</c:v>
                </c:pt>
                <c:pt idx="2991" formatCode="0.0">
                  <c:v>-176.77460205940815</c:v>
                </c:pt>
                <c:pt idx="2992" formatCode="0.0">
                  <c:v>-175.84001872607496</c:v>
                </c:pt>
                <c:pt idx="2993" formatCode="0.0">
                  <c:v>-174.90543539274177</c:v>
                </c:pt>
                <c:pt idx="2994" formatCode="0.0">
                  <c:v>-173.97085205940857</c:v>
                </c:pt>
                <c:pt idx="2995" formatCode="0.0">
                  <c:v>-173.03626872607492</c:v>
                </c:pt>
                <c:pt idx="2996" formatCode="0.0">
                  <c:v>-172.10168539274173</c:v>
                </c:pt>
                <c:pt idx="2997" formatCode="0.0">
                  <c:v>-171.16710205940853</c:v>
                </c:pt>
                <c:pt idx="2998" formatCode="0.0">
                  <c:v>-170.23251872607489</c:v>
                </c:pt>
                <c:pt idx="2999" formatCode="0.0">
                  <c:v>-169.29793539274169</c:v>
                </c:pt>
                <c:pt idx="3000" formatCode="0.0">
                  <c:v>-168.3633520594085</c:v>
                </c:pt>
                <c:pt idx="3001" formatCode="0.0">
                  <c:v>-167.42876872607485</c:v>
                </c:pt>
                <c:pt idx="3002" formatCode="0.0">
                  <c:v>-166.49418539274166</c:v>
                </c:pt>
                <c:pt idx="3003" formatCode="0.0">
                  <c:v>-165.55960205940846</c:v>
                </c:pt>
                <c:pt idx="3004" formatCode="0.0">
                  <c:v>-164.62501872607481</c:v>
                </c:pt>
                <c:pt idx="3005" formatCode="0.0">
                  <c:v>-163.69043539274162</c:v>
                </c:pt>
                <c:pt idx="3006" formatCode="0.0">
                  <c:v>-162.75585205940843</c:v>
                </c:pt>
                <c:pt idx="3007" formatCode="0.0">
                  <c:v>-161.82126872607478</c:v>
                </c:pt>
                <c:pt idx="3008" formatCode="0.0">
                  <c:v>-160.88668539274158</c:v>
                </c:pt>
                <c:pt idx="3009" formatCode="0.0">
                  <c:v>-159.95210205940839</c:v>
                </c:pt>
                <c:pt idx="3010" formatCode="0.0">
                  <c:v>-159.0175187260752</c:v>
                </c:pt>
                <c:pt idx="3011" formatCode="0.0">
                  <c:v>-158.08293539274155</c:v>
                </c:pt>
                <c:pt idx="3012" formatCode="0.0">
                  <c:v>-157.14835205940835</c:v>
                </c:pt>
                <c:pt idx="3013" formatCode="0.0">
                  <c:v>-156.21376872607516</c:v>
                </c:pt>
                <c:pt idx="3014" formatCode="0.0">
                  <c:v>-155.27918539274151</c:v>
                </c:pt>
                <c:pt idx="3015" formatCode="0.0">
                  <c:v>-154.34460205940832</c:v>
                </c:pt>
                <c:pt idx="3016" formatCode="0.0">
                  <c:v>-153.41001872607512</c:v>
                </c:pt>
                <c:pt idx="3017" formatCode="0.0">
                  <c:v>-152.47543539274147</c:v>
                </c:pt>
                <c:pt idx="3018" formatCode="0.0">
                  <c:v>-151.54085205940828</c:v>
                </c:pt>
                <c:pt idx="3019" formatCode="0.0">
                  <c:v>-150.60626872607509</c:v>
                </c:pt>
                <c:pt idx="3020" formatCode="0.0">
                  <c:v>-149.67168539274144</c:v>
                </c:pt>
                <c:pt idx="3021" formatCode="0.0">
                  <c:v>-148.73710205940824</c:v>
                </c:pt>
                <c:pt idx="3022" formatCode="0.0">
                  <c:v>-147.80251872607505</c:v>
                </c:pt>
                <c:pt idx="3023" formatCode="0.0">
                  <c:v>-146.86793539274186</c:v>
                </c:pt>
                <c:pt idx="3024" formatCode="0.0">
                  <c:v>-145.93335205940821</c:v>
                </c:pt>
                <c:pt idx="3025" formatCode="0.0">
                  <c:v>-144.99876872607501</c:v>
                </c:pt>
                <c:pt idx="3026" formatCode="0.0">
                  <c:v>-144.06418539274182</c:v>
                </c:pt>
                <c:pt idx="3027" formatCode="0.0">
                  <c:v>-143.12960205940817</c:v>
                </c:pt>
                <c:pt idx="3028" formatCode="0.0">
                  <c:v>-142.19501872607498</c:v>
                </c:pt>
                <c:pt idx="3029" formatCode="0.0">
                  <c:v>-141.26043539274178</c:v>
                </c:pt>
                <c:pt idx="3030" formatCode="0.0">
                  <c:v>-140.32585205940813</c:v>
                </c:pt>
                <c:pt idx="3031" formatCode="0.0">
                  <c:v>-139.39126872607494</c:v>
                </c:pt>
                <c:pt idx="3032" formatCode="0.0">
                  <c:v>-138.45668539274175</c:v>
                </c:pt>
                <c:pt idx="3033" formatCode="0.0">
                  <c:v>-137.5221020594081</c:v>
                </c:pt>
                <c:pt idx="3034" formatCode="0.0">
                  <c:v>-136.5875187260749</c:v>
                </c:pt>
                <c:pt idx="3035" formatCode="0.0">
                  <c:v>-135.65293539274171</c:v>
                </c:pt>
                <c:pt idx="3036" formatCode="0.0">
                  <c:v>-134.71835205940852</c:v>
                </c:pt>
                <c:pt idx="3037" formatCode="0.0">
                  <c:v>-133.78376872607487</c:v>
                </c:pt>
                <c:pt idx="3038" formatCode="0.0">
                  <c:v>-132.84918539274167</c:v>
                </c:pt>
                <c:pt idx="3039" formatCode="0.0">
                  <c:v>-131.91460205940848</c:v>
                </c:pt>
                <c:pt idx="3040" formatCode="0.0">
                  <c:v>-130.98001872607483</c:v>
                </c:pt>
                <c:pt idx="3041" formatCode="0.0">
                  <c:v>-130.04543539274164</c:v>
                </c:pt>
                <c:pt idx="3042" formatCode="0.0">
                  <c:v>-129.11085205940844</c:v>
                </c:pt>
                <c:pt idx="3043" formatCode="0.0">
                  <c:v>-128.17626872607525</c:v>
                </c:pt>
                <c:pt idx="3044" formatCode="0.0">
                  <c:v>-127.2416853927416</c:v>
                </c:pt>
                <c:pt idx="3045" formatCode="0.0">
                  <c:v>-126.30710205940841</c:v>
                </c:pt>
                <c:pt idx="3046" formatCode="0.0">
                  <c:v>-125.37251872607521</c:v>
                </c:pt>
                <c:pt idx="3047" formatCode="0.0">
                  <c:v>-124.43793539274157</c:v>
                </c:pt>
                <c:pt idx="3048" formatCode="0.0">
                  <c:v>-123.50335205940837</c:v>
                </c:pt>
                <c:pt idx="3049" formatCode="0.0">
                  <c:v>-122.56876872607518</c:v>
                </c:pt>
                <c:pt idx="3050" formatCode="0.0">
                  <c:v>-121.63418539274153</c:v>
                </c:pt>
                <c:pt idx="3051" formatCode="0.0">
                  <c:v>-120.69960205940833</c:v>
                </c:pt>
                <c:pt idx="3052" formatCode="0.0">
                  <c:v>-119.76501872607514</c:v>
                </c:pt>
                <c:pt idx="3053" formatCode="0.0">
                  <c:v>-118.83043539274149</c:v>
                </c:pt>
                <c:pt idx="3054" formatCode="0.0">
                  <c:v>-117.8958520594083</c:v>
                </c:pt>
                <c:pt idx="3055" formatCode="0.0">
                  <c:v>-116.9612687260751</c:v>
                </c:pt>
                <c:pt idx="3056" formatCode="0.0">
                  <c:v>-116.02668539274146</c:v>
                </c:pt>
                <c:pt idx="3057" formatCode="0.0">
                  <c:v>-115.09210205940826</c:v>
                </c:pt>
                <c:pt idx="3058" formatCode="0.0">
                  <c:v>-114.15751872607507</c:v>
                </c:pt>
                <c:pt idx="3059" formatCode="0.0">
                  <c:v>-113.22293539274187</c:v>
                </c:pt>
                <c:pt idx="3060" formatCode="0.0">
                  <c:v>-112.28835205940823</c:v>
                </c:pt>
                <c:pt idx="3061" formatCode="0.0">
                  <c:v>-111.35376872607503</c:v>
                </c:pt>
                <c:pt idx="3062" formatCode="0.0">
                  <c:v>-110.41918539274184</c:v>
                </c:pt>
                <c:pt idx="3063" formatCode="0.0">
                  <c:v>-109.48460205940819</c:v>
                </c:pt>
                <c:pt idx="3064" formatCode="0.0">
                  <c:v>-108.550018726075</c:v>
                </c:pt>
                <c:pt idx="3065" formatCode="0.0">
                  <c:v>-107.6154353927418</c:v>
                </c:pt>
                <c:pt idx="3066" formatCode="0.0">
                  <c:v>-106.68085205940815</c:v>
                </c:pt>
                <c:pt idx="3067" formatCode="0.0">
                  <c:v>-105.74626872607496</c:v>
                </c:pt>
                <c:pt idx="3068" formatCode="0.0">
                  <c:v>-104.81168539274177</c:v>
                </c:pt>
                <c:pt idx="3069" formatCode="0.0">
                  <c:v>-103.87710205940812</c:v>
                </c:pt>
                <c:pt idx="3070" formatCode="0.0">
                  <c:v>-102.94251872607492</c:v>
                </c:pt>
                <c:pt idx="3071" formatCode="0.0">
                  <c:v>-102.00793539274173</c:v>
                </c:pt>
                <c:pt idx="3072" formatCode="0.0">
                  <c:v>-101.07335205940853</c:v>
                </c:pt>
                <c:pt idx="3073" formatCode="0.0">
                  <c:v>-100.13876872607489</c:v>
                </c:pt>
                <c:pt idx="3074" formatCode="0.0">
                  <c:v>-99.204185392741692</c:v>
                </c:pt>
                <c:pt idx="3075" formatCode="0.0">
                  <c:v>-98.269602059408498</c:v>
                </c:pt>
                <c:pt idx="3076" formatCode="0.0">
                  <c:v>-97.33501872607485</c:v>
                </c:pt>
                <c:pt idx="3077" formatCode="0.0">
                  <c:v>-96.400435392741656</c:v>
                </c:pt>
                <c:pt idx="3078" formatCode="0.0">
                  <c:v>-95.465852059408462</c:v>
                </c:pt>
                <c:pt idx="3079" formatCode="0.0">
                  <c:v>-94.531268726074813</c:v>
                </c:pt>
                <c:pt idx="3080" formatCode="0.0">
                  <c:v>-93.59668539274162</c:v>
                </c:pt>
                <c:pt idx="3081" formatCode="0.0">
                  <c:v>-92.662102059408426</c:v>
                </c:pt>
                <c:pt idx="3082" formatCode="0.0">
                  <c:v>-91.727518726074777</c:v>
                </c:pt>
                <c:pt idx="3083" formatCode="0.0">
                  <c:v>-90.792935392741583</c:v>
                </c:pt>
                <c:pt idx="3084" formatCode="0.0">
                  <c:v>-89.858352059408389</c:v>
                </c:pt>
                <c:pt idx="3085" formatCode="0.0">
                  <c:v>-88.923768726074741</c:v>
                </c:pt>
                <c:pt idx="3086" formatCode="0.0">
                  <c:v>-87.989185392741547</c:v>
                </c:pt>
                <c:pt idx="3087" formatCode="0.0">
                  <c:v>-87.054602059408353</c:v>
                </c:pt>
                <c:pt idx="3088" formatCode="0.0">
                  <c:v>-86.120018726075159</c:v>
                </c:pt>
                <c:pt idx="3089" formatCode="0.0">
                  <c:v>-85.18543539274151</c:v>
                </c:pt>
                <c:pt idx="3090" formatCode="0.0">
                  <c:v>-84.250852059408317</c:v>
                </c:pt>
                <c:pt idx="3091" formatCode="0.0">
                  <c:v>-83.316268726075123</c:v>
                </c:pt>
                <c:pt idx="3092" formatCode="0.0">
                  <c:v>-82.381685392741474</c:v>
                </c:pt>
                <c:pt idx="3093" formatCode="0.0">
                  <c:v>-81.44710205940828</c:v>
                </c:pt>
                <c:pt idx="3094" formatCode="0.0">
                  <c:v>-80.512518726075086</c:v>
                </c:pt>
                <c:pt idx="3095" formatCode="0.0">
                  <c:v>-79.577935392741892</c:v>
                </c:pt>
                <c:pt idx="3096" formatCode="0.0">
                  <c:v>-78.643352059408244</c:v>
                </c:pt>
                <c:pt idx="3097" formatCode="0.0">
                  <c:v>-77.70876872607505</c:v>
                </c:pt>
                <c:pt idx="3098" formatCode="0.0">
                  <c:v>-76.774185392741856</c:v>
                </c:pt>
                <c:pt idx="3099" formatCode="0.0">
                  <c:v>-75.839602059408207</c:v>
                </c:pt>
                <c:pt idx="3100" formatCode="0.0">
                  <c:v>-74.905018726075014</c:v>
                </c:pt>
                <c:pt idx="3101" formatCode="0.0">
                  <c:v>-73.97043539274182</c:v>
                </c:pt>
                <c:pt idx="3102" formatCode="0.0">
                  <c:v>-73.035852059408171</c:v>
                </c:pt>
                <c:pt idx="3103" formatCode="0.0">
                  <c:v>-72.101268726074977</c:v>
                </c:pt>
                <c:pt idx="3104" formatCode="0.0">
                  <c:v>-71.166685392741783</c:v>
                </c:pt>
                <c:pt idx="3105" formatCode="0.0">
                  <c:v>-70.232102059408135</c:v>
                </c:pt>
                <c:pt idx="3106" formatCode="0.0">
                  <c:v>-69.297518726074941</c:v>
                </c:pt>
                <c:pt idx="3107" formatCode="0.0">
                  <c:v>-68.362935392741747</c:v>
                </c:pt>
                <c:pt idx="3108" formatCode="0.0">
                  <c:v>-67.428352059408098</c:v>
                </c:pt>
                <c:pt idx="3109" formatCode="0.0">
                  <c:v>-66.493768726074904</c:v>
                </c:pt>
                <c:pt idx="3110" formatCode="0.0">
                  <c:v>-65.559185392741711</c:v>
                </c:pt>
                <c:pt idx="3111" formatCode="0.0">
                  <c:v>-64.624602059408517</c:v>
                </c:pt>
                <c:pt idx="3112" formatCode="0.0">
                  <c:v>-63.690018726074868</c:v>
                </c:pt>
                <c:pt idx="3113" formatCode="0.0">
                  <c:v>-62.755435392741674</c:v>
                </c:pt>
                <c:pt idx="3114" formatCode="0.0">
                  <c:v>-61.82085205940848</c:v>
                </c:pt>
                <c:pt idx="3115" formatCode="0.0">
                  <c:v>-60.886268726074832</c:v>
                </c:pt>
                <c:pt idx="3116" formatCode="0.0">
                  <c:v>-59.951685392741638</c:v>
                </c:pt>
                <c:pt idx="3117" formatCode="0.0">
                  <c:v>-59.017102059408444</c:v>
                </c:pt>
                <c:pt idx="3118" formatCode="0.0">
                  <c:v>-58.082518726074795</c:v>
                </c:pt>
                <c:pt idx="3119" formatCode="0.0">
                  <c:v>-57.147935392741601</c:v>
                </c:pt>
                <c:pt idx="3120" formatCode="0.0">
                  <c:v>-56.213352059408408</c:v>
                </c:pt>
                <c:pt idx="3121" formatCode="0.0">
                  <c:v>-55.278768726075214</c:v>
                </c:pt>
                <c:pt idx="3122" formatCode="0.0">
                  <c:v>-54.344185392741565</c:v>
                </c:pt>
                <c:pt idx="3123" formatCode="0.0">
                  <c:v>-53.409602059408371</c:v>
                </c:pt>
                <c:pt idx="3124" formatCode="0.0">
                  <c:v>-52.475018726075177</c:v>
                </c:pt>
                <c:pt idx="3125" formatCode="0.0">
                  <c:v>-51.540435392741529</c:v>
                </c:pt>
                <c:pt idx="3126" formatCode="0.0">
                  <c:v>-50.605852059408335</c:v>
                </c:pt>
                <c:pt idx="3127" formatCode="0.0">
                  <c:v>-49.671268726075141</c:v>
                </c:pt>
                <c:pt idx="3128" formatCode="0.0">
                  <c:v>-48.736685392741492</c:v>
                </c:pt>
                <c:pt idx="3129" formatCode="0.0">
                  <c:v>-47.802102059408298</c:v>
                </c:pt>
                <c:pt idx="3130" formatCode="0.0">
                  <c:v>-46.867518726075104</c:v>
                </c:pt>
                <c:pt idx="3131" formatCode="0.0">
                  <c:v>-45.932935392741456</c:v>
                </c:pt>
                <c:pt idx="3132" formatCode="0.0">
                  <c:v>-44.998352059408262</c:v>
                </c:pt>
                <c:pt idx="3133" formatCode="0.0">
                  <c:v>-44.063768726075068</c:v>
                </c:pt>
                <c:pt idx="3134" formatCode="0.0">
                  <c:v>-43.129185392741419</c:v>
                </c:pt>
                <c:pt idx="3135" formatCode="0.0">
                  <c:v>-42.194602059408226</c:v>
                </c:pt>
                <c:pt idx="3136" formatCode="0.0">
                  <c:v>-41.260018726075032</c:v>
                </c:pt>
                <c:pt idx="3137" formatCode="0.0">
                  <c:v>-40.325435392741838</c:v>
                </c:pt>
                <c:pt idx="3138" formatCode="0.0">
                  <c:v>-39.390852059408189</c:v>
                </c:pt>
                <c:pt idx="3139" formatCode="0.0">
                  <c:v>-38.456268726074995</c:v>
                </c:pt>
                <c:pt idx="3140" formatCode="0.0">
                  <c:v>-37.521685392741801</c:v>
                </c:pt>
                <c:pt idx="3141" formatCode="0.0">
                  <c:v>-36.587102059408153</c:v>
                </c:pt>
                <c:pt idx="3142" formatCode="0.0">
                  <c:v>-35.652518726074959</c:v>
                </c:pt>
                <c:pt idx="3143" formatCode="0.0">
                  <c:v>-34.717935392741765</c:v>
                </c:pt>
                <c:pt idx="3144" formatCode="0.0">
                  <c:v>-33.783352059408571</c:v>
                </c:pt>
                <c:pt idx="3145" formatCode="0.0">
                  <c:v>-32.848768726074923</c:v>
                </c:pt>
                <c:pt idx="3146" formatCode="0.0">
                  <c:v>-31.914185392741729</c:v>
                </c:pt>
                <c:pt idx="3147" formatCode="0.0">
                  <c:v>-30.979602059408535</c:v>
                </c:pt>
                <c:pt idx="3148" formatCode="0.0">
                  <c:v>-30.045018726074886</c:v>
                </c:pt>
                <c:pt idx="3149" formatCode="0.0">
                  <c:v>-29.110435392741692</c:v>
                </c:pt>
                <c:pt idx="3150" formatCode="0.0">
                  <c:v>-28.175852059408498</c:v>
                </c:pt>
                <c:pt idx="3151" formatCode="0.0">
                  <c:v>-27.24126872607485</c:v>
                </c:pt>
                <c:pt idx="3152" formatCode="0.0">
                  <c:v>-26.306685392741656</c:v>
                </c:pt>
                <c:pt idx="3153" formatCode="0.0">
                  <c:v>-25.372102059408462</c:v>
                </c:pt>
                <c:pt idx="3154" formatCode="0.0">
                  <c:v>-24.437518726074813</c:v>
                </c:pt>
                <c:pt idx="3155" formatCode="0.0">
                  <c:v>-23.50293539274162</c:v>
                </c:pt>
                <c:pt idx="3156" formatCode="0.0">
                  <c:v>-22.568352059408426</c:v>
                </c:pt>
                <c:pt idx="3157" formatCode="0.0">
                  <c:v>-21.633768726074777</c:v>
                </c:pt>
                <c:pt idx="3158" formatCode="0.0">
                  <c:v>-20.699185392741583</c:v>
                </c:pt>
                <c:pt idx="3159" formatCode="0.0">
                  <c:v>-19.764602059408389</c:v>
                </c:pt>
                <c:pt idx="3160" formatCode="0.0">
                  <c:v>-18.830018726075195</c:v>
                </c:pt>
                <c:pt idx="3161" formatCode="0.0">
                  <c:v>-17.895435392741547</c:v>
                </c:pt>
                <c:pt idx="3162" formatCode="0.0">
                  <c:v>-16.960852059408353</c:v>
                </c:pt>
                <c:pt idx="3163" formatCode="0.0">
                  <c:v>-16.026268726075159</c:v>
                </c:pt>
                <c:pt idx="3164" formatCode="0.0">
                  <c:v>-15.09168539274151</c:v>
                </c:pt>
                <c:pt idx="3165" formatCode="0.0">
                  <c:v>-14.157102059408317</c:v>
                </c:pt>
                <c:pt idx="3166" formatCode="0.0">
                  <c:v>-13.222518726075123</c:v>
                </c:pt>
                <c:pt idx="3167" formatCode="0.0">
                  <c:v>-12.287935392741474</c:v>
                </c:pt>
                <c:pt idx="3168" formatCode="0.0">
                  <c:v>-11.35335205940828</c:v>
                </c:pt>
                <c:pt idx="3169" formatCode="0.0">
                  <c:v>-10.418768726075086</c:v>
                </c:pt>
                <c:pt idx="3170" formatCode="0.0">
                  <c:v>-9.4841853927418924</c:v>
                </c:pt>
                <c:pt idx="3171" formatCode="0.0">
                  <c:v>-8.5496020594082438</c:v>
                </c:pt>
                <c:pt idx="3172" formatCode="0.0">
                  <c:v>-7.6150187260750499</c:v>
                </c:pt>
                <c:pt idx="3173" formatCode="0.0">
                  <c:v>-6.680435392741856</c:v>
                </c:pt>
                <c:pt idx="3174" formatCode="0.0">
                  <c:v>-5.7458520594082074</c:v>
                </c:pt>
                <c:pt idx="3175" formatCode="0.0">
                  <c:v>-4.8112687260750135</c:v>
                </c:pt>
                <c:pt idx="3176" formatCode="0.0">
                  <c:v>-3.8766853927418197</c:v>
                </c:pt>
                <c:pt idx="3177" formatCode="0.0">
                  <c:v>-2.942102059408171</c:v>
                </c:pt>
                <c:pt idx="3178" formatCode="0.0">
                  <c:v>-2.0075187260749772</c:v>
                </c:pt>
                <c:pt idx="3179" formatCode="0.0">
                  <c:v>-1.0729353927417833</c:v>
                </c:pt>
                <c:pt idx="3180" formatCode="0.0">
                  <c:v>-0.13835205940813466</c:v>
                </c:pt>
                <c:pt idx="3181" formatCode="0.0">
                  <c:v>0.79623127392505921</c:v>
                </c:pt>
                <c:pt idx="3182" formatCode="0.0">
                  <c:v>1.7308146072582531</c:v>
                </c:pt>
                <c:pt idx="3183" formatCode="0.0">
                  <c:v>2.6653979405919017</c:v>
                </c:pt>
                <c:pt idx="3184" formatCode="0.0">
                  <c:v>3.5999812739250956</c:v>
                </c:pt>
                <c:pt idx="3185" formatCode="0.0">
                  <c:v>4.5345646072582895</c:v>
                </c:pt>
                <c:pt idx="3186" formatCode="0.0">
                  <c:v>5.4691479405914833</c:v>
                </c:pt>
                <c:pt idx="3187" formatCode="0.0">
                  <c:v>6.403731273925132</c:v>
                </c:pt>
                <c:pt idx="3188" formatCode="0.0">
                  <c:v>7.3383146072583259</c:v>
                </c:pt>
                <c:pt idx="3189" formatCode="0.0">
                  <c:v>8.2728979405915197</c:v>
                </c:pt>
                <c:pt idx="3190" formatCode="0.0">
                  <c:v>9.2074812739251684</c:v>
                </c:pt>
                <c:pt idx="3191" formatCode="0.0">
                  <c:v>10.142064607258362</c:v>
                </c:pt>
                <c:pt idx="3192" formatCode="0.0">
                  <c:v>11.076647940591556</c:v>
                </c:pt>
                <c:pt idx="3193" formatCode="0.0">
                  <c:v>12.011231273925205</c:v>
                </c:pt>
                <c:pt idx="3194" formatCode="0.0">
                  <c:v>12.945814607258399</c:v>
                </c:pt>
                <c:pt idx="3195" formatCode="0.0">
                  <c:v>13.880397940591592</c:v>
                </c:pt>
                <c:pt idx="3196" formatCode="0.0">
                  <c:v>14.814981273924786</c:v>
                </c:pt>
                <c:pt idx="3197" formatCode="0.0">
                  <c:v>15.749564607258435</c:v>
                </c:pt>
                <c:pt idx="3198" formatCode="0.0">
                  <c:v>16.684147940591629</c:v>
                </c:pt>
                <c:pt idx="3199" formatCode="0.0">
                  <c:v>17.618731273924823</c:v>
                </c:pt>
                <c:pt idx="3200" formatCode="0.0">
                  <c:v>18.553314607258471</c:v>
                </c:pt>
                <c:pt idx="3201" formatCode="0.0">
                  <c:v>19.487897940591665</c:v>
                </c:pt>
                <c:pt idx="3202" formatCode="0.0">
                  <c:v>20.422481273924859</c:v>
                </c:pt>
                <c:pt idx="3203" formatCode="0.0">
                  <c:v>21.357064607258508</c:v>
                </c:pt>
                <c:pt idx="3204" formatCode="0.0">
                  <c:v>22.291647940591702</c:v>
                </c:pt>
                <c:pt idx="3205" formatCode="0.0">
                  <c:v>23.226231273924896</c:v>
                </c:pt>
                <c:pt idx="3206" formatCode="0.0">
                  <c:v>24.160814607258544</c:v>
                </c:pt>
                <c:pt idx="3207" formatCode="0.0">
                  <c:v>25.095397940591738</c:v>
                </c:pt>
                <c:pt idx="3208" formatCode="0.0">
                  <c:v>26.029981273924932</c:v>
                </c:pt>
                <c:pt idx="3209" formatCode="0.0">
                  <c:v>26.964564607258581</c:v>
                </c:pt>
                <c:pt idx="3210" formatCode="0.0">
                  <c:v>27.899147940591774</c:v>
                </c:pt>
                <c:pt idx="3211" formatCode="0.0">
                  <c:v>28.833731273924968</c:v>
                </c:pt>
                <c:pt idx="3212" formatCode="0.0">
                  <c:v>29.768314607258162</c:v>
                </c:pt>
                <c:pt idx="3213" formatCode="0.0">
                  <c:v>30.702897940591811</c:v>
                </c:pt>
                <c:pt idx="3214" formatCode="0.0">
                  <c:v>31.637481273925005</c:v>
                </c:pt>
                <c:pt idx="3215" formatCode="0.0">
                  <c:v>32.572064607258199</c:v>
                </c:pt>
                <c:pt idx="3216" formatCode="0.0">
                  <c:v>33.506647940591847</c:v>
                </c:pt>
                <c:pt idx="3217" formatCode="0.0">
                  <c:v>34.441231273925041</c:v>
                </c:pt>
                <c:pt idx="3218" formatCode="0.0">
                  <c:v>35.375814607258235</c:v>
                </c:pt>
                <c:pt idx="3219" formatCode="0.0">
                  <c:v>36.310397940591429</c:v>
                </c:pt>
                <c:pt idx="3220" formatCode="0.0">
                  <c:v>37.244981273925077</c:v>
                </c:pt>
                <c:pt idx="3221" formatCode="0.0">
                  <c:v>38.179564607258271</c:v>
                </c:pt>
                <c:pt idx="3222" formatCode="0.0">
                  <c:v>39.114147940591465</c:v>
                </c:pt>
                <c:pt idx="3223" formatCode="0.0">
                  <c:v>40.048731273925114</c:v>
                </c:pt>
                <c:pt idx="3224" formatCode="0.0">
                  <c:v>40.983314607258308</c:v>
                </c:pt>
                <c:pt idx="3225" formatCode="0.0">
                  <c:v>41.917897940591502</c:v>
                </c:pt>
                <c:pt idx="3226" formatCode="0.0">
                  <c:v>42.85248127392515</c:v>
                </c:pt>
                <c:pt idx="3227" formatCode="0.0">
                  <c:v>43.787064607258344</c:v>
                </c:pt>
                <c:pt idx="3228" formatCode="0.0">
                  <c:v>44.721647940591538</c:v>
                </c:pt>
                <c:pt idx="3229" formatCode="0.0">
                  <c:v>45.656231273925187</c:v>
                </c:pt>
                <c:pt idx="3230" formatCode="0.0">
                  <c:v>46.59081460725838</c:v>
                </c:pt>
                <c:pt idx="3231" formatCode="0.0">
                  <c:v>47.525397940591574</c:v>
                </c:pt>
                <c:pt idx="3232" formatCode="0.0">
                  <c:v>48.459981273925223</c:v>
                </c:pt>
                <c:pt idx="3233" formatCode="0.0">
                  <c:v>49.394564607258417</c:v>
                </c:pt>
                <c:pt idx="3234" formatCode="0.0">
                  <c:v>50.329147940591611</c:v>
                </c:pt>
                <c:pt idx="3235" formatCode="0.0">
                  <c:v>51.263731273924805</c:v>
                </c:pt>
                <c:pt idx="3236" formatCode="0.0">
                  <c:v>52.198314607258453</c:v>
                </c:pt>
                <c:pt idx="3237" formatCode="0.0">
                  <c:v>53.132897940591647</c:v>
                </c:pt>
                <c:pt idx="3238" formatCode="0.0">
                  <c:v>54.067481273924841</c:v>
                </c:pt>
                <c:pt idx="3239" formatCode="0.0">
                  <c:v>55.00206460725849</c:v>
                </c:pt>
                <c:pt idx="3240" formatCode="0.0">
                  <c:v>55.936647940591683</c:v>
                </c:pt>
                <c:pt idx="3241" formatCode="0.0">
                  <c:v>56.871231273924877</c:v>
                </c:pt>
                <c:pt idx="3242" formatCode="0.0">
                  <c:v>57.805814607258526</c:v>
                </c:pt>
                <c:pt idx="3243" formatCode="0.0">
                  <c:v>58.74039794059172</c:v>
                </c:pt>
                <c:pt idx="3244" formatCode="0.0">
                  <c:v>59.674981273924914</c:v>
                </c:pt>
                <c:pt idx="3245" formatCode="0.0">
                  <c:v>60.609564607258108</c:v>
                </c:pt>
                <c:pt idx="3246" formatCode="0.0">
                  <c:v>61.544147940591756</c:v>
                </c:pt>
                <c:pt idx="3247" formatCode="0.0">
                  <c:v>62.47873127392495</c:v>
                </c:pt>
                <c:pt idx="3248" formatCode="0.0">
                  <c:v>63.413314607258144</c:v>
                </c:pt>
                <c:pt idx="3249" formatCode="0.0">
                  <c:v>64.347897940591793</c:v>
                </c:pt>
                <c:pt idx="3250" formatCode="0.0">
                  <c:v>65.282481273924986</c:v>
                </c:pt>
                <c:pt idx="3251" formatCode="0.0">
                  <c:v>66.21706460725818</c:v>
                </c:pt>
                <c:pt idx="3252" formatCode="0.0">
                  <c:v>67.151647940591829</c:v>
                </c:pt>
                <c:pt idx="3253" formatCode="0.0">
                  <c:v>68.086231273925023</c:v>
                </c:pt>
                <c:pt idx="3254" formatCode="0.0">
                  <c:v>69.020814607258217</c:v>
                </c:pt>
                <c:pt idx="3255" formatCode="0.0">
                  <c:v>69.955397940591865</c:v>
                </c:pt>
                <c:pt idx="3256" formatCode="0.0">
                  <c:v>70.889981273925059</c:v>
                </c:pt>
                <c:pt idx="3257" formatCode="0.0">
                  <c:v>71.824564607258253</c:v>
                </c:pt>
                <c:pt idx="3258" formatCode="0.0">
                  <c:v>72.759147940591902</c:v>
                </c:pt>
                <c:pt idx="3259" formatCode="0.0">
                  <c:v>73.693731273925096</c:v>
                </c:pt>
                <c:pt idx="3260" formatCode="0.0">
                  <c:v>74.628314607258289</c:v>
                </c:pt>
                <c:pt idx="3261" formatCode="0.0">
                  <c:v>75.562897940591483</c:v>
                </c:pt>
                <c:pt idx="3262" formatCode="0.0">
                  <c:v>76.497481273925132</c:v>
                </c:pt>
                <c:pt idx="3263" formatCode="0.0">
                  <c:v>77.432064607258326</c:v>
                </c:pt>
                <c:pt idx="3264" formatCode="0.0">
                  <c:v>78.36664794059152</c:v>
                </c:pt>
                <c:pt idx="3265" formatCode="0.0">
                  <c:v>79.301231273925168</c:v>
                </c:pt>
                <c:pt idx="3266" formatCode="0.0">
                  <c:v>80.235814607258362</c:v>
                </c:pt>
                <c:pt idx="3267" formatCode="0.0">
                  <c:v>81.170397940591556</c:v>
                </c:pt>
                <c:pt idx="3268" formatCode="0.0">
                  <c:v>82.10498127392475</c:v>
                </c:pt>
                <c:pt idx="3269" formatCode="0.0">
                  <c:v>83.039564607258399</c:v>
                </c:pt>
                <c:pt idx="3270" formatCode="0.0">
                  <c:v>83.974147940591592</c:v>
                </c:pt>
                <c:pt idx="3271" formatCode="0.0">
                  <c:v>84.908731273924786</c:v>
                </c:pt>
                <c:pt idx="3272" formatCode="0.0">
                  <c:v>85.843314607258435</c:v>
                </c:pt>
                <c:pt idx="3273" formatCode="0.0">
                  <c:v>86.777897940591629</c:v>
                </c:pt>
                <c:pt idx="3274" formatCode="0.0">
                  <c:v>87.712481273924823</c:v>
                </c:pt>
                <c:pt idx="3275" formatCode="0.0">
                  <c:v>88.647064607258471</c:v>
                </c:pt>
                <c:pt idx="3276" formatCode="0.0">
                  <c:v>89.581647940591665</c:v>
                </c:pt>
                <c:pt idx="3277" formatCode="0.0">
                  <c:v>90.516231273924859</c:v>
                </c:pt>
                <c:pt idx="3278" formatCode="0.0">
                  <c:v>91.450814607258508</c:v>
                </c:pt>
                <c:pt idx="3279" formatCode="0.0">
                  <c:v>92.385397940591702</c:v>
                </c:pt>
                <c:pt idx="3280" formatCode="0.0">
                  <c:v>93.319981273924896</c:v>
                </c:pt>
                <c:pt idx="3281" formatCode="0.0">
                  <c:v>94.254564607258544</c:v>
                </c:pt>
                <c:pt idx="3282" formatCode="0.0">
                  <c:v>95.189147940591738</c:v>
                </c:pt>
                <c:pt idx="3283" formatCode="0.0">
                  <c:v>96.123731273924932</c:v>
                </c:pt>
                <c:pt idx="3284" formatCode="0.0">
                  <c:v>97.058314607258126</c:v>
                </c:pt>
                <c:pt idx="3285" formatCode="0.0">
                  <c:v>97.992897940591774</c:v>
                </c:pt>
                <c:pt idx="3286" formatCode="0.0">
                  <c:v>98.927481273924968</c:v>
                </c:pt>
                <c:pt idx="3287" formatCode="0.0">
                  <c:v>99.862064607258162</c:v>
                </c:pt>
                <c:pt idx="3288" formatCode="0.0">
                  <c:v>100.79664794059181</c:v>
                </c:pt>
                <c:pt idx="3289" formatCode="0.0">
                  <c:v>101.731231273925</c:v>
                </c:pt>
                <c:pt idx="3290" formatCode="0.0">
                  <c:v>102.6658146072582</c:v>
                </c:pt>
                <c:pt idx="3291" formatCode="0.0">
                  <c:v>103.60039794059185</c:v>
                </c:pt>
                <c:pt idx="3292" formatCode="0.0">
                  <c:v>104.53498127392504</c:v>
                </c:pt>
                <c:pt idx="3293" formatCode="0.0">
                  <c:v>105.46956460725823</c:v>
                </c:pt>
                <c:pt idx="3294" formatCode="0.0">
                  <c:v>106.40414794059188</c:v>
                </c:pt>
                <c:pt idx="3295" formatCode="0.0">
                  <c:v>107.33873127392508</c:v>
                </c:pt>
                <c:pt idx="3296" formatCode="0.0">
                  <c:v>108.27331460725827</c:v>
                </c:pt>
                <c:pt idx="3297" formatCode="0.0">
                  <c:v>109.20789794059147</c:v>
                </c:pt>
                <c:pt idx="3298" formatCode="0.0">
                  <c:v>110.14248127392511</c:v>
                </c:pt>
                <c:pt idx="3299" formatCode="0.0">
                  <c:v>111.07706460725831</c:v>
                </c:pt>
                <c:pt idx="3300" formatCode="0.0">
                  <c:v>112.0116479405915</c:v>
                </c:pt>
                <c:pt idx="3301" formatCode="0.0">
                  <c:v>112.94623127392515</c:v>
                </c:pt>
                <c:pt idx="3302" formatCode="0.0">
                  <c:v>113.88081460725834</c:v>
                </c:pt>
                <c:pt idx="3303" formatCode="0.0">
                  <c:v>114.81539794059154</c:v>
                </c:pt>
                <c:pt idx="3304" formatCode="0.0">
                  <c:v>115.74998127392519</c:v>
                </c:pt>
                <c:pt idx="3305" formatCode="0.0">
                  <c:v>116.68456460725838</c:v>
                </c:pt>
                <c:pt idx="3306" formatCode="0.0">
                  <c:v>117.61914794059157</c:v>
                </c:pt>
                <c:pt idx="3307" formatCode="0.0">
                  <c:v>118.55373127392522</c:v>
                </c:pt>
                <c:pt idx="3308" formatCode="0.0">
                  <c:v>119.48831460725842</c:v>
                </c:pt>
                <c:pt idx="3309" formatCode="0.0">
                  <c:v>120.42289794059161</c:v>
                </c:pt>
                <c:pt idx="3310" formatCode="0.0">
                  <c:v>121.35748127392526</c:v>
                </c:pt>
                <c:pt idx="3311" formatCode="0.0">
                  <c:v>122.29206460725845</c:v>
                </c:pt>
                <c:pt idx="3312" formatCode="0.0">
                  <c:v>123.22664794059165</c:v>
                </c:pt>
                <c:pt idx="3313" formatCode="0.0">
                  <c:v>124.16123127392484</c:v>
                </c:pt>
                <c:pt idx="3314" formatCode="0.0">
                  <c:v>125.09581460725849</c:v>
                </c:pt>
                <c:pt idx="3315" formatCode="0.0">
                  <c:v>126.03039794059168</c:v>
                </c:pt>
                <c:pt idx="3316" formatCode="0.0">
                  <c:v>126.96498127392488</c:v>
                </c:pt>
                <c:pt idx="3317" formatCode="0.0">
                  <c:v>127.89956460725853</c:v>
                </c:pt>
                <c:pt idx="3318" formatCode="0.0">
                  <c:v>128.83414794059172</c:v>
                </c:pt>
                <c:pt idx="3319" formatCode="0.0">
                  <c:v>129.76873127392491</c:v>
                </c:pt>
                <c:pt idx="3320" formatCode="0.0">
                  <c:v>130.70331460725811</c:v>
                </c:pt>
                <c:pt idx="3321" formatCode="0.0">
                  <c:v>131.63789794059176</c:v>
                </c:pt>
                <c:pt idx="3322" formatCode="0.0">
                  <c:v>132.57248127392495</c:v>
                </c:pt>
                <c:pt idx="3323" formatCode="0.0">
                  <c:v>133.50706460725814</c:v>
                </c:pt>
                <c:pt idx="3324" formatCode="0.0">
                  <c:v>134.44164794059179</c:v>
                </c:pt>
                <c:pt idx="3325" formatCode="0.0">
                  <c:v>135.37623127392499</c:v>
                </c:pt>
                <c:pt idx="3326" formatCode="0.0">
                  <c:v>136.31081460725818</c:v>
                </c:pt>
                <c:pt idx="3327" formatCode="0.0">
                  <c:v>137.24539794059183</c:v>
                </c:pt>
                <c:pt idx="3328" formatCode="0.0">
                  <c:v>138.17998127392502</c:v>
                </c:pt>
                <c:pt idx="3329" formatCode="0.0">
                  <c:v>139.11456460725822</c:v>
                </c:pt>
                <c:pt idx="3330" formatCode="0.0">
                  <c:v>140.04914794059187</c:v>
                </c:pt>
                <c:pt idx="3331" formatCode="0.0">
                  <c:v>140.98373127392506</c:v>
                </c:pt>
                <c:pt idx="3332" formatCode="0.0">
                  <c:v>141.91831460725825</c:v>
                </c:pt>
                <c:pt idx="3333" formatCode="0.0">
                  <c:v>142.8528979405919</c:v>
                </c:pt>
                <c:pt idx="3334" formatCode="0.0">
                  <c:v>143.7874812739251</c:v>
                </c:pt>
                <c:pt idx="3335" formatCode="0.0">
                  <c:v>144.72206460725829</c:v>
                </c:pt>
                <c:pt idx="3336" formatCode="0.0">
                  <c:v>145.65664794059148</c:v>
                </c:pt>
                <c:pt idx="3337" formatCode="0.0">
                  <c:v>146.59123127392513</c:v>
                </c:pt>
                <c:pt idx="3338" formatCode="0.0">
                  <c:v>147.52581460725833</c:v>
                </c:pt>
                <c:pt idx="3339" formatCode="0.0">
                  <c:v>148.46039794059152</c:v>
                </c:pt>
                <c:pt idx="3340" formatCode="0.0">
                  <c:v>149.39498127392517</c:v>
                </c:pt>
                <c:pt idx="3341" formatCode="0.0">
                  <c:v>150.32956460725836</c:v>
                </c:pt>
                <c:pt idx="3342" formatCode="0.0">
                  <c:v>151.26414794059156</c:v>
                </c:pt>
                <c:pt idx="3343" formatCode="0.0">
                  <c:v>152.1987312739252</c:v>
                </c:pt>
                <c:pt idx="3344" formatCode="0.0">
                  <c:v>153.1333146072584</c:v>
                </c:pt>
                <c:pt idx="3345" formatCode="0.0">
                  <c:v>154.06789794059159</c:v>
                </c:pt>
                <c:pt idx="3346" formatCode="0.0">
                  <c:v>155.00248127392479</c:v>
                </c:pt>
                <c:pt idx="3347" formatCode="0.0">
                  <c:v>155.93706460725843</c:v>
                </c:pt>
                <c:pt idx="3348" formatCode="0.0">
                  <c:v>156.87164794059163</c:v>
                </c:pt>
                <c:pt idx="3349" formatCode="0.0">
                  <c:v>157.80623127392482</c:v>
                </c:pt>
                <c:pt idx="3350" formatCode="0.0">
                  <c:v>158.74081460725847</c:v>
                </c:pt>
                <c:pt idx="3351" formatCode="0.0">
                  <c:v>159.67539794059167</c:v>
                </c:pt>
                <c:pt idx="3352" formatCode="0.0">
                  <c:v>160.60998127392486</c:v>
                </c:pt>
                <c:pt idx="3353" formatCode="0.0">
                  <c:v>161.54456460725851</c:v>
                </c:pt>
                <c:pt idx="3354" formatCode="0.0">
                  <c:v>162.4791479405917</c:v>
                </c:pt>
                <c:pt idx="3355" formatCode="0.0">
                  <c:v>163.4137312739249</c:v>
                </c:pt>
                <c:pt idx="3356" formatCode="0.0">
                  <c:v>164.34831460725854</c:v>
                </c:pt>
                <c:pt idx="3357" formatCode="0.0">
                  <c:v>165.28289794059174</c:v>
                </c:pt>
                <c:pt idx="3358" formatCode="0.0">
                  <c:v>166.21748127392493</c:v>
                </c:pt>
                <c:pt idx="3359" formatCode="0.0">
                  <c:v>167.15206460725858</c:v>
                </c:pt>
                <c:pt idx="3360" formatCode="0.0">
                  <c:v>168.08664794059177</c:v>
                </c:pt>
                <c:pt idx="3361" formatCode="0.0">
                  <c:v>169.02123127392497</c:v>
                </c:pt>
                <c:pt idx="3362" formatCode="0.0">
                  <c:v>169.95581460725816</c:v>
                </c:pt>
                <c:pt idx="3363" formatCode="0.0">
                  <c:v>170.89039794059181</c:v>
                </c:pt>
                <c:pt idx="3364" formatCode="0.0">
                  <c:v>171.824981273925</c:v>
                </c:pt>
                <c:pt idx="3365" formatCode="0.0">
                  <c:v>172.7595646072582</c:v>
                </c:pt>
                <c:pt idx="3366" formatCode="0.0">
                  <c:v>173.69414794059185</c:v>
                </c:pt>
                <c:pt idx="3367" formatCode="0.0">
                  <c:v>174.62873127392504</c:v>
                </c:pt>
                <c:pt idx="3368" formatCode="0.0">
                  <c:v>175.56331460725823</c:v>
                </c:pt>
                <c:pt idx="3369" formatCode="0.0">
                  <c:v>176.49789794059143</c:v>
                </c:pt>
                <c:pt idx="3370" formatCode="0.0">
                  <c:v>177.43248127392508</c:v>
                </c:pt>
                <c:pt idx="3371" formatCode="0.0">
                  <c:v>178.36706460725827</c:v>
                </c:pt>
                <c:pt idx="3372" formatCode="0.0">
                  <c:v>179.30164794059147</c:v>
                </c:pt>
                <c:pt idx="3373" formatCode="0.0">
                  <c:v>-179.76376872607489</c:v>
                </c:pt>
                <c:pt idx="3374" formatCode="0.0">
                  <c:v>-178.82918539274169</c:v>
                </c:pt>
                <c:pt idx="3375" formatCode="0.0">
                  <c:v>-177.8946020594085</c:v>
                </c:pt>
                <c:pt idx="3376" formatCode="0.0">
                  <c:v>-176.96001872607485</c:v>
                </c:pt>
                <c:pt idx="3377" formatCode="0.0">
                  <c:v>-176.02543539274166</c:v>
                </c:pt>
                <c:pt idx="3378" formatCode="0.0">
                  <c:v>-175.09085205940846</c:v>
                </c:pt>
                <c:pt idx="3379" formatCode="0.0">
                  <c:v>-174.15626872607481</c:v>
                </c:pt>
                <c:pt idx="3380" formatCode="0.0">
                  <c:v>-173.22168539274162</c:v>
                </c:pt>
                <c:pt idx="3381" formatCode="0.0">
                  <c:v>-172.28710205940843</c:v>
                </c:pt>
                <c:pt idx="3382" formatCode="0.0">
                  <c:v>-171.35251872607478</c:v>
                </c:pt>
                <c:pt idx="3383" formatCode="0.0">
                  <c:v>-170.41793539274158</c:v>
                </c:pt>
                <c:pt idx="3384" formatCode="0.0">
                  <c:v>-169.48335205940839</c:v>
                </c:pt>
                <c:pt idx="3385" formatCode="0.0">
                  <c:v>-168.5487687260752</c:v>
                </c:pt>
                <c:pt idx="3386" formatCode="0.0">
                  <c:v>-167.61418539274155</c:v>
                </c:pt>
                <c:pt idx="3387" formatCode="0.0">
                  <c:v>-166.67960205940835</c:v>
                </c:pt>
                <c:pt idx="3388" formatCode="0.0">
                  <c:v>-165.74501872607516</c:v>
                </c:pt>
                <c:pt idx="3389" formatCode="0.0">
                  <c:v>-164.81043539274151</c:v>
                </c:pt>
                <c:pt idx="3390" formatCode="0.0">
                  <c:v>-163.87585205940832</c:v>
                </c:pt>
                <c:pt idx="3391" formatCode="0.0">
                  <c:v>-162.94126872607512</c:v>
                </c:pt>
                <c:pt idx="3392" formatCode="0.0">
                  <c:v>-162.00668539274147</c:v>
                </c:pt>
                <c:pt idx="3393" formatCode="0.0">
                  <c:v>-161.07210205940828</c:v>
                </c:pt>
                <c:pt idx="3394" formatCode="0.0">
                  <c:v>-160.13751872607509</c:v>
                </c:pt>
                <c:pt idx="3395" formatCode="0.0">
                  <c:v>-159.20293539274189</c:v>
                </c:pt>
                <c:pt idx="3396" formatCode="0.0">
                  <c:v>-158.26835205940824</c:v>
                </c:pt>
                <c:pt idx="3397" formatCode="0.0">
                  <c:v>-157.33376872607505</c:v>
                </c:pt>
                <c:pt idx="3398" formatCode="0.0">
                  <c:v>-156.39918539274186</c:v>
                </c:pt>
                <c:pt idx="3399" formatCode="0.0">
                  <c:v>-155.46460205940821</c:v>
                </c:pt>
                <c:pt idx="3400" formatCode="0.0">
                  <c:v>-154.53001872607501</c:v>
                </c:pt>
                <c:pt idx="3401" formatCode="0.0">
                  <c:v>-153.59543539274182</c:v>
                </c:pt>
                <c:pt idx="3402" formatCode="0.0">
                  <c:v>-152.66085205940817</c:v>
                </c:pt>
                <c:pt idx="3403" formatCode="0.0">
                  <c:v>-151.72626872607498</c:v>
                </c:pt>
                <c:pt idx="3404" formatCode="0.0">
                  <c:v>-150.79168539274178</c:v>
                </c:pt>
                <c:pt idx="3405" formatCode="0.0">
                  <c:v>-149.85710205940813</c:v>
                </c:pt>
                <c:pt idx="3406" formatCode="0.0">
                  <c:v>-148.92251872607494</c:v>
                </c:pt>
                <c:pt idx="3407" formatCode="0.0">
                  <c:v>-147.98793539274175</c:v>
                </c:pt>
                <c:pt idx="3408" formatCode="0.0">
                  <c:v>-147.0533520594081</c:v>
                </c:pt>
                <c:pt idx="3409" formatCode="0.0">
                  <c:v>-146.1187687260749</c:v>
                </c:pt>
                <c:pt idx="3410" formatCode="0.0">
                  <c:v>-145.18418539274171</c:v>
                </c:pt>
                <c:pt idx="3411" formatCode="0.0">
                  <c:v>-144.24960205940852</c:v>
                </c:pt>
                <c:pt idx="3412" formatCode="0.0">
                  <c:v>-143.31501872607487</c:v>
                </c:pt>
                <c:pt idx="3413" formatCode="0.0">
                  <c:v>-142.38043539274167</c:v>
                </c:pt>
                <c:pt idx="3414" formatCode="0.0">
                  <c:v>-141.44585205940848</c:v>
                </c:pt>
                <c:pt idx="3415" formatCode="0.0">
                  <c:v>-140.51126872607483</c:v>
                </c:pt>
                <c:pt idx="3416" formatCode="0.0">
                  <c:v>-139.57668539274164</c:v>
                </c:pt>
                <c:pt idx="3417" formatCode="0.0">
                  <c:v>-138.64210205940844</c:v>
                </c:pt>
                <c:pt idx="3418" formatCode="0.0">
                  <c:v>-137.7075187260748</c:v>
                </c:pt>
                <c:pt idx="3419" formatCode="0.0">
                  <c:v>-136.7729353927416</c:v>
                </c:pt>
                <c:pt idx="3420" formatCode="0.0">
                  <c:v>-135.83835205940841</c:v>
                </c:pt>
                <c:pt idx="3421" formatCode="0.0">
                  <c:v>-134.90376872607521</c:v>
                </c:pt>
                <c:pt idx="3422" formatCode="0.0">
                  <c:v>-133.96918539274157</c:v>
                </c:pt>
                <c:pt idx="3423" formatCode="0.0">
                  <c:v>-133.03460205940837</c:v>
                </c:pt>
                <c:pt idx="3424" formatCode="0.0">
                  <c:v>-132.10001872607518</c:v>
                </c:pt>
                <c:pt idx="3425" formatCode="0.0">
                  <c:v>-131.16543539274153</c:v>
                </c:pt>
                <c:pt idx="3426" formatCode="0.0">
                  <c:v>-130.23085205940833</c:v>
                </c:pt>
                <c:pt idx="3427" formatCode="0.0">
                  <c:v>-129.29626872607514</c:v>
                </c:pt>
                <c:pt idx="3428" formatCode="0.0">
                  <c:v>-128.36168539274149</c:v>
                </c:pt>
                <c:pt idx="3429" formatCode="0.0">
                  <c:v>-127.4271020594083</c:v>
                </c:pt>
                <c:pt idx="3430" formatCode="0.0">
                  <c:v>-126.4925187260751</c:v>
                </c:pt>
                <c:pt idx="3431" formatCode="0.0">
                  <c:v>-125.55793539274146</c:v>
                </c:pt>
                <c:pt idx="3432" formatCode="0.0">
                  <c:v>-124.62335205940826</c:v>
                </c:pt>
                <c:pt idx="3433" formatCode="0.0">
                  <c:v>-123.68876872607507</c:v>
                </c:pt>
                <c:pt idx="3434" formatCode="0.0">
                  <c:v>-122.75418539274142</c:v>
                </c:pt>
                <c:pt idx="3435" formatCode="0.0">
                  <c:v>-121.81960205940823</c:v>
                </c:pt>
                <c:pt idx="3436" formatCode="0.0">
                  <c:v>-120.88501872607503</c:v>
                </c:pt>
                <c:pt idx="3437" formatCode="0.0">
                  <c:v>-119.95043539274184</c:v>
                </c:pt>
                <c:pt idx="3438" formatCode="0.0">
                  <c:v>-119.01585205940819</c:v>
                </c:pt>
                <c:pt idx="3439" formatCode="0.0">
                  <c:v>-118.081268726075</c:v>
                </c:pt>
                <c:pt idx="3440" formatCode="0.0">
                  <c:v>-117.1466853927418</c:v>
                </c:pt>
                <c:pt idx="3441" formatCode="0.0">
                  <c:v>-116.21210205940815</c:v>
                </c:pt>
                <c:pt idx="3442" formatCode="0.0">
                  <c:v>-115.27751872607496</c:v>
                </c:pt>
                <c:pt idx="3443" formatCode="0.0">
                  <c:v>-114.34293539274177</c:v>
                </c:pt>
                <c:pt idx="3444" formatCode="0.0">
                  <c:v>-113.40835205940857</c:v>
                </c:pt>
                <c:pt idx="3445" formatCode="0.0">
                  <c:v>-112.47376872607492</c:v>
                </c:pt>
                <c:pt idx="3446" formatCode="0.0">
                  <c:v>-111.53918539274173</c:v>
                </c:pt>
                <c:pt idx="3447" formatCode="0.0">
                  <c:v>-110.60460205940853</c:v>
                </c:pt>
                <c:pt idx="3448" formatCode="0.0">
                  <c:v>-109.67001872607489</c:v>
                </c:pt>
                <c:pt idx="3449" formatCode="0.0">
                  <c:v>-108.73543539274169</c:v>
                </c:pt>
                <c:pt idx="3450" formatCode="0.0">
                  <c:v>-107.8008520594085</c:v>
                </c:pt>
                <c:pt idx="3451" formatCode="0.0">
                  <c:v>-106.86626872607485</c:v>
                </c:pt>
                <c:pt idx="3452" formatCode="0.0">
                  <c:v>-105.93168539274166</c:v>
                </c:pt>
                <c:pt idx="3453" formatCode="0.0">
                  <c:v>-104.99710205940846</c:v>
                </c:pt>
                <c:pt idx="3454" formatCode="0.0">
                  <c:v>-104.06251872607481</c:v>
                </c:pt>
                <c:pt idx="3455" formatCode="0.0">
                  <c:v>-103.12793539274162</c:v>
                </c:pt>
                <c:pt idx="3456" formatCode="0.0">
                  <c:v>-102.19335205940843</c:v>
                </c:pt>
                <c:pt idx="3457" formatCode="0.0">
                  <c:v>-101.25876872607478</c:v>
                </c:pt>
                <c:pt idx="3458" formatCode="0.0">
                  <c:v>-100.32418539274158</c:v>
                </c:pt>
                <c:pt idx="3459" formatCode="0.0">
                  <c:v>-99.389602059408389</c:v>
                </c:pt>
                <c:pt idx="3460" formatCode="0.0">
                  <c:v>-98.455018726075195</c:v>
                </c:pt>
                <c:pt idx="3461" formatCode="0.0">
                  <c:v>-97.520435392741547</c:v>
                </c:pt>
                <c:pt idx="3462" formatCode="0.0">
                  <c:v>-96.585852059408353</c:v>
                </c:pt>
                <c:pt idx="3463" formatCode="0.0">
                  <c:v>-95.651268726075159</c:v>
                </c:pt>
                <c:pt idx="3464" formatCode="0.0">
                  <c:v>-94.71668539274151</c:v>
                </c:pt>
                <c:pt idx="3465" formatCode="0.0">
                  <c:v>-93.782102059408317</c:v>
                </c:pt>
                <c:pt idx="3466" formatCode="0.0">
                  <c:v>-92.847518726075123</c:v>
                </c:pt>
                <c:pt idx="3467" formatCode="0.0">
                  <c:v>-91.912935392741474</c:v>
                </c:pt>
                <c:pt idx="3468" formatCode="0.0">
                  <c:v>-90.97835205940828</c:v>
                </c:pt>
                <c:pt idx="3469" formatCode="0.0">
                  <c:v>-90.043768726075086</c:v>
                </c:pt>
                <c:pt idx="3470" formatCode="0.0">
                  <c:v>-89.109185392741892</c:v>
                </c:pt>
                <c:pt idx="3471" formatCode="0.0">
                  <c:v>-88.174602059408244</c:v>
                </c:pt>
                <c:pt idx="3472" formatCode="0.0">
                  <c:v>-87.24001872607505</c:v>
                </c:pt>
                <c:pt idx="3473" formatCode="0.0">
                  <c:v>-86.305435392741856</c:v>
                </c:pt>
                <c:pt idx="3474" formatCode="0.0">
                  <c:v>-85.370852059408207</c:v>
                </c:pt>
                <c:pt idx="3475" formatCode="0.0">
                  <c:v>-84.436268726075014</c:v>
                </c:pt>
                <c:pt idx="3476" formatCode="0.0">
                  <c:v>-83.50168539274182</c:v>
                </c:pt>
                <c:pt idx="3477" formatCode="0.0">
                  <c:v>-82.567102059408171</c:v>
                </c:pt>
                <c:pt idx="3478" formatCode="0.0">
                  <c:v>-81.632518726074977</c:v>
                </c:pt>
                <c:pt idx="3479" formatCode="0.0">
                  <c:v>-80.697935392741783</c:v>
                </c:pt>
                <c:pt idx="3480" formatCode="0.0">
                  <c:v>-79.763352059408135</c:v>
                </c:pt>
                <c:pt idx="3481" formatCode="0.0">
                  <c:v>-78.828768726074941</c:v>
                </c:pt>
                <c:pt idx="3482" formatCode="0.0">
                  <c:v>-77.894185392741747</c:v>
                </c:pt>
                <c:pt idx="3483" formatCode="0.0">
                  <c:v>-76.959602059408098</c:v>
                </c:pt>
                <c:pt idx="3484" formatCode="0.0">
                  <c:v>-76.025018726074904</c:v>
                </c:pt>
                <c:pt idx="3485" formatCode="0.0">
                  <c:v>-75.090435392741711</c:v>
                </c:pt>
                <c:pt idx="3486" formatCode="0.0">
                  <c:v>-74.155852059408517</c:v>
                </c:pt>
                <c:pt idx="3487" formatCode="0.0">
                  <c:v>-73.221268726074868</c:v>
                </c:pt>
                <c:pt idx="3488" formatCode="0.0">
                  <c:v>-72.286685392741674</c:v>
                </c:pt>
                <c:pt idx="3489" formatCode="0.0">
                  <c:v>-71.35210205940848</c:v>
                </c:pt>
                <c:pt idx="3490" formatCode="0.0">
                  <c:v>-70.417518726074832</c:v>
                </c:pt>
                <c:pt idx="3491" formatCode="0.0">
                  <c:v>-69.482935392741638</c:v>
                </c:pt>
                <c:pt idx="3492" formatCode="0.0">
                  <c:v>-68.548352059408444</c:v>
                </c:pt>
                <c:pt idx="3493" formatCode="0.0">
                  <c:v>-67.61376872607525</c:v>
                </c:pt>
                <c:pt idx="3494" formatCode="0.0">
                  <c:v>-66.679185392741601</c:v>
                </c:pt>
                <c:pt idx="3495" formatCode="0.0">
                  <c:v>-65.744602059408408</c:v>
                </c:pt>
                <c:pt idx="3496" formatCode="0.0">
                  <c:v>-64.810018726075214</c:v>
                </c:pt>
                <c:pt idx="3497" formatCode="0.0">
                  <c:v>-63.875435392741565</c:v>
                </c:pt>
                <c:pt idx="3498" formatCode="0.0">
                  <c:v>-62.940852059408371</c:v>
                </c:pt>
                <c:pt idx="3499" formatCode="0.0">
                  <c:v>-62.006268726075177</c:v>
                </c:pt>
                <c:pt idx="3500" formatCode="0.0">
                  <c:v>-61.071685392741529</c:v>
                </c:pt>
                <c:pt idx="3501" formatCode="0.0">
                  <c:v>-60.137102059408335</c:v>
                </c:pt>
                <c:pt idx="3502" formatCode="0.0">
                  <c:v>-59.202518726075141</c:v>
                </c:pt>
                <c:pt idx="3503" formatCode="0.0">
                  <c:v>-58.267935392741492</c:v>
                </c:pt>
                <c:pt idx="3504" formatCode="0.0">
                  <c:v>-57.333352059408298</c:v>
                </c:pt>
                <c:pt idx="3505" formatCode="0.0">
                  <c:v>-56.398768726075104</c:v>
                </c:pt>
                <c:pt idx="3506" formatCode="0.0">
                  <c:v>-55.464185392741456</c:v>
                </c:pt>
                <c:pt idx="3507" formatCode="0.0">
                  <c:v>-54.529602059408262</c:v>
                </c:pt>
                <c:pt idx="3508" formatCode="0.0">
                  <c:v>-53.595018726075068</c:v>
                </c:pt>
                <c:pt idx="3509" formatCode="0.0">
                  <c:v>-52.660435392741874</c:v>
                </c:pt>
                <c:pt idx="3510" formatCode="0.0">
                  <c:v>-51.725852059408226</c:v>
                </c:pt>
                <c:pt idx="3511" formatCode="0.0">
                  <c:v>-50.791268726075032</c:v>
                </c:pt>
                <c:pt idx="3512" formatCode="0.0">
                  <c:v>-49.856685392741838</c:v>
                </c:pt>
                <c:pt idx="3513" formatCode="0.0">
                  <c:v>-48.922102059408189</c:v>
                </c:pt>
                <c:pt idx="3514" formatCode="0.0">
                  <c:v>-47.987518726074995</c:v>
                </c:pt>
                <c:pt idx="3515" formatCode="0.0">
                  <c:v>-47.052935392741801</c:v>
                </c:pt>
                <c:pt idx="3516" formatCode="0.0">
                  <c:v>-46.118352059408153</c:v>
                </c:pt>
                <c:pt idx="3517" formatCode="0.0">
                  <c:v>-45.183768726074959</c:v>
                </c:pt>
                <c:pt idx="3518" formatCode="0.0">
                  <c:v>-44.249185392741765</c:v>
                </c:pt>
                <c:pt idx="3519" formatCode="0.0">
                  <c:v>-43.314602059408116</c:v>
                </c:pt>
                <c:pt idx="3520" formatCode="0.0">
                  <c:v>-42.380018726074923</c:v>
                </c:pt>
                <c:pt idx="3521" formatCode="0.0">
                  <c:v>-41.445435392741729</c:v>
                </c:pt>
                <c:pt idx="3522" formatCode="0.0">
                  <c:v>-40.510852059408535</c:v>
                </c:pt>
                <c:pt idx="3523" formatCode="0.0">
                  <c:v>-39.576268726074886</c:v>
                </c:pt>
                <c:pt idx="3524" formatCode="0.0">
                  <c:v>-38.641685392741692</c:v>
                </c:pt>
                <c:pt idx="3525" formatCode="0.0">
                  <c:v>-37.707102059408498</c:v>
                </c:pt>
                <c:pt idx="3526" formatCode="0.0">
                  <c:v>-36.77251872607485</c:v>
                </c:pt>
                <c:pt idx="3527" formatCode="0.0">
                  <c:v>-35.837935392741656</c:v>
                </c:pt>
                <c:pt idx="3528" formatCode="0.0">
                  <c:v>-34.903352059408462</c:v>
                </c:pt>
                <c:pt idx="3529" formatCode="0.0">
                  <c:v>-33.968768726074813</c:v>
                </c:pt>
                <c:pt idx="3530" formatCode="0.0">
                  <c:v>-33.03418539274162</c:v>
                </c:pt>
                <c:pt idx="3531" formatCode="0.0">
                  <c:v>-32.099602059408426</c:v>
                </c:pt>
                <c:pt idx="3532" formatCode="0.0">
                  <c:v>-31.165018726074777</c:v>
                </c:pt>
                <c:pt idx="3533" formatCode="0.0">
                  <c:v>-30.230435392741583</c:v>
                </c:pt>
                <c:pt idx="3534" formatCode="0.0">
                  <c:v>-29.295852059408389</c:v>
                </c:pt>
                <c:pt idx="3535" formatCode="0.0">
                  <c:v>-28.361268726074741</c:v>
                </c:pt>
                <c:pt idx="3536" formatCode="0.0">
                  <c:v>-27.426685392741547</c:v>
                </c:pt>
                <c:pt idx="3537" formatCode="0.0">
                  <c:v>-26.492102059408353</c:v>
                </c:pt>
                <c:pt idx="3538" formatCode="0.0">
                  <c:v>-25.557518726075159</c:v>
                </c:pt>
                <c:pt idx="3539" formatCode="0.0">
                  <c:v>-24.62293539274151</c:v>
                </c:pt>
                <c:pt idx="3540" formatCode="0.0">
                  <c:v>-23.688352059408317</c:v>
                </c:pt>
                <c:pt idx="3541" formatCode="0.0">
                  <c:v>-22.753768726075123</c:v>
                </c:pt>
                <c:pt idx="3542" formatCode="0.0">
                  <c:v>-21.819185392741474</c:v>
                </c:pt>
                <c:pt idx="3543" formatCode="0.0">
                  <c:v>-20.88460205940828</c:v>
                </c:pt>
                <c:pt idx="3544" formatCode="0.0">
                  <c:v>-19.950018726075086</c:v>
                </c:pt>
                <c:pt idx="3545" formatCode="0.0">
                  <c:v>-19.015435392741892</c:v>
                </c:pt>
                <c:pt idx="3546" formatCode="0.0">
                  <c:v>-18.080852059408244</c:v>
                </c:pt>
                <c:pt idx="3547" formatCode="0.0">
                  <c:v>-17.14626872607505</c:v>
                </c:pt>
                <c:pt idx="3548" formatCode="0.0">
                  <c:v>-16.211685392741856</c:v>
                </c:pt>
                <c:pt idx="3549" formatCode="0.0">
                  <c:v>-15.277102059408207</c:v>
                </c:pt>
                <c:pt idx="3550" formatCode="0.0">
                  <c:v>-14.342518726075014</c:v>
                </c:pt>
                <c:pt idx="3551" formatCode="0.0">
                  <c:v>-13.40793539274182</c:v>
                </c:pt>
                <c:pt idx="3552" formatCode="0.0">
                  <c:v>-12.473352059408171</c:v>
                </c:pt>
                <c:pt idx="3553" formatCode="0.0">
                  <c:v>-11.538768726074977</c:v>
                </c:pt>
                <c:pt idx="3554" formatCode="0.0">
                  <c:v>-10.604185392741783</c:v>
                </c:pt>
                <c:pt idx="3555" formatCode="0.0">
                  <c:v>-9.6696020594081347</c:v>
                </c:pt>
                <c:pt idx="3556" formatCode="0.0">
                  <c:v>-8.7350187260749408</c:v>
                </c:pt>
                <c:pt idx="3557" formatCode="0.0">
                  <c:v>-7.8004353927417469</c:v>
                </c:pt>
                <c:pt idx="3558" formatCode="0.0">
                  <c:v>-6.8658520594080983</c:v>
                </c:pt>
                <c:pt idx="3559" formatCode="0.0">
                  <c:v>-5.9312687260749044</c:v>
                </c:pt>
                <c:pt idx="3560" formatCode="0.0">
                  <c:v>-4.9966853927417105</c:v>
                </c:pt>
                <c:pt idx="3561" formatCode="0.0">
                  <c:v>-4.0621020594085167</c:v>
                </c:pt>
                <c:pt idx="3562" formatCode="0.0">
                  <c:v>-3.127518726074868</c:v>
                </c:pt>
                <c:pt idx="3563" formatCode="0.0">
                  <c:v>-2.1929353927416741</c:v>
                </c:pt>
                <c:pt idx="3564" formatCode="0.0">
                  <c:v>-1.2583520594084803</c:v>
                </c:pt>
                <c:pt idx="3565" formatCode="0.0">
                  <c:v>-0.32376872607483165</c:v>
                </c:pt>
                <c:pt idx="3566" formatCode="0.0">
                  <c:v>0.61081460725836223</c:v>
                </c:pt>
                <c:pt idx="3567" formatCode="0.0">
                  <c:v>1.5453979405915561</c:v>
                </c:pt>
                <c:pt idx="3568" formatCode="0.0">
                  <c:v>2.4799812739252047</c:v>
                </c:pt>
                <c:pt idx="3569" formatCode="0.0">
                  <c:v>3.4145646072583986</c:v>
                </c:pt>
                <c:pt idx="3570" formatCode="0.0">
                  <c:v>4.3491479405915925</c:v>
                </c:pt>
                <c:pt idx="3571" formatCode="0.0">
                  <c:v>5.2837312739247864</c:v>
                </c:pt>
                <c:pt idx="3572" formatCode="0.0">
                  <c:v>6.218314607258435</c:v>
                </c:pt>
                <c:pt idx="3573" formatCode="0.0">
                  <c:v>7.1528979405916289</c:v>
                </c:pt>
                <c:pt idx="3574" formatCode="0.0">
                  <c:v>8.0874812739248227</c:v>
                </c:pt>
                <c:pt idx="3575" formatCode="0.0">
                  <c:v>9.0220646072584714</c:v>
                </c:pt>
                <c:pt idx="3576" formatCode="0.0">
                  <c:v>9.9566479405916652</c:v>
                </c:pt>
                <c:pt idx="3577" formatCode="0.0">
                  <c:v>10.891231273924859</c:v>
                </c:pt>
                <c:pt idx="3578" formatCode="0.0">
                  <c:v>11.825814607258508</c:v>
                </c:pt>
                <c:pt idx="3579" formatCode="0.0">
                  <c:v>12.760397940591702</c:v>
                </c:pt>
                <c:pt idx="3580" formatCode="0.0">
                  <c:v>13.694981273924896</c:v>
                </c:pt>
                <c:pt idx="3581" formatCode="0.0">
                  <c:v>14.629564607258544</c:v>
                </c:pt>
                <c:pt idx="3582" formatCode="0.0">
                  <c:v>15.564147940591738</c:v>
                </c:pt>
                <c:pt idx="3583" formatCode="0.0">
                  <c:v>16.498731273924932</c:v>
                </c:pt>
                <c:pt idx="3584" formatCode="0.0">
                  <c:v>17.433314607258581</c:v>
                </c:pt>
                <c:pt idx="3585" formatCode="0.0">
                  <c:v>18.367897940591774</c:v>
                </c:pt>
                <c:pt idx="3586" formatCode="0.0">
                  <c:v>19.302481273924968</c:v>
                </c:pt>
                <c:pt idx="3587" formatCode="0.0">
                  <c:v>20.237064607258162</c:v>
                </c:pt>
                <c:pt idx="3588" formatCode="0.0">
                  <c:v>21.171647940591811</c:v>
                </c:pt>
                <c:pt idx="3589" formatCode="0.0">
                  <c:v>22.106231273925005</c:v>
                </c:pt>
                <c:pt idx="3590" formatCode="0.0">
                  <c:v>23.040814607258199</c:v>
                </c:pt>
                <c:pt idx="3591" formatCode="0.0">
                  <c:v>23.975397940591847</c:v>
                </c:pt>
                <c:pt idx="3592" formatCode="0.0">
                  <c:v>24.909981273925041</c:v>
                </c:pt>
                <c:pt idx="3593" formatCode="0.0">
                  <c:v>25.844564607258235</c:v>
                </c:pt>
                <c:pt idx="3594" formatCode="0.0">
                  <c:v>26.779147940591429</c:v>
                </c:pt>
                <c:pt idx="3595" formatCode="0.0">
                  <c:v>27.713731273925077</c:v>
                </c:pt>
                <c:pt idx="3596" formatCode="0.0">
                  <c:v>28.648314607258271</c:v>
                </c:pt>
                <c:pt idx="3597" formatCode="0.0">
                  <c:v>29.582897940591465</c:v>
                </c:pt>
                <c:pt idx="3598" formatCode="0.0">
                  <c:v>30.517481273925114</c:v>
                </c:pt>
                <c:pt idx="3599" formatCode="0.0">
                  <c:v>31.452064607258308</c:v>
                </c:pt>
                <c:pt idx="3600" formatCode="0.0">
                  <c:v>32.386647940591502</c:v>
                </c:pt>
                <c:pt idx="3601" formatCode="0.0">
                  <c:v>33.32123127392515</c:v>
                </c:pt>
                <c:pt idx="3602" formatCode="0.0">
                  <c:v>34.255814607258344</c:v>
                </c:pt>
                <c:pt idx="3603" formatCode="0.0">
                  <c:v>35.190397940591538</c:v>
                </c:pt>
                <c:pt idx="3604" formatCode="0.0">
                  <c:v>36.124981273925187</c:v>
                </c:pt>
                <c:pt idx="3605" formatCode="0.0">
                  <c:v>37.05956460725838</c:v>
                </c:pt>
                <c:pt idx="3606" formatCode="0.0">
                  <c:v>37.994147940591574</c:v>
                </c:pt>
                <c:pt idx="3607" formatCode="0.0">
                  <c:v>38.928731273925223</c:v>
                </c:pt>
                <c:pt idx="3608" formatCode="0.0">
                  <c:v>39.863314607258417</c:v>
                </c:pt>
                <c:pt idx="3609" formatCode="0.0">
                  <c:v>40.797897940591611</c:v>
                </c:pt>
                <c:pt idx="3610" formatCode="0.0">
                  <c:v>41.732481273924805</c:v>
                </c:pt>
                <c:pt idx="3611" formatCode="0.0">
                  <c:v>42.667064607258453</c:v>
                </c:pt>
                <c:pt idx="3612" formatCode="0.0">
                  <c:v>43.601647940591647</c:v>
                </c:pt>
                <c:pt idx="3613" formatCode="0.0">
                  <c:v>44.536231273924841</c:v>
                </c:pt>
                <c:pt idx="3614" formatCode="0.0">
                  <c:v>45.47081460725849</c:v>
                </c:pt>
                <c:pt idx="3615" formatCode="0.0">
                  <c:v>46.405397940591683</c:v>
                </c:pt>
                <c:pt idx="3616" formatCode="0.0">
                  <c:v>47.339981273924877</c:v>
                </c:pt>
                <c:pt idx="3617" formatCode="0.0">
                  <c:v>48.274564607258526</c:v>
                </c:pt>
                <c:pt idx="3618" formatCode="0.0">
                  <c:v>49.20914794059172</c:v>
                </c:pt>
                <c:pt idx="3619" formatCode="0.0">
                  <c:v>50.143731273924914</c:v>
                </c:pt>
                <c:pt idx="3620" formatCode="0.0">
                  <c:v>51.078314607258108</c:v>
                </c:pt>
                <c:pt idx="3621" formatCode="0.0">
                  <c:v>52.012897940591756</c:v>
                </c:pt>
                <c:pt idx="3622" formatCode="0.0">
                  <c:v>52.94748127392495</c:v>
                </c:pt>
                <c:pt idx="3623" formatCode="0.0">
                  <c:v>53.882064607258144</c:v>
                </c:pt>
                <c:pt idx="3624" formatCode="0.0">
                  <c:v>54.816647940591793</c:v>
                </c:pt>
                <c:pt idx="3625" formatCode="0.0">
                  <c:v>55.751231273924986</c:v>
                </c:pt>
                <c:pt idx="3626" formatCode="0.0">
                  <c:v>56.68581460725818</c:v>
                </c:pt>
                <c:pt idx="3627" formatCode="0.0">
                  <c:v>57.620397940591829</c:v>
                </c:pt>
                <c:pt idx="3628" formatCode="0.0">
                  <c:v>58.554981273925023</c:v>
                </c:pt>
                <c:pt idx="3629" formatCode="0.0">
                  <c:v>59.489564607258217</c:v>
                </c:pt>
                <c:pt idx="3630" formatCode="0.0">
                  <c:v>60.424147940591865</c:v>
                </c:pt>
                <c:pt idx="3631" formatCode="0.0">
                  <c:v>61.358731273925059</c:v>
                </c:pt>
                <c:pt idx="3632" formatCode="0.0">
                  <c:v>62.293314607258253</c:v>
                </c:pt>
                <c:pt idx="3633" formatCode="0.0">
                  <c:v>63.227897940591902</c:v>
                </c:pt>
                <c:pt idx="3634" formatCode="0.0">
                  <c:v>64.162481273925096</c:v>
                </c:pt>
                <c:pt idx="3635" formatCode="0.0">
                  <c:v>65.097064607258289</c:v>
                </c:pt>
                <c:pt idx="3636" formatCode="0.0">
                  <c:v>66.031647940591483</c:v>
                </c:pt>
                <c:pt idx="3637" formatCode="0.0">
                  <c:v>66.966231273925132</c:v>
                </c:pt>
                <c:pt idx="3638" formatCode="0.0">
                  <c:v>67.900814607258326</c:v>
                </c:pt>
                <c:pt idx="3639" formatCode="0.0">
                  <c:v>68.83539794059152</c:v>
                </c:pt>
                <c:pt idx="3640" formatCode="0.0">
                  <c:v>69.769981273925168</c:v>
                </c:pt>
                <c:pt idx="3641" formatCode="0.0">
                  <c:v>70.704564607258362</c:v>
                </c:pt>
                <c:pt idx="3642" formatCode="0.0">
                  <c:v>71.639147940591556</c:v>
                </c:pt>
                <c:pt idx="3643" formatCode="0.0">
                  <c:v>72.573731273925205</c:v>
                </c:pt>
                <c:pt idx="3644" formatCode="0.0">
                  <c:v>73.508314607258399</c:v>
                </c:pt>
                <c:pt idx="3645" formatCode="0.0">
                  <c:v>74.442897940591592</c:v>
                </c:pt>
                <c:pt idx="3646" formatCode="0.0">
                  <c:v>75.377481273924786</c:v>
                </c:pt>
                <c:pt idx="3647" formatCode="0.0">
                  <c:v>76.312064607258435</c:v>
                </c:pt>
                <c:pt idx="3648" formatCode="0.0">
                  <c:v>77.246647940591629</c:v>
                </c:pt>
                <c:pt idx="3649" formatCode="0.0">
                  <c:v>78.181231273924823</c:v>
                </c:pt>
                <c:pt idx="3650" formatCode="0.0">
                  <c:v>79.115814607258471</c:v>
                </c:pt>
                <c:pt idx="3651" formatCode="0.0">
                  <c:v>80.050397940591665</c:v>
                </c:pt>
                <c:pt idx="3652" formatCode="0.0">
                  <c:v>80.984981273924859</c:v>
                </c:pt>
                <c:pt idx="3653" formatCode="0.0">
                  <c:v>81.919564607258508</c:v>
                </c:pt>
                <c:pt idx="3654" formatCode="0.0">
                  <c:v>82.854147940591702</c:v>
                </c:pt>
                <c:pt idx="3655" formatCode="0.0">
                  <c:v>83.788731273924896</c:v>
                </c:pt>
                <c:pt idx="3656" formatCode="0.0">
                  <c:v>84.723314607258544</c:v>
                </c:pt>
                <c:pt idx="3657" formatCode="0.0">
                  <c:v>85.657897940591738</c:v>
                </c:pt>
                <c:pt idx="3658" formatCode="0.0">
                  <c:v>86.592481273924932</c:v>
                </c:pt>
                <c:pt idx="3659" formatCode="0.0">
                  <c:v>87.527064607258581</c:v>
                </c:pt>
                <c:pt idx="3660" formatCode="0.0">
                  <c:v>88.461647940591774</c:v>
                </c:pt>
                <c:pt idx="3661" formatCode="0.0">
                  <c:v>89.396231273924968</c:v>
                </c:pt>
                <c:pt idx="3662" formatCode="0.0">
                  <c:v>90.330814607258162</c:v>
                </c:pt>
                <c:pt idx="3663" formatCode="0.0">
                  <c:v>91.265397940591811</c:v>
                </c:pt>
                <c:pt idx="3664" formatCode="0.0">
                  <c:v>92.199981273925005</c:v>
                </c:pt>
                <c:pt idx="3665" formatCode="0.0">
                  <c:v>93.134564607258199</c:v>
                </c:pt>
                <c:pt idx="3666" formatCode="0.0">
                  <c:v>94.069147940591847</c:v>
                </c:pt>
                <c:pt idx="3667" formatCode="0.0">
                  <c:v>95.003731273925041</c:v>
                </c:pt>
                <c:pt idx="3668" formatCode="0.0">
                  <c:v>95.938314607258235</c:v>
                </c:pt>
                <c:pt idx="3669" formatCode="0.0">
                  <c:v>96.872897940591429</c:v>
                </c:pt>
                <c:pt idx="3670" formatCode="0.0">
                  <c:v>97.807481273925077</c:v>
                </c:pt>
                <c:pt idx="3671" formatCode="0.0">
                  <c:v>98.742064607258271</c:v>
                </c:pt>
                <c:pt idx="3672" formatCode="0.0">
                  <c:v>99.676647940591465</c:v>
                </c:pt>
                <c:pt idx="3673" formatCode="0.0">
                  <c:v>100.61123127392511</c:v>
                </c:pt>
                <c:pt idx="3674" formatCode="0.0">
                  <c:v>101.54581460725831</c:v>
                </c:pt>
                <c:pt idx="3675" formatCode="0.0">
                  <c:v>102.4803979405915</c:v>
                </c:pt>
                <c:pt idx="3676" formatCode="0.0">
                  <c:v>103.41498127392515</c:v>
                </c:pt>
                <c:pt idx="3677" formatCode="0.0">
                  <c:v>104.34956460725834</c:v>
                </c:pt>
                <c:pt idx="3678" formatCode="0.0">
                  <c:v>105.28414794059154</c:v>
                </c:pt>
                <c:pt idx="3679" formatCode="0.0">
                  <c:v>106.21873127392519</c:v>
                </c:pt>
                <c:pt idx="3680" formatCode="0.0">
                  <c:v>107.15331460725838</c:v>
                </c:pt>
                <c:pt idx="3681" formatCode="0.0">
                  <c:v>108.08789794059157</c:v>
                </c:pt>
                <c:pt idx="3682" formatCode="0.0">
                  <c:v>109.02248127392522</c:v>
                </c:pt>
                <c:pt idx="3683" formatCode="0.0">
                  <c:v>109.95706460725842</c:v>
                </c:pt>
                <c:pt idx="3684" formatCode="0.0">
                  <c:v>110.89164794059161</c:v>
                </c:pt>
                <c:pt idx="3685" formatCode="0.0">
                  <c:v>111.8262312739248</c:v>
                </c:pt>
                <c:pt idx="3686" formatCode="0.0">
                  <c:v>112.76081460725845</c:v>
                </c:pt>
                <c:pt idx="3687" formatCode="0.0">
                  <c:v>113.69539794059165</c:v>
                </c:pt>
                <c:pt idx="3688" formatCode="0.0">
                  <c:v>114.62998127392484</c:v>
                </c:pt>
                <c:pt idx="3689" formatCode="0.0">
                  <c:v>115.56456460725849</c:v>
                </c:pt>
                <c:pt idx="3690" formatCode="0.0">
                  <c:v>116.49914794059168</c:v>
                </c:pt>
                <c:pt idx="3691" formatCode="0.0">
                  <c:v>117.43373127392488</c:v>
                </c:pt>
                <c:pt idx="3692" formatCode="0.0">
                  <c:v>118.36831460725853</c:v>
                </c:pt>
                <c:pt idx="3693" formatCode="0.0">
                  <c:v>119.30289794059172</c:v>
                </c:pt>
                <c:pt idx="3694" formatCode="0.0">
                  <c:v>120.23748127392491</c:v>
                </c:pt>
                <c:pt idx="3695" formatCode="0.0">
                  <c:v>121.17206460725811</c:v>
                </c:pt>
                <c:pt idx="3696" formatCode="0.0">
                  <c:v>122.10664794059176</c:v>
                </c:pt>
                <c:pt idx="3697" formatCode="0.0">
                  <c:v>123.04123127392495</c:v>
                </c:pt>
                <c:pt idx="3698" formatCode="0.0">
                  <c:v>123.97581460725814</c:v>
                </c:pt>
                <c:pt idx="3699" formatCode="0.0">
                  <c:v>124.91039794059179</c:v>
                </c:pt>
                <c:pt idx="3700" formatCode="0.0">
                  <c:v>125.84498127392499</c:v>
                </c:pt>
                <c:pt idx="3701" formatCode="0.0">
                  <c:v>126.77956460725818</c:v>
                </c:pt>
                <c:pt idx="3702" formatCode="0.0">
                  <c:v>127.71414794059183</c:v>
                </c:pt>
                <c:pt idx="3703" formatCode="0.0">
                  <c:v>128.64873127392502</c:v>
                </c:pt>
                <c:pt idx="3704" formatCode="0.0">
                  <c:v>129.58331460725822</c:v>
                </c:pt>
                <c:pt idx="3705" formatCode="0.0">
                  <c:v>130.51789794059187</c:v>
                </c:pt>
              </c:numCache>
            </c:numRef>
          </c:xVal>
          <c:yVal>
            <c:numRef>
              <c:f>Bahnverlauf!$N$15:$N$3720</c:f>
              <c:numCache>
                <c:formatCode>General</c:formatCode>
                <c:ptCount val="3706"/>
                <c:pt idx="0">
                  <c:v>52.4</c:v>
                </c:pt>
                <c:pt idx="2" formatCode="0.0">
                  <c:v>0</c:v>
                </c:pt>
                <c:pt idx="3" formatCode="0.0">
                  <c:v>0.9012422684213206</c:v>
                </c:pt>
                <c:pt idx="4" formatCode="0.0">
                  <c:v>1.8022100097171501</c:v>
                </c:pt>
                <c:pt idx="5" formatCode="0.0">
                  <c:v>2.7026287803856195</c:v>
                </c:pt>
                <c:pt idx="6" formatCode="0.0">
                  <c:v>3.6022243041466306</c:v>
                </c:pt>
                <c:pt idx="7" formatCode="0.0">
                  <c:v>4.5007225554890677</c:v>
                </c:pt>
                <c:pt idx="8" formatCode="0.0">
                  <c:v>5.3978498431416249</c:v>
                </c:pt>
                <c:pt idx="9" formatCode="0.0">
                  <c:v>6.293332893441816</c:v>
                </c:pt>
                <c:pt idx="10" formatCode="0.0">
                  <c:v>7.1868989335777789</c:v>
                </c:pt>
                <c:pt idx="11" formatCode="0.0">
                  <c:v>8.0782757746775218</c:v>
                </c:pt>
                <c:pt idx="12" formatCode="0.0">
                  <c:v>8.9671918947202816</c:v>
                </c:pt>
                <c:pt idx="13" formatCode="0.0">
                  <c:v>9.8533765212447744</c:v>
                </c:pt>
                <c:pt idx="14" formatCode="0.0">
                  <c:v>10.736559713829093</c:v>
                </c:pt>
                <c:pt idx="15" formatCode="0.0">
                  <c:v>11.616472446317189</c:v>
                </c:pt>
                <c:pt idx="16" formatCode="0.0">
                  <c:v>12.492846688766841</c:v>
                </c:pt>
                <c:pt idx="17" formatCode="0.0">
                  <c:v>13.365415489094172</c:v>
                </c:pt>
                <c:pt idx="18" formatCode="0.0">
                  <c:v>14.233913054389838</c:v>
                </c:pt>
                <c:pt idx="19" formatCode="0.0">
                  <c:v>15.098074831882126</c:v>
                </c:pt>
                <c:pt idx="20" formatCode="0.0">
                  <c:v>15.957637589522284</c:v>
                </c:pt>
                <c:pt idx="21" formatCode="0.0">
                  <c:v>16.812339496167571</c:v>
                </c:pt>
                <c:pt idx="22" formatCode="0.0">
                  <c:v>17.661920201337534</c:v>
                </c:pt>
                <c:pt idx="23" formatCode="0.0">
                  <c:v>18.506120914519308</c:v>
                </c:pt>
                <c:pt idx="24" formatCode="0.0">
                  <c:v>19.344684483997696</c:v>
                </c:pt>
                <c:pt idx="25" formatCode="0.0">
                  <c:v>20.177355475186097</c:v>
                </c:pt>
                <c:pt idx="26" formatCode="0.0">
                  <c:v>21.003880248434324</c:v>
                </c:pt>
                <c:pt idx="27" formatCode="0.0">
                  <c:v>21.824007036289718</c:v>
                </c:pt>
                <c:pt idx="28" formatCode="0.0">
                  <c:v>22.637486020187957</c:v>
                </c:pt>
                <c:pt idx="29" formatCode="0.0">
                  <c:v>23.444069406550195</c:v>
                </c:pt>
                <c:pt idx="30" formatCode="0.0">
                  <c:v>24.243511502263402</c:v>
                </c:pt>
                <c:pt idx="31" formatCode="0.0">
                  <c:v>25.035568789520845</c:v>
                </c:pt>
                <c:pt idx="32" formatCode="0.0">
                  <c:v>25.819999999999997</c:v>
                </c:pt>
                <c:pt idx="33" formatCode="0.0">
                  <c:v>26.596566188355197</c:v>
                </c:pt>
                <c:pt idx="34" formatCode="0.0">
                  <c:v>27.3650308050027</c:v>
                </c:pt>
                <c:pt idx="35" formatCode="0.0">
                  <c:v>28.125159768175997</c:v>
                </c:pt>
                <c:pt idx="36" formatCode="0.0">
                  <c:v>28.876721535229372</c:v>
                </c:pt>
                <c:pt idx="37" formatCode="0.0">
                  <c:v>29.619487173168018</c:v>
                </c:pt>
                <c:pt idx="38" formatCode="0.0">
                  <c:v>30.353230428383313</c:v>
                </c:pt>
                <c:pt idx="39" formatCode="0.0">
                  <c:v>31.077727795571771</c:v>
                </c:pt>
                <c:pt idx="40" formatCode="0.0">
                  <c:v>31.792758585816994</c:v>
                </c:pt>
                <c:pt idx="41" formatCode="0.0">
                  <c:v>32.498104993813605</c:v>
                </c:pt>
                <c:pt idx="42" formatCode="0.0">
                  <c:v>33.193552164212889</c:v>
                </c:pt>
                <c:pt idx="43" formatCode="0.0">
                  <c:v>33.878888257069796</c:v>
                </c:pt>
                <c:pt idx="44" formatCode="0.0">
                  <c:v>34.553904512371439</c:v>
                </c:pt>
                <c:pt idx="45" formatCode="0.0">
                  <c:v>35.218395313627418</c:v>
                </c:pt>
                <c:pt idx="46" formatCode="0.0">
                  <c:v>35.872158250502622</c:v>
                </c:pt>
                <c:pt idx="47" formatCode="0.0">
                  <c:v>36.514994180473309</c:v>
                </c:pt>
                <c:pt idx="48" formatCode="0.0">
                  <c:v>37.146707289487942</c:v>
                </c:pt>
                <c:pt idx="49" formatCode="0.0">
                  <c:v>37.767105151613961</c:v>
                </c:pt>
                <c:pt idx="50" formatCode="0.0">
                  <c:v>38.375998787652641</c:v>
                </c:pt>
                <c:pt idx="51" formatCode="0.0">
                  <c:v>38.973202722703945</c:v>
                </c:pt>
                <c:pt idx="52" formatCode="0.0">
                  <c:v>39.558535042664026</c:v>
                </c:pt>
                <c:pt idx="53" formatCode="0.0">
                  <c:v>40.131817449637978</c:v>
                </c:pt>
                <c:pt idx="54" formatCode="0.0">
                  <c:v>40.692875316251126</c:v>
                </c:pt>
                <c:pt idx="55" formatCode="0.0">
                  <c:v>41.241537738842204</c:v>
                </c:pt>
                <c:pt idx="56" formatCode="0.0">
                  <c:v>41.777637589522286</c:v>
                </c:pt>
                <c:pt idx="57" formatCode="0.0">
                  <c:v>42.301011567083535</c:v>
                </c:pt>
                <c:pt idx="58" formatCode="0.0">
                  <c:v>42.811500246742355</c:v>
                </c:pt>
                <c:pt idx="59" formatCode="0.0">
                  <c:v>43.308948128701701</c:v>
                </c:pt>
                <c:pt idx="60" formatCode="0.0">
                  <c:v>43.793203685517838</c:v>
                </c:pt>
                <c:pt idx="61" formatCode="0.0">
                  <c:v>44.264119408257081</c:v>
                </c:pt>
                <c:pt idx="62" formatCode="0.0">
                  <c:v>44.721551851428408</c:v>
                </c:pt>
                <c:pt idx="63" formatCode="0.0">
                  <c:v>45.165361676678394</c:v>
                </c:pt>
                <c:pt idx="64" formatCode="0.0">
                  <c:v>45.595413695234981</c:v>
                </c:pt>
                <c:pt idx="65" formatCode="0.0">
                  <c:v>46.01157690908731</c:v>
                </c:pt>
                <c:pt idx="66" formatCode="0.0">
                  <c:v>46.413724550888986</c:v>
                </c:pt>
                <c:pt idx="67" formatCode="0.0">
                  <c:v>46.801734122572604</c:v>
                </c:pt>
                <c:pt idx="68" formatCode="0.0">
                  <c:v>47.175487432663907</c:v>
                </c:pt>
                <c:pt idx="69" formatCode="0.0">
                  <c:v>47.534870632284019</c:v>
                </c:pt>
                <c:pt idx="70" formatCode="0.0">
                  <c:v>47.879774249828905</c:v>
                </c:pt>
                <c:pt idx="71" formatCode="0.0">
                  <c:v>48.2100932243155</c:v>
                </c:pt>
                <c:pt idx="72" formatCode="0.0">
                  <c:v>48.525726937384306</c:v>
                </c:pt>
                <c:pt idx="73" formatCode="0.0">
                  <c:v>48.826579243948714</c:v>
                </c:pt>
                <c:pt idx="74" formatCode="0.0">
                  <c:v>49.112558501481729</c:v>
                </c:pt>
                <c:pt idx="75" formatCode="0.0">
                  <c:v>49.383577597931151</c:v>
                </c:pt>
                <c:pt idx="76" formatCode="0.0">
                  <c:v>49.639553978254789</c:v>
                </c:pt>
                <c:pt idx="77" formatCode="0.0">
                  <c:v>49.880409669567491</c:v>
                </c:pt>
                <c:pt idx="78" formatCode="0.0">
                  <c:v>50.10607130489246</c:v>
                </c:pt>
                <c:pt idx="79" formatCode="0.0">
                  <c:v>50.316470145509548</c:v>
                </c:pt>
                <c:pt idx="80" formatCode="0.0">
                  <c:v>50.511542101893724</c:v>
                </c:pt>
                <c:pt idx="81" formatCode="0.0">
                  <c:v>50.691227753237371</c:v>
                </c:pt>
                <c:pt idx="82" formatCode="0.0">
                  <c:v>50.855472365550426</c:v>
                </c:pt>
                <c:pt idx="83" formatCode="0.0">
                  <c:v>51.004225908332913</c:v>
                </c:pt>
                <c:pt idx="84" formatCode="0.0">
                  <c:v>51.137443069814694</c:v>
                </c:pt>
                <c:pt idx="85" formatCode="0.0">
                  <c:v>51.255083270757865</c:v>
                </c:pt>
                <c:pt idx="86" formatCode="0.0">
                  <c:v>51.357110676817634</c:v>
                </c:pt>
                <c:pt idx="87" formatCode="0.0">
                  <c:v>51.443494209457739</c:v>
                </c:pt>
                <c:pt idx="88" formatCode="0.0">
                  <c:v>51.514207555417322</c:v>
                </c:pt>
                <c:pt idx="89" formatCode="0.0">
                  <c:v>51.569229174726196</c:v>
                </c:pt>
                <c:pt idx="90" formatCode="0.0">
                  <c:v>51.608542307266106</c:v>
                </c:pt>
                <c:pt idx="91" formatCode="0.0">
                  <c:v>51.632134977876049</c:v>
                </c:pt>
                <c:pt idx="92" formatCode="0.0">
                  <c:v>51.64</c:v>
                </c:pt>
                <c:pt idx="93" formatCode="0.0">
                  <c:v>51.632134977876049</c:v>
                </c:pt>
                <c:pt idx="94" formatCode="0.0">
                  <c:v>51.608542307266106</c:v>
                </c:pt>
                <c:pt idx="95" formatCode="0.0">
                  <c:v>51.569229174726196</c:v>
                </c:pt>
                <c:pt idx="96" formatCode="0.0">
                  <c:v>51.514207555417322</c:v>
                </c:pt>
                <c:pt idx="97" formatCode="0.0">
                  <c:v>51.443494209457739</c:v>
                </c:pt>
                <c:pt idx="98" formatCode="0.0">
                  <c:v>51.357110676817634</c:v>
                </c:pt>
                <c:pt idx="99" formatCode="0.0">
                  <c:v>51.255083270757872</c:v>
                </c:pt>
                <c:pt idx="100" formatCode="0.0">
                  <c:v>51.137443069814694</c:v>
                </c:pt>
                <c:pt idx="101" formatCode="0.0">
                  <c:v>51.004225908332913</c:v>
                </c:pt>
                <c:pt idx="102" formatCode="0.0">
                  <c:v>50.855472365550426</c:v>
                </c:pt>
                <c:pt idx="103" formatCode="0.0">
                  <c:v>50.691227753237371</c:v>
                </c:pt>
                <c:pt idx="104" formatCode="0.0">
                  <c:v>50.511542101893724</c:v>
                </c:pt>
                <c:pt idx="105" formatCode="0.0">
                  <c:v>50.316470145509548</c:v>
                </c:pt>
                <c:pt idx="106" formatCode="0.0">
                  <c:v>50.10607130489246</c:v>
                </c:pt>
                <c:pt idx="107" formatCode="0.0">
                  <c:v>49.880409669567491</c:v>
                </c:pt>
                <c:pt idx="108" formatCode="0.0">
                  <c:v>49.639553978254789</c:v>
                </c:pt>
                <c:pt idx="109" formatCode="0.0">
                  <c:v>49.383577597931158</c:v>
                </c:pt>
                <c:pt idx="110" formatCode="0.0">
                  <c:v>49.112558501481736</c:v>
                </c:pt>
                <c:pt idx="111" formatCode="0.0">
                  <c:v>48.826579243948721</c:v>
                </c:pt>
                <c:pt idx="112" formatCode="0.0">
                  <c:v>48.525726937384313</c:v>
                </c:pt>
                <c:pt idx="113" formatCode="0.0">
                  <c:v>48.2100932243155</c:v>
                </c:pt>
                <c:pt idx="114" formatCode="0.0">
                  <c:v>47.879774249828905</c:v>
                </c:pt>
                <c:pt idx="115" formatCode="0.0">
                  <c:v>47.534870632284019</c:v>
                </c:pt>
                <c:pt idx="116" formatCode="0.0">
                  <c:v>47.175487432663907</c:v>
                </c:pt>
                <c:pt idx="117" formatCode="0.0">
                  <c:v>46.801734122572611</c:v>
                </c:pt>
                <c:pt idx="118" formatCode="0.0">
                  <c:v>46.413724550888979</c:v>
                </c:pt>
                <c:pt idx="119" formatCode="0.0">
                  <c:v>46.011576909087317</c:v>
                </c:pt>
                <c:pt idx="120" formatCode="0.0">
                  <c:v>45.595413695234981</c:v>
                </c:pt>
                <c:pt idx="121" formatCode="0.0">
                  <c:v>45.165361676678401</c:v>
                </c:pt>
                <c:pt idx="122" formatCode="0.0">
                  <c:v>44.721551851428416</c:v>
                </c:pt>
                <c:pt idx="123" formatCode="0.0">
                  <c:v>44.264119408257081</c:v>
                </c:pt>
                <c:pt idx="124" formatCode="0.0">
                  <c:v>43.793203685517845</c:v>
                </c:pt>
                <c:pt idx="125" formatCode="0.0">
                  <c:v>43.308948128701694</c:v>
                </c:pt>
                <c:pt idx="126" formatCode="0.0">
                  <c:v>42.811500246742355</c:v>
                </c:pt>
                <c:pt idx="127" formatCode="0.0">
                  <c:v>42.301011567083535</c:v>
                </c:pt>
                <c:pt idx="128" formatCode="0.0">
                  <c:v>41.777637589522286</c:v>
                </c:pt>
                <c:pt idx="129" formatCode="0.0">
                  <c:v>41.241537738842197</c:v>
                </c:pt>
                <c:pt idx="130" formatCode="0.0">
                  <c:v>40.692875316251126</c:v>
                </c:pt>
                <c:pt idx="131" formatCode="0.0">
                  <c:v>40.131817449637985</c:v>
                </c:pt>
                <c:pt idx="132" formatCode="0.0">
                  <c:v>39.558535042664026</c:v>
                </c:pt>
                <c:pt idx="133" formatCode="0.0">
                  <c:v>38.973202722703952</c:v>
                </c:pt>
                <c:pt idx="134" formatCode="0.0">
                  <c:v>38.375998787652641</c:v>
                </c:pt>
                <c:pt idx="135" formatCode="0.0">
                  <c:v>37.767105151613968</c:v>
                </c:pt>
                <c:pt idx="136" formatCode="0.0">
                  <c:v>37.146707289487942</c:v>
                </c:pt>
                <c:pt idx="137" formatCode="0.0">
                  <c:v>36.514994180473316</c:v>
                </c:pt>
                <c:pt idx="138" formatCode="0.0">
                  <c:v>35.872158250502615</c:v>
                </c:pt>
                <c:pt idx="139" formatCode="0.0">
                  <c:v>35.218395313627425</c:v>
                </c:pt>
                <c:pt idx="140" formatCode="0.0">
                  <c:v>34.553904512371446</c:v>
                </c:pt>
                <c:pt idx="141" formatCode="0.0">
                  <c:v>33.878888257069796</c:v>
                </c:pt>
                <c:pt idx="142" formatCode="0.0">
                  <c:v>33.193552164212896</c:v>
                </c:pt>
                <c:pt idx="143" formatCode="0.0">
                  <c:v>32.498104993813605</c:v>
                </c:pt>
                <c:pt idx="144" formatCode="0.0">
                  <c:v>31.792758585817001</c:v>
                </c:pt>
                <c:pt idx="145" formatCode="0.0">
                  <c:v>31.077727795571768</c:v>
                </c:pt>
                <c:pt idx="146" formatCode="0.0">
                  <c:v>30.35323042838332</c:v>
                </c:pt>
                <c:pt idx="147" formatCode="0.0">
                  <c:v>29.619487173168011</c:v>
                </c:pt>
                <c:pt idx="148" formatCode="0.0">
                  <c:v>28.876721535229372</c:v>
                </c:pt>
                <c:pt idx="149" formatCode="0.0">
                  <c:v>28.125159768176012</c:v>
                </c:pt>
                <c:pt idx="150" formatCode="0.0">
                  <c:v>27.3650308050027</c:v>
                </c:pt>
                <c:pt idx="151" formatCode="0.0">
                  <c:v>26.596566188355208</c:v>
                </c:pt>
                <c:pt idx="152" formatCode="0.0">
                  <c:v>25.819999999999997</c:v>
                </c:pt>
                <c:pt idx="153" formatCode="0.0">
                  <c:v>25.035568789520852</c:v>
                </c:pt>
                <c:pt idx="154" formatCode="0.0">
                  <c:v>24.243511502263395</c:v>
                </c:pt>
                <c:pt idx="155" formatCode="0.0">
                  <c:v>23.444069406550199</c:v>
                </c:pt>
                <c:pt idx="156" formatCode="0.0">
                  <c:v>22.63748602018795</c:v>
                </c:pt>
                <c:pt idx="157" formatCode="0.0">
                  <c:v>21.824007036289721</c:v>
                </c:pt>
                <c:pt idx="158" formatCode="0.0">
                  <c:v>21.003880248434335</c:v>
                </c:pt>
                <c:pt idx="159" formatCode="0.0">
                  <c:v>20.177355475186097</c:v>
                </c:pt>
                <c:pt idx="160" formatCode="0.0">
                  <c:v>19.344684483997707</c:v>
                </c:pt>
                <c:pt idx="161" formatCode="0.0">
                  <c:v>18.506120914519304</c:v>
                </c:pt>
                <c:pt idx="162" formatCode="0.0">
                  <c:v>17.661920201337541</c:v>
                </c:pt>
                <c:pt idx="163" formatCode="0.0">
                  <c:v>16.812339496167567</c:v>
                </c:pt>
                <c:pt idx="164" formatCode="0.0">
                  <c:v>15.957637589522289</c:v>
                </c:pt>
                <c:pt idx="165" formatCode="0.0">
                  <c:v>15.098074831882119</c:v>
                </c:pt>
                <c:pt idx="166" formatCode="0.0">
                  <c:v>14.23391305438984</c:v>
                </c:pt>
                <c:pt idx="167" formatCode="0.0">
                  <c:v>13.365415489094186</c:v>
                </c:pt>
                <c:pt idx="168" formatCode="0.0">
                  <c:v>12.492846688766841</c:v>
                </c:pt>
                <c:pt idx="169" formatCode="0.0">
                  <c:v>11.616472446317198</c:v>
                </c:pt>
                <c:pt idx="170" formatCode="0.0">
                  <c:v>10.736559713829092</c:v>
                </c:pt>
                <c:pt idx="171" formatCode="0.0">
                  <c:v>9.8533765212447832</c:v>
                </c:pt>
                <c:pt idx="172" formatCode="0.0">
                  <c:v>8.9671918947202798</c:v>
                </c:pt>
                <c:pt idx="173" formatCode="0.0">
                  <c:v>8.0782757746775271</c:v>
                </c:pt>
                <c:pt idx="174" formatCode="0.0">
                  <c:v>7.1868989335777735</c:v>
                </c:pt>
                <c:pt idx="175" formatCode="0.0">
                  <c:v>6.2933328934418196</c:v>
                </c:pt>
                <c:pt idx="176" formatCode="0.0">
                  <c:v>5.3978498431416391</c:v>
                </c:pt>
                <c:pt idx="177" formatCode="0.0">
                  <c:v>4.5007225554890695</c:v>
                </c:pt>
                <c:pt idx="178" formatCode="0.0">
                  <c:v>3.6022243041466422</c:v>
                </c:pt>
                <c:pt idx="179" formatCode="0.0">
                  <c:v>2.7026287803856182</c:v>
                </c:pt>
                <c:pt idx="180" formatCode="0.0">
                  <c:v>1.8022100097171589</c:v>
                </c:pt>
                <c:pt idx="181" formatCode="0.0">
                  <c:v>0.90124226842131683</c:v>
                </c:pt>
                <c:pt idx="182" formatCode="0.0">
                  <c:v>6.3266666211481134E-15</c:v>
                </c:pt>
                <c:pt idx="183" formatCode="0.0">
                  <c:v>-0.90124226842132704</c:v>
                </c:pt>
                <c:pt idx="184" formatCode="0.0">
                  <c:v>-1.8022100097171465</c:v>
                </c:pt>
                <c:pt idx="185" formatCode="0.0">
                  <c:v>-2.7026287803856053</c:v>
                </c:pt>
                <c:pt idx="186" formatCode="0.0">
                  <c:v>-3.6022243041466293</c:v>
                </c:pt>
                <c:pt idx="187" formatCode="0.0">
                  <c:v>-4.5007225554890562</c:v>
                </c:pt>
                <c:pt idx="188" formatCode="0.0">
                  <c:v>-5.3978498431416266</c:v>
                </c:pt>
                <c:pt idx="189" formatCode="0.0">
                  <c:v>-6.2933328934418071</c:v>
                </c:pt>
                <c:pt idx="190" formatCode="0.0">
                  <c:v>-7.1868989335777833</c:v>
                </c:pt>
                <c:pt idx="191" formatCode="0.0">
                  <c:v>-8.0782757746775147</c:v>
                </c:pt>
                <c:pt idx="192" formatCode="0.0">
                  <c:v>-8.9671918947202904</c:v>
                </c:pt>
                <c:pt idx="193" formatCode="0.0">
                  <c:v>-9.853376521244769</c:v>
                </c:pt>
                <c:pt idx="194" formatCode="0.0">
                  <c:v>-10.7365597138291</c:v>
                </c:pt>
                <c:pt idx="195" formatCode="0.0">
                  <c:v>-11.616472446317188</c:v>
                </c:pt>
                <c:pt idx="196" formatCode="0.0">
                  <c:v>-12.49284668876683</c:v>
                </c:pt>
                <c:pt idx="197" formatCode="0.0">
                  <c:v>-13.365415489094174</c:v>
                </c:pt>
                <c:pt idx="198" formatCode="0.0">
                  <c:v>-14.233913054389829</c:v>
                </c:pt>
                <c:pt idx="199" formatCode="0.0">
                  <c:v>-15.098074831882126</c:v>
                </c:pt>
                <c:pt idx="200" formatCode="0.0">
                  <c:v>-15.957637589522278</c:v>
                </c:pt>
                <c:pt idx="201" formatCode="0.0">
                  <c:v>-16.812339496167574</c:v>
                </c:pt>
                <c:pt idx="202" formatCode="0.0">
                  <c:v>-17.66192020133753</c:v>
                </c:pt>
                <c:pt idx="203" formatCode="0.0">
                  <c:v>-18.506120914519315</c:v>
                </c:pt>
                <c:pt idx="204" formatCode="0.0">
                  <c:v>-19.344684483997696</c:v>
                </c:pt>
                <c:pt idx="205" formatCode="0.0">
                  <c:v>-20.177355475186086</c:v>
                </c:pt>
                <c:pt idx="206" formatCode="0.0">
                  <c:v>-21.003880248434324</c:v>
                </c:pt>
                <c:pt idx="207" formatCode="0.0">
                  <c:v>-21.824007036289711</c:v>
                </c:pt>
                <c:pt idx="208" formatCode="0.0">
                  <c:v>-22.637486020187961</c:v>
                </c:pt>
                <c:pt idx="209" formatCode="0.0">
                  <c:v>-23.444069406550192</c:v>
                </c:pt>
                <c:pt idx="210" formatCode="0.0">
                  <c:v>-24.243511502263406</c:v>
                </c:pt>
                <c:pt idx="211" formatCode="0.0">
                  <c:v>-25.035568789520841</c:v>
                </c:pt>
                <c:pt idx="212" formatCode="0.0">
                  <c:v>-25.820000000000007</c:v>
                </c:pt>
                <c:pt idx="213" formatCode="0.0">
                  <c:v>-26.596566188355197</c:v>
                </c:pt>
                <c:pt idx="214" formatCode="0.0">
                  <c:v>-27.365030805002696</c:v>
                </c:pt>
                <c:pt idx="215" formatCode="0.0">
                  <c:v>-28.125159768175997</c:v>
                </c:pt>
                <c:pt idx="216" formatCode="0.0">
                  <c:v>-28.876721535229358</c:v>
                </c:pt>
                <c:pt idx="217" formatCode="0.0">
                  <c:v>-29.619487173168025</c:v>
                </c:pt>
                <c:pt idx="218" formatCode="0.0">
                  <c:v>-30.353230428383306</c:v>
                </c:pt>
                <c:pt idx="219" formatCode="0.0">
                  <c:v>-31.077727795571779</c:v>
                </c:pt>
                <c:pt idx="220" formatCode="0.0">
                  <c:v>-31.792758585816991</c:v>
                </c:pt>
                <c:pt idx="221" formatCode="0.0">
                  <c:v>-32.498104993813612</c:v>
                </c:pt>
                <c:pt idx="222" formatCode="0.0">
                  <c:v>-33.193552164212889</c:v>
                </c:pt>
                <c:pt idx="223" formatCode="0.0">
                  <c:v>-33.878888257069782</c:v>
                </c:pt>
                <c:pt idx="224" formatCode="0.0">
                  <c:v>-34.553904512371439</c:v>
                </c:pt>
                <c:pt idx="225" formatCode="0.0">
                  <c:v>-35.218395313627418</c:v>
                </c:pt>
                <c:pt idx="226" formatCode="0.0">
                  <c:v>-35.872158250502622</c:v>
                </c:pt>
                <c:pt idx="227" formatCode="0.0">
                  <c:v>-36.514994180473309</c:v>
                </c:pt>
                <c:pt idx="228" formatCode="0.0">
                  <c:v>-37.146707289487949</c:v>
                </c:pt>
                <c:pt idx="229" formatCode="0.0">
                  <c:v>-37.767105151613961</c:v>
                </c:pt>
                <c:pt idx="230" formatCode="0.0">
                  <c:v>-38.375998787652648</c:v>
                </c:pt>
                <c:pt idx="231" formatCode="0.0">
                  <c:v>-38.973202722703945</c:v>
                </c:pt>
                <c:pt idx="232" formatCode="0.0">
                  <c:v>-39.558535042664019</c:v>
                </c:pt>
                <c:pt idx="233" formatCode="0.0">
                  <c:v>-40.131817449637964</c:v>
                </c:pt>
                <c:pt idx="234" formatCode="0.0">
                  <c:v>-40.692875316251133</c:v>
                </c:pt>
                <c:pt idx="235" formatCode="0.0">
                  <c:v>-41.241537738842204</c:v>
                </c:pt>
                <c:pt idx="236" formatCode="0.0">
                  <c:v>-41.777637589522278</c:v>
                </c:pt>
                <c:pt idx="237" formatCode="0.0">
                  <c:v>-42.301011567083528</c:v>
                </c:pt>
                <c:pt idx="238" formatCode="0.0">
                  <c:v>-42.811500246742362</c:v>
                </c:pt>
                <c:pt idx="239" formatCode="0.0">
                  <c:v>-43.308948128701701</c:v>
                </c:pt>
                <c:pt idx="240" formatCode="0.0">
                  <c:v>-43.793203685517838</c:v>
                </c:pt>
                <c:pt idx="241" formatCode="0.0">
                  <c:v>-44.264119408257073</c:v>
                </c:pt>
                <c:pt idx="242" formatCode="0.0">
                  <c:v>-44.721551851428401</c:v>
                </c:pt>
                <c:pt idx="243" formatCode="0.0">
                  <c:v>-45.165361676678408</c:v>
                </c:pt>
                <c:pt idx="244" formatCode="0.0">
                  <c:v>-45.595413695234988</c:v>
                </c:pt>
                <c:pt idx="245" formatCode="0.0">
                  <c:v>-46.01157690908731</c:v>
                </c:pt>
                <c:pt idx="246" formatCode="0.0">
                  <c:v>-46.413724550888972</c:v>
                </c:pt>
                <c:pt idx="247" formatCode="0.0">
                  <c:v>-46.801734122572611</c:v>
                </c:pt>
                <c:pt idx="248" formatCode="0.0">
                  <c:v>-47.175487432663914</c:v>
                </c:pt>
                <c:pt idx="249" formatCode="0.0">
                  <c:v>-47.534870632284019</c:v>
                </c:pt>
                <c:pt idx="250" formatCode="0.0">
                  <c:v>-47.879774249828898</c:v>
                </c:pt>
                <c:pt idx="251" formatCode="0.0">
                  <c:v>-48.210093224315493</c:v>
                </c:pt>
                <c:pt idx="252" formatCode="0.0">
                  <c:v>-48.525726937384313</c:v>
                </c:pt>
                <c:pt idx="253" formatCode="0.0">
                  <c:v>-48.826579243948721</c:v>
                </c:pt>
                <c:pt idx="254" formatCode="0.0">
                  <c:v>-49.112558501481729</c:v>
                </c:pt>
                <c:pt idx="255" formatCode="0.0">
                  <c:v>-49.383577597931144</c:v>
                </c:pt>
                <c:pt idx="256" formatCode="0.0">
                  <c:v>-49.639553978254796</c:v>
                </c:pt>
                <c:pt idx="257" formatCode="0.0">
                  <c:v>-49.880409669567491</c:v>
                </c:pt>
                <c:pt idx="258" formatCode="0.0">
                  <c:v>-50.10607130489246</c:v>
                </c:pt>
                <c:pt idx="259" formatCode="0.0">
                  <c:v>-50.316470145509541</c:v>
                </c:pt>
                <c:pt idx="260" formatCode="0.0">
                  <c:v>-50.511542101893724</c:v>
                </c:pt>
                <c:pt idx="261" formatCode="0.0">
                  <c:v>-50.691227753237371</c:v>
                </c:pt>
                <c:pt idx="262" formatCode="0.0">
                  <c:v>-50.855472365550426</c:v>
                </c:pt>
                <c:pt idx="263" formatCode="0.0">
                  <c:v>-51.004225908332913</c:v>
                </c:pt>
                <c:pt idx="264" formatCode="0.0">
                  <c:v>-51.137443069814687</c:v>
                </c:pt>
                <c:pt idx="265" formatCode="0.0">
                  <c:v>-51.255083270757872</c:v>
                </c:pt>
                <c:pt idx="266" formatCode="0.0">
                  <c:v>-51.357110676817641</c:v>
                </c:pt>
                <c:pt idx="267" formatCode="0.0">
                  <c:v>-51.443494209457739</c:v>
                </c:pt>
                <c:pt idx="268" formatCode="0.0">
                  <c:v>-51.514207555417322</c:v>
                </c:pt>
                <c:pt idx="269" formatCode="0.0">
                  <c:v>-51.569229174726196</c:v>
                </c:pt>
                <c:pt idx="270" formatCode="0.0">
                  <c:v>-51.608542307266106</c:v>
                </c:pt>
                <c:pt idx="271" formatCode="0.0">
                  <c:v>-51.632134977876049</c:v>
                </c:pt>
                <c:pt idx="272" formatCode="0.0">
                  <c:v>-51.64</c:v>
                </c:pt>
                <c:pt idx="273" formatCode="0.0">
                  <c:v>-51.632134977876049</c:v>
                </c:pt>
                <c:pt idx="274" formatCode="0.0">
                  <c:v>-51.608542307266106</c:v>
                </c:pt>
                <c:pt idx="275" formatCode="0.0">
                  <c:v>-51.569229174726196</c:v>
                </c:pt>
                <c:pt idx="276" formatCode="0.0">
                  <c:v>-51.514207555417329</c:v>
                </c:pt>
                <c:pt idx="277" formatCode="0.0">
                  <c:v>-51.443494209457739</c:v>
                </c:pt>
                <c:pt idx="278" formatCode="0.0">
                  <c:v>-51.357110676817641</c:v>
                </c:pt>
                <c:pt idx="279" formatCode="0.0">
                  <c:v>-51.255083270757865</c:v>
                </c:pt>
                <c:pt idx="280" formatCode="0.0">
                  <c:v>-51.137443069814694</c:v>
                </c:pt>
                <c:pt idx="281" formatCode="0.0">
                  <c:v>-51.004225908332913</c:v>
                </c:pt>
                <c:pt idx="282" formatCode="0.0">
                  <c:v>-50.855472365550426</c:v>
                </c:pt>
                <c:pt idx="283" formatCode="0.0">
                  <c:v>-50.691227753237364</c:v>
                </c:pt>
                <c:pt idx="284" formatCode="0.0">
                  <c:v>-50.511542101893724</c:v>
                </c:pt>
                <c:pt idx="285" formatCode="0.0">
                  <c:v>-50.316470145509548</c:v>
                </c:pt>
                <c:pt idx="286" formatCode="0.0">
                  <c:v>-50.106071304892467</c:v>
                </c:pt>
                <c:pt idx="287" formatCode="0.0">
                  <c:v>-49.880409669567491</c:v>
                </c:pt>
                <c:pt idx="288" formatCode="0.0">
                  <c:v>-49.639553978254781</c:v>
                </c:pt>
                <c:pt idx="289" formatCode="0.0">
                  <c:v>-49.383577597931151</c:v>
                </c:pt>
                <c:pt idx="290" formatCode="0.0">
                  <c:v>-49.112558501481736</c:v>
                </c:pt>
                <c:pt idx="291" formatCode="0.0">
                  <c:v>-48.826579243948729</c:v>
                </c:pt>
                <c:pt idx="292" formatCode="0.0">
                  <c:v>-48.525726937384306</c:v>
                </c:pt>
                <c:pt idx="293" formatCode="0.0">
                  <c:v>-48.2100932243155</c:v>
                </c:pt>
                <c:pt idx="294" formatCode="0.0">
                  <c:v>-47.879774249828905</c:v>
                </c:pt>
                <c:pt idx="295" formatCode="0.0">
                  <c:v>-47.534870632284026</c:v>
                </c:pt>
                <c:pt idx="296" formatCode="0.0">
                  <c:v>-47.175487432663921</c:v>
                </c:pt>
                <c:pt idx="297" formatCode="0.0">
                  <c:v>-46.801734122572604</c:v>
                </c:pt>
                <c:pt idx="298" formatCode="0.0">
                  <c:v>-46.413724550888986</c:v>
                </c:pt>
                <c:pt idx="299" formatCode="0.0">
                  <c:v>-46.011576909087317</c:v>
                </c:pt>
                <c:pt idx="300" formatCode="0.0">
                  <c:v>-45.595413695234996</c:v>
                </c:pt>
                <c:pt idx="301" formatCode="0.0">
                  <c:v>-45.165361676678394</c:v>
                </c:pt>
                <c:pt idx="302" formatCode="0.0">
                  <c:v>-44.721551851428408</c:v>
                </c:pt>
                <c:pt idx="303" formatCode="0.0">
                  <c:v>-44.264119408257081</c:v>
                </c:pt>
                <c:pt idx="304" formatCode="0.0">
                  <c:v>-43.793203685517845</c:v>
                </c:pt>
                <c:pt idx="305" formatCode="0.0">
                  <c:v>-43.308948128701708</c:v>
                </c:pt>
                <c:pt idx="306" formatCode="0.0">
                  <c:v>-42.811500246742348</c:v>
                </c:pt>
                <c:pt idx="307" formatCode="0.0">
                  <c:v>-42.301011567083535</c:v>
                </c:pt>
                <c:pt idx="308" formatCode="0.0">
                  <c:v>-41.777637589522293</c:v>
                </c:pt>
                <c:pt idx="309" formatCode="0.0">
                  <c:v>-41.241537738842212</c:v>
                </c:pt>
                <c:pt idx="310" formatCode="0.0">
                  <c:v>-40.692875316251111</c:v>
                </c:pt>
                <c:pt idx="311" formatCode="0.0">
                  <c:v>-40.131817449637971</c:v>
                </c:pt>
                <c:pt idx="312" formatCode="0.0">
                  <c:v>-39.558535042664033</c:v>
                </c:pt>
                <c:pt idx="313" formatCode="0.0">
                  <c:v>-38.973202722703959</c:v>
                </c:pt>
                <c:pt idx="314" formatCode="0.0">
                  <c:v>-38.375998787652655</c:v>
                </c:pt>
                <c:pt idx="315" formatCode="0.0">
                  <c:v>-37.767105151613954</c:v>
                </c:pt>
                <c:pt idx="316" formatCode="0.0">
                  <c:v>-37.146707289487949</c:v>
                </c:pt>
                <c:pt idx="317" formatCode="0.0">
                  <c:v>-36.514994180473323</c:v>
                </c:pt>
                <c:pt idx="318" formatCode="0.0">
                  <c:v>-35.872158250502636</c:v>
                </c:pt>
                <c:pt idx="319" formatCode="0.0">
                  <c:v>-35.218395313627411</c:v>
                </c:pt>
                <c:pt idx="320" formatCode="0.0">
                  <c:v>-34.553904512371432</c:v>
                </c:pt>
                <c:pt idx="321" formatCode="0.0">
                  <c:v>-33.878888257069804</c:v>
                </c:pt>
                <c:pt idx="322" formatCode="0.0">
                  <c:v>-33.193552164212903</c:v>
                </c:pt>
                <c:pt idx="323" formatCode="0.0">
                  <c:v>-32.498104993813627</c:v>
                </c:pt>
                <c:pt idx="324" formatCode="0.0">
                  <c:v>-31.792758585816991</c:v>
                </c:pt>
                <c:pt idx="325" formatCode="0.0">
                  <c:v>-31.077727795571771</c:v>
                </c:pt>
                <c:pt idx="326" formatCode="0.0">
                  <c:v>-30.353230428383323</c:v>
                </c:pt>
                <c:pt idx="327" formatCode="0.0">
                  <c:v>-29.619487173168043</c:v>
                </c:pt>
                <c:pt idx="328" formatCode="0.0">
                  <c:v>-28.876721535229354</c:v>
                </c:pt>
                <c:pt idx="329" formatCode="0.0">
                  <c:v>-28.125159768175994</c:v>
                </c:pt>
                <c:pt idx="330" formatCode="0.0">
                  <c:v>-27.365030805002707</c:v>
                </c:pt>
                <c:pt idx="331" formatCode="0.0">
                  <c:v>-26.596566188355215</c:v>
                </c:pt>
                <c:pt idx="332" formatCode="0.0">
                  <c:v>-25.820000000000022</c:v>
                </c:pt>
                <c:pt idx="333" formatCode="0.0">
                  <c:v>-25.035568789520838</c:v>
                </c:pt>
                <c:pt idx="334" formatCode="0.0">
                  <c:v>-24.243511502263402</c:v>
                </c:pt>
                <c:pt idx="335" formatCode="0.0">
                  <c:v>-23.444069406550206</c:v>
                </c:pt>
                <c:pt idx="336" formatCode="0.0">
                  <c:v>-22.637486020187978</c:v>
                </c:pt>
                <c:pt idx="337" formatCode="0.0">
                  <c:v>-21.824007036289707</c:v>
                </c:pt>
                <c:pt idx="338" formatCode="0.0">
                  <c:v>-21.003880248434321</c:v>
                </c:pt>
                <c:pt idx="339" formatCode="0.0">
                  <c:v>-20.177355475186104</c:v>
                </c:pt>
                <c:pt idx="340" formatCode="0.0">
                  <c:v>-19.344684483997714</c:v>
                </c:pt>
                <c:pt idx="341" formatCode="0.0">
                  <c:v>-18.506120914519332</c:v>
                </c:pt>
                <c:pt idx="342" formatCode="0.0">
                  <c:v>-17.661920201337526</c:v>
                </c:pt>
                <c:pt idx="343" formatCode="0.0">
                  <c:v>-16.812339496167571</c:v>
                </c:pt>
                <c:pt idx="344" formatCode="0.0">
                  <c:v>-15.957637589522296</c:v>
                </c:pt>
                <c:pt idx="345" formatCode="0.0">
                  <c:v>-15.098074831882148</c:v>
                </c:pt>
                <c:pt idx="346" formatCode="0.0">
                  <c:v>-14.233913054389825</c:v>
                </c:pt>
                <c:pt idx="347" formatCode="0.0">
                  <c:v>-13.365415489094168</c:v>
                </c:pt>
                <c:pt idx="348" formatCode="0.0">
                  <c:v>-12.492846688766848</c:v>
                </c:pt>
                <c:pt idx="349" formatCode="0.0">
                  <c:v>-11.616472446317205</c:v>
                </c:pt>
                <c:pt idx="350" formatCode="0.0">
                  <c:v>-10.73655971382912</c:v>
                </c:pt>
                <c:pt idx="351" formatCode="0.0">
                  <c:v>-9.8533765212447673</c:v>
                </c:pt>
                <c:pt idx="352" formatCode="0.0">
                  <c:v>-8.9671918947202851</c:v>
                </c:pt>
                <c:pt idx="353" formatCode="0.0">
                  <c:v>-8.0782757746775342</c:v>
                </c:pt>
                <c:pt idx="354" formatCode="0.0">
                  <c:v>-7.186898933577802</c:v>
                </c:pt>
                <c:pt idx="355" formatCode="0.0">
                  <c:v>-6.2933328934418027</c:v>
                </c:pt>
                <c:pt idx="356" formatCode="0.0">
                  <c:v>-5.3978498431416222</c:v>
                </c:pt>
                <c:pt idx="357" formatCode="0.0">
                  <c:v>-4.5007225554890757</c:v>
                </c:pt>
                <c:pt idx="358" formatCode="0.0">
                  <c:v>-3.602224304146648</c:v>
                </c:pt>
                <c:pt idx="359" formatCode="0.0">
                  <c:v>-2.702628780385647</c:v>
                </c:pt>
                <c:pt idx="360" formatCode="0.0">
                  <c:v>-1.8022100097171425</c:v>
                </c:pt>
                <c:pt idx="361" formatCode="0.0">
                  <c:v>-0.90124226842132305</c:v>
                </c:pt>
                <c:pt idx="362" formatCode="0.0">
                  <c:v>-1.2653333242296227E-14</c:v>
                </c:pt>
                <c:pt idx="363" formatCode="0.0">
                  <c:v>0.90124226842129784</c:v>
                </c:pt>
                <c:pt idx="364" formatCode="0.0">
                  <c:v>1.8022100097171629</c:v>
                </c:pt>
                <c:pt idx="365" formatCode="0.0">
                  <c:v>2.7026287803856222</c:v>
                </c:pt>
                <c:pt idx="366" formatCode="0.0">
                  <c:v>3.6022243041466226</c:v>
                </c:pt>
                <c:pt idx="367" formatCode="0.0">
                  <c:v>4.5007225554890509</c:v>
                </c:pt>
                <c:pt idx="368" formatCode="0.0">
                  <c:v>5.3978498431415973</c:v>
                </c:pt>
                <c:pt idx="369" formatCode="0.0">
                  <c:v>6.293332893441824</c:v>
                </c:pt>
                <c:pt idx="370" formatCode="0.0">
                  <c:v>7.1868989335777762</c:v>
                </c:pt>
                <c:pt idx="371" formatCode="0.0">
                  <c:v>8.0782757746775093</c:v>
                </c:pt>
                <c:pt idx="372" formatCode="0.0">
                  <c:v>8.9671918947202602</c:v>
                </c:pt>
                <c:pt idx="373" formatCode="0.0">
                  <c:v>9.8533765212447868</c:v>
                </c:pt>
                <c:pt idx="374" formatCode="0.0">
                  <c:v>10.736559713829093</c:v>
                </c:pt>
                <c:pt idx="375" formatCode="0.0">
                  <c:v>11.61647244631718</c:v>
                </c:pt>
                <c:pt idx="376" formatCode="0.0">
                  <c:v>12.492846688766823</c:v>
                </c:pt>
                <c:pt idx="377" formatCode="0.0">
                  <c:v>13.365415489094145</c:v>
                </c:pt>
                <c:pt idx="378" formatCode="0.0">
                  <c:v>14.233913054389845</c:v>
                </c:pt>
                <c:pt idx="379" formatCode="0.0">
                  <c:v>15.098074831882121</c:v>
                </c:pt>
                <c:pt idx="380" formatCode="0.0">
                  <c:v>15.957637589522273</c:v>
                </c:pt>
                <c:pt idx="381" formatCode="0.0">
                  <c:v>16.812339496167549</c:v>
                </c:pt>
                <c:pt idx="382" formatCode="0.0">
                  <c:v>17.661920201337544</c:v>
                </c:pt>
                <c:pt idx="383" formatCode="0.0">
                  <c:v>18.506120914519308</c:v>
                </c:pt>
                <c:pt idx="384" formatCode="0.0">
                  <c:v>19.344684483997693</c:v>
                </c:pt>
                <c:pt idx="385" formatCode="0.0">
                  <c:v>20.177355475186079</c:v>
                </c:pt>
                <c:pt idx="386" formatCode="0.0">
                  <c:v>21.003880248434339</c:v>
                </c:pt>
                <c:pt idx="387" formatCode="0.0">
                  <c:v>21.824007036289725</c:v>
                </c:pt>
                <c:pt idx="388" formatCode="0.0">
                  <c:v>22.637486020187954</c:v>
                </c:pt>
                <c:pt idx="389" formatCode="0.0">
                  <c:v>23.444069406550184</c:v>
                </c:pt>
                <c:pt idx="390" formatCode="0.0">
                  <c:v>24.243511502263377</c:v>
                </c:pt>
                <c:pt idx="391" formatCode="0.0">
                  <c:v>25.035568789520855</c:v>
                </c:pt>
                <c:pt idx="392" formatCode="0.0">
                  <c:v>25.82</c:v>
                </c:pt>
                <c:pt idx="393" formatCode="0.0">
                  <c:v>26.59656618835519</c:v>
                </c:pt>
                <c:pt idx="394" formatCode="0.0">
                  <c:v>27.365030805002689</c:v>
                </c:pt>
                <c:pt idx="395" formatCode="0.0">
                  <c:v>28.125159768176012</c:v>
                </c:pt>
                <c:pt idx="396" formatCode="0.0">
                  <c:v>28.876721535229372</c:v>
                </c:pt>
                <c:pt idx="397" formatCode="0.0">
                  <c:v>29.619487173168018</c:v>
                </c:pt>
                <c:pt idx="398" formatCode="0.0">
                  <c:v>30.353230428383302</c:v>
                </c:pt>
                <c:pt idx="399" formatCode="0.0">
                  <c:v>31.077727795571757</c:v>
                </c:pt>
                <c:pt idx="400" formatCode="0.0">
                  <c:v>31.792758585817001</c:v>
                </c:pt>
                <c:pt idx="401" formatCode="0.0">
                  <c:v>32.498104993813612</c:v>
                </c:pt>
                <c:pt idx="402" formatCode="0.0">
                  <c:v>33.193552164212882</c:v>
                </c:pt>
                <c:pt idx="403" formatCode="0.0">
                  <c:v>33.878888257069782</c:v>
                </c:pt>
                <c:pt idx="404" formatCode="0.0">
                  <c:v>34.553904512371453</c:v>
                </c:pt>
                <c:pt idx="405" formatCode="0.0">
                  <c:v>35.218395313627425</c:v>
                </c:pt>
                <c:pt idx="406" formatCode="0.0">
                  <c:v>35.872158250502622</c:v>
                </c:pt>
                <c:pt idx="407" formatCode="0.0">
                  <c:v>36.514994180473309</c:v>
                </c:pt>
                <c:pt idx="408" formatCode="0.0">
                  <c:v>37.146707289487928</c:v>
                </c:pt>
                <c:pt idx="409" formatCode="0.0">
                  <c:v>37.767105151613976</c:v>
                </c:pt>
                <c:pt idx="410" formatCode="0.0">
                  <c:v>38.375998787652641</c:v>
                </c:pt>
                <c:pt idx="411" formatCode="0.0">
                  <c:v>38.973202722703938</c:v>
                </c:pt>
                <c:pt idx="412" formatCode="0.0">
                  <c:v>39.558535042664012</c:v>
                </c:pt>
                <c:pt idx="413" formatCode="0.0">
                  <c:v>40.131817449637992</c:v>
                </c:pt>
                <c:pt idx="414" formatCode="0.0">
                  <c:v>40.692875316251126</c:v>
                </c:pt>
                <c:pt idx="415" formatCode="0.0">
                  <c:v>41.241537738842204</c:v>
                </c:pt>
                <c:pt idx="416" formatCode="0.0">
                  <c:v>41.777637589522278</c:v>
                </c:pt>
                <c:pt idx="417" formatCode="0.0">
                  <c:v>42.301011567083521</c:v>
                </c:pt>
                <c:pt idx="418" formatCode="0.0">
                  <c:v>42.811500246742362</c:v>
                </c:pt>
                <c:pt idx="419" formatCode="0.0">
                  <c:v>43.308948128701701</c:v>
                </c:pt>
                <c:pt idx="420" formatCode="0.0">
                  <c:v>43.793203685517831</c:v>
                </c:pt>
                <c:pt idx="421" formatCode="0.0">
                  <c:v>44.264119408257073</c:v>
                </c:pt>
                <c:pt idx="422" formatCode="0.0">
                  <c:v>44.721551851428423</c:v>
                </c:pt>
                <c:pt idx="423" formatCode="0.0">
                  <c:v>45.165361676678401</c:v>
                </c:pt>
                <c:pt idx="424" formatCode="0.0">
                  <c:v>45.595413695234981</c:v>
                </c:pt>
                <c:pt idx="425" formatCode="0.0">
                  <c:v>46.01157690908731</c:v>
                </c:pt>
                <c:pt idx="426" formatCode="0.0">
                  <c:v>46.413724550888972</c:v>
                </c:pt>
                <c:pt idx="427" formatCode="0.0">
                  <c:v>46.801734122572611</c:v>
                </c:pt>
                <c:pt idx="428" formatCode="0.0">
                  <c:v>47.175487432663907</c:v>
                </c:pt>
                <c:pt idx="429" formatCode="0.0">
                  <c:v>47.534870632284019</c:v>
                </c:pt>
                <c:pt idx="430" formatCode="0.0">
                  <c:v>47.879774249828891</c:v>
                </c:pt>
                <c:pt idx="431" formatCode="0.0">
                  <c:v>48.210093224315507</c:v>
                </c:pt>
                <c:pt idx="432" formatCode="0.0">
                  <c:v>48.525726937384313</c:v>
                </c:pt>
                <c:pt idx="433" formatCode="0.0">
                  <c:v>48.826579243948714</c:v>
                </c:pt>
                <c:pt idx="434" formatCode="0.0">
                  <c:v>49.112558501481729</c:v>
                </c:pt>
                <c:pt idx="435" formatCode="0.0">
                  <c:v>49.383577597931144</c:v>
                </c:pt>
                <c:pt idx="436" formatCode="0.0">
                  <c:v>49.639553978254789</c:v>
                </c:pt>
                <c:pt idx="437" formatCode="0.0">
                  <c:v>49.880409669567491</c:v>
                </c:pt>
                <c:pt idx="438" formatCode="0.0">
                  <c:v>50.10607130489246</c:v>
                </c:pt>
                <c:pt idx="439" formatCode="0.0">
                  <c:v>50.316470145509541</c:v>
                </c:pt>
                <c:pt idx="440" formatCode="0.0">
                  <c:v>50.511542101893724</c:v>
                </c:pt>
                <c:pt idx="441" formatCode="0.0">
                  <c:v>50.691227753237371</c:v>
                </c:pt>
                <c:pt idx="442" formatCode="0.0">
                  <c:v>50.855472365550426</c:v>
                </c:pt>
                <c:pt idx="443" formatCode="0.0">
                  <c:v>51.004225908332913</c:v>
                </c:pt>
                <c:pt idx="444" formatCode="0.0">
                  <c:v>51.137443069814687</c:v>
                </c:pt>
                <c:pt idx="445" formatCode="0.0">
                  <c:v>51.255083270757872</c:v>
                </c:pt>
                <c:pt idx="446" formatCode="0.0">
                  <c:v>51.357110676817634</c:v>
                </c:pt>
                <c:pt idx="447" formatCode="0.0">
                  <c:v>51.443494209457739</c:v>
                </c:pt>
                <c:pt idx="448" formatCode="0.0">
                  <c:v>51.514207555417322</c:v>
                </c:pt>
                <c:pt idx="449" formatCode="0.0">
                  <c:v>51.569229174726196</c:v>
                </c:pt>
                <c:pt idx="450" formatCode="0.0">
                  <c:v>51.608542307266106</c:v>
                </c:pt>
                <c:pt idx="451" formatCode="0.0">
                  <c:v>51.632134977876049</c:v>
                </c:pt>
                <c:pt idx="452" formatCode="0.0">
                  <c:v>51.64</c:v>
                </c:pt>
                <c:pt idx="453" formatCode="0.0">
                  <c:v>51.632134977876049</c:v>
                </c:pt>
                <c:pt idx="454" formatCode="0.0">
                  <c:v>51.608542307266106</c:v>
                </c:pt>
                <c:pt idx="455" formatCode="0.0">
                  <c:v>51.569229174726196</c:v>
                </c:pt>
                <c:pt idx="456" formatCode="0.0">
                  <c:v>51.514207555417329</c:v>
                </c:pt>
                <c:pt idx="457" formatCode="0.0">
                  <c:v>51.443494209457739</c:v>
                </c:pt>
                <c:pt idx="458" formatCode="0.0">
                  <c:v>51.357110676817634</c:v>
                </c:pt>
                <c:pt idx="459" formatCode="0.0">
                  <c:v>51.255083270757865</c:v>
                </c:pt>
                <c:pt idx="460" formatCode="0.0">
                  <c:v>51.137443069814694</c:v>
                </c:pt>
                <c:pt idx="461" formatCode="0.0">
                  <c:v>51.004225908332913</c:v>
                </c:pt>
                <c:pt idx="462" formatCode="0.0">
                  <c:v>50.855472365550426</c:v>
                </c:pt>
                <c:pt idx="463" formatCode="0.0">
                  <c:v>50.691227753237364</c:v>
                </c:pt>
                <c:pt idx="464" formatCode="0.0">
                  <c:v>50.511542101893731</c:v>
                </c:pt>
                <c:pt idx="465" formatCode="0.0">
                  <c:v>50.316470145509548</c:v>
                </c:pt>
                <c:pt idx="466" formatCode="0.0">
                  <c:v>50.106071304892453</c:v>
                </c:pt>
                <c:pt idx="467" formatCode="0.0">
                  <c:v>49.880409669567491</c:v>
                </c:pt>
                <c:pt idx="468" formatCode="0.0">
                  <c:v>49.639553978254789</c:v>
                </c:pt>
                <c:pt idx="469" formatCode="0.0">
                  <c:v>49.383577597931165</c:v>
                </c:pt>
                <c:pt idx="470" formatCode="0.0">
                  <c:v>49.112558501481736</c:v>
                </c:pt>
                <c:pt idx="471" formatCode="0.0">
                  <c:v>48.826579243948714</c:v>
                </c:pt>
                <c:pt idx="472" formatCode="0.0">
                  <c:v>48.52572693738432</c:v>
                </c:pt>
                <c:pt idx="473" formatCode="0.0">
                  <c:v>48.2100932243155</c:v>
                </c:pt>
                <c:pt idx="474" formatCode="0.0">
                  <c:v>47.879774249828891</c:v>
                </c:pt>
                <c:pt idx="475" formatCode="0.0">
                  <c:v>47.534870632284026</c:v>
                </c:pt>
                <c:pt idx="476" formatCode="0.0">
                  <c:v>47.175487432663907</c:v>
                </c:pt>
                <c:pt idx="477" formatCode="0.0">
                  <c:v>46.801734122572618</c:v>
                </c:pt>
                <c:pt idx="478" formatCode="0.0">
                  <c:v>46.413724550888986</c:v>
                </c:pt>
                <c:pt idx="479" formatCode="0.0">
                  <c:v>46.011576909087303</c:v>
                </c:pt>
                <c:pt idx="480" formatCode="0.0">
                  <c:v>45.595413695235003</c:v>
                </c:pt>
                <c:pt idx="481" formatCode="0.0">
                  <c:v>45.165361676678394</c:v>
                </c:pt>
                <c:pt idx="482" formatCode="0.0">
                  <c:v>44.721551851428437</c:v>
                </c:pt>
                <c:pt idx="483" formatCode="0.0">
                  <c:v>44.264119408257088</c:v>
                </c:pt>
                <c:pt idx="484" formatCode="0.0">
                  <c:v>43.793203685517824</c:v>
                </c:pt>
                <c:pt idx="485" formatCode="0.0">
                  <c:v>43.308948128701715</c:v>
                </c:pt>
                <c:pt idx="486" formatCode="0.0">
                  <c:v>42.811500246742348</c:v>
                </c:pt>
                <c:pt idx="487" formatCode="0.0">
                  <c:v>42.301011567083563</c:v>
                </c:pt>
                <c:pt idx="488" formatCode="0.0">
                  <c:v>41.7776375895223</c:v>
                </c:pt>
                <c:pt idx="489" formatCode="0.0">
                  <c:v>41.24153773884219</c:v>
                </c:pt>
                <c:pt idx="490" formatCode="0.0">
                  <c:v>40.692875316251147</c:v>
                </c:pt>
                <c:pt idx="491" formatCode="0.0">
                  <c:v>40.131817449637978</c:v>
                </c:pt>
                <c:pt idx="492" formatCode="0.0">
                  <c:v>39.558535042664005</c:v>
                </c:pt>
                <c:pt idx="493" formatCode="0.0">
                  <c:v>38.973202722703959</c:v>
                </c:pt>
                <c:pt idx="494" formatCode="0.0">
                  <c:v>38.375998787652627</c:v>
                </c:pt>
                <c:pt idx="495" formatCode="0.0">
                  <c:v>37.76710515161399</c:v>
                </c:pt>
                <c:pt idx="496" formatCode="0.0">
                  <c:v>37.146707289487949</c:v>
                </c:pt>
                <c:pt idx="497" formatCode="0.0">
                  <c:v>36.514994180473295</c:v>
                </c:pt>
                <c:pt idx="498" formatCode="0.0">
                  <c:v>35.872158250502643</c:v>
                </c:pt>
                <c:pt idx="499" formatCode="0.0">
                  <c:v>35.218395313627418</c:v>
                </c:pt>
                <c:pt idx="500" formatCode="0.0">
                  <c:v>34.553904512371474</c:v>
                </c:pt>
                <c:pt idx="501" formatCode="0.0">
                  <c:v>33.878888257069811</c:v>
                </c:pt>
                <c:pt idx="502" formatCode="0.0">
                  <c:v>33.193552164212875</c:v>
                </c:pt>
                <c:pt idx="503" formatCode="0.0">
                  <c:v>32.498104993813634</c:v>
                </c:pt>
                <c:pt idx="504" formatCode="0.0">
                  <c:v>31.792758585816994</c:v>
                </c:pt>
                <c:pt idx="505" formatCode="0.0">
                  <c:v>31.077727795571818</c:v>
                </c:pt>
                <c:pt idx="506" formatCode="0.0">
                  <c:v>30.353230428383323</c:v>
                </c:pt>
                <c:pt idx="507" formatCode="0.0">
                  <c:v>29.619487173168007</c:v>
                </c:pt>
                <c:pt idx="508" formatCode="0.0">
                  <c:v>28.8767215352294</c:v>
                </c:pt>
                <c:pt idx="509" formatCode="0.0">
                  <c:v>28.125159768175997</c:v>
                </c:pt>
                <c:pt idx="510" formatCode="0.0">
                  <c:v>27.365030805002679</c:v>
                </c:pt>
                <c:pt idx="511" formatCode="0.0">
                  <c:v>26.596566188355219</c:v>
                </c:pt>
                <c:pt idx="512" formatCode="0.0">
                  <c:v>25.81999999999999</c:v>
                </c:pt>
                <c:pt idx="513" formatCode="0.0">
                  <c:v>25.035568789520884</c:v>
                </c:pt>
                <c:pt idx="514" formatCode="0.0">
                  <c:v>24.243511502263406</c:v>
                </c:pt>
                <c:pt idx="515" formatCode="0.0">
                  <c:v>23.44406940655017</c:v>
                </c:pt>
                <c:pt idx="516" formatCode="0.0">
                  <c:v>22.637486020187982</c:v>
                </c:pt>
                <c:pt idx="517" formatCode="0.0">
                  <c:v>21.824007036289714</c:v>
                </c:pt>
                <c:pt idx="518" formatCode="0.0">
                  <c:v>21.003880248434371</c:v>
                </c:pt>
                <c:pt idx="519" formatCode="0.0">
                  <c:v>20.177355475186108</c:v>
                </c:pt>
                <c:pt idx="520" formatCode="0.0">
                  <c:v>19.344684483997675</c:v>
                </c:pt>
                <c:pt idx="521" formatCode="0.0">
                  <c:v>18.506120914519336</c:v>
                </c:pt>
                <c:pt idx="522" formatCode="0.0">
                  <c:v>17.661920201337534</c:v>
                </c:pt>
                <c:pt idx="523" formatCode="0.0">
                  <c:v>16.812339496167535</c:v>
                </c:pt>
                <c:pt idx="524" formatCode="0.0">
                  <c:v>15.957637589522303</c:v>
                </c:pt>
                <c:pt idx="525" formatCode="0.0">
                  <c:v>15.098074831882107</c:v>
                </c:pt>
                <c:pt idx="526" formatCode="0.0">
                  <c:v>14.233913054389875</c:v>
                </c:pt>
                <c:pt idx="527" formatCode="0.0">
                  <c:v>13.365415489094174</c:v>
                </c:pt>
                <c:pt idx="528" formatCode="0.0">
                  <c:v>12.492846688766811</c:v>
                </c:pt>
                <c:pt idx="529" formatCode="0.0">
                  <c:v>11.616472446317212</c:v>
                </c:pt>
                <c:pt idx="530" formatCode="0.0">
                  <c:v>10.736559713829081</c:v>
                </c:pt>
                <c:pt idx="531" formatCode="0.0">
                  <c:v>9.853376521244817</c:v>
                </c:pt>
                <c:pt idx="532" formatCode="0.0">
                  <c:v>8.9671918947202904</c:v>
                </c:pt>
                <c:pt idx="533" formatCode="0.0">
                  <c:v>8.0782757746774951</c:v>
                </c:pt>
                <c:pt idx="534" formatCode="0.0">
                  <c:v>7.1868989335778082</c:v>
                </c:pt>
                <c:pt idx="535" formatCode="0.0">
                  <c:v>6.2933328934418089</c:v>
                </c:pt>
                <c:pt idx="536" formatCode="0.0">
                  <c:v>5.3978498431416746</c:v>
                </c:pt>
                <c:pt idx="537" formatCode="0.0">
                  <c:v>4.500722555489082</c:v>
                </c:pt>
                <c:pt idx="538" formatCode="0.0">
                  <c:v>3.6022243041466084</c:v>
                </c:pt>
                <c:pt idx="539" formatCode="0.0">
                  <c:v>2.7026287803856537</c:v>
                </c:pt>
                <c:pt idx="540" formatCode="0.0">
                  <c:v>1.8022100097171487</c:v>
                </c:pt>
                <c:pt idx="541" formatCode="0.0">
                  <c:v>0.90124226842128341</c:v>
                </c:pt>
                <c:pt idx="542" formatCode="0.0">
                  <c:v>1.8979999863444342E-14</c:v>
                </c:pt>
                <c:pt idx="543" formatCode="0.0">
                  <c:v>-0.90124226842133726</c:v>
                </c:pt>
                <c:pt idx="544" formatCode="0.0">
                  <c:v>-1.8022100097171108</c:v>
                </c:pt>
                <c:pt idx="545" formatCode="0.0">
                  <c:v>-2.7026287803856155</c:v>
                </c:pt>
                <c:pt idx="546" formatCode="0.0">
                  <c:v>-3.6022243041466622</c:v>
                </c:pt>
                <c:pt idx="547" formatCode="0.0">
                  <c:v>-4.5007225554890438</c:v>
                </c:pt>
                <c:pt idx="548" formatCode="0.0">
                  <c:v>-5.3978498431416364</c:v>
                </c:pt>
                <c:pt idx="549" formatCode="0.0">
                  <c:v>-6.2933328934417716</c:v>
                </c:pt>
                <c:pt idx="550" formatCode="0.0">
                  <c:v>-7.1868989335777709</c:v>
                </c:pt>
                <c:pt idx="551" formatCode="0.0">
                  <c:v>-8.0782757746775484</c:v>
                </c:pt>
                <c:pt idx="552" formatCode="0.0">
                  <c:v>-8.9671918947202531</c:v>
                </c:pt>
                <c:pt idx="553" formatCode="0.0">
                  <c:v>-9.8533765212447797</c:v>
                </c:pt>
                <c:pt idx="554" formatCode="0.0">
                  <c:v>-10.736559713829044</c:v>
                </c:pt>
                <c:pt idx="555" formatCode="0.0">
                  <c:v>-11.616472446317175</c:v>
                </c:pt>
                <c:pt idx="556" formatCode="0.0">
                  <c:v>-12.492846688766862</c:v>
                </c:pt>
                <c:pt idx="557" formatCode="0.0">
                  <c:v>-13.36541548909414</c:v>
                </c:pt>
                <c:pt idx="558" formatCode="0.0">
                  <c:v>-14.23391305438984</c:v>
                </c:pt>
                <c:pt idx="559" formatCode="0.0">
                  <c:v>-15.098074831882158</c:v>
                </c:pt>
                <c:pt idx="560" formatCode="0.0">
                  <c:v>-15.957637589522266</c:v>
                </c:pt>
                <c:pt idx="561" formatCode="0.0">
                  <c:v>-16.812339496167585</c:v>
                </c:pt>
                <c:pt idx="562" formatCode="0.0">
                  <c:v>-17.661920201337495</c:v>
                </c:pt>
                <c:pt idx="563" formatCode="0.0">
                  <c:v>-18.506120914519304</c:v>
                </c:pt>
                <c:pt idx="564" formatCode="0.0">
                  <c:v>-19.344684483997725</c:v>
                </c:pt>
                <c:pt idx="565" formatCode="0.0">
                  <c:v>-20.177355475186076</c:v>
                </c:pt>
                <c:pt idx="566" formatCode="0.0">
                  <c:v>-21.003880248434331</c:v>
                </c:pt>
                <c:pt idx="567" formatCode="0.0">
                  <c:v>-21.824007036289679</c:v>
                </c:pt>
                <c:pt idx="568" formatCode="0.0">
                  <c:v>-22.63748602018795</c:v>
                </c:pt>
                <c:pt idx="569" formatCode="0.0">
                  <c:v>-23.44406940655022</c:v>
                </c:pt>
                <c:pt idx="570" formatCode="0.0">
                  <c:v>-24.243511502263374</c:v>
                </c:pt>
                <c:pt idx="571" formatCode="0.0">
                  <c:v>-25.035568789520848</c:v>
                </c:pt>
                <c:pt idx="572" formatCode="0.0">
                  <c:v>-25.819999999999958</c:v>
                </c:pt>
                <c:pt idx="573" formatCode="0.0">
                  <c:v>-26.596566188355187</c:v>
                </c:pt>
                <c:pt idx="574" formatCode="0.0">
                  <c:v>-27.365030805002725</c:v>
                </c:pt>
                <c:pt idx="575" formatCode="0.0">
                  <c:v>-28.125159768175969</c:v>
                </c:pt>
                <c:pt idx="576" formatCode="0.0">
                  <c:v>-28.876721535229365</c:v>
                </c:pt>
                <c:pt idx="577" formatCode="0.0">
                  <c:v>-29.619487173168054</c:v>
                </c:pt>
                <c:pt idx="578" formatCode="0.0">
                  <c:v>-30.353230428383295</c:v>
                </c:pt>
                <c:pt idx="579" formatCode="0.0">
                  <c:v>-31.077727795571786</c:v>
                </c:pt>
                <c:pt idx="580" formatCode="0.0">
                  <c:v>-31.792758585816959</c:v>
                </c:pt>
                <c:pt idx="581" formatCode="0.0">
                  <c:v>-32.498104993813605</c:v>
                </c:pt>
                <c:pt idx="582" formatCode="0.0">
                  <c:v>-33.193552164212917</c:v>
                </c:pt>
                <c:pt idx="583" formatCode="0.0">
                  <c:v>-33.878888257069782</c:v>
                </c:pt>
                <c:pt idx="584" formatCode="0.0">
                  <c:v>-34.553904512371446</c:v>
                </c:pt>
                <c:pt idx="585" formatCode="0.0">
                  <c:v>-35.21839531362739</c:v>
                </c:pt>
                <c:pt idx="586" formatCode="0.0">
                  <c:v>-35.872158250502615</c:v>
                </c:pt>
                <c:pt idx="587" formatCode="0.0">
                  <c:v>-36.514994180473337</c:v>
                </c:pt>
                <c:pt idx="588" formatCode="0.0">
                  <c:v>-37.146707289487928</c:v>
                </c:pt>
                <c:pt idx="589" formatCode="0.0">
                  <c:v>-37.767105151613968</c:v>
                </c:pt>
                <c:pt idx="590" formatCode="0.0">
                  <c:v>-38.375998787652605</c:v>
                </c:pt>
                <c:pt idx="591" formatCode="0.0">
                  <c:v>-38.973202722703938</c:v>
                </c:pt>
                <c:pt idx="592" formatCode="0.0">
                  <c:v>-39.558535042664033</c:v>
                </c:pt>
                <c:pt idx="593" formatCode="0.0">
                  <c:v>-40.131817449637957</c:v>
                </c:pt>
                <c:pt idx="594" formatCode="0.0">
                  <c:v>-40.692875316251119</c:v>
                </c:pt>
                <c:pt idx="595" formatCode="0.0">
                  <c:v>-41.241537738842226</c:v>
                </c:pt>
                <c:pt idx="596" formatCode="0.0">
                  <c:v>-41.777637589522278</c:v>
                </c:pt>
                <c:pt idx="597" formatCode="0.0">
                  <c:v>-42.301011567083542</c:v>
                </c:pt>
                <c:pt idx="598" formatCode="0.0">
                  <c:v>-42.811500246742334</c:v>
                </c:pt>
                <c:pt idx="599" formatCode="0.0">
                  <c:v>-43.308948128701694</c:v>
                </c:pt>
                <c:pt idx="600" formatCode="0.0">
                  <c:v>-43.793203685517852</c:v>
                </c:pt>
                <c:pt idx="601" formatCode="0.0">
                  <c:v>-44.264119408257066</c:v>
                </c:pt>
                <c:pt idx="602" formatCode="0.0">
                  <c:v>-44.721551851428416</c:v>
                </c:pt>
                <c:pt idx="603" formatCode="0.0">
                  <c:v>-45.16536167667838</c:v>
                </c:pt>
                <c:pt idx="604" formatCode="0.0">
                  <c:v>-45.595413695234981</c:v>
                </c:pt>
                <c:pt idx="605" formatCode="0.0">
                  <c:v>-46.011576909087331</c:v>
                </c:pt>
                <c:pt idx="606" formatCode="0.0">
                  <c:v>-46.413724550888972</c:v>
                </c:pt>
                <c:pt idx="607" formatCode="0.0">
                  <c:v>-46.801734122572611</c:v>
                </c:pt>
                <c:pt idx="608" formatCode="0.0">
                  <c:v>-47.175487432663893</c:v>
                </c:pt>
                <c:pt idx="609" formatCode="0.0">
                  <c:v>-47.534870632284012</c:v>
                </c:pt>
                <c:pt idx="610" formatCode="0.0">
                  <c:v>-47.879774249828905</c:v>
                </c:pt>
                <c:pt idx="611" formatCode="0.0">
                  <c:v>-48.210093224315486</c:v>
                </c:pt>
                <c:pt idx="612" formatCode="0.0">
                  <c:v>-48.525726937384313</c:v>
                </c:pt>
                <c:pt idx="613" formatCode="0.0">
                  <c:v>-48.826579243948736</c:v>
                </c:pt>
                <c:pt idx="614" formatCode="0.0">
                  <c:v>-49.112558501481722</c:v>
                </c:pt>
                <c:pt idx="615" formatCode="0.0">
                  <c:v>-49.383577597931158</c:v>
                </c:pt>
                <c:pt idx="616" formatCode="0.0">
                  <c:v>-49.639553978254774</c:v>
                </c:pt>
                <c:pt idx="617" formatCode="0.0">
                  <c:v>-49.880409669567484</c:v>
                </c:pt>
                <c:pt idx="618" formatCode="0.0">
                  <c:v>-50.106071304892467</c:v>
                </c:pt>
                <c:pt idx="619" formatCode="0.0">
                  <c:v>-50.316470145509541</c:v>
                </c:pt>
                <c:pt idx="620" formatCode="0.0">
                  <c:v>-50.511542101893724</c:v>
                </c:pt>
                <c:pt idx="621" formatCode="0.0">
                  <c:v>-50.691227753237357</c:v>
                </c:pt>
                <c:pt idx="622" formatCode="0.0">
                  <c:v>-50.855472365550426</c:v>
                </c:pt>
                <c:pt idx="623" formatCode="0.0">
                  <c:v>-51.004225908332913</c:v>
                </c:pt>
                <c:pt idx="624" formatCode="0.0">
                  <c:v>-51.137443069814687</c:v>
                </c:pt>
                <c:pt idx="625" formatCode="0.0">
                  <c:v>-51.255083270757872</c:v>
                </c:pt>
                <c:pt idx="626" formatCode="0.0">
                  <c:v>-51.357110676817626</c:v>
                </c:pt>
                <c:pt idx="627" formatCode="0.0">
                  <c:v>-51.443494209457739</c:v>
                </c:pt>
                <c:pt idx="628" formatCode="0.0">
                  <c:v>-51.514207555417329</c:v>
                </c:pt>
                <c:pt idx="629" formatCode="0.0">
                  <c:v>-51.569229174726196</c:v>
                </c:pt>
                <c:pt idx="630" formatCode="0.0">
                  <c:v>-51.608542307266106</c:v>
                </c:pt>
                <c:pt idx="631" formatCode="0.0">
                  <c:v>-51.632134977876049</c:v>
                </c:pt>
                <c:pt idx="632" formatCode="0.0">
                  <c:v>-51.64</c:v>
                </c:pt>
                <c:pt idx="633" formatCode="0.0">
                  <c:v>-51.632134977876049</c:v>
                </c:pt>
                <c:pt idx="634" formatCode="0.0">
                  <c:v>-51.608542307266106</c:v>
                </c:pt>
                <c:pt idx="635" formatCode="0.0">
                  <c:v>-51.569229174726196</c:v>
                </c:pt>
                <c:pt idx="636" formatCode="0.0">
                  <c:v>-51.514207555417322</c:v>
                </c:pt>
                <c:pt idx="637" formatCode="0.0">
                  <c:v>-51.443494209457739</c:v>
                </c:pt>
                <c:pt idx="638" formatCode="0.0">
                  <c:v>-51.357110676817634</c:v>
                </c:pt>
                <c:pt idx="639" formatCode="0.0">
                  <c:v>-51.255083270757872</c:v>
                </c:pt>
                <c:pt idx="640" formatCode="0.0">
                  <c:v>-51.137443069814694</c:v>
                </c:pt>
                <c:pt idx="641" formatCode="0.0">
                  <c:v>-51.004225908332913</c:v>
                </c:pt>
                <c:pt idx="642" formatCode="0.0">
                  <c:v>-50.855472365550426</c:v>
                </c:pt>
                <c:pt idx="643" formatCode="0.0">
                  <c:v>-50.691227753237371</c:v>
                </c:pt>
                <c:pt idx="644" formatCode="0.0">
                  <c:v>-50.511542101893731</c:v>
                </c:pt>
                <c:pt idx="645" formatCode="0.0">
                  <c:v>-50.316470145509555</c:v>
                </c:pt>
                <c:pt idx="646" formatCode="0.0">
                  <c:v>-50.106071304892453</c:v>
                </c:pt>
                <c:pt idx="647" formatCode="0.0">
                  <c:v>-49.880409669567491</c:v>
                </c:pt>
                <c:pt idx="648" formatCode="0.0">
                  <c:v>-49.639553978254789</c:v>
                </c:pt>
                <c:pt idx="649" formatCode="0.0">
                  <c:v>-49.383577597931144</c:v>
                </c:pt>
                <c:pt idx="650" formatCode="0.0">
                  <c:v>-49.112558501481743</c:v>
                </c:pt>
                <c:pt idx="651" formatCode="0.0">
                  <c:v>-48.826579243948714</c:v>
                </c:pt>
                <c:pt idx="652" formatCode="0.0">
                  <c:v>-48.52572693738432</c:v>
                </c:pt>
                <c:pt idx="653" formatCode="0.0">
                  <c:v>-48.210093224315507</c:v>
                </c:pt>
                <c:pt idx="654" formatCode="0.0">
                  <c:v>-47.879774249828891</c:v>
                </c:pt>
                <c:pt idx="655" formatCode="0.0">
                  <c:v>-47.534870632284026</c:v>
                </c:pt>
                <c:pt idx="656" formatCode="0.0">
                  <c:v>-47.175487432663907</c:v>
                </c:pt>
                <c:pt idx="657" formatCode="0.0">
                  <c:v>-46.801734122572626</c:v>
                </c:pt>
                <c:pt idx="658" formatCode="0.0">
                  <c:v>-46.413724550888993</c:v>
                </c:pt>
                <c:pt idx="659" formatCode="0.0">
                  <c:v>-46.01157690908731</c:v>
                </c:pt>
                <c:pt idx="660" formatCode="0.0">
                  <c:v>-45.595413695235003</c:v>
                </c:pt>
                <c:pt idx="661" formatCode="0.0">
                  <c:v>-45.165361676678394</c:v>
                </c:pt>
                <c:pt idx="662" formatCode="0.0">
                  <c:v>-44.721551851428437</c:v>
                </c:pt>
                <c:pt idx="663" formatCode="0.0">
                  <c:v>-44.264119408257088</c:v>
                </c:pt>
                <c:pt idx="664" formatCode="0.0">
                  <c:v>-43.793203685517831</c:v>
                </c:pt>
                <c:pt idx="665" formatCode="0.0">
                  <c:v>-43.308948128701715</c:v>
                </c:pt>
                <c:pt idx="666" formatCode="0.0">
                  <c:v>-42.811500246742355</c:v>
                </c:pt>
                <c:pt idx="667" formatCode="0.0">
                  <c:v>-42.301011567083521</c:v>
                </c:pt>
                <c:pt idx="668" formatCode="0.0">
                  <c:v>-41.7776375895223</c:v>
                </c:pt>
                <c:pt idx="669" formatCode="0.0">
                  <c:v>-41.241537738842197</c:v>
                </c:pt>
                <c:pt idx="670" formatCode="0.0">
                  <c:v>-40.692875316251147</c:v>
                </c:pt>
                <c:pt idx="671" formatCode="0.0">
                  <c:v>-40.131817449637985</c:v>
                </c:pt>
                <c:pt idx="672" formatCode="0.0">
                  <c:v>-39.558535042664005</c:v>
                </c:pt>
                <c:pt idx="673" formatCode="0.0">
                  <c:v>-38.973202722703967</c:v>
                </c:pt>
                <c:pt idx="674" formatCode="0.0">
                  <c:v>-38.375998787652634</c:v>
                </c:pt>
                <c:pt idx="675" formatCode="0.0">
                  <c:v>-37.767105151613997</c:v>
                </c:pt>
                <c:pt idx="676" formatCode="0.0">
                  <c:v>-37.146707289487956</c:v>
                </c:pt>
                <c:pt idx="677" formatCode="0.0">
                  <c:v>-36.514994180473302</c:v>
                </c:pt>
                <c:pt idx="678" formatCode="0.0">
                  <c:v>-35.87215825050265</c:v>
                </c:pt>
                <c:pt idx="679" formatCode="0.0">
                  <c:v>-35.218395313627418</c:v>
                </c:pt>
                <c:pt idx="680" formatCode="0.0">
                  <c:v>-34.553904512371481</c:v>
                </c:pt>
                <c:pt idx="681" formatCode="0.0">
                  <c:v>-33.878888257069811</c:v>
                </c:pt>
                <c:pt idx="682" formatCode="0.0">
                  <c:v>-33.193552164212875</c:v>
                </c:pt>
                <c:pt idx="683" formatCode="0.0">
                  <c:v>-32.498104993813641</c:v>
                </c:pt>
                <c:pt idx="684" formatCode="0.0">
                  <c:v>-31.792758585816994</c:v>
                </c:pt>
                <c:pt idx="685" formatCode="0.0">
                  <c:v>-31.07772779557175</c:v>
                </c:pt>
                <c:pt idx="686" formatCode="0.0">
                  <c:v>-30.353230428383331</c:v>
                </c:pt>
                <c:pt idx="687" formatCode="0.0">
                  <c:v>-29.619487173168011</c:v>
                </c:pt>
                <c:pt idx="688" formatCode="0.0">
                  <c:v>-28.876721535229404</c:v>
                </c:pt>
                <c:pt idx="689" formatCode="0.0">
                  <c:v>-28.125159768176005</c:v>
                </c:pt>
                <c:pt idx="690" formatCode="0.0">
                  <c:v>-27.365030805002686</c:v>
                </c:pt>
                <c:pt idx="691" formatCode="0.0">
                  <c:v>-26.596566188355226</c:v>
                </c:pt>
                <c:pt idx="692" formatCode="0.0">
                  <c:v>-25.819999999999993</c:v>
                </c:pt>
                <c:pt idx="693" formatCode="0.0">
                  <c:v>-25.035568789520887</c:v>
                </c:pt>
                <c:pt idx="694" formatCode="0.0">
                  <c:v>-24.243511502263413</c:v>
                </c:pt>
                <c:pt idx="695" formatCode="0.0">
                  <c:v>-23.444069406550177</c:v>
                </c:pt>
                <c:pt idx="696" formatCode="0.0">
                  <c:v>-22.637486020187989</c:v>
                </c:pt>
                <c:pt idx="697" formatCode="0.0">
                  <c:v>-21.824007036289718</c:v>
                </c:pt>
                <c:pt idx="698" formatCode="0.0">
                  <c:v>-21.003880248434374</c:v>
                </c:pt>
                <c:pt idx="699" formatCode="0.0">
                  <c:v>-20.177355475186115</c:v>
                </c:pt>
                <c:pt idx="700" formatCode="0.0">
                  <c:v>-19.344684483997682</c:v>
                </c:pt>
                <c:pt idx="701" formatCode="0.0">
                  <c:v>-18.506120914519343</c:v>
                </c:pt>
                <c:pt idx="702" formatCode="0.0">
                  <c:v>-17.661920201337537</c:v>
                </c:pt>
                <c:pt idx="703" formatCode="0.0">
                  <c:v>-16.812339496167542</c:v>
                </c:pt>
                <c:pt idx="704" formatCode="0.0">
                  <c:v>-15.95763758952231</c:v>
                </c:pt>
                <c:pt idx="705" formatCode="0.0">
                  <c:v>-15.098074831882116</c:v>
                </c:pt>
                <c:pt idx="706" formatCode="0.0">
                  <c:v>-14.233913054389882</c:v>
                </c:pt>
                <c:pt idx="707" formatCode="0.0">
                  <c:v>-13.365415489094183</c:v>
                </c:pt>
                <c:pt idx="708" formatCode="0.0">
                  <c:v>-12.492846688766816</c:v>
                </c:pt>
                <c:pt idx="709" formatCode="0.0">
                  <c:v>-11.616472446317218</c:v>
                </c:pt>
                <c:pt idx="710" formatCode="0.0">
                  <c:v>-10.736559713829086</c:v>
                </c:pt>
                <c:pt idx="711" formatCode="0.0">
                  <c:v>-9.8533765212448241</c:v>
                </c:pt>
                <c:pt idx="712" formatCode="0.0">
                  <c:v>-8.9671918947202975</c:v>
                </c:pt>
                <c:pt idx="713" formatCode="0.0">
                  <c:v>-8.0782757746775022</c:v>
                </c:pt>
                <c:pt idx="714" formatCode="0.0">
                  <c:v>-7.1868989335778153</c:v>
                </c:pt>
                <c:pt idx="715" formatCode="0.0">
                  <c:v>-6.293332893441816</c:v>
                </c:pt>
                <c:pt idx="716" formatCode="0.0">
                  <c:v>-5.3978498431416808</c:v>
                </c:pt>
                <c:pt idx="717" formatCode="0.0">
                  <c:v>-4.5007225554890882</c:v>
                </c:pt>
                <c:pt idx="718" formatCode="0.0">
                  <c:v>-3.6022243041466151</c:v>
                </c:pt>
                <c:pt idx="719" formatCode="0.0">
                  <c:v>-2.7026287803856603</c:v>
                </c:pt>
                <c:pt idx="720" formatCode="0.0">
                  <c:v>-1.8022100097171552</c:v>
                </c:pt>
                <c:pt idx="721" formatCode="0.0">
                  <c:v>-0.90124226842128996</c:v>
                </c:pt>
                <c:pt idx="722" formatCode="0.0">
                  <c:v>-2.5306666484592454E-14</c:v>
                </c:pt>
                <c:pt idx="723" formatCode="0.0">
                  <c:v>0.90124226842133093</c:v>
                </c:pt>
                <c:pt idx="724" formatCode="0.0">
                  <c:v>1.8022100097171045</c:v>
                </c:pt>
                <c:pt idx="725" formatCode="0.0">
                  <c:v>2.7026287803856097</c:v>
                </c:pt>
                <c:pt idx="726" formatCode="0.0">
                  <c:v>3.602224304146656</c:v>
                </c:pt>
                <c:pt idx="727" formatCode="0.0">
                  <c:v>4.5007225554890375</c:v>
                </c:pt>
                <c:pt idx="728" formatCode="0.0">
                  <c:v>5.3978498431416302</c:v>
                </c:pt>
                <c:pt idx="729" formatCode="0.0">
                  <c:v>6.2933328934417654</c:v>
                </c:pt>
                <c:pt idx="730" formatCode="0.0">
                  <c:v>7.1868989335777647</c:v>
                </c:pt>
                <c:pt idx="731" formatCode="0.0">
                  <c:v>8.0782757746775431</c:v>
                </c:pt>
                <c:pt idx="732" formatCode="0.0">
                  <c:v>8.9671918947202478</c:v>
                </c:pt>
                <c:pt idx="733" formatCode="0.0">
                  <c:v>9.8533765212447744</c:v>
                </c:pt>
                <c:pt idx="734" formatCode="0.0">
                  <c:v>10.736559713829037</c:v>
                </c:pt>
                <c:pt idx="735" formatCode="0.0">
                  <c:v>11.616472446317168</c:v>
                </c:pt>
                <c:pt idx="736" formatCode="0.0">
                  <c:v>12.492846688766855</c:v>
                </c:pt>
                <c:pt idx="737" formatCode="0.0">
                  <c:v>13.365415489094135</c:v>
                </c:pt>
                <c:pt idx="738" formatCode="0.0">
                  <c:v>14.233913054389834</c:v>
                </c:pt>
                <c:pt idx="739" formatCode="0.0">
                  <c:v>15.098074831882153</c:v>
                </c:pt>
                <c:pt idx="740" formatCode="0.0">
                  <c:v>15.95763758952226</c:v>
                </c:pt>
                <c:pt idx="741" formatCode="0.0">
                  <c:v>16.812339496167581</c:v>
                </c:pt>
                <c:pt idx="742" formatCode="0.0">
                  <c:v>17.661920201337491</c:v>
                </c:pt>
                <c:pt idx="743" formatCode="0.0">
                  <c:v>18.506120914519297</c:v>
                </c:pt>
                <c:pt idx="744" formatCode="0.0">
                  <c:v>19.344684483997721</c:v>
                </c:pt>
                <c:pt idx="745" formatCode="0.0">
                  <c:v>20.177355475186069</c:v>
                </c:pt>
                <c:pt idx="746" formatCode="0.0">
                  <c:v>21.003880248434324</c:v>
                </c:pt>
                <c:pt idx="747" formatCode="0.0">
                  <c:v>21.824007036289675</c:v>
                </c:pt>
                <c:pt idx="748" formatCode="0.0">
                  <c:v>22.637486020187943</c:v>
                </c:pt>
                <c:pt idx="749" formatCode="0.0">
                  <c:v>23.444069406550213</c:v>
                </c:pt>
                <c:pt idx="750" formatCode="0.0">
                  <c:v>24.243511502263367</c:v>
                </c:pt>
                <c:pt idx="751" formatCode="0.0">
                  <c:v>25.035568789520845</c:v>
                </c:pt>
                <c:pt idx="752" formatCode="0.0">
                  <c:v>25.819999999999951</c:v>
                </c:pt>
                <c:pt idx="753" formatCode="0.0">
                  <c:v>26.59656618835518</c:v>
                </c:pt>
                <c:pt idx="754" formatCode="0.0">
                  <c:v>27.365030805002718</c:v>
                </c:pt>
                <c:pt idx="755" formatCode="0.0">
                  <c:v>28.125159768175966</c:v>
                </c:pt>
                <c:pt idx="756" formatCode="0.0">
                  <c:v>28.876721535229358</c:v>
                </c:pt>
                <c:pt idx="757" formatCode="0.0">
                  <c:v>29.619487173168046</c:v>
                </c:pt>
                <c:pt idx="758" formatCode="0.0">
                  <c:v>30.353230428383291</c:v>
                </c:pt>
                <c:pt idx="759" formatCode="0.0">
                  <c:v>31.077727795571779</c:v>
                </c:pt>
                <c:pt idx="760" formatCode="0.0">
                  <c:v>31.792758585816955</c:v>
                </c:pt>
                <c:pt idx="761" formatCode="0.0">
                  <c:v>32.498104993813598</c:v>
                </c:pt>
                <c:pt idx="762" formatCode="0.0">
                  <c:v>33.19355216421291</c:v>
                </c:pt>
                <c:pt idx="763" formatCode="0.0">
                  <c:v>33.878888257069775</c:v>
                </c:pt>
                <c:pt idx="764" formatCode="0.0">
                  <c:v>34.553904512371439</c:v>
                </c:pt>
                <c:pt idx="765" formatCode="0.0">
                  <c:v>35.21839531362739</c:v>
                </c:pt>
                <c:pt idx="766" formatCode="0.0">
                  <c:v>35.872158250502608</c:v>
                </c:pt>
                <c:pt idx="767" formatCode="0.0">
                  <c:v>36.51499418047333</c:v>
                </c:pt>
                <c:pt idx="768" formatCode="0.0">
                  <c:v>37.146707289487921</c:v>
                </c:pt>
                <c:pt idx="769" formatCode="0.0">
                  <c:v>37.767105151613961</c:v>
                </c:pt>
                <c:pt idx="770" formatCode="0.0">
                  <c:v>38.375998787652662</c:v>
                </c:pt>
                <c:pt idx="771" formatCode="0.0">
                  <c:v>38.973202722703931</c:v>
                </c:pt>
                <c:pt idx="772" formatCode="0.0">
                  <c:v>39.558535042664033</c:v>
                </c:pt>
                <c:pt idx="773" formatCode="0.0">
                  <c:v>40.13181744963795</c:v>
                </c:pt>
                <c:pt idx="774" formatCode="0.0">
                  <c:v>40.692875316251119</c:v>
                </c:pt>
                <c:pt idx="775" formatCode="0.0">
                  <c:v>41.241537738842219</c:v>
                </c:pt>
                <c:pt idx="776" formatCode="0.0">
                  <c:v>41.777637589522271</c:v>
                </c:pt>
                <c:pt idx="777" formatCode="0.0">
                  <c:v>42.301011567083542</c:v>
                </c:pt>
                <c:pt idx="778" formatCode="0.0">
                  <c:v>42.811500246742327</c:v>
                </c:pt>
                <c:pt idx="779" formatCode="0.0">
                  <c:v>43.308948128701694</c:v>
                </c:pt>
                <c:pt idx="780" formatCode="0.0">
                  <c:v>43.793203685517845</c:v>
                </c:pt>
                <c:pt idx="781" formatCode="0.0">
                  <c:v>44.264119408257066</c:v>
                </c:pt>
                <c:pt idx="782" formatCode="0.0">
                  <c:v>44.721551851428416</c:v>
                </c:pt>
                <c:pt idx="783" formatCode="0.0">
                  <c:v>45.165361676678373</c:v>
                </c:pt>
                <c:pt idx="784" formatCode="0.0">
                  <c:v>45.595413695234981</c:v>
                </c:pt>
                <c:pt idx="785" formatCode="0.0">
                  <c:v>46.011576909087324</c:v>
                </c:pt>
                <c:pt idx="786" formatCode="0.0">
                  <c:v>46.413724550888972</c:v>
                </c:pt>
                <c:pt idx="787" formatCode="0.0">
                  <c:v>46.801734122572604</c:v>
                </c:pt>
                <c:pt idx="788" formatCode="0.0">
                  <c:v>47.175487432663928</c:v>
                </c:pt>
                <c:pt idx="789" formatCode="0.0">
                  <c:v>47.534870632284012</c:v>
                </c:pt>
                <c:pt idx="790" formatCode="0.0">
                  <c:v>47.879774249828905</c:v>
                </c:pt>
                <c:pt idx="791" formatCode="0.0">
                  <c:v>48.210093224315479</c:v>
                </c:pt>
                <c:pt idx="792" formatCode="0.0">
                  <c:v>48.525726937384306</c:v>
                </c:pt>
                <c:pt idx="793" formatCode="0.0">
                  <c:v>48.826579243948729</c:v>
                </c:pt>
                <c:pt idx="794" formatCode="0.0">
                  <c:v>49.112558501481722</c:v>
                </c:pt>
                <c:pt idx="795" formatCode="0.0">
                  <c:v>49.383577597931158</c:v>
                </c:pt>
                <c:pt idx="796" formatCode="0.0">
                  <c:v>49.639553978254774</c:v>
                </c:pt>
                <c:pt idx="797" formatCode="0.0">
                  <c:v>49.880409669567484</c:v>
                </c:pt>
                <c:pt idx="798" formatCode="0.0">
                  <c:v>50.106071304892467</c:v>
                </c:pt>
                <c:pt idx="799" formatCode="0.0">
                  <c:v>50.316470145509541</c:v>
                </c:pt>
                <c:pt idx="800" formatCode="0.0">
                  <c:v>50.511542101893724</c:v>
                </c:pt>
                <c:pt idx="801" formatCode="0.0">
                  <c:v>50.691227753237357</c:v>
                </c:pt>
                <c:pt idx="802" formatCode="0.0">
                  <c:v>50.855472365550426</c:v>
                </c:pt>
                <c:pt idx="803" formatCode="0.0">
                  <c:v>51.004225908332913</c:v>
                </c:pt>
                <c:pt idx="804" formatCode="0.0">
                  <c:v>51.137443069814687</c:v>
                </c:pt>
                <c:pt idx="805" formatCode="0.0">
                  <c:v>51.255083270757865</c:v>
                </c:pt>
                <c:pt idx="806" formatCode="0.0">
                  <c:v>51.357110676817641</c:v>
                </c:pt>
                <c:pt idx="807" formatCode="0.0">
                  <c:v>51.443494209457739</c:v>
                </c:pt>
                <c:pt idx="808" formatCode="0.0">
                  <c:v>51.514207555417329</c:v>
                </c:pt>
                <c:pt idx="809" formatCode="0.0">
                  <c:v>51.569229174726196</c:v>
                </c:pt>
                <c:pt idx="810" formatCode="0.0">
                  <c:v>51.608542307266106</c:v>
                </c:pt>
                <c:pt idx="811" formatCode="0.0">
                  <c:v>51.632134977876049</c:v>
                </c:pt>
                <c:pt idx="812" formatCode="0.0">
                  <c:v>51.64</c:v>
                </c:pt>
                <c:pt idx="813" formatCode="0.0">
                  <c:v>51.632134977876049</c:v>
                </c:pt>
                <c:pt idx="814" formatCode="0.0">
                  <c:v>51.608542307266106</c:v>
                </c:pt>
                <c:pt idx="815" formatCode="0.0">
                  <c:v>51.569229174726196</c:v>
                </c:pt>
                <c:pt idx="816" formatCode="0.0">
                  <c:v>51.514207555417322</c:v>
                </c:pt>
                <c:pt idx="817" formatCode="0.0">
                  <c:v>51.443494209457739</c:v>
                </c:pt>
                <c:pt idx="818" formatCode="0.0">
                  <c:v>51.357110676817634</c:v>
                </c:pt>
                <c:pt idx="819" formatCode="0.0">
                  <c:v>51.255083270757879</c:v>
                </c:pt>
                <c:pt idx="820" formatCode="0.0">
                  <c:v>51.137443069814694</c:v>
                </c:pt>
                <c:pt idx="821" formatCode="0.0">
                  <c:v>51.004225908332913</c:v>
                </c:pt>
                <c:pt idx="822" formatCode="0.0">
                  <c:v>50.855472365550433</c:v>
                </c:pt>
                <c:pt idx="823" formatCode="0.0">
                  <c:v>50.691227753237371</c:v>
                </c:pt>
                <c:pt idx="824" formatCode="0.0">
                  <c:v>50.511542101893717</c:v>
                </c:pt>
                <c:pt idx="825" formatCode="0.0">
                  <c:v>50.316470145509555</c:v>
                </c:pt>
                <c:pt idx="826" formatCode="0.0">
                  <c:v>50.106071304892453</c:v>
                </c:pt>
                <c:pt idx="827" formatCode="0.0">
                  <c:v>49.880409669567499</c:v>
                </c:pt>
                <c:pt idx="828" formatCode="0.0">
                  <c:v>49.639553978254789</c:v>
                </c:pt>
                <c:pt idx="829" formatCode="0.0">
                  <c:v>49.383577597931144</c:v>
                </c:pt>
                <c:pt idx="830" formatCode="0.0">
                  <c:v>49.112558501481743</c:v>
                </c:pt>
                <c:pt idx="831" formatCode="0.0">
                  <c:v>48.826579243948714</c:v>
                </c:pt>
                <c:pt idx="832" formatCode="0.0">
                  <c:v>48.525726937384327</c:v>
                </c:pt>
                <c:pt idx="833" formatCode="0.0">
                  <c:v>48.210093224315507</c:v>
                </c:pt>
                <c:pt idx="834" formatCode="0.0">
                  <c:v>47.879774249828891</c:v>
                </c:pt>
                <c:pt idx="835" formatCode="0.0">
                  <c:v>47.534870632284033</c:v>
                </c:pt>
                <c:pt idx="836" formatCode="0.0">
                  <c:v>47.175487432663907</c:v>
                </c:pt>
                <c:pt idx="837" formatCode="0.0">
                  <c:v>46.801734122572626</c:v>
                </c:pt>
                <c:pt idx="838" formatCode="0.0">
                  <c:v>46.413724550888993</c:v>
                </c:pt>
                <c:pt idx="839" formatCode="0.0">
                  <c:v>46.01157690908731</c:v>
                </c:pt>
                <c:pt idx="840" formatCode="0.0">
                  <c:v>45.59541369523501</c:v>
                </c:pt>
                <c:pt idx="841" formatCode="0.0">
                  <c:v>45.165361676678401</c:v>
                </c:pt>
                <c:pt idx="842" formatCode="0.0">
                  <c:v>44.721551851428401</c:v>
                </c:pt>
                <c:pt idx="843" formatCode="0.0">
                  <c:v>44.264119408257095</c:v>
                </c:pt>
                <c:pt idx="844" formatCode="0.0">
                  <c:v>43.793203685517831</c:v>
                </c:pt>
                <c:pt idx="845" formatCode="0.0">
                  <c:v>43.308948128701722</c:v>
                </c:pt>
                <c:pt idx="846" formatCode="0.0">
                  <c:v>42.811500246742362</c:v>
                </c:pt>
                <c:pt idx="847" formatCode="0.0">
                  <c:v>42.301011567083521</c:v>
                </c:pt>
                <c:pt idx="848" formatCode="0.0">
                  <c:v>41.777637589522307</c:v>
                </c:pt>
                <c:pt idx="849" formatCode="0.0">
                  <c:v>41.241537738842204</c:v>
                </c:pt>
                <c:pt idx="850" formatCode="0.0">
                  <c:v>40.692875316251154</c:v>
                </c:pt>
                <c:pt idx="851" formatCode="0.0">
                  <c:v>40.131817449637985</c:v>
                </c:pt>
                <c:pt idx="852" formatCode="0.0">
                  <c:v>39.558535042664012</c:v>
                </c:pt>
                <c:pt idx="853" formatCode="0.0">
                  <c:v>38.973202722703974</c:v>
                </c:pt>
                <c:pt idx="854" formatCode="0.0">
                  <c:v>38.375998787652641</c:v>
                </c:pt>
                <c:pt idx="855" formatCode="0.0">
                  <c:v>37.767105151614004</c:v>
                </c:pt>
                <c:pt idx="856" formatCode="0.0">
                  <c:v>37.146707289487956</c:v>
                </c:pt>
                <c:pt idx="857" formatCode="0.0">
                  <c:v>36.514994180473309</c:v>
                </c:pt>
                <c:pt idx="858" formatCode="0.0">
                  <c:v>35.87215825050265</c:v>
                </c:pt>
                <c:pt idx="859" formatCode="0.0">
                  <c:v>35.218395313627425</c:v>
                </c:pt>
                <c:pt idx="860" formatCode="0.0">
                  <c:v>34.553904512371417</c:v>
                </c:pt>
                <c:pt idx="861" formatCode="0.0">
                  <c:v>33.878888257069811</c:v>
                </c:pt>
                <c:pt idx="862" formatCode="0.0">
                  <c:v>33.193552164212882</c:v>
                </c:pt>
                <c:pt idx="863" formatCode="0.0">
                  <c:v>32.498104993813641</c:v>
                </c:pt>
                <c:pt idx="864" formatCode="0.0">
                  <c:v>31.792758585817001</c:v>
                </c:pt>
                <c:pt idx="865" formatCode="0.0">
                  <c:v>31.077727795571757</c:v>
                </c:pt>
                <c:pt idx="866" formatCode="0.0">
                  <c:v>30.353230428383338</c:v>
                </c:pt>
                <c:pt idx="867" formatCode="0.0">
                  <c:v>29.619487173168018</c:v>
                </c:pt>
                <c:pt idx="868" formatCode="0.0">
                  <c:v>28.876721535229411</c:v>
                </c:pt>
                <c:pt idx="869" formatCode="0.0">
                  <c:v>28.125159768176012</c:v>
                </c:pt>
                <c:pt idx="870" formatCode="0.0">
                  <c:v>27.365030805002686</c:v>
                </c:pt>
                <c:pt idx="871" formatCode="0.0">
                  <c:v>26.596566188355233</c:v>
                </c:pt>
                <c:pt idx="872" formatCode="0.0">
                  <c:v>25.82</c:v>
                </c:pt>
                <c:pt idx="873" formatCode="0.0">
                  <c:v>25.035568789520894</c:v>
                </c:pt>
                <c:pt idx="874" formatCode="0.0">
                  <c:v>24.24351150226342</c:v>
                </c:pt>
                <c:pt idx="875" formatCode="0.0">
                  <c:v>23.444069406550184</c:v>
                </c:pt>
                <c:pt idx="876" formatCode="0.0">
                  <c:v>22.637486020187996</c:v>
                </c:pt>
                <c:pt idx="877" formatCode="0.0">
                  <c:v>21.824007036289725</c:v>
                </c:pt>
                <c:pt idx="878" formatCode="0.0">
                  <c:v>21.003880248434296</c:v>
                </c:pt>
                <c:pt idx="879" formatCode="0.0">
                  <c:v>20.177355475186122</c:v>
                </c:pt>
                <c:pt idx="880" formatCode="0.0">
                  <c:v>19.344684483997689</c:v>
                </c:pt>
                <c:pt idx="881" formatCode="0.0">
                  <c:v>18.50612091451935</c:v>
                </c:pt>
                <c:pt idx="882" formatCode="0.0">
                  <c:v>17.661920201337544</c:v>
                </c:pt>
                <c:pt idx="883" formatCode="0.0">
                  <c:v>16.812339496167546</c:v>
                </c:pt>
                <c:pt idx="884" formatCode="0.0">
                  <c:v>15.957637589522315</c:v>
                </c:pt>
                <c:pt idx="885" formatCode="0.0">
                  <c:v>15.098074831882121</c:v>
                </c:pt>
                <c:pt idx="886" formatCode="0.0">
                  <c:v>14.233913054389889</c:v>
                </c:pt>
                <c:pt idx="887" formatCode="0.0">
                  <c:v>13.365415489094188</c:v>
                </c:pt>
                <c:pt idx="888" formatCode="0.0">
                  <c:v>12.492846688766821</c:v>
                </c:pt>
                <c:pt idx="889" formatCode="0.0">
                  <c:v>11.616472446317223</c:v>
                </c:pt>
                <c:pt idx="890" formatCode="0.0">
                  <c:v>10.736559713829093</c:v>
                </c:pt>
                <c:pt idx="891" formatCode="0.0">
                  <c:v>9.8533765212448294</c:v>
                </c:pt>
                <c:pt idx="892" formatCode="0.0">
                  <c:v>8.9671918947203046</c:v>
                </c:pt>
                <c:pt idx="893" formatCode="0.0">
                  <c:v>8.0782757746775076</c:v>
                </c:pt>
                <c:pt idx="894" formatCode="0.0">
                  <c:v>7.1868989335778206</c:v>
                </c:pt>
                <c:pt idx="895" formatCode="0.0">
                  <c:v>6.2933328934418222</c:v>
                </c:pt>
                <c:pt idx="896" formatCode="0.0">
                  <c:v>5.3978498431415955</c:v>
                </c:pt>
                <c:pt idx="897" formatCode="0.0">
                  <c:v>4.5007225554890944</c:v>
                </c:pt>
                <c:pt idx="898" formatCode="0.0">
                  <c:v>3.6022243041466213</c:v>
                </c:pt>
                <c:pt idx="899" formatCode="0.0">
                  <c:v>2.7026287803856661</c:v>
                </c:pt>
                <c:pt idx="900" formatCode="0.0">
                  <c:v>1.8022100097171616</c:v>
                </c:pt>
                <c:pt idx="901" formatCode="0.0">
                  <c:v>0.90124226842129618</c:v>
                </c:pt>
                <c:pt idx="902" formatCode="0.0">
                  <c:v>3.1633333105740569E-14</c:v>
                </c:pt>
                <c:pt idx="903" formatCode="0.0">
                  <c:v>-0.90124226842132471</c:v>
                </c:pt>
                <c:pt idx="904" formatCode="0.0">
                  <c:v>-1.8022100097170981</c:v>
                </c:pt>
                <c:pt idx="905" formatCode="0.0">
                  <c:v>-2.7026287803856031</c:v>
                </c:pt>
                <c:pt idx="906" formatCode="0.0">
                  <c:v>-3.6022243041466502</c:v>
                </c:pt>
                <c:pt idx="907" formatCode="0.0">
                  <c:v>-4.5007225554890313</c:v>
                </c:pt>
                <c:pt idx="908" formatCode="0.0">
                  <c:v>-5.397849843141624</c:v>
                </c:pt>
                <c:pt idx="909" formatCode="0.0">
                  <c:v>-6.2933328934417592</c:v>
                </c:pt>
                <c:pt idx="910" formatCode="0.0">
                  <c:v>-7.1868989335777576</c:v>
                </c:pt>
                <c:pt idx="911" formatCode="0.0">
                  <c:v>-8.078275774677536</c:v>
                </c:pt>
                <c:pt idx="912" formatCode="0.0">
                  <c:v>-8.9671918947202425</c:v>
                </c:pt>
                <c:pt idx="913" formatCode="0.0">
                  <c:v>-9.8533765212447673</c:v>
                </c:pt>
                <c:pt idx="914" formatCode="0.0">
                  <c:v>-10.736559713829122</c:v>
                </c:pt>
                <c:pt idx="915" formatCode="0.0">
                  <c:v>-11.616472446317161</c:v>
                </c:pt>
                <c:pt idx="916" formatCode="0.0">
                  <c:v>-12.49284668876685</c:v>
                </c:pt>
                <c:pt idx="917" formatCode="0.0">
                  <c:v>-13.365415489094126</c:v>
                </c:pt>
                <c:pt idx="918" formatCode="0.0">
                  <c:v>-14.233913054389825</c:v>
                </c:pt>
                <c:pt idx="919" formatCode="0.0">
                  <c:v>-15.098074831882061</c:v>
                </c:pt>
                <c:pt idx="920" formatCode="0.0">
                  <c:v>-15.95763758952234</c:v>
                </c:pt>
                <c:pt idx="921" formatCode="0.0">
                  <c:v>-16.812339496167574</c:v>
                </c:pt>
                <c:pt idx="922" formatCode="0.0">
                  <c:v>-17.661920201337484</c:v>
                </c:pt>
                <c:pt idx="923" formatCode="0.0">
                  <c:v>-18.506120914519375</c:v>
                </c:pt>
                <c:pt idx="924" formatCode="0.0">
                  <c:v>-19.344684483997714</c:v>
                </c:pt>
                <c:pt idx="925" formatCode="0.0">
                  <c:v>-20.177355475186065</c:v>
                </c:pt>
                <c:pt idx="926" formatCode="0.0">
                  <c:v>-21.003880248434236</c:v>
                </c:pt>
                <c:pt idx="927" formatCode="0.0">
                  <c:v>-21.82400703628975</c:v>
                </c:pt>
                <c:pt idx="928" formatCode="0.0">
                  <c:v>-22.637486020187936</c:v>
                </c:pt>
                <c:pt idx="929" formatCode="0.0">
                  <c:v>-23.444069406550124</c:v>
                </c:pt>
                <c:pt idx="930" formatCode="0.0">
                  <c:v>-24.243511502263445</c:v>
                </c:pt>
                <c:pt idx="931" formatCode="0.0">
                  <c:v>-25.035568789520838</c:v>
                </c:pt>
                <c:pt idx="932" formatCode="0.0">
                  <c:v>-25.819999999999947</c:v>
                </c:pt>
                <c:pt idx="933" formatCode="0.0">
                  <c:v>-26.596566188355254</c:v>
                </c:pt>
                <c:pt idx="934" formatCode="0.0">
                  <c:v>-27.365030805002714</c:v>
                </c:pt>
                <c:pt idx="935" formatCode="0.0">
                  <c:v>-28.125159768175958</c:v>
                </c:pt>
                <c:pt idx="936" formatCode="0.0">
                  <c:v>-28.876721535229279</c:v>
                </c:pt>
                <c:pt idx="937" formatCode="0.0">
                  <c:v>-29.619487173168043</c:v>
                </c:pt>
                <c:pt idx="938" formatCode="0.0">
                  <c:v>-30.353230428383284</c:v>
                </c:pt>
                <c:pt idx="939" formatCode="0.0">
                  <c:v>-31.077727795571704</c:v>
                </c:pt>
                <c:pt idx="940" formatCode="0.0">
                  <c:v>-31.792758585817023</c:v>
                </c:pt>
                <c:pt idx="941" formatCode="0.0">
                  <c:v>-32.498104993813591</c:v>
                </c:pt>
                <c:pt idx="942" formatCode="0.0">
                  <c:v>-33.193552164212839</c:v>
                </c:pt>
                <c:pt idx="943" formatCode="0.0">
                  <c:v>-33.878888257069839</c:v>
                </c:pt>
                <c:pt idx="944" formatCode="0.0">
                  <c:v>-34.553904512371432</c:v>
                </c:pt>
                <c:pt idx="945" formatCode="0.0">
                  <c:v>-35.218395313627383</c:v>
                </c:pt>
                <c:pt idx="946" formatCode="0.0">
                  <c:v>-35.872158250502672</c:v>
                </c:pt>
                <c:pt idx="947" formatCode="0.0">
                  <c:v>-36.514994180473323</c:v>
                </c:pt>
                <c:pt idx="948" formatCode="0.0">
                  <c:v>-37.146707289487914</c:v>
                </c:pt>
                <c:pt idx="949" formatCode="0.0">
                  <c:v>-37.767105151613897</c:v>
                </c:pt>
                <c:pt idx="950" formatCode="0.0">
                  <c:v>-38.375998787652655</c:v>
                </c:pt>
                <c:pt idx="951" formatCode="0.0">
                  <c:v>-38.973202722703931</c:v>
                </c:pt>
                <c:pt idx="952" formatCode="0.0">
                  <c:v>-39.558535042663976</c:v>
                </c:pt>
                <c:pt idx="953" formatCode="0.0">
                  <c:v>-40.131817449638007</c:v>
                </c:pt>
                <c:pt idx="954" formatCode="0.0">
                  <c:v>-40.692875316251111</c:v>
                </c:pt>
                <c:pt idx="955" formatCode="0.0">
                  <c:v>-41.241537738842162</c:v>
                </c:pt>
                <c:pt idx="956" formatCode="0.0">
                  <c:v>-41.777637589522321</c:v>
                </c:pt>
                <c:pt idx="957" formatCode="0.0">
                  <c:v>-42.301011567083535</c:v>
                </c:pt>
                <c:pt idx="958" formatCode="0.0">
                  <c:v>-42.81150024674232</c:v>
                </c:pt>
                <c:pt idx="959" formatCode="0.0">
                  <c:v>-43.308948128701736</c:v>
                </c:pt>
                <c:pt idx="960" formatCode="0.0">
                  <c:v>-43.793203685517845</c:v>
                </c:pt>
                <c:pt idx="961" formatCode="0.0">
                  <c:v>-44.264119408257059</c:v>
                </c:pt>
                <c:pt idx="962" formatCode="0.0">
                  <c:v>-44.721551851428366</c:v>
                </c:pt>
                <c:pt idx="963" formatCode="0.0">
                  <c:v>-45.165361676678415</c:v>
                </c:pt>
                <c:pt idx="964" formatCode="0.0">
                  <c:v>-45.595413695234981</c:v>
                </c:pt>
                <c:pt idx="965" formatCode="0.0">
                  <c:v>-46.011576909087282</c:v>
                </c:pt>
                <c:pt idx="966" formatCode="0.0">
                  <c:v>-46.413724550889</c:v>
                </c:pt>
                <c:pt idx="967" formatCode="0.0">
                  <c:v>-46.801734122572604</c:v>
                </c:pt>
                <c:pt idx="968" formatCode="0.0">
                  <c:v>-47.175487432663886</c:v>
                </c:pt>
                <c:pt idx="969" formatCode="0.0">
                  <c:v>-47.534870632284047</c:v>
                </c:pt>
                <c:pt idx="970" formatCode="0.0">
                  <c:v>-47.879774249828905</c:v>
                </c:pt>
                <c:pt idx="971" formatCode="0.0">
                  <c:v>-48.210093224315479</c:v>
                </c:pt>
                <c:pt idx="972" formatCode="0.0">
                  <c:v>-48.52572693738427</c:v>
                </c:pt>
                <c:pt idx="973" formatCode="0.0">
                  <c:v>-48.826579243948729</c:v>
                </c:pt>
                <c:pt idx="974" formatCode="0.0">
                  <c:v>-49.112558501481722</c:v>
                </c:pt>
                <c:pt idx="975" formatCode="0.0">
                  <c:v>-49.383577597931129</c:v>
                </c:pt>
                <c:pt idx="976" formatCode="0.0">
                  <c:v>-49.639553978254796</c:v>
                </c:pt>
                <c:pt idx="977" formatCode="0.0">
                  <c:v>-49.880409669567484</c:v>
                </c:pt>
                <c:pt idx="978" formatCode="0.0">
                  <c:v>-50.106071304892438</c:v>
                </c:pt>
                <c:pt idx="979" formatCode="0.0">
                  <c:v>-50.316470145509562</c:v>
                </c:pt>
                <c:pt idx="980" formatCode="0.0">
                  <c:v>-50.511542101893724</c:v>
                </c:pt>
                <c:pt idx="981" formatCode="0.0">
                  <c:v>-50.691227753237357</c:v>
                </c:pt>
                <c:pt idx="982" formatCode="0.0">
                  <c:v>-50.855472365550433</c:v>
                </c:pt>
                <c:pt idx="983" formatCode="0.0">
                  <c:v>-51.004225908332913</c:v>
                </c:pt>
                <c:pt idx="984" formatCode="0.0">
                  <c:v>-51.13744306981468</c:v>
                </c:pt>
                <c:pt idx="985" formatCode="0.0">
                  <c:v>-51.255083270757858</c:v>
                </c:pt>
                <c:pt idx="986" formatCode="0.0">
                  <c:v>-51.357110676817641</c:v>
                </c:pt>
                <c:pt idx="987" formatCode="0.0">
                  <c:v>-51.443494209457732</c:v>
                </c:pt>
                <c:pt idx="988" formatCode="0.0">
                  <c:v>-51.514207555417315</c:v>
                </c:pt>
                <c:pt idx="989" formatCode="0.0">
                  <c:v>-51.569229174726196</c:v>
                </c:pt>
                <c:pt idx="990" formatCode="0.0">
                  <c:v>-51.608542307266106</c:v>
                </c:pt>
                <c:pt idx="991" formatCode="0.0">
                  <c:v>-51.632134977876049</c:v>
                </c:pt>
                <c:pt idx="992" formatCode="0.0">
                  <c:v>-51.64</c:v>
                </c:pt>
                <c:pt idx="993" formatCode="0.0">
                  <c:v>-51.632134977876049</c:v>
                </c:pt>
                <c:pt idx="994" formatCode="0.0">
                  <c:v>-51.608542307266106</c:v>
                </c:pt>
                <c:pt idx="995" formatCode="0.0">
                  <c:v>-51.569229174726196</c:v>
                </c:pt>
                <c:pt idx="996" formatCode="0.0">
                  <c:v>-51.514207555417322</c:v>
                </c:pt>
                <c:pt idx="997" formatCode="0.0">
                  <c:v>-51.443494209457739</c:v>
                </c:pt>
                <c:pt idx="998" formatCode="0.0">
                  <c:v>-51.357110676817648</c:v>
                </c:pt>
                <c:pt idx="999" formatCode="0.0">
                  <c:v>-51.255083270757865</c:v>
                </c:pt>
                <c:pt idx="1000" formatCode="0.0">
                  <c:v>-51.137443069814694</c:v>
                </c:pt>
                <c:pt idx="1001" formatCode="0.0">
                  <c:v>-51.004225908332927</c:v>
                </c:pt>
                <c:pt idx="1002" formatCode="0.0">
                  <c:v>-50.855472365550419</c:v>
                </c:pt>
                <c:pt idx="1003" formatCode="0.0">
                  <c:v>-50.691227753237371</c:v>
                </c:pt>
                <c:pt idx="1004" formatCode="0.0">
                  <c:v>-50.511542101893738</c:v>
                </c:pt>
                <c:pt idx="1005" formatCode="0.0">
                  <c:v>-50.316470145509534</c:v>
                </c:pt>
                <c:pt idx="1006" formatCode="0.0">
                  <c:v>-50.10607130489246</c:v>
                </c:pt>
                <c:pt idx="1007" formatCode="0.0">
                  <c:v>-49.880409669567499</c:v>
                </c:pt>
                <c:pt idx="1008" formatCode="0.0">
                  <c:v>-49.639553978254817</c:v>
                </c:pt>
                <c:pt idx="1009" formatCode="0.0">
                  <c:v>-49.383577597931144</c:v>
                </c:pt>
                <c:pt idx="1010" formatCode="0.0">
                  <c:v>-49.112558501481743</c:v>
                </c:pt>
                <c:pt idx="1011" formatCode="0.0">
                  <c:v>-48.82657924394875</c:v>
                </c:pt>
                <c:pt idx="1012" formatCode="0.0">
                  <c:v>-48.525726937384292</c:v>
                </c:pt>
                <c:pt idx="1013" formatCode="0.0">
                  <c:v>-48.210093224315507</c:v>
                </c:pt>
                <c:pt idx="1014" formatCode="0.0">
                  <c:v>-47.879774249828934</c:v>
                </c:pt>
                <c:pt idx="1015" formatCode="0.0">
                  <c:v>-47.534870632283997</c:v>
                </c:pt>
                <c:pt idx="1016" formatCode="0.0">
                  <c:v>-47.175487432663914</c:v>
                </c:pt>
                <c:pt idx="1017" formatCode="0.0">
                  <c:v>-46.801734122572633</c:v>
                </c:pt>
                <c:pt idx="1018" formatCode="0.0">
                  <c:v>-46.413724550888958</c:v>
                </c:pt>
                <c:pt idx="1019" formatCode="0.0">
                  <c:v>-46.01157690908731</c:v>
                </c:pt>
                <c:pt idx="1020" formatCode="0.0">
                  <c:v>-45.59541369523501</c:v>
                </c:pt>
                <c:pt idx="1021" formatCode="0.0">
                  <c:v>-45.165361676678451</c:v>
                </c:pt>
                <c:pt idx="1022" formatCode="0.0">
                  <c:v>-44.721551851428401</c:v>
                </c:pt>
                <c:pt idx="1023" formatCode="0.0">
                  <c:v>-44.264119408257095</c:v>
                </c:pt>
                <c:pt idx="1024" formatCode="0.0">
                  <c:v>-43.793203685517881</c:v>
                </c:pt>
                <c:pt idx="1025" formatCode="0.0">
                  <c:v>-43.308948128701672</c:v>
                </c:pt>
                <c:pt idx="1026" formatCode="0.0">
                  <c:v>-42.811500246742362</c:v>
                </c:pt>
                <c:pt idx="1027" formatCode="0.0">
                  <c:v>-42.301011567083577</c:v>
                </c:pt>
                <c:pt idx="1028" formatCode="0.0">
                  <c:v>-41.77763758952225</c:v>
                </c:pt>
                <c:pt idx="1029" formatCode="0.0">
                  <c:v>-41.241537738842204</c:v>
                </c:pt>
                <c:pt idx="1030" formatCode="0.0">
                  <c:v>-40.692875316251161</c:v>
                </c:pt>
                <c:pt idx="1031" formatCode="0.0">
                  <c:v>-40.131817449637929</c:v>
                </c:pt>
                <c:pt idx="1032" formatCode="0.0">
                  <c:v>-39.558535042664019</c:v>
                </c:pt>
                <c:pt idx="1033" formatCode="0.0">
                  <c:v>-38.973202722703974</c:v>
                </c:pt>
                <c:pt idx="1034" formatCode="0.0">
                  <c:v>-38.375998787652705</c:v>
                </c:pt>
                <c:pt idx="1035" formatCode="0.0">
                  <c:v>-37.767105151613947</c:v>
                </c:pt>
                <c:pt idx="1036" formatCode="0.0">
                  <c:v>-37.146707289487964</c:v>
                </c:pt>
                <c:pt idx="1037" formatCode="0.0">
                  <c:v>-36.514994180473373</c:v>
                </c:pt>
                <c:pt idx="1038" formatCode="0.0">
                  <c:v>-35.872158250502586</c:v>
                </c:pt>
                <c:pt idx="1039" formatCode="0.0">
                  <c:v>-35.218395313627433</c:v>
                </c:pt>
                <c:pt idx="1040" formatCode="0.0">
                  <c:v>-34.553904512371489</c:v>
                </c:pt>
                <c:pt idx="1041" formatCode="0.0">
                  <c:v>-33.878888257069747</c:v>
                </c:pt>
                <c:pt idx="1042" formatCode="0.0">
                  <c:v>-33.193552164212889</c:v>
                </c:pt>
                <c:pt idx="1043" formatCode="0.0">
                  <c:v>-32.498104993813648</c:v>
                </c:pt>
                <c:pt idx="1044" formatCode="0.0">
                  <c:v>-31.792758585816937</c:v>
                </c:pt>
                <c:pt idx="1045" formatCode="0.0">
                  <c:v>-31.077727795571757</c:v>
                </c:pt>
                <c:pt idx="1046" formatCode="0.0">
                  <c:v>-30.353230428383341</c:v>
                </c:pt>
                <c:pt idx="1047" formatCode="0.0">
                  <c:v>-29.6194871731681</c:v>
                </c:pt>
                <c:pt idx="1048" formatCode="0.0">
                  <c:v>-28.876721535229336</c:v>
                </c:pt>
                <c:pt idx="1049" formatCode="0.0">
                  <c:v>-28.125159768176015</c:v>
                </c:pt>
                <c:pt idx="1050" formatCode="0.0">
                  <c:v>-27.365030805002771</c:v>
                </c:pt>
                <c:pt idx="1051" formatCode="0.0">
                  <c:v>-26.596566188355158</c:v>
                </c:pt>
                <c:pt idx="1052" formatCode="0.0">
                  <c:v>-25.820000000000007</c:v>
                </c:pt>
                <c:pt idx="1053" formatCode="0.0">
                  <c:v>-25.035568789520902</c:v>
                </c:pt>
                <c:pt idx="1054" formatCode="0.0">
                  <c:v>-24.243511502263342</c:v>
                </c:pt>
                <c:pt idx="1055" formatCode="0.0">
                  <c:v>-23.444069406550188</c:v>
                </c:pt>
                <c:pt idx="1056" formatCode="0.0">
                  <c:v>-22.637486020188</c:v>
                </c:pt>
                <c:pt idx="1057" formatCode="0.0">
                  <c:v>-21.824007036289814</c:v>
                </c:pt>
                <c:pt idx="1058" formatCode="0.0">
                  <c:v>-21.003880248434299</c:v>
                </c:pt>
                <c:pt idx="1059" formatCode="0.0">
                  <c:v>-20.177355475186125</c:v>
                </c:pt>
                <c:pt idx="1060" formatCode="0.0">
                  <c:v>-19.344684483997781</c:v>
                </c:pt>
                <c:pt idx="1061" formatCode="0.0">
                  <c:v>-18.506120914519268</c:v>
                </c:pt>
                <c:pt idx="1062" formatCode="0.0">
                  <c:v>-17.661920201337551</c:v>
                </c:pt>
                <c:pt idx="1063" formatCode="0.0">
                  <c:v>-16.812339496167642</c:v>
                </c:pt>
                <c:pt idx="1064" formatCode="0.0">
                  <c:v>-15.957637589522232</c:v>
                </c:pt>
                <c:pt idx="1065" formatCode="0.0">
                  <c:v>-15.098074831882126</c:v>
                </c:pt>
                <c:pt idx="1066" formatCode="0.0">
                  <c:v>-14.233913054389895</c:v>
                </c:pt>
                <c:pt idx="1067" formatCode="0.0">
                  <c:v>-13.365415489094104</c:v>
                </c:pt>
                <c:pt idx="1068" formatCode="0.0">
                  <c:v>-12.492846688766829</c:v>
                </c:pt>
                <c:pt idx="1069" formatCode="0.0">
                  <c:v>-11.61647244631723</c:v>
                </c:pt>
                <c:pt idx="1070" formatCode="0.0">
                  <c:v>-10.736559713829189</c:v>
                </c:pt>
                <c:pt idx="1071" formatCode="0.0">
                  <c:v>-9.8533765212447459</c:v>
                </c:pt>
                <c:pt idx="1072" formatCode="0.0">
                  <c:v>-8.96719189472031</c:v>
                </c:pt>
                <c:pt idx="1073" formatCode="0.0">
                  <c:v>-8.0782757746776053</c:v>
                </c:pt>
                <c:pt idx="1074" formatCode="0.0">
                  <c:v>-7.1868989335777362</c:v>
                </c:pt>
                <c:pt idx="1075" formatCode="0.0">
                  <c:v>-6.2933328934418276</c:v>
                </c:pt>
                <c:pt idx="1076" formatCode="0.0">
                  <c:v>-5.3978498431416932</c:v>
                </c:pt>
                <c:pt idx="1077" formatCode="0.0">
                  <c:v>-4.5007225554890091</c:v>
                </c:pt>
                <c:pt idx="1078" formatCode="0.0">
                  <c:v>-3.602224304146628</c:v>
                </c:pt>
                <c:pt idx="1079" formatCode="0.0">
                  <c:v>-2.7026287803856728</c:v>
                </c:pt>
                <c:pt idx="1080" formatCode="0.0">
                  <c:v>-1.8022100097170759</c:v>
                </c:pt>
                <c:pt idx="1081" formatCode="0.0">
                  <c:v>-0.90124226842130251</c:v>
                </c:pt>
                <c:pt idx="1082" formatCode="0.0">
                  <c:v>-3.7959999726888684E-14</c:v>
                </c:pt>
                <c:pt idx="1083" formatCode="0.0">
                  <c:v>0.90124226842122646</c:v>
                </c:pt>
                <c:pt idx="1084" formatCode="0.0">
                  <c:v>1.8022100097171834</c:v>
                </c:pt>
                <c:pt idx="1085" formatCode="0.0">
                  <c:v>2.7026287803855968</c:v>
                </c:pt>
                <c:pt idx="1086" formatCode="0.0">
                  <c:v>3.602224304146552</c:v>
                </c:pt>
                <c:pt idx="1087" formatCode="0.0">
                  <c:v>4.5007225554891166</c:v>
                </c:pt>
                <c:pt idx="1088" formatCode="0.0">
                  <c:v>5.3978498431416178</c:v>
                </c:pt>
                <c:pt idx="1089" formatCode="0.0">
                  <c:v>6.293332893441753</c:v>
                </c:pt>
                <c:pt idx="1090" formatCode="0.0">
                  <c:v>7.1868989335778419</c:v>
                </c:pt>
                <c:pt idx="1091" formatCode="0.0">
                  <c:v>8.0782757746775289</c:v>
                </c:pt>
                <c:pt idx="1092" formatCode="0.0">
                  <c:v>8.9671918947202354</c:v>
                </c:pt>
                <c:pt idx="1093" formatCode="0.0">
                  <c:v>9.8533765212446713</c:v>
                </c:pt>
                <c:pt idx="1094" formatCode="0.0">
                  <c:v>10.736559713829115</c:v>
                </c:pt>
                <c:pt idx="1095" formatCode="0.0">
                  <c:v>11.616472446317156</c:v>
                </c:pt>
                <c:pt idx="1096" formatCode="0.0">
                  <c:v>12.492846688766754</c:v>
                </c:pt>
                <c:pt idx="1097" formatCode="0.0">
                  <c:v>13.365415489094209</c:v>
                </c:pt>
                <c:pt idx="1098" formatCode="0.0">
                  <c:v>14.23391305438982</c:v>
                </c:pt>
                <c:pt idx="1099" formatCode="0.0">
                  <c:v>15.098074831882052</c:v>
                </c:pt>
                <c:pt idx="1100" formatCode="0.0">
                  <c:v>15.957637589522335</c:v>
                </c:pt>
                <c:pt idx="1101" formatCode="0.0">
                  <c:v>16.812339496167567</c:v>
                </c:pt>
                <c:pt idx="1102" formatCode="0.0">
                  <c:v>17.661920201337477</c:v>
                </c:pt>
                <c:pt idx="1103" formatCode="0.0">
                  <c:v>18.506120914519368</c:v>
                </c:pt>
                <c:pt idx="1104" formatCode="0.0">
                  <c:v>19.344684483997707</c:v>
                </c:pt>
                <c:pt idx="1105" formatCode="0.0">
                  <c:v>20.177355475186058</c:v>
                </c:pt>
                <c:pt idx="1106" formatCode="0.0">
                  <c:v>21.003880248434232</c:v>
                </c:pt>
                <c:pt idx="1107" formatCode="0.0">
                  <c:v>21.824007036289746</c:v>
                </c:pt>
                <c:pt idx="1108" formatCode="0.0">
                  <c:v>22.637486020187932</c:v>
                </c:pt>
                <c:pt idx="1109" formatCode="0.0">
                  <c:v>23.444069406550121</c:v>
                </c:pt>
                <c:pt idx="1110" formatCode="0.0">
                  <c:v>24.243511502263438</c:v>
                </c:pt>
                <c:pt idx="1111" formatCode="0.0">
                  <c:v>25.035568789520831</c:v>
                </c:pt>
                <c:pt idx="1112" formatCode="0.0">
                  <c:v>25.81999999999994</c:v>
                </c:pt>
                <c:pt idx="1113" formatCode="0.0">
                  <c:v>26.596566188355247</c:v>
                </c:pt>
                <c:pt idx="1114" formatCode="0.0">
                  <c:v>27.365030805002707</c:v>
                </c:pt>
                <c:pt idx="1115" formatCode="0.0">
                  <c:v>28.125159768175951</c:v>
                </c:pt>
                <c:pt idx="1116" formatCode="0.0">
                  <c:v>28.876721535229429</c:v>
                </c:pt>
                <c:pt idx="1117" formatCode="0.0">
                  <c:v>29.619487173168036</c:v>
                </c:pt>
                <c:pt idx="1118" formatCode="0.0">
                  <c:v>30.353230428383277</c:v>
                </c:pt>
                <c:pt idx="1119" formatCode="0.0">
                  <c:v>31.077727795571697</c:v>
                </c:pt>
                <c:pt idx="1120" formatCode="0.0">
                  <c:v>31.792758585817019</c:v>
                </c:pt>
                <c:pt idx="1121" formatCode="0.0">
                  <c:v>32.498104993813584</c:v>
                </c:pt>
                <c:pt idx="1122" formatCode="0.0">
                  <c:v>33.193552164212832</c:v>
                </c:pt>
                <c:pt idx="1123" formatCode="0.0">
                  <c:v>33.878888257069832</c:v>
                </c:pt>
                <c:pt idx="1124" formatCode="0.0">
                  <c:v>34.553904512371432</c:v>
                </c:pt>
                <c:pt idx="1125" formatCode="0.0">
                  <c:v>35.218395313627376</c:v>
                </c:pt>
                <c:pt idx="1126" formatCode="0.0">
                  <c:v>35.872158250502665</c:v>
                </c:pt>
                <c:pt idx="1127" formatCode="0.0">
                  <c:v>36.514994180473316</c:v>
                </c:pt>
                <c:pt idx="1128" formatCode="0.0">
                  <c:v>37.146707289487907</c:v>
                </c:pt>
                <c:pt idx="1129" formatCode="0.0">
                  <c:v>37.767105151613897</c:v>
                </c:pt>
                <c:pt idx="1130" formatCode="0.0">
                  <c:v>38.375998787652648</c:v>
                </c:pt>
                <c:pt idx="1131" formatCode="0.0">
                  <c:v>38.973202722703924</c:v>
                </c:pt>
                <c:pt idx="1132" formatCode="0.0">
                  <c:v>39.558535042663969</c:v>
                </c:pt>
                <c:pt idx="1133" formatCode="0.0">
                  <c:v>40.131817449638</c:v>
                </c:pt>
                <c:pt idx="1134" formatCode="0.0">
                  <c:v>40.692875316251111</c:v>
                </c:pt>
                <c:pt idx="1135" formatCode="0.0">
                  <c:v>41.241537738842155</c:v>
                </c:pt>
                <c:pt idx="1136" formatCode="0.0">
                  <c:v>41.777637589522314</c:v>
                </c:pt>
                <c:pt idx="1137" formatCode="0.0">
                  <c:v>42.301011567083535</c:v>
                </c:pt>
                <c:pt idx="1138" formatCode="0.0">
                  <c:v>42.81150024674232</c:v>
                </c:pt>
                <c:pt idx="1139" formatCode="0.0">
                  <c:v>43.308948128701736</c:v>
                </c:pt>
                <c:pt idx="1140" formatCode="0.0">
                  <c:v>43.793203685517845</c:v>
                </c:pt>
                <c:pt idx="1141" formatCode="0.0">
                  <c:v>44.264119408257059</c:v>
                </c:pt>
                <c:pt idx="1142" formatCode="0.0">
                  <c:v>44.721551851428366</c:v>
                </c:pt>
                <c:pt idx="1143" formatCode="0.0">
                  <c:v>45.165361676678415</c:v>
                </c:pt>
                <c:pt idx="1144" formatCode="0.0">
                  <c:v>45.595413695234974</c:v>
                </c:pt>
                <c:pt idx="1145" formatCode="0.0">
                  <c:v>46.011576909087282</c:v>
                </c:pt>
                <c:pt idx="1146" formatCode="0.0">
                  <c:v>46.413724550889</c:v>
                </c:pt>
                <c:pt idx="1147" formatCode="0.0">
                  <c:v>46.801734122572597</c:v>
                </c:pt>
                <c:pt idx="1148" formatCode="0.0">
                  <c:v>47.175487432663878</c:v>
                </c:pt>
                <c:pt idx="1149" formatCode="0.0">
                  <c:v>47.53487063228404</c:v>
                </c:pt>
                <c:pt idx="1150" formatCode="0.0">
                  <c:v>47.879774249828905</c:v>
                </c:pt>
                <c:pt idx="1151" formatCode="0.0">
                  <c:v>48.210093224315479</c:v>
                </c:pt>
                <c:pt idx="1152" formatCode="0.0">
                  <c:v>48.525726937384334</c:v>
                </c:pt>
                <c:pt idx="1153" formatCode="0.0">
                  <c:v>48.826579243948729</c:v>
                </c:pt>
                <c:pt idx="1154" formatCode="0.0">
                  <c:v>49.112558501481715</c:v>
                </c:pt>
                <c:pt idx="1155" formatCode="0.0">
                  <c:v>49.383577597931122</c:v>
                </c:pt>
                <c:pt idx="1156" formatCode="0.0">
                  <c:v>49.639553978254796</c:v>
                </c:pt>
                <c:pt idx="1157" formatCode="0.0">
                  <c:v>49.880409669567484</c:v>
                </c:pt>
                <c:pt idx="1158" formatCode="0.0">
                  <c:v>50.106071304892438</c:v>
                </c:pt>
                <c:pt idx="1159" formatCode="0.0">
                  <c:v>50.316470145509562</c:v>
                </c:pt>
                <c:pt idx="1160" formatCode="0.0">
                  <c:v>50.511542101893724</c:v>
                </c:pt>
                <c:pt idx="1161" formatCode="0.0">
                  <c:v>50.691227753237357</c:v>
                </c:pt>
                <c:pt idx="1162" formatCode="0.0">
                  <c:v>50.855472365550433</c:v>
                </c:pt>
                <c:pt idx="1163" formatCode="0.0">
                  <c:v>51.004225908332913</c:v>
                </c:pt>
                <c:pt idx="1164" formatCode="0.0">
                  <c:v>51.13744306981468</c:v>
                </c:pt>
                <c:pt idx="1165" formatCode="0.0">
                  <c:v>51.255083270757858</c:v>
                </c:pt>
                <c:pt idx="1166" formatCode="0.0">
                  <c:v>51.357110676817641</c:v>
                </c:pt>
                <c:pt idx="1167" formatCode="0.0">
                  <c:v>51.443494209457732</c:v>
                </c:pt>
                <c:pt idx="1168" formatCode="0.0">
                  <c:v>51.514207555417315</c:v>
                </c:pt>
                <c:pt idx="1169" formatCode="0.0">
                  <c:v>51.569229174726196</c:v>
                </c:pt>
                <c:pt idx="1170" formatCode="0.0">
                  <c:v>51.608542307266106</c:v>
                </c:pt>
                <c:pt idx="1171" formatCode="0.0">
                  <c:v>51.632134977876042</c:v>
                </c:pt>
                <c:pt idx="1172" formatCode="0.0">
                  <c:v>51.64</c:v>
                </c:pt>
                <c:pt idx="1173" formatCode="0.0">
                  <c:v>51.632134977876049</c:v>
                </c:pt>
                <c:pt idx="1174" formatCode="0.0">
                  <c:v>51.608542307266106</c:v>
                </c:pt>
                <c:pt idx="1175" formatCode="0.0">
                  <c:v>51.569229174726196</c:v>
                </c:pt>
                <c:pt idx="1176" formatCode="0.0">
                  <c:v>51.514207555417322</c:v>
                </c:pt>
                <c:pt idx="1177" formatCode="0.0">
                  <c:v>51.443494209457747</c:v>
                </c:pt>
                <c:pt idx="1178" formatCode="0.0">
                  <c:v>51.357110676817648</c:v>
                </c:pt>
                <c:pt idx="1179" formatCode="0.0">
                  <c:v>51.255083270757865</c:v>
                </c:pt>
                <c:pt idx="1180" formatCode="0.0">
                  <c:v>51.137443069814694</c:v>
                </c:pt>
                <c:pt idx="1181" formatCode="0.0">
                  <c:v>51.004225908332927</c:v>
                </c:pt>
                <c:pt idx="1182" formatCode="0.0">
                  <c:v>50.855472365550419</c:v>
                </c:pt>
                <c:pt idx="1183" formatCode="0.0">
                  <c:v>50.691227753237371</c:v>
                </c:pt>
                <c:pt idx="1184" formatCode="0.0">
                  <c:v>50.511542101893738</c:v>
                </c:pt>
                <c:pt idx="1185" formatCode="0.0">
                  <c:v>50.316470145509534</c:v>
                </c:pt>
                <c:pt idx="1186" formatCode="0.0">
                  <c:v>50.10607130489246</c:v>
                </c:pt>
                <c:pt idx="1187" formatCode="0.0">
                  <c:v>49.880409669567499</c:v>
                </c:pt>
                <c:pt idx="1188" formatCode="0.0">
                  <c:v>49.639553978254767</c:v>
                </c:pt>
                <c:pt idx="1189" formatCode="0.0">
                  <c:v>49.383577597931151</c:v>
                </c:pt>
                <c:pt idx="1190" formatCode="0.0">
                  <c:v>49.112558501481743</c:v>
                </c:pt>
                <c:pt idx="1191" formatCode="0.0">
                  <c:v>48.82657924394875</c:v>
                </c:pt>
                <c:pt idx="1192" formatCode="0.0">
                  <c:v>48.525726937384299</c:v>
                </c:pt>
                <c:pt idx="1193" formatCode="0.0">
                  <c:v>48.210093224315507</c:v>
                </c:pt>
                <c:pt idx="1194" formatCode="0.0">
                  <c:v>47.879774249828934</c:v>
                </c:pt>
                <c:pt idx="1195" formatCode="0.0">
                  <c:v>47.534870632284004</c:v>
                </c:pt>
                <c:pt idx="1196" formatCode="0.0">
                  <c:v>47.175487432663914</c:v>
                </c:pt>
                <c:pt idx="1197" formatCode="0.0">
                  <c:v>46.801734122572633</c:v>
                </c:pt>
                <c:pt idx="1198" formatCode="0.0">
                  <c:v>46.413724550888958</c:v>
                </c:pt>
                <c:pt idx="1199" formatCode="0.0">
                  <c:v>46.01157690908731</c:v>
                </c:pt>
                <c:pt idx="1200" formatCode="0.0">
                  <c:v>45.59541369523501</c:v>
                </c:pt>
                <c:pt idx="1201" formatCode="0.0">
                  <c:v>45.165361676678451</c:v>
                </c:pt>
                <c:pt idx="1202" formatCode="0.0">
                  <c:v>44.721551851428401</c:v>
                </c:pt>
                <c:pt idx="1203" formatCode="0.0">
                  <c:v>44.264119408257102</c:v>
                </c:pt>
                <c:pt idx="1204" formatCode="0.0">
                  <c:v>43.793203685517888</c:v>
                </c:pt>
                <c:pt idx="1205" formatCode="0.0">
                  <c:v>43.30894812870168</c:v>
                </c:pt>
                <c:pt idx="1206" formatCode="0.0">
                  <c:v>42.811500246742369</c:v>
                </c:pt>
                <c:pt idx="1207" formatCode="0.0">
                  <c:v>42.301011567083584</c:v>
                </c:pt>
                <c:pt idx="1208" formatCode="0.0">
                  <c:v>41.777637589522257</c:v>
                </c:pt>
                <c:pt idx="1209" formatCode="0.0">
                  <c:v>41.241537738842204</c:v>
                </c:pt>
                <c:pt idx="1210" formatCode="0.0">
                  <c:v>40.692875316251161</c:v>
                </c:pt>
                <c:pt idx="1211" formatCode="0.0">
                  <c:v>40.131817449637936</c:v>
                </c:pt>
                <c:pt idx="1212" formatCode="0.0">
                  <c:v>39.558535042664019</c:v>
                </c:pt>
                <c:pt idx="1213" formatCode="0.0">
                  <c:v>38.973202722703974</c:v>
                </c:pt>
                <c:pt idx="1214" formatCode="0.0">
                  <c:v>38.375998787652705</c:v>
                </c:pt>
                <c:pt idx="1215" formatCode="0.0">
                  <c:v>37.767105151613947</c:v>
                </c:pt>
                <c:pt idx="1216" formatCode="0.0">
                  <c:v>37.146707289487964</c:v>
                </c:pt>
                <c:pt idx="1217" formatCode="0.0">
                  <c:v>36.514994180473373</c:v>
                </c:pt>
                <c:pt idx="1218" formatCode="0.0">
                  <c:v>35.872158250502586</c:v>
                </c:pt>
                <c:pt idx="1219" formatCode="0.0">
                  <c:v>35.218395313627433</c:v>
                </c:pt>
                <c:pt idx="1220" formatCode="0.0">
                  <c:v>34.553904512371489</c:v>
                </c:pt>
                <c:pt idx="1221" formatCode="0.0">
                  <c:v>33.878888257069754</c:v>
                </c:pt>
                <c:pt idx="1222" formatCode="0.0">
                  <c:v>33.193552164212896</c:v>
                </c:pt>
                <c:pt idx="1223" formatCode="0.0">
                  <c:v>32.498104993813648</c:v>
                </c:pt>
                <c:pt idx="1224" formatCode="0.0">
                  <c:v>31.792758585816937</c:v>
                </c:pt>
                <c:pt idx="1225" formatCode="0.0">
                  <c:v>31.077727795571761</c:v>
                </c:pt>
                <c:pt idx="1226" formatCode="0.0">
                  <c:v>30.353230428383348</c:v>
                </c:pt>
                <c:pt idx="1227" formatCode="0.0">
                  <c:v>29.619487173168103</c:v>
                </c:pt>
                <c:pt idx="1228" formatCode="0.0">
                  <c:v>28.876721535229343</c:v>
                </c:pt>
                <c:pt idx="1229" formatCode="0.0">
                  <c:v>28.125159768176022</c:v>
                </c:pt>
                <c:pt idx="1230" formatCode="0.0">
                  <c:v>27.365030805002775</c:v>
                </c:pt>
                <c:pt idx="1231" formatCode="0.0">
                  <c:v>26.596566188355162</c:v>
                </c:pt>
                <c:pt idx="1232" formatCode="0.0">
                  <c:v>25.820000000000011</c:v>
                </c:pt>
                <c:pt idx="1233" formatCode="0.0">
                  <c:v>25.035568789520902</c:v>
                </c:pt>
                <c:pt idx="1234" formatCode="0.0">
                  <c:v>24.243511502263345</c:v>
                </c:pt>
                <c:pt idx="1235" formatCode="0.0">
                  <c:v>23.444069406550195</c:v>
                </c:pt>
                <c:pt idx="1236" formatCode="0.0">
                  <c:v>22.637486020188007</c:v>
                </c:pt>
                <c:pt idx="1237" formatCode="0.0">
                  <c:v>21.824007036289821</c:v>
                </c:pt>
                <c:pt idx="1238" formatCode="0.0">
                  <c:v>21.003880248434307</c:v>
                </c:pt>
                <c:pt idx="1239" formatCode="0.0">
                  <c:v>20.177355475186133</c:v>
                </c:pt>
                <c:pt idx="1240" formatCode="0.0">
                  <c:v>19.344684483997785</c:v>
                </c:pt>
                <c:pt idx="1241" formatCode="0.0">
                  <c:v>18.506120914519276</c:v>
                </c:pt>
                <c:pt idx="1242" formatCode="0.0">
                  <c:v>17.661920201337555</c:v>
                </c:pt>
                <c:pt idx="1243" formatCode="0.0">
                  <c:v>16.812339496167645</c:v>
                </c:pt>
                <c:pt idx="1244" formatCode="0.0">
                  <c:v>15.957637589522241</c:v>
                </c:pt>
                <c:pt idx="1245" formatCode="0.0">
                  <c:v>15.098074831882133</c:v>
                </c:pt>
                <c:pt idx="1246" formatCode="0.0">
                  <c:v>14.2339130543899</c:v>
                </c:pt>
                <c:pt idx="1247" formatCode="0.0">
                  <c:v>13.365415489094111</c:v>
                </c:pt>
                <c:pt idx="1248" formatCode="0.0">
                  <c:v>12.492846688766834</c:v>
                </c:pt>
                <c:pt idx="1249" formatCode="0.0">
                  <c:v>11.616472446317236</c:v>
                </c:pt>
                <c:pt idx="1250" formatCode="0.0">
                  <c:v>10.736559713829195</c:v>
                </c:pt>
                <c:pt idx="1251" formatCode="0.0">
                  <c:v>9.8533765212447531</c:v>
                </c:pt>
                <c:pt idx="1252" formatCode="0.0">
                  <c:v>8.9671918947203171</c:v>
                </c:pt>
                <c:pt idx="1253" formatCode="0.0">
                  <c:v>8.0782757746776106</c:v>
                </c:pt>
                <c:pt idx="1254" formatCode="0.0">
                  <c:v>7.1868989335777425</c:v>
                </c:pt>
                <c:pt idx="1255" formatCode="0.0">
                  <c:v>6.2933328934418347</c:v>
                </c:pt>
                <c:pt idx="1256" formatCode="0.0">
                  <c:v>5.3978498431416995</c:v>
                </c:pt>
                <c:pt idx="1257" formatCode="0.0">
                  <c:v>4.5007225554890153</c:v>
                </c:pt>
                <c:pt idx="1258" formatCode="0.0">
                  <c:v>3.6022243041466342</c:v>
                </c:pt>
                <c:pt idx="1259" formatCode="0.0">
                  <c:v>2.7026287803856786</c:v>
                </c:pt>
                <c:pt idx="1260" formatCode="0.0">
                  <c:v>1.8022100097170823</c:v>
                </c:pt>
                <c:pt idx="1261" formatCode="0.0">
                  <c:v>0.90124226842130872</c:v>
                </c:pt>
                <c:pt idx="1262" formatCode="0.0">
                  <c:v>4.4286666348036799E-14</c:v>
                </c:pt>
                <c:pt idx="1263" formatCode="0.0">
                  <c:v>-0.90124226842122024</c:v>
                </c:pt>
                <c:pt idx="1264" formatCode="0.0">
                  <c:v>-1.8022100097171774</c:v>
                </c:pt>
                <c:pt idx="1265" formatCode="0.0">
                  <c:v>-2.7026287803855906</c:v>
                </c:pt>
                <c:pt idx="1266" formatCode="0.0">
                  <c:v>-3.6022243041465454</c:v>
                </c:pt>
                <c:pt idx="1267" formatCode="0.0">
                  <c:v>-4.5007225554891104</c:v>
                </c:pt>
                <c:pt idx="1268" formatCode="0.0">
                  <c:v>-5.3978498431416115</c:v>
                </c:pt>
                <c:pt idx="1269" formatCode="0.0">
                  <c:v>-6.2933328934417458</c:v>
                </c:pt>
                <c:pt idx="1270" formatCode="0.0">
                  <c:v>-7.1868989335778366</c:v>
                </c:pt>
                <c:pt idx="1271" formatCode="0.0">
                  <c:v>-8.0782757746775236</c:v>
                </c:pt>
                <c:pt idx="1272" formatCode="0.0">
                  <c:v>-8.96719189472023</c:v>
                </c:pt>
                <c:pt idx="1273" formatCode="0.0">
                  <c:v>-9.8533765212446642</c:v>
                </c:pt>
                <c:pt idx="1274" formatCode="0.0">
                  <c:v>-10.736559713829108</c:v>
                </c:pt>
                <c:pt idx="1275" formatCode="0.0">
                  <c:v>-11.61647244631715</c:v>
                </c:pt>
                <c:pt idx="1276" formatCode="0.0">
                  <c:v>-12.492846688766749</c:v>
                </c:pt>
                <c:pt idx="1277" formatCode="0.0">
                  <c:v>-13.365415489094202</c:v>
                </c:pt>
                <c:pt idx="1278" formatCode="0.0">
                  <c:v>-14.233913054389815</c:v>
                </c:pt>
                <c:pt idx="1279" formatCode="0.0">
                  <c:v>-15.098074831882046</c:v>
                </c:pt>
                <c:pt idx="1280" formatCode="0.0">
                  <c:v>-15.95763758952233</c:v>
                </c:pt>
                <c:pt idx="1281" formatCode="0.0">
                  <c:v>-16.81233949616756</c:v>
                </c:pt>
                <c:pt idx="1282" formatCode="0.0">
                  <c:v>-17.661920201337473</c:v>
                </c:pt>
                <c:pt idx="1283" formatCode="0.0">
                  <c:v>-18.506120914519364</c:v>
                </c:pt>
                <c:pt idx="1284" formatCode="0.0">
                  <c:v>-19.344684483997703</c:v>
                </c:pt>
                <c:pt idx="1285" formatCode="0.0">
                  <c:v>-20.177355475186051</c:v>
                </c:pt>
                <c:pt idx="1286" formatCode="0.0">
                  <c:v>-21.003880248434225</c:v>
                </c:pt>
                <c:pt idx="1287" formatCode="0.0">
                  <c:v>-21.824007036289739</c:v>
                </c:pt>
                <c:pt idx="1288" formatCode="0.0">
                  <c:v>-22.637486020187925</c:v>
                </c:pt>
                <c:pt idx="1289" formatCode="0.0">
                  <c:v>-23.444069406550113</c:v>
                </c:pt>
                <c:pt idx="1290" formatCode="0.0">
                  <c:v>-24.243511502263434</c:v>
                </c:pt>
                <c:pt idx="1291" formatCode="0.0">
                  <c:v>-25.035568789520827</c:v>
                </c:pt>
                <c:pt idx="1292" formatCode="0.0">
                  <c:v>-25.819999999999933</c:v>
                </c:pt>
                <c:pt idx="1293" formatCode="0.0">
                  <c:v>-26.596566188355244</c:v>
                </c:pt>
                <c:pt idx="1294" formatCode="0.0">
                  <c:v>-27.3650308050027</c:v>
                </c:pt>
                <c:pt idx="1295" formatCode="0.0">
                  <c:v>-28.125159768175948</c:v>
                </c:pt>
                <c:pt idx="1296" formatCode="0.0">
                  <c:v>-28.876721535229422</c:v>
                </c:pt>
                <c:pt idx="1297" formatCode="0.0">
                  <c:v>-29.619487173168029</c:v>
                </c:pt>
                <c:pt idx="1298" formatCode="0.0">
                  <c:v>-30.353230428383277</c:v>
                </c:pt>
                <c:pt idx="1299" formatCode="0.0">
                  <c:v>-31.077727795571693</c:v>
                </c:pt>
                <c:pt idx="1300" formatCode="0.0">
                  <c:v>-31.792758585817012</c:v>
                </c:pt>
                <c:pt idx="1301" formatCode="0.0">
                  <c:v>-32.498104993813577</c:v>
                </c:pt>
                <c:pt idx="1302" formatCode="0.0">
                  <c:v>-33.193552164212825</c:v>
                </c:pt>
                <c:pt idx="1303" formatCode="0.0">
                  <c:v>-33.878888257069825</c:v>
                </c:pt>
                <c:pt idx="1304" formatCode="0.0">
                  <c:v>-34.553904512371432</c:v>
                </c:pt>
                <c:pt idx="1305" formatCode="0.0">
                  <c:v>-35.218395313627369</c:v>
                </c:pt>
                <c:pt idx="1306" formatCode="0.0">
                  <c:v>-35.872158250502657</c:v>
                </c:pt>
                <c:pt idx="1307" formatCode="0.0">
                  <c:v>-36.514994180473316</c:v>
                </c:pt>
                <c:pt idx="1308" formatCode="0.0">
                  <c:v>-37.146707289487907</c:v>
                </c:pt>
                <c:pt idx="1309" formatCode="0.0">
                  <c:v>-37.767105151614011</c:v>
                </c:pt>
                <c:pt idx="1310" formatCode="0.0">
                  <c:v>-38.375998787652648</c:v>
                </c:pt>
                <c:pt idx="1311" formatCode="0.0">
                  <c:v>-38.973202722703917</c:v>
                </c:pt>
                <c:pt idx="1312" formatCode="0.0">
                  <c:v>-39.558535042663962</c:v>
                </c:pt>
                <c:pt idx="1313" formatCode="0.0">
                  <c:v>-40.131817449637992</c:v>
                </c:pt>
                <c:pt idx="1314" formatCode="0.0">
                  <c:v>-40.692875316251111</c:v>
                </c:pt>
                <c:pt idx="1315" formatCode="0.0">
                  <c:v>-41.241537738842155</c:v>
                </c:pt>
                <c:pt idx="1316" formatCode="0.0">
                  <c:v>-41.777637589522307</c:v>
                </c:pt>
                <c:pt idx="1317" formatCode="0.0">
                  <c:v>-42.301011567083535</c:v>
                </c:pt>
                <c:pt idx="1318" formatCode="0.0">
                  <c:v>-42.811500246742312</c:v>
                </c:pt>
                <c:pt idx="1319" formatCode="0.0">
                  <c:v>-43.308948128701736</c:v>
                </c:pt>
                <c:pt idx="1320" formatCode="0.0">
                  <c:v>-43.793203685517845</c:v>
                </c:pt>
                <c:pt idx="1321" formatCode="0.0">
                  <c:v>-44.264119408257052</c:v>
                </c:pt>
                <c:pt idx="1322" formatCode="0.0">
                  <c:v>-44.721551851428359</c:v>
                </c:pt>
                <c:pt idx="1323" formatCode="0.0">
                  <c:v>-45.165361676678408</c:v>
                </c:pt>
                <c:pt idx="1324" formatCode="0.0">
                  <c:v>-45.595413695234974</c:v>
                </c:pt>
                <c:pt idx="1325" formatCode="0.0">
                  <c:v>-46.011576909087275</c:v>
                </c:pt>
                <c:pt idx="1326" formatCode="0.0">
                  <c:v>-46.413724550889</c:v>
                </c:pt>
                <c:pt idx="1327" formatCode="0.0">
                  <c:v>-46.801734122572597</c:v>
                </c:pt>
                <c:pt idx="1328" formatCode="0.0">
                  <c:v>-47.175487432663878</c:v>
                </c:pt>
                <c:pt idx="1329" formatCode="0.0">
                  <c:v>-47.53487063228404</c:v>
                </c:pt>
                <c:pt idx="1330" formatCode="0.0">
                  <c:v>-47.879774249828898</c:v>
                </c:pt>
                <c:pt idx="1331" formatCode="0.0">
                  <c:v>-48.210093224315479</c:v>
                </c:pt>
                <c:pt idx="1332" formatCode="0.0">
                  <c:v>-48.525726937384334</c:v>
                </c:pt>
                <c:pt idx="1333" formatCode="0.0">
                  <c:v>-48.826579243948721</c:v>
                </c:pt>
                <c:pt idx="1334" formatCode="0.0">
                  <c:v>-49.112558501481715</c:v>
                </c:pt>
                <c:pt idx="1335" formatCode="0.0">
                  <c:v>-49.383577597931122</c:v>
                </c:pt>
                <c:pt idx="1336" formatCode="0.0">
                  <c:v>-49.639553978254796</c:v>
                </c:pt>
                <c:pt idx="1337" formatCode="0.0">
                  <c:v>-49.880409669567477</c:v>
                </c:pt>
                <c:pt idx="1338" formatCode="0.0">
                  <c:v>-50.106071304892438</c:v>
                </c:pt>
                <c:pt idx="1339" formatCode="0.0">
                  <c:v>-50.316470145509555</c:v>
                </c:pt>
                <c:pt idx="1340" formatCode="0.0">
                  <c:v>-50.511542101893724</c:v>
                </c:pt>
                <c:pt idx="1341" formatCode="0.0">
                  <c:v>-50.691227753237349</c:v>
                </c:pt>
                <c:pt idx="1342" formatCode="0.0">
                  <c:v>-50.855472365550433</c:v>
                </c:pt>
                <c:pt idx="1343" formatCode="0.0">
                  <c:v>-51.004225908332913</c:v>
                </c:pt>
                <c:pt idx="1344" formatCode="0.0">
                  <c:v>-51.13744306981468</c:v>
                </c:pt>
                <c:pt idx="1345" formatCode="0.0">
                  <c:v>-51.255083270757879</c:v>
                </c:pt>
                <c:pt idx="1346" formatCode="0.0">
                  <c:v>-51.357110676817641</c:v>
                </c:pt>
                <c:pt idx="1347" formatCode="0.0">
                  <c:v>-51.443494209457732</c:v>
                </c:pt>
                <c:pt idx="1348" formatCode="0.0">
                  <c:v>-51.514207555417315</c:v>
                </c:pt>
                <c:pt idx="1349" formatCode="0.0">
                  <c:v>-51.569229174726196</c:v>
                </c:pt>
                <c:pt idx="1350" formatCode="0.0">
                  <c:v>-51.608542307266106</c:v>
                </c:pt>
                <c:pt idx="1351" formatCode="0.0">
                  <c:v>-51.632134977876042</c:v>
                </c:pt>
                <c:pt idx="1352" formatCode="0.0">
                  <c:v>-51.64</c:v>
                </c:pt>
                <c:pt idx="1353" formatCode="0.0">
                  <c:v>-51.632134977876049</c:v>
                </c:pt>
                <c:pt idx="1354" formatCode="0.0">
                  <c:v>-51.608542307266106</c:v>
                </c:pt>
                <c:pt idx="1355" formatCode="0.0">
                  <c:v>-51.569229174726196</c:v>
                </c:pt>
                <c:pt idx="1356" formatCode="0.0">
                  <c:v>-51.514207555417322</c:v>
                </c:pt>
                <c:pt idx="1357" formatCode="0.0">
                  <c:v>-51.443494209457747</c:v>
                </c:pt>
                <c:pt idx="1358" formatCode="0.0">
                  <c:v>-51.357110676817648</c:v>
                </c:pt>
                <c:pt idx="1359" formatCode="0.0">
                  <c:v>-51.255083270757865</c:v>
                </c:pt>
                <c:pt idx="1360" formatCode="0.0">
                  <c:v>-51.137443069814694</c:v>
                </c:pt>
                <c:pt idx="1361" formatCode="0.0">
                  <c:v>-51.004225908332927</c:v>
                </c:pt>
                <c:pt idx="1362" formatCode="0.0">
                  <c:v>-50.855472365550419</c:v>
                </c:pt>
                <c:pt idx="1363" formatCode="0.0">
                  <c:v>-50.691227753237371</c:v>
                </c:pt>
                <c:pt idx="1364" formatCode="0.0">
                  <c:v>-50.511542101893738</c:v>
                </c:pt>
                <c:pt idx="1365" formatCode="0.0">
                  <c:v>-50.316470145509534</c:v>
                </c:pt>
                <c:pt idx="1366" formatCode="0.0">
                  <c:v>-50.10607130489246</c:v>
                </c:pt>
                <c:pt idx="1367" formatCode="0.0">
                  <c:v>-49.880409669567506</c:v>
                </c:pt>
                <c:pt idx="1368" formatCode="0.0">
                  <c:v>-49.639553978254774</c:v>
                </c:pt>
                <c:pt idx="1369" formatCode="0.0">
                  <c:v>-49.383577597931151</c:v>
                </c:pt>
                <c:pt idx="1370" formatCode="0.0">
                  <c:v>-49.112558501481743</c:v>
                </c:pt>
                <c:pt idx="1371" formatCode="0.0">
                  <c:v>-48.826579243948757</c:v>
                </c:pt>
                <c:pt idx="1372" formatCode="0.0">
                  <c:v>-48.525726937384299</c:v>
                </c:pt>
                <c:pt idx="1373" formatCode="0.0">
                  <c:v>-48.210093224315507</c:v>
                </c:pt>
                <c:pt idx="1374" formatCode="0.0">
                  <c:v>-47.879774249828941</c:v>
                </c:pt>
                <c:pt idx="1375" formatCode="0.0">
                  <c:v>-47.534870632284004</c:v>
                </c:pt>
                <c:pt idx="1376" formatCode="0.0">
                  <c:v>-47.175487432663921</c:v>
                </c:pt>
                <c:pt idx="1377" formatCode="0.0">
                  <c:v>-46.80173412257264</c:v>
                </c:pt>
                <c:pt idx="1378" formatCode="0.0">
                  <c:v>-46.413724550888965</c:v>
                </c:pt>
                <c:pt idx="1379" formatCode="0.0">
                  <c:v>-46.011576909087317</c:v>
                </c:pt>
                <c:pt idx="1380" formatCode="0.0">
                  <c:v>-45.59541369523501</c:v>
                </c:pt>
                <c:pt idx="1381" formatCode="0.0">
                  <c:v>-45.165361676678366</c:v>
                </c:pt>
                <c:pt idx="1382" formatCode="0.0">
                  <c:v>-44.721551851428401</c:v>
                </c:pt>
                <c:pt idx="1383" formatCode="0.0">
                  <c:v>-44.264119408257102</c:v>
                </c:pt>
                <c:pt idx="1384" formatCode="0.0">
                  <c:v>-43.793203685517888</c:v>
                </c:pt>
                <c:pt idx="1385" formatCode="0.0">
                  <c:v>-43.30894812870168</c:v>
                </c:pt>
                <c:pt idx="1386" formatCode="0.0">
                  <c:v>-42.811500246742369</c:v>
                </c:pt>
                <c:pt idx="1387" formatCode="0.0">
                  <c:v>-42.301011567083584</c:v>
                </c:pt>
                <c:pt idx="1388" formatCode="0.0">
                  <c:v>-41.777637589522257</c:v>
                </c:pt>
                <c:pt idx="1389" formatCode="0.0">
                  <c:v>-41.241537738842212</c:v>
                </c:pt>
                <c:pt idx="1390" formatCode="0.0">
                  <c:v>-40.692875316251168</c:v>
                </c:pt>
                <c:pt idx="1391" formatCode="0.0">
                  <c:v>-40.131817449637936</c:v>
                </c:pt>
                <c:pt idx="1392" formatCode="0.0">
                  <c:v>-39.558535042664026</c:v>
                </c:pt>
                <c:pt idx="1393" formatCode="0.0">
                  <c:v>-38.973202722703981</c:v>
                </c:pt>
                <c:pt idx="1394" formatCode="0.0">
                  <c:v>-38.375998787652712</c:v>
                </c:pt>
                <c:pt idx="1395" formatCode="0.0">
                  <c:v>-37.767105151613954</c:v>
                </c:pt>
                <c:pt idx="1396" formatCode="0.0">
                  <c:v>-37.146707289487971</c:v>
                </c:pt>
                <c:pt idx="1397" formatCode="0.0">
                  <c:v>-36.51499418047338</c:v>
                </c:pt>
                <c:pt idx="1398" formatCode="0.0">
                  <c:v>-35.872158250502594</c:v>
                </c:pt>
                <c:pt idx="1399" formatCode="0.0">
                  <c:v>-35.21839531362744</c:v>
                </c:pt>
                <c:pt idx="1400" formatCode="0.0">
                  <c:v>-34.553904512371496</c:v>
                </c:pt>
                <c:pt idx="1401" formatCode="0.0">
                  <c:v>-33.878888257069761</c:v>
                </c:pt>
                <c:pt idx="1402" formatCode="0.0">
                  <c:v>-33.193552164212896</c:v>
                </c:pt>
                <c:pt idx="1403" formatCode="0.0">
                  <c:v>-32.498104993813655</c:v>
                </c:pt>
                <c:pt idx="1404" formatCode="0.0">
                  <c:v>-31.792758585816944</c:v>
                </c:pt>
                <c:pt idx="1405" formatCode="0.0">
                  <c:v>-31.077727795571768</c:v>
                </c:pt>
                <c:pt idx="1406" formatCode="0.0">
                  <c:v>-30.353230428383352</c:v>
                </c:pt>
                <c:pt idx="1407" formatCode="0.0">
                  <c:v>-29.619487173168103</c:v>
                </c:pt>
                <c:pt idx="1408" formatCode="0.0">
                  <c:v>-28.876721535229347</c:v>
                </c:pt>
                <c:pt idx="1409" formatCode="0.0">
                  <c:v>-28.125159768176026</c:v>
                </c:pt>
                <c:pt idx="1410" formatCode="0.0">
                  <c:v>-27.365030805002782</c:v>
                </c:pt>
                <c:pt idx="1411" formatCode="0.0">
                  <c:v>-26.596566188355169</c:v>
                </c:pt>
                <c:pt idx="1412" formatCode="0.0">
                  <c:v>-25.820000000000018</c:v>
                </c:pt>
                <c:pt idx="1413" formatCode="0.0">
                  <c:v>-25.035568789520909</c:v>
                </c:pt>
                <c:pt idx="1414" formatCode="0.0">
                  <c:v>-24.243511502263352</c:v>
                </c:pt>
                <c:pt idx="1415" formatCode="0.0">
                  <c:v>-23.444069406550199</c:v>
                </c:pt>
                <c:pt idx="1416" formatCode="0.0">
                  <c:v>-22.63748602018801</c:v>
                </c:pt>
                <c:pt idx="1417" formatCode="0.0">
                  <c:v>-21.824007036289657</c:v>
                </c:pt>
                <c:pt idx="1418" formatCode="0.0">
                  <c:v>-21.00388024843431</c:v>
                </c:pt>
                <c:pt idx="1419" formatCode="0.0">
                  <c:v>-20.177355475186136</c:v>
                </c:pt>
                <c:pt idx="1420" formatCode="0.0">
                  <c:v>-19.344684483997792</c:v>
                </c:pt>
                <c:pt idx="1421" formatCode="0.0">
                  <c:v>-18.506120914519279</c:v>
                </c:pt>
                <c:pt idx="1422" formatCode="0.0">
                  <c:v>-17.661920201337562</c:v>
                </c:pt>
                <c:pt idx="1423" formatCode="0.0">
                  <c:v>-16.812339496167652</c:v>
                </c:pt>
                <c:pt idx="1424" formatCode="0.0">
                  <c:v>-15.957637589522246</c:v>
                </c:pt>
                <c:pt idx="1425" formatCode="0.0">
                  <c:v>-15.098074831882139</c:v>
                </c:pt>
                <c:pt idx="1426" formatCode="0.0">
                  <c:v>-14.233913054389905</c:v>
                </c:pt>
                <c:pt idx="1427" formatCode="0.0">
                  <c:v>-13.365415489094117</c:v>
                </c:pt>
                <c:pt idx="1428" formatCode="0.0">
                  <c:v>-12.492846688766841</c:v>
                </c:pt>
                <c:pt idx="1429" formatCode="0.0">
                  <c:v>-11.616472446317243</c:v>
                </c:pt>
                <c:pt idx="1430" formatCode="0.0">
                  <c:v>-10.736559713829202</c:v>
                </c:pt>
                <c:pt idx="1431" formatCode="0.0">
                  <c:v>-9.8533765212447584</c:v>
                </c:pt>
                <c:pt idx="1432" formatCode="0.0">
                  <c:v>-8.9671918947203224</c:v>
                </c:pt>
                <c:pt idx="1433" formatCode="0.0">
                  <c:v>-8.0782757746776159</c:v>
                </c:pt>
                <c:pt idx="1434" formatCode="0.0">
                  <c:v>-7.1868989335777496</c:v>
                </c:pt>
                <c:pt idx="1435" formatCode="0.0">
                  <c:v>-6.2933328934418409</c:v>
                </c:pt>
                <c:pt idx="1436" formatCode="0.0">
                  <c:v>-5.3978498431417057</c:v>
                </c:pt>
                <c:pt idx="1437" formatCode="0.0">
                  <c:v>-4.5007225554890216</c:v>
                </c:pt>
                <c:pt idx="1438" formatCode="0.0">
                  <c:v>-3.60222430414664</c:v>
                </c:pt>
                <c:pt idx="1439" formatCode="0.0">
                  <c:v>-2.7026287803856852</c:v>
                </c:pt>
                <c:pt idx="1440" formatCode="0.0">
                  <c:v>-1.8022100097170888</c:v>
                </c:pt>
                <c:pt idx="1441" formatCode="0.0">
                  <c:v>-0.90124226842131516</c:v>
                </c:pt>
                <c:pt idx="1442" formatCode="0.0">
                  <c:v>-5.0613332969184907E-14</c:v>
                </c:pt>
                <c:pt idx="1443" formatCode="0.0">
                  <c:v>0.90124226842121391</c:v>
                </c:pt>
                <c:pt idx="1444" formatCode="0.0">
                  <c:v>1.8022100097171709</c:v>
                </c:pt>
                <c:pt idx="1445" formatCode="0.0">
                  <c:v>2.702628780385584</c:v>
                </c:pt>
                <c:pt idx="1446" formatCode="0.0">
                  <c:v>3.6022243041465387</c:v>
                </c:pt>
                <c:pt idx="1447" formatCode="0.0">
                  <c:v>4.5007225554891033</c:v>
                </c:pt>
                <c:pt idx="1448" formatCode="0.0">
                  <c:v>5.3978498431416053</c:v>
                </c:pt>
                <c:pt idx="1449" formatCode="0.0">
                  <c:v>6.2933328934417405</c:v>
                </c:pt>
                <c:pt idx="1450" formatCode="0.0">
                  <c:v>7.1868989335778295</c:v>
                </c:pt>
                <c:pt idx="1451" formatCode="0.0">
                  <c:v>8.0782757746775182</c:v>
                </c:pt>
                <c:pt idx="1452" formatCode="0.0">
                  <c:v>8.9671918947202229</c:v>
                </c:pt>
                <c:pt idx="1453" formatCode="0.0">
                  <c:v>9.8533765212448401</c:v>
                </c:pt>
                <c:pt idx="1454" formatCode="0.0">
                  <c:v>10.736559713829102</c:v>
                </c:pt>
                <c:pt idx="1455" formatCode="0.0">
                  <c:v>11.616472446317145</c:v>
                </c:pt>
                <c:pt idx="1456" formatCode="0.0">
                  <c:v>12.492846688766743</c:v>
                </c:pt>
                <c:pt idx="1457" formatCode="0.0">
                  <c:v>13.365415489094197</c:v>
                </c:pt>
                <c:pt idx="1458" formatCode="0.0">
                  <c:v>14.233913054389808</c:v>
                </c:pt>
                <c:pt idx="1459" formatCode="0.0">
                  <c:v>15.098074831882041</c:v>
                </c:pt>
                <c:pt idx="1460" formatCode="0.0">
                  <c:v>15.957637589522324</c:v>
                </c:pt>
                <c:pt idx="1461" formatCode="0.0">
                  <c:v>16.812339496167557</c:v>
                </c:pt>
                <c:pt idx="1462" formatCode="0.0">
                  <c:v>17.661920201337466</c:v>
                </c:pt>
                <c:pt idx="1463" formatCode="0.0">
                  <c:v>18.506120914519357</c:v>
                </c:pt>
                <c:pt idx="1464" formatCode="0.0">
                  <c:v>19.344684483997696</c:v>
                </c:pt>
                <c:pt idx="1465" formatCode="0.0">
                  <c:v>20.177355475186047</c:v>
                </c:pt>
                <c:pt idx="1466" formatCode="0.0">
                  <c:v>21.003880248434221</c:v>
                </c:pt>
                <c:pt idx="1467" formatCode="0.0">
                  <c:v>21.824007036289732</c:v>
                </c:pt>
                <c:pt idx="1468" formatCode="0.0">
                  <c:v>22.637486020187922</c:v>
                </c:pt>
                <c:pt idx="1469" formatCode="0.0">
                  <c:v>23.44406940655011</c:v>
                </c:pt>
                <c:pt idx="1470" formatCode="0.0">
                  <c:v>24.243511502263427</c:v>
                </c:pt>
                <c:pt idx="1471" formatCode="0.0">
                  <c:v>25.03556878952082</c:v>
                </c:pt>
                <c:pt idx="1472" formatCode="0.0">
                  <c:v>25.819999999999929</c:v>
                </c:pt>
                <c:pt idx="1473" formatCode="0.0">
                  <c:v>26.596566188355236</c:v>
                </c:pt>
                <c:pt idx="1474" formatCode="0.0">
                  <c:v>27.365030805002696</c:v>
                </c:pt>
                <c:pt idx="1475" formatCode="0.0">
                  <c:v>28.125159768175941</c:v>
                </c:pt>
                <c:pt idx="1476" formatCode="0.0">
                  <c:v>28.876721535229418</c:v>
                </c:pt>
                <c:pt idx="1477" formatCode="0.0">
                  <c:v>29.619487173168025</c:v>
                </c:pt>
                <c:pt idx="1478" formatCode="0.0">
                  <c:v>30.353230428383274</c:v>
                </c:pt>
                <c:pt idx="1479" formatCode="0.0">
                  <c:v>31.077727795571686</c:v>
                </c:pt>
                <c:pt idx="1480" formatCode="0.0">
                  <c:v>31.792758585817012</c:v>
                </c:pt>
                <c:pt idx="1481" formatCode="0.0">
                  <c:v>32.498104993813577</c:v>
                </c:pt>
                <c:pt idx="1482" formatCode="0.0">
                  <c:v>33.193552164212818</c:v>
                </c:pt>
                <c:pt idx="1483" formatCode="0.0">
                  <c:v>33.878888257069825</c:v>
                </c:pt>
                <c:pt idx="1484" formatCode="0.0">
                  <c:v>34.553904512371425</c:v>
                </c:pt>
                <c:pt idx="1485" formatCode="0.0">
                  <c:v>35.218395313627362</c:v>
                </c:pt>
                <c:pt idx="1486" formatCode="0.0">
                  <c:v>35.872158250502657</c:v>
                </c:pt>
                <c:pt idx="1487" formatCode="0.0">
                  <c:v>36.514994180473309</c:v>
                </c:pt>
                <c:pt idx="1488" formatCode="0.0">
                  <c:v>37.1467072894879</c:v>
                </c:pt>
                <c:pt idx="1489" formatCode="0.0">
                  <c:v>37.767105151614011</c:v>
                </c:pt>
                <c:pt idx="1490" formatCode="0.0">
                  <c:v>38.375998787652648</c:v>
                </c:pt>
                <c:pt idx="1491" formatCode="0.0">
                  <c:v>38.97320272270391</c:v>
                </c:pt>
                <c:pt idx="1492" formatCode="0.0">
                  <c:v>39.558535042663962</c:v>
                </c:pt>
                <c:pt idx="1493" formatCode="0.0">
                  <c:v>40.131817449637992</c:v>
                </c:pt>
                <c:pt idx="1494" formatCode="0.0">
                  <c:v>40.692875316251104</c:v>
                </c:pt>
                <c:pt idx="1495" formatCode="0.0">
                  <c:v>41.241537738842148</c:v>
                </c:pt>
                <c:pt idx="1496" formatCode="0.0">
                  <c:v>41.777637589522307</c:v>
                </c:pt>
                <c:pt idx="1497" formatCode="0.0">
                  <c:v>42.301011567083528</c:v>
                </c:pt>
                <c:pt idx="1498" formatCode="0.0">
                  <c:v>42.811500246742312</c:v>
                </c:pt>
                <c:pt idx="1499" formatCode="0.0">
                  <c:v>43.308948128701729</c:v>
                </c:pt>
                <c:pt idx="1500" formatCode="0.0">
                  <c:v>43.793203685517838</c:v>
                </c:pt>
                <c:pt idx="1501" formatCode="0.0">
                  <c:v>44.264119408257045</c:v>
                </c:pt>
                <c:pt idx="1502" formatCode="0.0">
                  <c:v>44.721551851428359</c:v>
                </c:pt>
                <c:pt idx="1503" formatCode="0.0">
                  <c:v>45.165361676678408</c:v>
                </c:pt>
                <c:pt idx="1504" formatCode="0.0">
                  <c:v>45.595413695234967</c:v>
                </c:pt>
                <c:pt idx="1505" formatCode="0.0">
                  <c:v>46.011576909087275</c:v>
                </c:pt>
                <c:pt idx="1506" formatCode="0.0">
                  <c:v>46.413724550889</c:v>
                </c:pt>
                <c:pt idx="1507" formatCode="0.0">
                  <c:v>46.80173412257259</c:v>
                </c:pt>
                <c:pt idx="1508" formatCode="0.0">
                  <c:v>47.175487432663871</c:v>
                </c:pt>
                <c:pt idx="1509" formatCode="0.0">
                  <c:v>47.53487063228404</c:v>
                </c:pt>
                <c:pt idx="1510" formatCode="0.0">
                  <c:v>47.879774249828898</c:v>
                </c:pt>
                <c:pt idx="1511" formatCode="0.0">
                  <c:v>48.210093224315479</c:v>
                </c:pt>
                <c:pt idx="1512" formatCode="0.0">
                  <c:v>48.525726937384327</c:v>
                </c:pt>
                <c:pt idx="1513" formatCode="0.0">
                  <c:v>48.826579243948721</c:v>
                </c:pt>
                <c:pt idx="1514" formatCode="0.0">
                  <c:v>49.112558501481715</c:v>
                </c:pt>
                <c:pt idx="1515" formatCode="0.0">
                  <c:v>49.383577597931122</c:v>
                </c:pt>
                <c:pt idx="1516" formatCode="0.0">
                  <c:v>49.639553978254796</c:v>
                </c:pt>
                <c:pt idx="1517" formatCode="0.0">
                  <c:v>49.880409669567477</c:v>
                </c:pt>
                <c:pt idx="1518" formatCode="0.0">
                  <c:v>50.106071304892438</c:v>
                </c:pt>
                <c:pt idx="1519" formatCode="0.0">
                  <c:v>50.316470145509555</c:v>
                </c:pt>
                <c:pt idx="1520" formatCode="0.0">
                  <c:v>50.511542101893724</c:v>
                </c:pt>
                <c:pt idx="1521" formatCode="0.0">
                  <c:v>50.691227753237349</c:v>
                </c:pt>
                <c:pt idx="1522" formatCode="0.0">
                  <c:v>50.855472365550433</c:v>
                </c:pt>
                <c:pt idx="1523" formatCode="0.0">
                  <c:v>51.004225908332913</c:v>
                </c:pt>
                <c:pt idx="1524" formatCode="0.0">
                  <c:v>51.13744306981468</c:v>
                </c:pt>
                <c:pt idx="1525" formatCode="0.0">
                  <c:v>51.255083270757879</c:v>
                </c:pt>
                <c:pt idx="1526" formatCode="0.0">
                  <c:v>51.357110676817641</c:v>
                </c:pt>
                <c:pt idx="1527" formatCode="0.0">
                  <c:v>51.443494209457732</c:v>
                </c:pt>
                <c:pt idx="1528" formatCode="0.0">
                  <c:v>51.514207555417315</c:v>
                </c:pt>
                <c:pt idx="1529" formatCode="0.0">
                  <c:v>51.569229174726196</c:v>
                </c:pt>
                <c:pt idx="1530" formatCode="0.0">
                  <c:v>51.608542307266106</c:v>
                </c:pt>
                <c:pt idx="1531" formatCode="0.0">
                  <c:v>51.632134977876042</c:v>
                </c:pt>
                <c:pt idx="1532" formatCode="0.0">
                  <c:v>51.64</c:v>
                </c:pt>
                <c:pt idx="1533" formatCode="0.0">
                  <c:v>51.632134977876049</c:v>
                </c:pt>
                <c:pt idx="1534" formatCode="0.0">
                  <c:v>51.608542307266106</c:v>
                </c:pt>
                <c:pt idx="1535" formatCode="0.0">
                  <c:v>51.569229174726196</c:v>
                </c:pt>
                <c:pt idx="1536" formatCode="0.0">
                  <c:v>51.514207555417322</c:v>
                </c:pt>
                <c:pt idx="1537" formatCode="0.0">
                  <c:v>51.443494209457747</c:v>
                </c:pt>
                <c:pt idx="1538" formatCode="0.0">
                  <c:v>51.357110676817626</c:v>
                </c:pt>
                <c:pt idx="1539" formatCode="0.0">
                  <c:v>51.255083270757865</c:v>
                </c:pt>
                <c:pt idx="1540" formatCode="0.0">
                  <c:v>51.137443069814701</c:v>
                </c:pt>
                <c:pt idx="1541" formatCode="0.0">
                  <c:v>51.004225908332927</c:v>
                </c:pt>
                <c:pt idx="1542" formatCode="0.0">
                  <c:v>50.855472365550426</c:v>
                </c:pt>
                <c:pt idx="1543" formatCode="0.0">
                  <c:v>50.691227753237371</c:v>
                </c:pt>
                <c:pt idx="1544" formatCode="0.0">
                  <c:v>50.511542101893745</c:v>
                </c:pt>
                <c:pt idx="1545" formatCode="0.0">
                  <c:v>50.316470145509534</c:v>
                </c:pt>
                <c:pt idx="1546" formatCode="0.0">
                  <c:v>50.106071304892467</c:v>
                </c:pt>
                <c:pt idx="1547" formatCode="0.0">
                  <c:v>49.880409669567506</c:v>
                </c:pt>
                <c:pt idx="1548" formatCode="0.0">
                  <c:v>49.639553978254774</c:v>
                </c:pt>
                <c:pt idx="1549" formatCode="0.0">
                  <c:v>49.383577597931151</c:v>
                </c:pt>
                <c:pt idx="1550" formatCode="0.0">
                  <c:v>49.112558501481743</c:v>
                </c:pt>
                <c:pt idx="1551" formatCode="0.0">
                  <c:v>48.826579243948757</c:v>
                </c:pt>
                <c:pt idx="1552" formatCode="0.0">
                  <c:v>48.525726937384306</c:v>
                </c:pt>
                <c:pt idx="1553" formatCode="0.0">
                  <c:v>48.210093224315514</c:v>
                </c:pt>
                <c:pt idx="1554" formatCode="0.0">
                  <c:v>47.879774249828941</c:v>
                </c:pt>
                <c:pt idx="1555" formatCode="0.0">
                  <c:v>47.534870632284004</c:v>
                </c:pt>
                <c:pt idx="1556" formatCode="0.0">
                  <c:v>47.175487432663921</c:v>
                </c:pt>
                <c:pt idx="1557" formatCode="0.0">
                  <c:v>46.80173412257264</c:v>
                </c:pt>
                <c:pt idx="1558" formatCode="0.0">
                  <c:v>46.413724550888965</c:v>
                </c:pt>
                <c:pt idx="1559" formatCode="0.0">
                  <c:v>46.011576909087317</c:v>
                </c:pt>
                <c:pt idx="1560" formatCode="0.0">
                  <c:v>45.595413695235017</c:v>
                </c:pt>
                <c:pt idx="1561" formatCode="0.0">
                  <c:v>45.165361676678366</c:v>
                </c:pt>
                <c:pt idx="1562" formatCode="0.0">
                  <c:v>44.721551851428408</c:v>
                </c:pt>
                <c:pt idx="1563" formatCode="0.0">
                  <c:v>44.264119408257102</c:v>
                </c:pt>
                <c:pt idx="1564" formatCode="0.0">
                  <c:v>43.793203685517895</c:v>
                </c:pt>
                <c:pt idx="1565" formatCode="0.0">
                  <c:v>43.308948128701687</c:v>
                </c:pt>
                <c:pt idx="1566" formatCode="0.0">
                  <c:v>42.811500246742376</c:v>
                </c:pt>
                <c:pt idx="1567" formatCode="0.0">
                  <c:v>42.301011567083592</c:v>
                </c:pt>
                <c:pt idx="1568" formatCode="0.0">
                  <c:v>41.777637589522264</c:v>
                </c:pt>
                <c:pt idx="1569" formatCode="0.0">
                  <c:v>41.241537738842212</c:v>
                </c:pt>
                <c:pt idx="1570" formatCode="0.0">
                  <c:v>40.692875316251168</c:v>
                </c:pt>
                <c:pt idx="1571" formatCode="0.0">
                  <c:v>40.131817449637943</c:v>
                </c:pt>
                <c:pt idx="1572" formatCode="0.0">
                  <c:v>39.558535042664033</c:v>
                </c:pt>
                <c:pt idx="1573" formatCode="0.0">
                  <c:v>38.973202722703988</c:v>
                </c:pt>
                <c:pt idx="1574" formatCode="0.0">
                  <c:v>38.375998787652591</c:v>
                </c:pt>
                <c:pt idx="1575" formatCode="0.0">
                  <c:v>37.767105151613954</c:v>
                </c:pt>
                <c:pt idx="1576" formatCode="0.0">
                  <c:v>37.146707289487978</c:v>
                </c:pt>
                <c:pt idx="1577" formatCode="0.0">
                  <c:v>36.514994180473387</c:v>
                </c:pt>
                <c:pt idx="1578" formatCode="0.0">
                  <c:v>35.872158250502601</c:v>
                </c:pt>
                <c:pt idx="1579" formatCode="0.0">
                  <c:v>35.218395313627447</c:v>
                </c:pt>
                <c:pt idx="1580" formatCode="0.0">
                  <c:v>34.553904512371503</c:v>
                </c:pt>
                <c:pt idx="1581" formatCode="0.0">
                  <c:v>33.878888257069768</c:v>
                </c:pt>
                <c:pt idx="1582" formatCode="0.0">
                  <c:v>33.193552164212903</c:v>
                </c:pt>
                <c:pt idx="1583" formatCode="0.0">
                  <c:v>32.498104993813662</c:v>
                </c:pt>
                <c:pt idx="1584" formatCode="0.0">
                  <c:v>31.792758585816948</c:v>
                </c:pt>
                <c:pt idx="1585" formatCode="0.0">
                  <c:v>31.077727795571771</c:v>
                </c:pt>
                <c:pt idx="1586" formatCode="0.0">
                  <c:v>30.353230428383359</c:v>
                </c:pt>
                <c:pt idx="1587" formatCode="0.0">
                  <c:v>29.61948717316811</c:v>
                </c:pt>
                <c:pt idx="1588" formatCode="0.0">
                  <c:v>28.876721535229354</c:v>
                </c:pt>
                <c:pt idx="1589" formatCode="0.0">
                  <c:v>28.125159768176033</c:v>
                </c:pt>
                <c:pt idx="1590" formatCode="0.0">
                  <c:v>27.365030805002789</c:v>
                </c:pt>
                <c:pt idx="1591" formatCode="0.0">
                  <c:v>26.596566188355172</c:v>
                </c:pt>
                <c:pt idx="1592" formatCode="0.0">
                  <c:v>25.820000000000022</c:v>
                </c:pt>
                <c:pt idx="1593" formatCode="0.0">
                  <c:v>25.035568789520916</c:v>
                </c:pt>
                <c:pt idx="1594" formatCode="0.0">
                  <c:v>24.24351150226336</c:v>
                </c:pt>
                <c:pt idx="1595" formatCode="0.0">
                  <c:v>23.444069406550206</c:v>
                </c:pt>
                <c:pt idx="1596" formatCode="0.0">
                  <c:v>22.637486020188017</c:v>
                </c:pt>
                <c:pt idx="1597" formatCode="0.0">
                  <c:v>21.824007036289665</c:v>
                </c:pt>
                <c:pt idx="1598" formatCode="0.0">
                  <c:v>21.003880248434317</c:v>
                </c:pt>
                <c:pt idx="1599" formatCode="0.0">
                  <c:v>20.177355475186143</c:v>
                </c:pt>
                <c:pt idx="1600" formatCode="0.0">
                  <c:v>19.344684483997796</c:v>
                </c:pt>
                <c:pt idx="1601" formatCode="0.0">
                  <c:v>18.50612091451929</c:v>
                </c:pt>
                <c:pt idx="1602" formatCode="0.0">
                  <c:v>17.661920201337566</c:v>
                </c:pt>
                <c:pt idx="1603" formatCode="0.0">
                  <c:v>16.81233949616766</c:v>
                </c:pt>
                <c:pt idx="1604" formatCode="0.0">
                  <c:v>15.957637589522252</c:v>
                </c:pt>
                <c:pt idx="1605" formatCode="0.0">
                  <c:v>15.098074831882144</c:v>
                </c:pt>
                <c:pt idx="1606" formatCode="0.0">
                  <c:v>14.233913054389911</c:v>
                </c:pt>
                <c:pt idx="1607" formatCode="0.0">
                  <c:v>13.365415489094122</c:v>
                </c:pt>
                <c:pt idx="1608" formatCode="0.0">
                  <c:v>12.492846688766846</c:v>
                </c:pt>
                <c:pt idx="1609" formatCode="0.0">
                  <c:v>11.61647244631725</c:v>
                </c:pt>
                <c:pt idx="1610" formatCode="0.0">
                  <c:v>10.736559713829028</c:v>
                </c:pt>
                <c:pt idx="1611" formatCode="0.0">
                  <c:v>9.8533765212447655</c:v>
                </c:pt>
                <c:pt idx="1612" formatCode="0.0">
                  <c:v>8.9671918947203295</c:v>
                </c:pt>
                <c:pt idx="1613" formatCode="0.0">
                  <c:v>8.0782757746776248</c:v>
                </c:pt>
                <c:pt idx="1614" formatCode="0.0">
                  <c:v>7.1868989335777549</c:v>
                </c:pt>
                <c:pt idx="1615" formatCode="0.0">
                  <c:v>6.2933328934418471</c:v>
                </c:pt>
                <c:pt idx="1616" formatCode="0.0">
                  <c:v>5.3978498431417119</c:v>
                </c:pt>
                <c:pt idx="1617" formatCode="0.0">
                  <c:v>4.5007225554890287</c:v>
                </c:pt>
                <c:pt idx="1618" formatCode="0.0">
                  <c:v>3.6022243041466466</c:v>
                </c:pt>
                <c:pt idx="1619" formatCode="0.0">
                  <c:v>2.7026287803856919</c:v>
                </c:pt>
                <c:pt idx="1620" formatCode="0.0">
                  <c:v>1.802210009717095</c:v>
                </c:pt>
                <c:pt idx="1621" formatCode="0.0">
                  <c:v>0.90124226842132149</c:v>
                </c:pt>
                <c:pt idx="1622" formatCode="0.0">
                  <c:v>5.6939999590333029E-14</c:v>
                </c:pt>
                <c:pt idx="1623" formatCode="0.0">
                  <c:v>-0.90124226842120769</c:v>
                </c:pt>
                <c:pt idx="1624" formatCode="0.0">
                  <c:v>-1.8022100097171645</c:v>
                </c:pt>
                <c:pt idx="1625" formatCode="0.0">
                  <c:v>-2.7026287803855777</c:v>
                </c:pt>
                <c:pt idx="1626" formatCode="0.0">
                  <c:v>-3.6022243041465334</c:v>
                </c:pt>
                <c:pt idx="1627" formatCode="0.0">
                  <c:v>-4.5007225554890979</c:v>
                </c:pt>
                <c:pt idx="1628" formatCode="0.0">
                  <c:v>-5.3978498431415991</c:v>
                </c:pt>
                <c:pt idx="1629" formatCode="0.0">
                  <c:v>-6.2933328934417343</c:v>
                </c:pt>
                <c:pt idx="1630" formatCode="0.0">
                  <c:v>-7.1868989335778233</c:v>
                </c:pt>
                <c:pt idx="1631" formatCode="0.0">
                  <c:v>-8.0782757746775111</c:v>
                </c:pt>
                <c:pt idx="1632" formatCode="0.0">
                  <c:v>-8.9671918947202158</c:v>
                </c:pt>
                <c:pt idx="1633" formatCode="0.0">
                  <c:v>-9.853376521244833</c:v>
                </c:pt>
                <c:pt idx="1634" formatCode="0.0">
                  <c:v>-10.736559713829095</c:v>
                </c:pt>
                <c:pt idx="1635" formatCode="0.0">
                  <c:v>-11.616472446317138</c:v>
                </c:pt>
                <c:pt idx="1636" formatCode="0.0">
                  <c:v>-12.492846688766736</c:v>
                </c:pt>
                <c:pt idx="1637" formatCode="0.0">
                  <c:v>-13.365415489094191</c:v>
                </c:pt>
                <c:pt idx="1638" formatCode="0.0">
                  <c:v>-14.233913054389802</c:v>
                </c:pt>
                <c:pt idx="1639" formatCode="0.0">
                  <c:v>-15.098074831882036</c:v>
                </c:pt>
                <c:pt idx="1640" formatCode="0.0">
                  <c:v>-15.957637589522317</c:v>
                </c:pt>
                <c:pt idx="1641" formatCode="0.0">
                  <c:v>-16.812339496167549</c:v>
                </c:pt>
                <c:pt idx="1642" formatCode="0.0">
                  <c:v>-17.661920201337463</c:v>
                </c:pt>
                <c:pt idx="1643" formatCode="0.0">
                  <c:v>-18.50612091451935</c:v>
                </c:pt>
                <c:pt idx="1644" formatCode="0.0">
                  <c:v>-19.344684483997693</c:v>
                </c:pt>
                <c:pt idx="1645" formatCode="0.0">
                  <c:v>-20.17735547518604</c:v>
                </c:pt>
                <c:pt idx="1646" formatCode="0.0">
                  <c:v>-21.003880248434385</c:v>
                </c:pt>
                <c:pt idx="1647" formatCode="0.0">
                  <c:v>-21.824007036289728</c:v>
                </c:pt>
                <c:pt idx="1648" formatCode="0.0">
                  <c:v>-22.637486020187914</c:v>
                </c:pt>
                <c:pt idx="1649" formatCode="0.0">
                  <c:v>-23.444069406550106</c:v>
                </c:pt>
                <c:pt idx="1650" formatCode="0.0">
                  <c:v>-24.24351150226342</c:v>
                </c:pt>
                <c:pt idx="1651" formatCode="0.0">
                  <c:v>-25.035568789520816</c:v>
                </c:pt>
                <c:pt idx="1652" formatCode="0.0">
                  <c:v>-25.819999999999922</c:v>
                </c:pt>
                <c:pt idx="1653" formatCode="0.0">
                  <c:v>-26.596566188355233</c:v>
                </c:pt>
                <c:pt idx="1654" formatCode="0.0">
                  <c:v>-27.365030805002689</c:v>
                </c:pt>
                <c:pt idx="1655" formatCode="0.0">
                  <c:v>-28.125159768175937</c:v>
                </c:pt>
                <c:pt idx="1656" formatCode="0.0">
                  <c:v>-28.876721535229411</c:v>
                </c:pt>
                <c:pt idx="1657" formatCode="0.0">
                  <c:v>-29.619487173168018</c:v>
                </c:pt>
                <c:pt idx="1658" formatCode="0.0">
                  <c:v>-30.353230428383267</c:v>
                </c:pt>
                <c:pt idx="1659" formatCode="0.0">
                  <c:v>-31.077727795571683</c:v>
                </c:pt>
                <c:pt idx="1660" formatCode="0.0">
                  <c:v>-31.792758585817005</c:v>
                </c:pt>
                <c:pt idx="1661" formatCode="0.0">
                  <c:v>-32.498104993813577</c:v>
                </c:pt>
                <c:pt idx="1662" formatCode="0.0">
                  <c:v>-33.193552164212811</c:v>
                </c:pt>
                <c:pt idx="1663" formatCode="0.0">
                  <c:v>-33.878888257069818</c:v>
                </c:pt>
                <c:pt idx="1664" formatCode="0.0">
                  <c:v>-34.553904512371417</c:v>
                </c:pt>
                <c:pt idx="1665" formatCode="0.0">
                  <c:v>-35.218395313627362</c:v>
                </c:pt>
                <c:pt idx="1666" formatCode="0.0">
                  <c:v>-35.87215825050265</c:v>
                </c:pt>
                <c:pt idx="1667" formatCode="0.0">
                  <c:v>-36.514994180473309</c:v>
                </c:pt>
                <c:pt idx="1668" formatCode="0.0">
                  <c:v>-37.1467072894879</c:v>
                </c:pt>
                <c:pt idx="1669" formatCode="0.0">
                  <c:v>-37.767105151614004</c:v>
                </c:pt>
                <c:pt idx="1670" formatCode="0.0">
                  <c:v>-38.375998787652641</c:v>
                </c:pt>
                <c:pt idx="1671" formatCode="0.0">
                  <c:v>-38.97320272270391</c:v>
                </c:pt>
                <c:pt idx="1672" formatCode="0.0">
                  <c:v>-39.558535042663955</c:v>
                </c:pt>
                <c:pt idx="1673" formatCode="0.0">
                  <c:v>-40.131817449637992</c:v>
                </c:pt>
                <c:pt idx="1674" formatCode="0.0">
                  <c:v>-40.692875316251097</c:v>
                </c:pt>
                <c:pt idx="1675" formatCode="0.0">
                  <c:v>-41.241537738842148</c:v>
                </c:pt>
                <c:pt idx="1676" formatCode="0.0">
                  <c:v>-41.777637589522307</c:v>
                </c:pt>
                <c:pt idx="1677" formatCode="0.0">
                  <c:v>-42.301011567083528</c:v>
                </c:pt>
                <c:pt idx="1678" formatCode="0.0">
                  <c:v>-42.811500246742312</c:v>
                </c:pt>
                <c:pt idx="1679" formatCode="0.0">
                  <c:v>-43.308948128701722</c:v>
                </c:pt>
                <c:pt idx="1680" formatCode="0.0">
                  <c:v>-43.793203685517831</c:v>
                </c:pt>
                <c:pt idx="1681" formatCode="0.0">
                  <c:v>-44.264119408257045</c:v>
                </c:pt>
                <c:pt idx="1682" formatCode="0.0">
                  <c:v>-44.721551851428444</c:v>
                </c:pt>
                <c:pt idx="1683" formatCode="0.0">
                  <c:v>-45.165361676678401</c:v>
                </c:pt>
                <c:pt idx="1684" formatCode="0.0">
                  <c:v>-45.595413695234967</c:v>
                </c:pt>
                <c:pt idx="1685" formatCode="0.0">
                  <c:v>-46.011576909087267</c:v>
                </c:pt>
                <c:pt idx="1686" formatCode="0.0">
                  <c:v>-46.413724550888993</c:v>
                </c:pt>
                <c:pt idx="1687" formatCode="0.0">
                  <c:v>-46.80173412257259</c:v>
                </c:pt>
                <c:pt idx="1688" formatCode="0.0">
                  <c:v>-47.175487432663871</c:v>
                </c:pt>
                <c:pt idx="1689" formatCode="0.0">
                  <c:v>-47.534870632284033</c:v>
                </c:pt>
                <c:pt idx="1690" formatCode="0.0">
                  <c:v>-47.879774249828898</c:v>
                </c:pt>
                <c:pt idx="1691" formatCode="0.0">
                  <c:v>-48.210093224315472</c:v>
                </c:pt>
                <c:pt idx="1692" formatCode="0.0">
                  <c:v>-48.525726937384327</c:v>
                </c:pt>
                <c:pt idx="1693" formatCode="0.0">
                  <c:v>-48.826579243948714</c:v>
                </c:pt>
                <c:pt idx="1694" formatCode="0.0">
                  <c:v>-49.112558501481715</c:v>
                </c:pt>
                <c:pt idx="1695" formatCode="0.0">
                  <c:v>-49.383577597931122</c:v>
                </c:pt>
                <c:pt idx="1696" formatCode="0.0">
                  <c:v>-49.639553978254789</c:v>
                </c:pt>
                <c:pt idx="1697" formatCode="0.0">
                  <c:v>-49.880409669567477</c:v>
                </c:pt>
                <c:pt idx="1698" formatCode="0.0">
                  <c:v>-50.106071304892438</c:v>
                </c:pt>
                <c:pt idx="1699" formatCode="0.0">
                  <c:v>-50.316470145509555</c:v>
                </c:pt>
                <c:pt idx="1700" formatCode="0.0">
                  <c:v>-50.511542101893717</c:v>
                </c:pt>
                <c:pt idx="1701" formatCode="0.0">
                  <c:v>-50.691227753237349</c:v>
                </c:pt>
                <c:pt idx="1702" formatCode="0.0">
                  <c:v>-50.855472365550433</c:v>
                </c:pt>
                <c:pt idx="1703" formatCode="0.0">
                  <c:v>-51.004225908332913</c:v>
                </c:pt>
                <c:pt idx="1704" formatCode="0.0">
                  <c:v>-51.13744306981468</c:v>
                </c:pt>
                <c:pt idx="1705" formatCode="0.0">
                  <c:v>-51.255083270757879</c:v>
                </c:pt>
                <c:pt idx="1706" formatCode="0.0">
                  <c:v>-51.357110676817634</c:v>
                </c:pt>
                <c:pt idx="1707" formatCode="0.0">
                  <c:v>-51.443494209457732</c:v>
                </c:pt>
                <c:pt idx="1708" formatCode="0.0">
                  <c:v>-51.514207555417315</c:v>
                </c:pt>
                <c:pt idx="1709" formatCode="0.0">
                  <c:v>-51.569229174726196</c:v>
                </c:pt>
                <c:pt idx="1710" formatCode="0.0">
                  <c:v>-51.608542307266099</c:v>
                </c:pt>
                <c:pt idx="1711" formatCode="0.0">
                  <c:v>-51.632134977876042</c:v>
                </c:pt>
                <c:pt idx="1712" formatCode="0.0">
                  <c:v>-51.64</c:v>
                </c:pt>
                <c:pt idx="1713" formatCode="0.0">
                  <c:v>-51.632134977876049</c:v>
                </c:pt>
                <c:pt idx="1714" formatCode="0.0">
                  <c:v>-51.608542307266106</c:v>
                </c:pt>
                <c:pt idx="1715" formatCode="0.0">
                  <c:v>-51.569229174726196</c:v>
                </c:pt>
                <c:pt idx="1716" formatCode="0.0">
                  <c:v>-51.514207555417329</c:v>
                </c:pt>
                <c:pt idx="1717" formatCode="0.0">
                  <c:v>-51.443494209457747</c:v>
                </c:pt>
                <c:pt idx="1718" formatCode="0.0">
                  <c:v>-51.357110676817626</c:v>
                </c:pt>
                <c:pt idx="1719" formatCode="0.0">
                  <c:v>-51.255083270757865</c:v>
                </c:pt>
                <c:pt idx="1720" formatCode="0.0">
                  <c:v>-51.137443069814701</c:v>
                </c:pt>
                <c:pt idx="1721" formatCode="0.0">
                  <c:v>-51.004225908332934</c:v>
                </c:pt>
                <c:pt idx="1722" formatCode="0.0">
                  <c:v>-50.855472365550426</c:v>
                </c:pt>
                <c:pt idx="1723" formatCode="0.0">
                  <c:v>-50.691227753237371</c:v>
                </c:pt>
                <c:pt idx="1724" formatCode="0.0">
                  <c:v>-50.511542101893745</c:v>
                </c:pt>
                <c:pt idx="1725" formatCode="0.0">
                  <c:v>-50.316470145509534</c:v>
                </c:pt>
                <c:pt idx="1726" formatCode="0.0">
                  <c:v>-50.106071304892467</c:v>
                </c:pt>
                <c:pt idx="1727" formatCode="0.0">
                  <c:v>-49.880409669567506</c:v>
                </c:pt>
                <c:pt idx="1728" formatCode="0.0">
                  <c:v>-49.639553978254774</c:v>
                </c:pt>
                <c:pt idx="1729" formatCode="0.0">
                  <c:v>-49.383577597931158</c:v>
                </c:pt>
                <c:pt idx="1730" formatCode="0.0">
                  <c:v>-49.11255850148175</c:v>
                </c:pt>
                <c:pt idx="1731" formatCode="0.0">
                  <c:v>-48.826579243948757</c:v>
                </c:pt>
                <c:pt idx="1732" formatCode="0.0">
                  <c:v>-48.525726937384306</c:v>
                </c:pt>
                <c:pt idx="1733" formatCode="0.0">
                  <c:v>-48.210093224315514</c:v>
                </c:pt>
                <c:pt idx="1734" formatCode="0.0">
                  <c:v>-47.879774249828941</c:v>
                </c:pt>
                <c:pt idx="1735" formatCode="0.0">
                  <c:v>-47.534870632284012</c:v>
                </c:pt>
                <c:pt idx="1736" formatCode="0.0">
                  <c:v>-47.175487432663921</c:v>
                </c:pt>
                <c:pt idx="1737" formatCode="0.0">
                  <c:v>-46.801734122572647</c:v>
                </c:pt>
                <c:pt idx="1738" formatCode="0.0">
                  <c:v>-46.413724550888965</c:v>
                </c:pt>
                <c:pt idx="1739" formatCode="0.0">
                  <c:v>-46.011576909087324</c:v>
                </c:pt>
                <c:pt idx="1740" formatCode="0.0">
                  <c:v>-45.595413695235017</c:v>
                </c:pt>
                <c:pt idx="1741" formatCode="0.0">
                  <c:v>-45.165361676678373</c:v>
                </c:pt>
                <c:pt idx="1742" formatCode="0.0">
                  <c:v>-44.721551851428408</c:v>
                </c:pt>
                <c:pt idx="1743" formatCode="0.0">
                  <c:v>-44.264119408257109</c:v>
                </c:pt>
                <c:pt idx="1744" formatCode="0.0">
                  <c:v>-43.793203685517895</c:v>
                </c:pt>
                <c:pt idx="1745" formatCode="0.0">
                  <c:v>-43.308948128701687</c:v>
                </c:pt>
                <c:pt idx="1746" formatCode="0.0">
                  <c:v>-42.811500246742376</c:v>
                </c:pt>
                <c:pt idx="1747" formatCode="0.0">
                  <c:v>-42.301011567083592</c:v>
                </c:pt>
                <c:pt idx="1748" formatCode="0.0">
                  <c:v>-41.777637589522271</c:v>
                </c:pt>
                <c:pt idx="1749" formatCode="0.0">
                  <c:v>-41.241537738842219</c:v>
                </c:pt>
                <c:pt idx="1750" formatCode="0.0">
                  <c:v>-40.692875316251168</c:v>
                </c:pt>
                <c:pt idx="1751" formatCode="0.0">
                  <c:v>-40.13181744963795</c:v>
                </c:pt>
                <c:pt idx="1752" formatCode="0.0">
                  <c:v>-39.558535042664033</c:v>
                </c:pt>
                <c:pt idx="1753" formatCode="0.0">
                  <c:v>-38.973202722703988</c:v>
                </c:pt>
                <c:pt idx="1754" formatCode="0.0">
                  <c:v>-38.375998787652598</c:v>
                </c:pt>
                <c:pt idx="1755" formatCode="0.0">
                  <c:v>-37.767105151613961</c:v>
                </c:pt>
                <c:pt idx="1756" formatCode="0.0">
                  <c:v>-37.146707289487985</c:v>
                </c:pt>
                <c:pt idx="1757" formatCode="0.0">
                  <c:v>-36.514994180473394</c:v>
                </c:pt>
                <c:pt idx="1758" formatCode="0.0">
                  <c:v>-35.872158250502608</c:v>
                </c:pt>
                <c:pt idx="1759" formatCode="0.0">
                  <c:v>-35.218395313627454</c:v>
                </c:pt>
                <c:pt idx="1760" formatCode="0.0">
                  <c:v>-34.55390451237151</c:v>
                </c:pt>
                <c:pt idx="1761" formatCode="0.0">
                  <c:v>-33.878888257069768</c:v>
                </c:pt>
                <c:pt idx="1762" formatCode="0.0">
                  <c:v>-33.193552164212903</c:v>
                </c:pt>
                <c:pt idx="1763" formatCode="0.0">
                  <c:v>-32.498104993813669</c:v>
                </c:pt>
                <c:pt idx="1764" formatCode="0.0">
                  <c:v>-31.792758585816955</c:v>
                </c:pt>
                <c:pt idx="1765" formatCode="0.0">
                  <c:v>-31.077727795571779</c:v>
                </c:pt>
                <c:pt idx="1766" formatCode="0.0">
                  <c:v>-30.353230428383366</c:v>
                </c:pt>
                <c:pt idx="1767" formatCode="0.0">
                  <c:v>-29.619487173168114</c:v>
                </c:pt>
                <c:pt idx="1768" formatCode="0.0">
                  <c:v>-28.876721535229358</c:v>
                </c:pt>
                <c:pt idx="1769" formatCode="0.0">
                  <c:v>-28.12515976817604</c:v>
                </c:pt>
                <c:pt idx="1770" formatCode="0.0">
                  <c:v>-27.365030805002792</c:v>
                </c:pt>
                <c:pt idx="1771" formatCode="0.0">
                  <c:v>-26.59656618835518</c:v>
                </c:pt>
                <c:pt idx="1772" formatCode="0.0">
                  <c:v>-25.820000000000029</c:v>
                </c:pt>
                <c:pt idx="1773" formatCode="0.0">
                  <c:v>-25.035568789520919</c:v>
                </c:pt>
                <c:pt idx="1774" formatCode="0.0">
                  <c:v>-24.243511502263363</c:v>
                </c:pt>
                <c:pt idx="1775" formatCode="0.0">
                  <c:v>-23.444069406550213</c:v>
                </c:pt>
                <c:pt idx="1776" formatCode="0.0">
                  <c:v>-22.637486020188025</c:v>
                </c:pt>
                <c:pt idx="1777" formatCode="0.0">
                  <c:v>-21.824007036289672</c:v>
                </c:pt>
                <c:pt idx="1778" formatCode="0.0">
                  <c:v>-21.003880248434324</c:v>
                </c:pt>
                <c:pt idx="1779" formatCode="0.0">
                  <c:v>-20.17735547518615</c:v>
                </c:pt>
                <c:pt idx="1780" formatCode="0.0">
                  <c:v>-19.344684483997803</c:v>
                </c:pt>
                <c:pt idx="1781" formatCode="0.0">
                  <c:v>-18.506120914519293</c:v>
                </c:pt>
                <c:pt idx="1782" formatCode="0.0">
                  <c:v>-17.661920201337573</c:v>
                </c:pt>
                <c:pt idx="1783" formatCode="0.0">
                  <c:v>-16.812339496167663</c:v>
                </c:pt>
                <c:pt idx="1784" formatCode="0.0">
                  <c:v>-15.957637589522259</c:v>
                </c:pt>
                <c:pt idx="1785" formatCode="0.0">
                  <c:v>-15.098074831882149</c:v>
                </c:pt>
                <c:pt idx="1786" formatCode="0.0">
                  <c:v>-14.233913054389918</c:v>
                </c:pt>
                <c:pt idx="1787" formatCode="0.0">
                  <c:v>-13.365415489094127</c:v>
                </c:pt>
                <c:pt idx="1788" formatCode="0.0">
                  <c:v>-12.492846688766853</c:v>
                </c:pt>
                <c:pt idx="1789" formatCode="0.0">
                  <c:v>-11.616472446317255</c:v>
                </c:pt>
                <c:pt idx="1790" formatCode="0.0">
                  <c:v>-10.736559713829033</c:v>
                </c:pt>
                <c:pt idx="1791" formatCode="0.0">
                  <c:v>-9.8533765212447708</c:v>
                </c:pt>
                <c:pt idx="1792" formatCode="0.0">
                  <c:v>-8.9671918947203348</c:v>
                </c:pt>
                <c:pt idx="1793" formatCode="0.0">
                  <c:v>-8.0782757746776301</c:v>
                </c:pt>
                <c:pt idx="1794" formatCode="0.0">
                  <c:v>-7.1868989335777602</c:v>
                </c:pt>
                <c:pt idx="1795" formatCode="0.0">
                  <c:v>-6.2933328934418533</c:v>
                </c:pt>
                <c:pt idx="1796" formatCode="0.0">
                  <c:v>-5.3978498431417181</c:v>
                </c:pt>
                <c:pt idx="1797" formatCode="0.0">
                  <c:v>-4.5007225554890349</c:v>
                </c:pt>
                <c:pt idx="1798" formatCode="0.0">
                  <c:v>-3.6022243041466528</c:v>
                </c:pt>
                <c:pt idx="1799" formatCode="0.0">
                  <c:v>-2.7026287803856976</c:v>
                </c:pt>
                <c:pt idx="1800" formatCode="0.0">
                  <c:v>-1.8022100097171014</c:v>
                </c:pt>
                <c:pt idx="1801" formatCode="0.0">
                  <c:v>-0.90124226842132771</c:v>
                </c:pt>
                <c:pt idx="1802" formatCode="0.0">
                  <c:v>-6.3266666211481137E-14</c:v>
                </c:pt>
                <c:pt idx="1803" formatCode="0.0">
                  <c:v>0.90124226842138466</c:v>
                </c:pt>
                <c:pt idx="1804" formatCode="0.0">
                  <c:v>1.8022100097171583</c:v>
                </c:pt>
                <c:pt idx="1805" formatCode="0.0">
                  <c:v>2.7026287803855715</c:v>
                </c:pt>
                <c:pt idx="1806" formatCode="0.0">
                  <c:v>3.6022243041465267</c:v>
                </c:pt>
                <c:pt idx="1807" formatCode="0.0">
                  <c:v>4.5007225554890917</c:v>
                </c:pt>
                <c:pt idx="1808" formatCode="0.0">
                  <c:v>5.397849843141592</c:v>
                </c:pt>
                <c:pt idx="1809" formatCode="0.0">
                  <c:v>6.2933328934417272</c:v>
                </c:pt>
                <c:pt idx="1810" formatCode="0.0">
                  <c:v>7.1868989335778179</c:v>
                </c:pt>
                <c:pt idx="1811" formatCode="0.0">
                  <c:v>8.0782757746775058</c:v>
                </c:pt>
                <c:pt idx="1812" formatCode="0.0">
                  <c:v>8.9671918947202105</c:v>
                </c:pt>
                <c:pt idx="1813" formatCode="0.0">
                  <c:v>9.8533765212448277</c:v>
                </c:pt>
                <c:pt idx="1814" formatCode="0.0">
                  <c:v>10.73655971382909</c:v>
                </c:pt>
                <c:pt idx="1815" formatCode="0.0">
                  <c:v>11.616472446317131</c:v>
                </c:pt>
                <c:pt idx="1816" formatCode="0.0">
                  <c:v>12.492846688766729</c:v>
                </c:pt>
                <c:pt idx="1817" formatCode="0.0">
                  <c:v>13.365415489094186</c:v>
                </c:pt>
                <c:pt idx="1818" formatCode="0.0">
                  <c:v>14.233913054389797</c:v>
                </c:pt>
                <c:pt idx="1819" formatCode="0.0">
                  <c:v>15.098074831882029</c:v>
                </c:pt>
                <c:pt idx="1820" formatCode="0.0">
                  <c:v>15.957637589522312</c:v>
                </c:pt>
                <c:pt idx="1821" formatCode="0.0">
                  <c:v>16.812339496167542</c:v>
                </c:pt>
                <c:pt idx="1822" formatCode="0.0">
                  <c:v>17.661920201337455</c:v>
                </c:pt>
                <c:pt idx="1823" formatCode="0.0">
                  <c:v>18.506120914519347</c:v>
                </c:pt>
                <c:pt idx="1824" formatCode="0.0">
                  <c:v>19.344684483997685</c:v>
                </c:pt>
                <c:pt idx="1825" formatCode="0.0">
                  <c:v>20.177355475186033</c:v>
                </c:pt>
                <c:pt idx="1826" formatCode="0.0">
                  <c:v>21.003880248434378</c:v>
                </c:pt>
                <c:pt idx="1827" formatCode="0.0">
                  <c:v>21.824007036289721</c:v>
                </c:pt>
                <c:pt idx="1828" formatCode="0.0">
                  <c:v>22.637486020187907</c:v>
                </c:pt>
                <c:pt idx="1829" formatCode="0.0">
                  <c:v>23.444069406550099</c:v>
                </c:pt>
                <c:pt idx="1830" formatCode="0.0">
                  <c:v>24.243511502263416</c:v>
                </c:pt>
                <c:pt idx="1831" formatCode="0.0">
                  <c:v>25.035568789520813</c:v>
                </c:pt>
                <c:pt idx="1832" formatCode="0.0">
                  <c:v>25.819999999999919</c:v>
                </c:pt>
                <c:pt idx="1833" formatCode="0.0">
                  <c:v>26.596566188355226</c:v>
                </c:pt>
                <c:pt idx="1834" formatCode="0.0">
                  <c:v>27.365030805002686</c:v>
                </c:pt>
                <c:pt idx="1835" formatCode="0.0">
                  <c:v>28.12515976817593</c:v>
                </c:pt>
                <c:pt idx="1836" formatCode="0.0">
                  <c:v>28.876721535229255</c:v>
                </c:pt>
                <c:pt idx="1837" formatCode="0.0">
                  <c:v>29.619487173168011</c:v>
                </c:pt>
                <c:pt idx="1838" formatCode="0.0">
                  <c:v>30.353230428383412</c:v>
                </c:pt>
                <c:pt idx="1839" formatCode="0.0">
                  <c:v>31.077727795571676</c:v>
                </c:pt>
                <c:pt idx="1840" formatCode="0.0">
                  <c:v>31.792758585817001</c:v>
                </c:pt>
                <c:pt idx="1841" formatCode="0.0">
                  <c:v>32.498104993813712</c:v>
                </c:pt>
                <c:pt idx="1842" formatCode="0.0">
                  <c:v>33.193552164212811</c:v>
                </c:pt>
                <c:pt idx="1843" formatCode="0.0">
                  <c:v>33.878888257069811</c:v>
                </c:pt>
                <c:pt idx="1844" formatCode="0.0">
                  <c:v>34.553904512371545</c:v>
                </c:pt>
                <c:pt idx="1845" formatCode="0.0">
                  <c:v>35.218395313627362</c:v>
                </c:pt>
                <c:pt idx="1846" formatCode="0.0">
                  <c:v>35.87215825050265</c:v>
                </c:pt>
                <c:pt idx="1847" formatCode="0.0">
                  <c:v>36.514994180473174</c:v>
                </c:pt>
                <c:pt idx="1848" formatCode="0.0">
                  <c:v>37.146707289487892</c:v>
                </c:pt>
                <c:pt idx="1849" formatCode="0.0">
                  <c:v>37.767105151613997</c:v>
                </c:pt>
                <c:pt idx="1850" formatCode="0.0">
                  <c:v>38.375998787652513</c:v>
                </c:pt>
                <c:pt idx="1851" formatCode="0.0">
                  <c:v>38.97320272270391</c:v>
                </c:pt>
                <c:pt idx="1852" formatCode="0.0">
                  <c:v>39.558535042664069</c:v>
                </c:pt>
                <c:pt idx="1853" formatCode="0.0">
                  <c:v>40.131817449637872</c:v>
                </c:pt>
                <c:pt idx="1854" formatCode="0.0">
                  <c:v>40.692875316251097</c:v>
                </c:pt>
                <c:pt idx="1855" formatCode="0.0">
                  <c:v>41.241537738842254</c:v>
                </c:pt>
                <c:pt idx="1856" formatCode="0.0">
                  <c:v>41.777637589522193</c:v>
                </c:pt>
                <c:pt idx="1857" formatCode="0.0">
                  <c:v>42.301011567083521</c:v>
                </c:pt>
                <c:pt idx="1858" formatCode="0.0">
                  <c:v>42.811500246742405</c:v>
                </c:pt>
                <c:pt idx="1859" formatCode="0.0">
                  <c:v>43.308948128701616</c:v>
                </c:pt>
                <c:pt idx="1860" formatCode="0.0">
                  <c:v>43.793203685517831</c:v>
                </c:pt>
                <c:pt idx="1861" formatCode="0.0">
                  <c:v>44.264119408257137</c:v>
                </c:pt>
                <c:pt idx="1862" formatCode="0.0">
                  <c:v>44.721551851428345</c:v>
                </c:pt>
                <c:pt idx="1863" formatCode="0.0">
                  <c:v>45.165361676678401</c:v>
                </c:pt>
                <c:pt idx="1864" formatCode="0.0">
                  <c:v>45.595413695235045</c:v>
                </c:pt>
                <c:pt idx="1865" formatCode="0.0">
                  <c:v>46.011576909087267</c:v>
                </c:pt>
                <c:pt idx="1866" formatCode="0.0">
                  <c:v>46.413724550888993</c:v>
                </c:pt>
                <c:pt idx="1867" formatCode="0.0">
                  <c:v>46.801734122572668</c:v>
                </c:pt>
                <c:pt idx="1868" formatCode="0.0">
                  <c:v>47.175487432663871</c:v>
                </c:pt>
                <c:pt idx="1869" formatCode="0.0">
                  <c:v>47.534870632284033</c:v>
                </c:pt>
                <c:pt idx="1870" formatCode="0.0">
                  <c:v>47.87977424982882</c:v>
                </c:pt>
                <c:pt idx="1871" formatCode="0.0">
                  <c:v>48.210093224315472</c:v>
                </c:pt>
                <c:pt idx="1872" formatCode="0.0">
                  <c:v>48.52572693738432</c:v>
                </c:pt>
                <c:pt idx="1873" formatCode="0.0">
                  <c:v>48.826579243948657</c:v>
                </c:pt>
                <c:pt idx="1874" formatCode="0.0">
                  <c:v>49.112558501481715</c:v>
                </c:pt>
                <c:pt idx="1875" formatCode="0.0">
                  <c:v>49.383577597931172</c:v>
                </c:pt>
                <c:pt idx="1876" formatCode="0.0">
                  <c:v>49.639553978254739</c:v>
                </c:pt>
                <c:pt idx="1877" formatCode="0.0">
                  <c:v>49.88040966956747</c:v>
                </c:pt>
                <c:pt idx="1878" formatCode="0.0">
                  <c:v>50.106071304892474</c:v>
                </c:pt>
                <c:pt idx="1879" formatCode="0.0">
                  <c:v>50.316470145509506</c:v>
                </c:pt>
                <c:pt idx="1880" formatCode="0.0">
                  <c:v>50.511542101893717</c:v>
                </c:pt>
                <c:pt idx="1881" formatCode="0.0">
                  <c:v>50.691227753237385</c:v>
                </c:pt>
                <c:pt idx="1882" formatCode="0.0">
                  <c:v>50.855472365550398</c:v>
                </c:pt>
                <c:pt idx="1883" formatCode="0.0">
                  <c:v>51.004225908332913</c:v>
                </c:pt>
                <c:pt idx="1884" formatCode="0.0">
                  <c:v>51.137443069814708</c:v>
                </c:pt>
                <c:pt idx="1885" formatCode="0.0">
                  <c:v>51.255083270757858</c:v>
                </c:pt>
                <c:pt idx="1886" formatCode="0.0">
                  <c:v>51.357110676817634</c:v>
                </c:pt>
                <c:pt idx="1887" formatCode="0.0">
                  <c:v>51.443494209457754</c:v>
                </c:pt>
                <c:pt idx="1888" formatCode="0.0">
                  <c:v>51.514207555417315</c:v>
                </c:pt>
                <c:pt idx="1889" formatCode="0.0">
                  <c:v>51.569229174726196</c:v>
                </c:pt>
                <c:pt idx="1890" formatCode="0.0">
                  <c:v>51.608542307266113</c:v>
                </c:pt>
                <c:pt idx="1891" formatCode="0.0">
                  <c:v>51.632134977876042</c:v>
                </c:pt>
                <c:pt idx="1892" formatCode="0.0">
                  <c:v>51.64</c:v>
                </c:pt>
                <c:pt idx="1893" formatCode="0.0">
                  <c:v>51.632134977876042</c:v>
                </c:pt>
                <c:pt idx="1894" formatCode="0.0">
                  <c:v>51.608542307266106</c:v>
                </c:pt>
                <c:pt idx="1895" formatCode="0.0">
                  <c:v>51.569229174726196</c:v>
                </c:pt>
                <c:pt idx="1896" formatCode="0.0">
                  <c:v>51.514207555417336</c:v>
                </c:pt>
                <c:pt idx="1897" formatCode="0.0">
                  <c:v>51.443494209457747</c:v>
                </c:pt>
                <c:pt idx="1898" formatCode="0.0">
                  <c:v>51.357110676817626</c:v>
                </c:pt>
                <c:pt idx="1899" formatCode="0.0">
                  <c:v>51.255083270757893</c:v>
                </c:pt>
                <c:pt idx="1900" formatCode="0.0">
                  <c:v>51.137443069814701</c:v>
                </c:pt>
                <c:pt idx="1901" formatCode="0.0">
                  <c:v>51.004225908332906</c:v>
                </c:pt>
                <c:pt idx="1902" formatCode="0.0">
                  <c:v>50.855472365550455</c:v>
                </c:pt>
                <c:pt idx="1903" formatCode="0.0">
                  <c:v>50.691227753237371</c:v>
                </c:pt>
                <c:pt idx="1904" formatCode="0.0">
                  <c:v>50.511542101893703</c:v>
                </c:pt>
                <c:pt idx="1905" formatCode="0.0">
                  <c:v>50.316470145509584</c:v>
                </c:pt>
                <c:pt idx="1906" formatCode="0.0">
                  <c:v>50.106071304892467</c:v>
                </c:pt>
                <c:pt idx="1907" formatCode="0.0">
                  <c:v>49.880409669567463</c:v>
                </c:pt>
                <c:pt idx="1908" formatCode="0.0">
                  <c:v>49.639553978254824</c:v>
                </c:pt>
                <c:pt idx="1909" formatCode="0.0">
                  <c:v>49.383577597931158</c:v>
                </c:pt>
                <c:pt idx="1910" formatCode="0.0">
                  <c:v>49.112558501481693</c:v>
                </c:pt>
                <c:pt idx="1911" formatCode="0.0">
                  <c:v>48.826579243948764</c:v>
                </c:pt>
                <c:pt idx="1912" formatCode="0.0">
                  <c:v>48.525726937384306</c:v>
                </c:pt>
                <c:pt idx="1913" formatCode="0.0">
                  <c:v>48.21009322431545</c:v>
                </c:pt>
                <c:pt idx="1914" formatCode="0.0">
                  <c:v>47.879774249828941</c:v>
                </c:pt>
                <c:pt idx="1915" formatCode="0.0">
                  <c:v>47.534870632284012</c:v>
                </c:pt>
                <c:pt idx="1916" formatCode="0.0">
                  <c:v>47.17548743266385</c:v>
                </c:pt>
                <c:pt idx="1917" formatCode="0.0">
                  <c:v>46.801734122572647</c:v>
                </c:pt>
                <c:pt idx="1918" formatCode="0.0">
                  <c:v>46.413724550888972</c:v>
                </c:pt>
                <c:pt idx="1919" formatCode="0.0">
                  <c:v>46.01157690908741</c:v>
                </c:pt>
                <c:pt idx="1920" formatCode="0.0">
                  <c:v>45.595413695235024</c:v>
                </c:pt>
                <c:pt idx="1921" formatCode="0.0">
                  <c:v>45.165361676678373</c:v>
                </c:pt>
                <c:pt idx="1922" formatCode="0.0">
                  <c:v>44.721551851428508</c:v>
                </c:pt>
                <c:pt idx="1923" formatCode="0.0">
                  <c:v>44.264119408257109</c:v>
                </c:pt>
                <c:pt idx="1924" formatCode="0.0">
                  <c:v>43.793203685517803</c:v>
                </c:pt>
                <c:pt idx="1925" formatCode="0.0">
                  <c:v>43.308948128701793</c:v>
                </c:pt>
                <c:pt idx="1926" formatCode="0.0">
                  <c:v>42.811500246742376</c:v>
                </c:pt>
                <c:pt idx="1927" formatCode="0.0">
                  <c:v>42.301011567083492</c:v>
                </c:pt>
                <c:pt idx="1928" formatCode="0.0">
                  <c:v>41.777637589522378</c:v>
                </c:pt>
                <c:pt idx="1929" formatCode="0.0">
                  <c:v>41.241537738842226</c:v>
                </c:pt>
                <c:pt idx="1930" formatCode="0.0">
                  <c:v>40.692875316251062</c:v>
                </c:pt>
                <c:pt idx="1931" formatCode="0.0">
                  <c:v>40.131817449638071</c:v>
                </c:pt>
                <c:pt idx="1932" formatCode="0.0">
                  <c:v>39.558535042664033</c:v>
                </c:pt>
                <c:pt idx="1933" formatCode="0.0">
                  <c:v>38.973202722703874</c:v>
                </c:pt>
                <c:pt idx="1934" formatCode="0.0">
                  <c:v>38.375998787652726</c:v>
                </c:pt>
                <c:pt idx="1935" formatCode="0.0">
                  <c:v>37.767105151613961</c:v>
                </c:pt>
                <c:pt idx="1936" formatCode="0.0">
                  <c:v>37.146707289487857</c:v>
                </c:pt>
                <c:pt idx="1937" formatCode="0.0">
                  <c:v>36.514994180473394</c:v>
                </c:pt>
                <c:pt idx="1938" formatCode="0.0">
                  <c:v>35.872158250502615</c:v>
                </c:pt>
                <c:pt idx="1939" formatCode="0.0">
                  <c:v>35.218395313627319</c:v>
                </c:pt>
                <c:pt idx="1940" formatCode="0.0">
                  <c:v>34.553904512371517</c:v>
                </c:pt>
                <c:pt idx="1941" formatCode="0.0">
                  <c:v>33.878888257069775</c:v>
                </c:pt>
                <c:pt idx="1942" formatCode="0.0">
                  <c:v>33.193552164213052</c:v>
                </c:pt>
                <c:pt idx="1943" formatCode="0.0">
                  <c:v>32.498104993813669</c:v>
                </c:pt>
                <c:pt idx="1944" formatCode="0.0">
                  <c:v>31.792758585816959</c:v>
                </c:pt>
                <c:pt idx="1945" formatCode="0.0">
                  <c:v>31.077727795571928</c:v>
                </c:pt>
                <c:pt idx="1946" formatCode="0.0">
                  <c:v>30.35323042838337</c:v>
                </c:pt>
                <c:pt idx="1947" formatCode="0.0">
                  <c:v>29.619487173167972</c:v>
                </c:pt>
                <c:pt idx="1948" formatCode="0.0">
                  <c:v>28.876721535229514</c:v>
                </c:pt>
                <c:pt idx="1949" formatCode="0.0">
                  <c:v>28.125159768176044</c:v>
                </c:pt>
                <c:pt idx="1950" formatCode="0.0">
                  <c:v>27.365030805002643</c:v>
                </c:pt>
                <c:pt idx="1951" formatCode="0.0">
                  <c:v>26.596566188355339</c:v>
                </c:pt>
                <c:pt idx="1952" formatCode="0.0">
                  <c:v>25.820000000000036</c:v>
                </c:pt>
                <c:pt idx="1953" formatCode="0.0">
                  <c:v>25.035568789520767</c:v>
                </c:pt>
                <c:pt idx="1954" formatCode="0.0">
                  <c:v>24.243511502263534</c:v>
                </c:pt>
                <c:pt idx="1955" formatCode="0.0">
                  <c:v>23.444069406550216</c:v>
                </c:pt>
                <c:pt idx="1956" formatCode="0.0">
                  <c:v>22.637486020187861</c:v>
                </c:pt>
                <c:pt idx="1957" formatCode="0.0">
                  <c:v>21.824007036289842</c:v>
                </c:pt>
                <c:pt idx="1958" formatCode="0.0">
                  <c:v>21.003880248434328</c:v>
                </c:pt>
                <c:pt idx="1959" formatCode="0.0">
                  <c:v>20.177355475185987</c:v>
                </c:pt>
                <c:pt idx="1960" formatCode="0.0">
                  <c:v>19.34468448399781</c:v>
                </c:pt>
                <c:pt idx="1961" formatCode="0.0">
                  <c:v>18.5061209145193</c:v>
                </c:pt>
                <c:pt idx="1962" formatCode="0.0">
                  <c:v>17.661920201337406</c:v>
                </c:pt>
                <c:pt idx="1963" formatCode="0.0">
                  <c:v>16.81233949616767</c:v>
                </c:pt>
                <c:pt idx="1964" formatCode="0.0">
                  <c:v>15.957637589522264</c:v>
                </c:pt>
                <c:pt idx="1965" formatCode="0.0">
                  <c:v>15.098074831881981</c:v>
                </c:pt>
                <c:pt idx="1966" formatCode="0.0">
                  <c:v>14.233913054389923</c:v>
                </c:pt>
                <c:pt idx="1967" formatCode="0.0">
                  <c:v>13.365415489094136</c:v>
                </c:pt>
                <c:pt idx="1968" formatCode="0.0">
                  <c:v>12.492846688767036</c:v>
                </c:pt>
                <c:pt idx="1969" formatCode="0.0">
                  <c:v>11.61647244631726</c:v>
                </c:pt>
                <c:pt idx="1970" formatCode="0.0">
                  <c:v>10.736559713829042</c:v>
                </c:pt>
                <c:pt idx="1971" formatCode="0.0">
                  <c:v>9.8533765212449573</c:v>
                </c:pt>
                <c:pt idx="1972" formatCode="0.0">
                  <c:v>8.9671918947203419</c:v>
                </c:pt>
                <c:pt idx="1973" formatCode="0.0">
                  <c:v>8.0782757746774543</c:v>
                </c:pt>
                <c:pt idx="1974" formatCode="0.0">
                  <c:v>7.1868989335779503</c:v>
                </c:pt>
                <c:pt idx="1975" formatCode="0.0">
                  <c:v>6.2933328934418595</c:v>
                </c:pt>
                <c:pt idx="1976" formatCode="0.0">
                  <c:v>5.3978498431415423</c:v>
                </c:pt>
                <c:pt idx="1977" formatCode="0.0">
                  <c:v>4.5007225554892232</c:v>
                </c:pt>
                <c:pt idx="1978" formatCode="0.0">
                  <c:v>3.6022243041466595</c:v>
                </c:pt>
                <c:pt idx="1979" formatCode="0.0">
                  <c:v>2.7026287803855209</c:v>
                </c:pt>
                <c:pt idx="1980" formatCode="0.0">
                  <c:v>1.8022100097172908</c:v>
                </c:pt>
                <c:pt idx="1981" formatCode="0.0">
                  <c:v>0.90124226842133415</c:v>
                </c:pt>
                <c:pt idx="1982" formatCode="0.0">
                  <c:v>-1.1386880154062862E-13</c:v>
                </c:pt>
                <c:pt idx="1983" formatCode="0.0">
                  <c:v>-0.90124226842119493</c:v>
                </c:pt>
                <c:pt idx="1984" formatCode="0.0">
                  <c:v>-1.8022100097171518</c:v>
                </c:pt>
                <c:pt idx="1985" formatCode="0.0">
                  <c:v>-2.7026287803857483</c:v>
                </c:pt>
                <c:pt idx="1986" formatCode="0.0">
                  <c:v>-3.6022243041465205</c:v>
                </c:pt>
                <c:pt idx="1987" formatCode="0.0">
                  <c:v>-4.5007225554890846</c:v>
                </c:pt>
                <c:pt idx="1988" formatCode="0.0">
                  <c:v>-5.3978498431417687</c:v>
                </c:pt>
                <c:pt idx="1989" formatCode="0.0">
                  <c:v>-6.293332893441721</c:v>
                </c:pt>
                <c:pt idx="1990" formatCode="0.0">
                  <c:v>-7.1868989335778108</c:v>
                </c:pt>
                <c:pt idx="1991" formatCode="0.0">
                  <c:v>-8.0782757746773175</c:v>
                </c:pt>
                <c:pt idx="1992" formatCode="0.0">
                  <c:v>-8.9671918947202052</c:v>
                </c:pt>
                <c:pt idx="1993" formatCode="0.0">
                  <c:v>-9.8533765212448206</c:v>
                </c:pt>
                <c:pt idx="1994" formatCode="0.0">
                  <c:v>-10.736559713828905</c:v>
                </c:pt>
                <c:pt idx="1995" formatCode="0.0">
                  <c:v>-11.616472446317125</c:v>
                </c:pt>
                <c:pt idx="1996" formatCode="0.0">
                  <c:v>-12.492846688766901</c:v>
                </c:pt>
                <c:pt idx="1997" formatCode="0.0">
                  <c:v>-13.365415489094001</c:v>
                </c:pt>
                <c:pt idx="1998" formatCode="0.0">
                  <c:v>-14.233913054389792</c:v>
                </c:pt>
                <c:pt idx="1999" formatCode="0.0">
                  <c:v>-15.098074831882199</c:v>
                </c:pt>
                <c:pt idx="2000" formatCode="0.0">
                  <c:v>-15.957637589522133</c:v>
                </c:pt>
                <c:pt idx="2001" formatCode="0.0">
                  <c:v>-16.812339496167539</c:v>
                </c:pt>
                <c:pt idx="2002" formatCode="0.0">
                  <c:v>-17.661920201337622</c:v>
                </c:pt>
                <c:pt idx="2003" formatCode="0.0">
                  <c:v>-18.506120914519169</c:v>
                </c:pt>
                <c:pt idx="2004" formatCode="0.0">
                  <c:v>-19.344684483997678</c:v>
                </c:pt>
                <c:pt idx="2005" formatCode="0.0">
                  <c:v>-20.177355475186197</c:v>
                </c:pt>
                <c:pt idx="2006" formatCode="0.0">
                  <c:v>-21.003880248434204</c:v>
                </c:pt>
                <c:pt idx="2007" formatCode="0.0">
                  <c:v>-21.824007036289718</c:v>
                </c:pt>
                <c:pt idx="2008" formatCode="0.0">
                  <c:v>-22.637486020188071</c:v>
                </c:pt>
                <c:pt idx="2009" formatCode="0.0">
                  <c:v>-23.444069406550096</c:v>
                </c:pt>
                <c:pt idx="2010" formatCode="0.0">
                  <c:v>-24.243511502263409</c:v>
                </c:pt>
                <c:pt idx="2011" formatCode="0.0">
                  <c:v>-25.035568789520966</c:v>
                </c:pt>
                <c:pt idx="2012" formatCode="0.0">
                  <c:v>-25.819999999999911</c:v>
                </c:pt>
                <c:pt idx="2013" formatCode="0.0">
                  <c:v>-26.596566188355219</c:v>
                </c:pt>
                <c:pt idx="2014" formatCode="0.0">
                  <c:v>-27.365030805002522</c:v>
                </c:pt>
                <c:pt idx="2015" formatCode="0.0">
                  <c:v>-28.125159768175923</c:v>
                </c:pt>
                <c:pt idx="2016" formatCode="0.0">
                  <c:v>-28.8767215352294</c:v>
                </c:pt>
                <c:pt idx="2017" formatCode="0.0">
                  <c:v>-29.619487173167858</c:v>
                </c:pt>
                <c:pt idx="2018" formatCode="0.0">
                  <c:v>-30.353230428383256</c:v>
                </c:pt>
                <c:pt idx="2019" formatCode="0.0">
                  <c:v>-31.077727795571818</c:v>
                </c:pt>
                <c:pt idx="2020" formatCode="0.0">
                  <c:v>-31.792758585816852</c:v>
                </c:pt>
                <c:pt idx="2021" formatCode="0.0">
                  <c:v>-32.498104993813563</c:v>
                </c:pt>
                <c:pt idx="2022" formatCode="0.0">
                  <c:v>-33.193552164212946</c:v>
                </c:pt>
                <c:pt idx="2023" formatCode="0.0">
                  <c:v>-33.878888257069669</c:v>
                </c:pt>
                <c:pt idx="2024" formatCode="0.0">
                  <c:v>-34.55390451237141</c:v>
                </c:pt>
                <c:pt idx="2025" formatCode="0.0">
                  <c:v>-35.218395313627482</c:v>
                </c:pt>
                <c:pt idx="2026" formatCode="0.0">
                  <c:v>-35.872158250502508</c:v>
                </c:pt>
                <c:pt idx="2027" formatCode="0.0">
                  <c:v>-36.514994180473295</c:v>
                </c:pt>
                <c:pt idx="2028" formatCode="0.0">
                  <c:v>-37.146707289488013</c:v>
                </c:pt>
                <c:pt idx="2029" formatCode="0.0">
                  <c:v>-37.767105151613869</c:v>
                </c:pt>
                <c:pt idx="2030" formatCode="0.0">
                  <c:v>-38.375998787652634</c:v>
                </c:pt>
                <c:pt idx="2031" formatCode="0.0">
                  <c:v>-38.973202722704023</c:v>
                </c:pt>
                <c:pt idx="2032" formatCode="0.0">
                  <c:v>-39.558535042663948</c:v>
                </c:pt>
                <c:pt idx="2033" formatCode="0.0">
                  <c:v>-40.131817449637978</c:v>
                </c:pt>
                <c:pt idx="2034" formatCode="0.0">
                  <c:v>-40.692875316251204</c:v>
                </c:pt>
                <c:pt idx="2035" formatCode="0.0">
                  <c:v>-41.24153773884214</c:v>
                </c:pt>
                <c:pt idx="2036" formatCode="0.0">
                  <c:v>-41.7776375895223</c:v>
                </c:pt>
                <c:pt idx="2037" formatCode="0.0">
                  <c:v>-42.30101156708362</c:v>
                </c:pt>
                <c:pt idx="2038" formatCode="0.0">
                  <c:v>-42.811500246742305</c:v>
                </c:pt>
                <c:pt idx="2039" formatCode="0.0">
                  <c:v>-43.308948128701715</c:v>
                </c:pt>
                <c:pt idx="2040" formatCode="0.0">
                  <c:v>-43.793203685517724</c:v>
                </c:pt>
                <c:pt idx="2041" formatCode="0.0">
                  <c:v>-44.264119408257038</c:v>
                </c:pt>
                <c:pt idx="2042" formatCode="0.0">
                  <c:v>-44.721551851428437</c:v>
                </c:pt>
                <c:pt idx="2043" formatCode="0.0">
                  <c:v>-45.165361676678309</c:v>
                </c:pt>
                <c:pt idx="2044" formatCode="0.0">
                  <c:v>-45.59541369523496</c:v>
                </c:pt>
                <c:pt idx="2045" formatCode="0.0">
                  <c:v>-46.011576909087346</c:v>
                </c:pt>
                <c:pt idx="2046" formatCode="0.0">
                  <c:v>-46.413724550888908</c:v>
                </c:pt>
                <c:pt idx="2047" formatCode="0.0">
                  <c:v>-46.801734122572583</c:v>
                </c:pt>
                <c:pt idx="2048" formatCode="0.0">
                  <c:v>-47.175487432663942</c:v>
                </c:pt>
                <c:pt idx="2049" formatCode="0.0">
                  <c:v>-47.534870632283962</c:v>
                </c:pt>
                <c:pt idx="2050" formatCode="0.0">
                  <c:v>-47.879774249828891</c:v>
                </c:pt>
                <c:pt idx="2051" formatCode="0.0">
                  <c:v>-48.210093224315536</c:v>
                </c:pt>
                <c:pt idx="2052" formatCode="0.0">
                  <c:v>-48.525726937384263</c:v>
                </c:pt>
                <c:pt idx="2053" formatCode="0.0">
                  <c:v>-48.826579243948714</c:v>
                </c:pt>
                <c:pt idx="2054" formatCode="0.0">
                  <c:v>-49.112558501481764</c:v>
                </c:pt>
                <c:pt idx="2055" formatCode="0.0">
                  <c:v>-49.383577597931115</c:v>
                </c:pt>
                <c:pt idx="2056" formatCode="0.0">
                  <c:v>-49.639553978254789</c:v>
                </c:pt>
                <c:pt idx="2057" formatCode="0.0">
                  <c:v>-49.88040966956752</c:v>
                </c:pt>
                <c:pt idx="2058" formatCode="0.0">
                  <c:v>-50.106071304892431</c:v>
                </c:pt>
                <c:pt idx="2059" formatCode="0.0">
                  <c:v>-50.316470145509548</c:v>
                </c:pt>
                <c:pt idx="2060" formatCode="0.0">
                  <c:v>-50.511542101893752</c:v>
                </c:pt>
                <c:pt idx="2061" formatCode="0.0">
                  <c:v>-50.691227753237349</c:v>
                </c:pt>
                <c:pt idx="2062" formatCode="0.0">
                  <c:v>-50.855472365550426</c:v>
                </c:pt>
                <c:pt idx="2063" formatCode="0.0">
                  <c:v>-51.004225908332877</c:v>
                </c:pt>
                <c:pt idx="2064" formatCode="0.0">
                  <c:v>-51.13744306981468</c:v>
                </c:pt>
                <c:pt idx="2065" formatCode="0.0">
                  <c:v>-51.255083270757872</c:v>
                </c:pt>
                <c:pt idx="2066" formatCode="0.0">
                  <c:v>-51.357110676817619</c:v>
                </c:pt>
                <c:pt idx="2067" formatCode="0.0">
                  <c:v>-51.443494209457732</c:v>
                </c:pt>
                <c:pt idx="2068" formatCode="0.0">
                  <c:v>-51.514207555417329</c:v>
                </c:pt>
                <c:pt idx="2069" formatCode="0.0">
                  <c:v>-51.569229174726189</c:v>
                </c:pt>
                <c:pt idx="2070" formatCode="0.0">
                  <c:v>-51.608542307266099</c:v>
                </c:pt>
                <c:pt idx="2071" formatCode="0.0">
                  <c:v>-51.632134977876049</c:v>
                </c:pt>
                <c:pt idx="2072" formatCode="0.0">
                  <c:v>-51.64</c:v>
                </c:pt>
                <c:pt idx="2073" formatCode="0.0">
                  <c:v>-51.632134977876049</c:v>
                </c:pt>
                <c:pt idx="2074" formatCode="0.0">
                  <c:v>-51.608542307266099</c:v>
                </c:pt>
                <c:pt idx="2075" formatCode="0.0">
                  <c:v>-51.569229174726203</c:v>
                </c:pt>
                <c:pt idx="2076" formatCode="0.0">
                  <c:v>-51.514207555417329</c:v>
                </c:pt>
                <c:pt idx="2077" formatCode="0.0">
                  <c:v>-51.443494209457732</c:v>
                </c:pt>
                <c:pt idx="2078" formatCode="0.0">
                  <c:v>-51.357110676817648</c:v>
                </c:pt>
                <c:pt idx="2079" formatCode="0.0">
                  <c:v>-51.255083270757872</c:v>
                </c:pt>
                <c:pt idx="2080" formatCode="0.0">
                  <c:v>-51.13744306981468</c:v>
                </c:pt>
                <c:pt idx="2081" formatCode="0.0">
                  <c:v>-51.004225908332934</c:v>
                </c:pt>
                <c:pt idx="2082" formatCode="0.0">
                  <c:v>-50.855472365550426</c:v>
                </c:pt>
                <c:pt idx="2083" formatCode="0.0">
                  <c:v>-50.691227753237342</c:v>
                </c:pt>
                <c:pt idx="2084" formatCode="0.0">
                  <c:v>-50.511542101893745</c:v>
                </c:pt>
                <c:pt idx="2085" formatCode="0.0">
                  <c:v>-50.316470145509541</c:v>
                </c:pt>
                <c:pt idx="2086" formatCode="0.0">
                  <c:v>-50.106071304892424</c:v>
                </c:pt>
                <c:pt idx="2087" formatCode="0.0">
                  <c:v>-49.880409669567513</c:v>
                </c:pt>
                <c:pt idx="2088" formatCode="0.0">
                  <c:v>-49.639553978254774</c:v>
                </c:pt>
                <c:pt idx="2089" formatCode="0.0">
                  <c:v>-49.383577597931215</c:v>
                </c:pt>
                <c:pt idx="2090" formatCode="0.0">
                  <c:v>-49.11255850148175</c:v>
                </c:pt>
                <c:pt idx="2091" formatCode="0.0">
                  <c:v>-48.826579243948707</c:v>
                </c:pt>
                <c:pt idx="2092" formatCode="0.0">
                  <c:v>-48.525726937384377</c:v>
                </c:pt>
                <c:pt idx="2093" formatCode="0.0">
                  <c:v>-48.210093224315521</c:v>
                </c:pt>
                <c:pt idx="2094" formatCode="0.0">
                  <c:v>-47.879774249828877</c:v>
                </c:pt>
                <c:pt idx="2095" formatCode="0.0">
                  <c:v>-47.534870632284083</c:v>
                </c:pt>
                <c:pt idx="2096" formatCode="0.0">
                  <c:v>-47.175487432663928</c:v>
                </c:pt>
                <c:pt idx="2097" formatCode="0.0">
                  <c:v>-46.801734122572569</c:v>
                </c:pt>
                <c:pt idx="2098" formatCode="0.0">
                  <c:v>-46.41372455088905</c:v>
                </c:pt>
                <c:pt idx="2099" formatCode="0.0">
                  <c:v>-46.011576909087331</c:v>
                </c:pt>
                <c:pt idx="2100" formatCode="0.0">
                  <c:v>-45.595413695234939</c:v>
                </c:pt>
                <c:pt idx="2101" formatCode="0.0">
                  <c:v>-45.165361676678465</c:v>
                </c:pt>
                <c:pt idx="2102" formatCode="0.0">
                  <c:v>-44.721551851428423</c:v>
                </c:pt>
                <c:pt idx="2103" formatCode="0.0">
                  <c:v>-44.264119408257017</c:v>
                </c:pt>
                <c:pt idx="2104" formatCode="0.0">
                  <c:v>-43.793203685517909</c:v>
                </c:pt>
                <c:pt idx="2105" formatCode="0.0">
                  <c:v>-43.308948128701701</c:v>
                </c:pt>
                <c:pt idx="2106" formatCode="0.0">
                  <c:v>-42.811500246742284</c:v>
                </c:pt>
                <c:pt idx="2107" formatCode="0.0">
                  <c:v>-42.301011567083599</c:v>
                </c:pt>
                <c:pt idx="2108" formatCode="0.0">
                  <c:v>-41.777637589522278</c:v>
                </c:pt>
                <c:pt idx="2109" formatCode="0.0">
                  <c:v>-41.241537738842119</c:v>
                </c:pt>
                <c:pt idx="2110" formatCode="0.0">
                  <c:v>-40.692875316251182</c:v>
                </c:pt>
                <c:pt idx="2111" formatCode="0.0">
                  <c:v>-40.131817449637957</c:v>
                </c:pt>
                <c:pt idx="2112" formatCode="0.0">
                  <c:v>-39.558535042664154</c:v>
                </c:pt>
                <c:pt idx="2113" formatCode="0.0">
                  <c:v>-38.973202722704002</c:v>
                </c:pt>
                <c:pt idx="2114" formatCode="0.0">
                  <c:v>-38.375998787652605</c:v>
                </c:pt>
                <c:pt idx="2115" formatCode="0.0">
                  <c:v>-37.767105151614096</c:v>
                </c:pt>
                <c:pt idx="2116" formatCode="0.0">
                  <c:v>-37.146707289487985</c:v>
                </c:pt>
                <c:pt idx="2117" formatCode="0.0">
                  <c:v>-36.514994180473273</c:v>
                </c:pt>
                <c:pt idx="2118" formatCode="0.0">
                  <c:v>-35.872158250502743</c:v>
                </c:pt>
                <c:pt idx="2119" formatCode="0.0">
                  <c:v>-35.218395313627454</c:v>
                </c:pt>
                <c:pt idx="2120" formatCode="0.0">
                  <c:v>-34.553904512371382</c:v>
                </c:pt>
                <c:pt idx="2121" formatCode="0.0">
                  <c:v>-33.878888257069917</c:v>
                </c:pt>
                <c:pt idx="2122" formatCode="0.0">
                  <c:v>-33.193552164212917</c:v>
                </c:pt>
                <c:pt idx="2123" formatCode="0.0">
                  <c:v>-32.498104993813534</c:v>
                </c:pt>
                <c:pt idx="2124" formatCode="0.0">
                  <c:v>-31.792758585817108</c:v>
                </c:pt>
                <c:pt idx="2125" formatCode="0.0">
                  <c:v>-31.077727795571789</c:v>
                </c:pt>
                <c:pt idx="2126" formatCode="0.0">
                  <c:v>-30.353230428383227</c:v>
                </c:pt>
                <c:pt idx="2127" formatCode="0.0">
                  <c:v>-29.619487173168128</c:v>
                </c:pt>
                <c:pt idx="2128" formatCode="0.0">
                  <c:v>-28.876721535229372</c:v>
                </c:pt>
                <c:pt idx="2129" formatCode="0.0">
                  <c:v>-28.125159768175894</c:v>
                </c:pt>
                <c:pt idx="2130" formatCode="0.0">
                  <c:v>-27.365030805002803</c:v>
                </c:pt>
                <c:pt idx="2131" formatCode="0.0">
                  <c:v>-26.59656618835519</c:v>
                </c:pt>
                <c:pt idx="2132" formatCode="0.0">
                  <c:v>-25.819999999999879</c:v>
                </c:pt>
                <c:pt idx="2133" formatCode="0.0">
                  <c:v>-25.035568789520934</c:v>
                </c:pt>
                <c:pt idx="2134" formatCode="0.0">
                  <c:v>-24.243511502263377</c:v>
                </c:pt>
                <c:pt idx="2135" formatCode="0.0">
                  <c:v>-23.444069406550387</c:v>
                </c:pt>
                <c:pt idx="2136" formatCode="0.0">
                  <c:v>-22.637486020188035</c:v>
                </c:pt>
                <c:pt idx="2137" formatCode="0.0">
                  <c:v>-21.824007036289682</c:v>
                </c:pt>
                <c:pt idx="2138" formatCode="0.0">
                  <c:v>-21.003880248434502</c:v>
                </c:pt>
                <c:pt idx="2139" formatCode="0.0">
                  <c:v>-20.177355475186161</c:v>
                </c:pt>
                <c:pt idx="2140" formatCode="0.0">
                  <c:v>-19.344684483997646</c:v>
                </c:pt>
                <c:pt idx="2141" formatCode="0.0">
                  <c:v>-18.506120914519474</c:v>
                </c:pt>
                <c:pt idx="2142" formatCode="0.0">
                  <c:v>-17.661920201337583</c:v>
                </c:pt>
                <c:pt idx="2143" formatCode="0.0">
                  <c:v>-16.812339496167503</c:v>
                </c:pt>
                <c:pt idx="2144" formatCode="0.0">
                  <c:v>-15.957637589522443</c:v>
                </c:pt>
                <c:pt idx="2145" formatCode="0.0">
                  <c:v>-15.098074831882162</c:v>
                </c:pt>
                <c:pt idx="2146" formatCode="0.0">
                  <c:v>-14.233913054389754</c:v>
                </c:pt>
                <c:pt idx="2147" formatCode="0.0">
                  <c:v>-13.365415489094319</c:v>
                </c:pt>
                <c:pt idx="2148" formatCode="0.0">
                  <c:v>-12.492846688766864</c:v>
                </c:pt>
                <c:pt idx="2149" formatCode="0.0">
                  <c:v>-11.616472446317088</c:v>
                </c:pt>
                <c:pt idx="2150" formatCode="0.0">
                  <c:v>-10.736559713829227</c:v>
                </c:pt>
                <c:pt idx="2151" formatCode="0.0">
                  <c:v>-9.8533765212447832</c:v>
                </c:pt>
                <c:pt idx="2152" formatCode="0.0">
                  <c:v>-8.9671918947201679</c:v>
                </c:pt>
                <c:pt idx="2153" formatCode="0.0">
                  <c:v>-8.0782757746776426</c:v>
                </c:pt>
                <c:pt idx="2154" formatCode="0.0">
                  <c:v>-7.1868989335777735</c:v>
                </c:pt>
                <c:pt idx="2155" formatCode="0.0">
                  <c:v>-6.2933328934416837</c:v>
                </c:pt>
                <c:pt idx="2156" formatCode="0.0">
                  <c:v>-5.3978498431417314</c:v>
                </c:pt>
                <c:pt idx="2157" formatCode="0.0">
                  <c:v>-4.5007225554890473</c:v>
                </c:pt>
                <c:pt idx="2158" formatCode="0.0">
                  <c:v>-3.6022243041464823</c:v>
                </c:pt>
                <c:pt idx="2159" formatCode="0.0">
                  <c:v>-2.7026287803857105</c:v>
                </c:pt>
                <c:pt idx="2160" formatCode="0.0">
                  <c:v>-1.8022100097171139</c:v>
                </c:pt>
                <c:pt idx="2161" formatCode="0.0">
                  <c:v>-0.90124226842152388</c:v>
                </c:pt>
                <c:pt idx="2162" formatCode="0.0">
                  <c:v>-7.5919999453777367E-14</c:v>
                </c:pt>
                <c:pt idx="2163" formatCode="0.0">
                  <c:v>0.90124226842137201</c:v>
                </c:pt>
                <c:pt idx="2164" formatCode="0.0">
                  <c:v>1.8022100097169622</c:v>
                </c:pt>
                <c:pt idx="2165" formatCode="0.0">
                  <c:v>2.7026287803855586</c:v>
                </c:pt>
                <c:pt idx="2166" formatCode="0.0">
                  <c:v>3.6022243041466973</c:v>
                </c:pt>
                <c:pt idx="2167" formatCode="0.0">
                  <c:v>4.5007225554888954</c:v>
                </c:pt>
                <c:pt idx="2168" formatCode="0.0">
                  <c:v>5.3978498431415805</c:v>
                </c:pt>
                <c:pt idx="2169" formatCode="0.0">
                  <c:v>6.2933328934418977</c:v>
                </c:pt>
                <c:pt idx="2170" formatCode="0.0">
                  <c:v>7.1868989335776234</c:v>
                </c:pt>
                <c:pt idx="2171" formatCode="0.0">
                  <c:v>8.0782757746774916</c:v>
                </c:pt>
                <c:pt idx="2172" formatCode="0.0">
                  <c:v>8.9671918947203793</c:v>
                </c:pt>
                <c:pt idx="2173" formatCode="0.0">
                  <c:v>9.853376521244634</c:v>
                </c:pt>
                <c:pt idx="2174" formatCode="0.0">
                  <c:v>10.736559713829077</c:v>
                </c:pt>
                <c:pt idx="2175" formatCode="0.0">
                  <c:v>11.616472446317298</c:v>
                </c:pt>
                <c:pt idx="2176" formatCode="0.0">
                  <c:v>12.492846688766718</c:v>
                </c:pt>
                <c:pt idx="2177" formatCode="0.0">
                  <c:v>13.365415489094172</c:v>
                </c:pt>
                <c:pt idx="2178" formatCode="0.0">
                  <c:v>14.23391305438996</c:v>
                </c:pt>
                <c:pt idx="2179" formatCode="0.0">
                  <c:v>15.098074831882018</c:v>
                </c:pt>
                <c:pt idx="2180" formatCode="0.0">
                  <c:v>15.957637589522301</c:v>
                </c:pt>
                <c:pt idx="2181" formatCode="0.0">
                  <c:v>16.812339496167706</c:v>
                </c:pt>
                <c:pt idx="2182" formatCode="0.0">
                  <c:v>17.661920201337445</c:v>
                </c:pt>
                <c:pt idx="2183" formatCode="0.0">
                  <c:v>18.506120914519336</c:v>
                </c:pt>
                <c:pt idx="2184" formatCode="0.0">
                  <c:v>19.344684483997504</c:v>
                </c:pt>
                <c:pt idx="2185" formatCode="0.0">
                  <c:v>20.177355475186019</c:v>
                </c:pt>
                <c:pt idx="2186" formatCode="0.0">
                  <c:v>21.003880248434367</c:v>
                </c:pt>
                <c:pt idx="2187" formatCode="0.0">
                  <c:v>21.824007036289544</c:v>
                </c:pt>
                <c:pt idx="2188" formatCode="0.0">
                  <c:v>22.637486020187897</c:v>
                </c:pt>
                <c:pt idx="2189" formatCode="0.0">
                  <c:v>23.444069406550252</c:v>
                </c:pt>
                <c:pt idx="2190" formatCode="0.0">
                  <c:v>24.243511502263242</c:v>
                </c:pt>
                <c:pt idx="2191" formatCode="0.0">
                  <c:v>25.035568789520799</c:v>
                </c:pt>
                <c:pt idx="2192" formatCode="0.0">
                  <c:v>25.820000000000064</c:v>
                </c:pt>
                <c:pt idx="2193" formatCode="0.0">
                  <c:v>26.596566188355059</c:v>
                </c:pt>
                <c:pt idx="2194" formatCode="0.0">
                  <c:v>27.365030805002672</c:v>
                </c:pt>
                <c:pt idx="2195" formatCode="0.0">
                  <c:v>28.125159768176072</c:v>
                </c:pt>
                <c:pt idx="2196" formatCode="0.0">
                  <c:v>28.876721535229244</c:v>
                </c:pt>
                <c:pt idx="2197" formatCode="0.0">
                  <c:v>29.619487173168</c:v>
                </c:pt>
                <c:pt idx="2198" formatCode="0.0">
                  <c:v>30.353230428383398</c:v>
                </c:pt>
                <c:pt idx="2199" formatCode="0.0">
                  <c:v>31.077727795571668</c:v>
                </c:pt>
                <c:pt idx="2200" formatCode="0.0">
                  <c:v>31.792758585816991</c:v>
                </c:pt>
                <c:pt idx="2201" formatCode="0.0">
                  <c:v>32.498104993813698</c:v>
                </c:pt>
                <c:pt idx="2202" formatCode="0.0">
                  <c:v>33.193552164212804</c:v>
                </c:pt>
                <c:pt idx="2203" formatCode="0.0">
                  <c:v>33.878888257069804</c:v>
                </c:pt>
                <c:pt idx="2204" formatCode="0.0">
                  <c:v>34.553904512371538</c:v>
                </c:pt>
                <c:pt idx="2205" formatCode="0.0">
                  <c:v>35.218395313627347</c:v>
                </c:pt>
                <c:pt idx="2206" formatCode="0.0">
                  <c:v>35.872158250502636</c:v>
                </c:pt>
                <c:pt idx="2207" formatCode="0.0">
                  <c:v>36.51499418047316</c:v>
                </c:pt>
                <c:pt idx="2208" formatCode="0.0">
                  <c:v>37.146707289487885</c:v>
                </c:pt>
                <c:pt idx="2209" formatCode="0.0">
                  <c:v>37.76710515161399</c:v>
                </c:pt>
                <c:pt idx="2210" formatCode="0.0">
                  <c:v>38.375998787652506</c:v>
                </c:pt>
                <c:pt idx="2211" formatCode="0.0">
                  <c:v>38.973202722703903</c:v>
                </c:pt>
                <c:pt idx="2212" formatCode="0.0">
                  <c:v>39.558535042664062</c:v>
                </c:pt>
                <c:pt idx="2213" formatCode="0.0">
                  <c:v>40.131817449637865</c:v>
                </c:pt>
                <c:pt idx="2214" formatCode="0.0">
                  <c:v>40.692875316251083</c:v>
                </c:pt>
                <c:pt idx="2215" formatCode="0.0">
                  <c:v>41.241537738842247</c:v>
                </c:pt>
                <c:pt idx="2216" formatCode="0.0">
                  <c:v>41.777637589522186</c:v>
                </c:pt>
                <c:pt idx="2217" formatCode="0.0">
                  <c:v>42.301011567083513</c:v>
                </c:pt>
                <c:pt idx="2218" formatCode="0.0">
                  <c:v>42.811500246742405</c:v>
                </c:pt>
                <c:pt idx="2219" formatCode="0.0">
                  <c:v>43.308948128701616</c:v>
                </c:pt>
                <c:pt idx="2220" formatCode="0.0">
                  <c:v>43.793203685517824</c:v>
                </c:pt>
                <c:pt idx="2221" formatCode="0.0">
                  <c:v>44.26411940825713</c:v>
                </c:pt>
                <c:pt idx="2222" formatCode="0.0">
                  <c:v>44.721551851428337</c:v>
                </c:pt>
                <c:pt idx="2223" formatCode="0.0">
                  <c:v>45.165361676678394</c:v>
                </c:pt>
                <c:pt idx="2224" formatCode="0.0">
                  <c:v>45.595413695235045</c:v>
                </c:pt>
                <c:pt idx="2225" formatCode="0.0">
                  <c:v>46.01157690908726</c:v>
                </c:pt>
                <c:pt idx="2226" formatCode="0.0">
                  <c:v>46.413724550888986</c:v>
                </c:pt>
                <c:pt idx="2227" formatCode="0.0">
                  <c:v>46.801734122572661</c:v>
                </c:pt>
                <c:pt idx="2228" formatCode="0.0">
                  <c:v>47.175487432663871</c:v>
                </c:pt>
                <c:pt idx="2229" formatCode="0.0">
                  <c:v>47.534870632284026</c:v>
                </c:pt>
                <c:pt idx="2230" formatCode="0.0">
                  <c:v>47.879774249828955</c:v>
                </c:pt>
                <c:pt idx="2231" formatCode="0.0">
                  <c:v>48.210093224315465</c:v>
                </c:pt>
                <c:pt idx="2232" formatCode="0.0">
                  <c:v>48.52572693738432</c:v>
                </c:pt>
                <c:pt idx="2233" formatCode="0.0">
                  <c:v>48.82657924394865</c:v>
                </c:pt>
                <c:pt idx="2234" formatCode="0.0">
                  <c:v>49.112558501481708</c:v>
                </c:pt>
                <c:pt idx="2235" formatCode="0.0">
                  <c:v>49.383577597931165</c:v>
                </c:pt>
                <c:pt idx="2236" formatCode="0.0">
                  <c:v>49.639553978254739</c:v>
                </c:pt>
                <c:pt idx="2237" formatCode="0.0">
                  <c:v>49.88040966956747</c:v>
                </c:pt>
                <c:pt idx="2238" formatCode="0.0">
                  <c:v>50.106071304892474</c:v>
                </c:pt>
                <c:pt idx="2239" formatCode="0.0">
                  <c:v>50.316470145509506</c:v>
                </c:pt>
                <c:pt idx="2240" formatCode="0.0">
                  <c:v>50.511542101893717</c:v>
                </c:pt>
                <c:pt idx="2241" formatCode="0.0">
                  <c:v>50.691227753237378</c:v>
                </c:pt>
                <c:pt idx="2242" formatCode="0.0">
                  <c:v>50.855472365550391</c:v>
                </c:pt>
                <c:pt idx="2243" formatCode="0.0">
                  <c:v>51.004225908332913</c:v>
                </c:pt>
                <c:pt idx="2244" formatCode="0.0">
                  <c:v>51.137443069814708</c:v>
                </c:pt>
                <c:pt idx="2245" formatCode="0.0">
                  <c:v>51.255083270757851</c:v>
                </c:pt>
                <c:pt idx="2246" formatCode="0.0">
                  <c:v>51.357110676817634</c:v>
                </c:pt>
                <c:pt idx="2247" formatCode="0.0">
                  <c:v>51.443494209457754</c:v>
                </c:pt>
                <c:pt idx="2248" formatCode="0.0">
                  <c:v>51.514207555417315</c:v>
                </c:pt>
                <c:pt idx="2249" formatCode="0.0">
                  <c:v>51.569229174726196</c:v>
                </c:pt>
                <c:pt idx="2250" formatCode="0.0">
                  <c:v>51.608542307266106</c:v>
                </c:pt>
                <c:pt idx="2251" formatCode="0.0">
                  <c:v>51.632134977876042</c:v>
                </c:pt>
                <c:pt idx="2252" formatCode="0.0">
                  <c:v>51.64</c:v>
                </c:pt>
                <c:pt idx="2253" formatCode="0.0">
                  <c:v>51.632134977876042</c:v>
                </c:pt>
                <c:pt idx="2254" formatCode="0.0">
                  <c:v>51.608542307266106</c:v>
                </c:pt>
                <c:pt idx="2255" formatCode="0.0">
                  <c:v>51.569229174726196</c:v>
                </c:pt>
                <c:pt idx="2256" formatCode="0.0">
                  <c:v>51.514207555417336</c:v>
                </c:pt>
                <c:pt idx="2257" formatCode="0.0">
                  <c:v>51.443494209457747</c:v>
                </c:pt>
                <c:pt idx="2258" formatCode="0.0">
                  <c:v>51.357110676817634</c:v>
                </c:pt>
                <c:pt idx="2259" formatCode="0.0">
                  <c:v>51.255083270757893</c:v>
                </c:pt>
                <c:pt idx="2260" formatCode="0.0">
                  <c:v>51.137443069814701</c:v>
                </c:pt>
                <c:pt idx="2261" formatCode="0.0">
                  <c:v>51.004225908332906</c:v>
                </c:pt>
                <c:pt idx="2262" formatCode="0.0">
                  <c:v>50.855472365550455</c:v>
                </c:pt>
                <c:pt idx="2263" formatCode="0.0">
                  <c:v>50.691227753237378</c:v>
                </c:pt>
                <c:pt idx="2264" formatCode="0.0">
                  <c:v>50.51154210189371</c:v>
                </c:pt>
                <c:pt idx="2265" formatCode="0.0">
                  <c:v>50.316470145509584</c:v>
                </c:pt>
                <c:pt idx="2266" formatCode="0.0">
                  <c:v>50.106071304892467</c:v>
                </c:pt>
                <c:pt idx="2267" formatCode="0.0">
                  <c:v>49.880409669567463</c:v>
                </c:pt>
                <c:pt idx="2268" formatCode="0.0">
                  <c:v>49.639553978254831</c:v>
                </c:pt>
                <c:pt idx="2269" formatCode="0.0">
                  <c:v>49.383577597931165</c:v>
                </c:pt>
                <c:pt idx="2270" formatCode="0.0">
                  <c:v>49.112558501481701</c:v>
                </c:pt>
                <c:pt idx="2271" formatCode="0.0">
                  <c:v>48.826579243948764</c:v>
                </c:pt>
                <c:pt idx="2272" formatCode="0.0">
                  <c:v>48.525726937384313</c:v>
                </c:pt>
                <c:pt idx="2273" formatCode="0.0">
                  <c:v>48.210093224315457</c:v>
                </c:pt>
                <c:pt idx="2274" formatCode="0.0">
                  <c:v>47.879774249828948</c:v>
                </c:pt>
                <c:pt idx="2275" formatCode="0.0">
                  <c:v>47.534870632284019</c:v>
                </c:pt>
                <c:pt idx="2276" formatCode="0.0">
                  <c:v>47.175487432663857</c:v>
                </c:pt>
                <c:pt idx="2277" formatCode="0.0">
                  <c:v>46.801734122572647</c:v>
                </c:pt>
                <c:pt idx="2278" formatCode="0.0">
                  <c:v>46.413724550888972</c:v>
                </c:pt>
                <c:pt idx="2279" formatCode="0.0">
                  <c:v>46.011576909087417</c:v>
                </c:pt>
                <c:pt idx="2280" formatCode="0.0">
                  <c:v>45.595413695235031</c:v>
                </c:pt>
                <c:pt idx="2281" formatCode="0.0">
                  <c:v>45.16536167667838</c:v>
                </c:pt>
                <c:pt idx="2282" formatCode="0.0">
                  <c:v>44.721551851428515</c:v>
                </c:pt>
                <c:pt idx="2283" formatCode="0.0">
                  <c:v>44.264119408257116</c:v>
                </c:pt>
                <c:pt idx="2284" formatCode="0.0">
                  <c:v>43.79320368551781</c:v>
                </c:pt>
                <c:pt idx="2285" formatCode="0.0">
                  <c:v>43.3089481287018</c:v>
                </c:pt>
                <c:pt idx="2286" formatCode="0.0">
                  <c:v>42.811500246742384</c:v>
                </c:pt>
                <c:pt idx="2287" formatCode="0.0">
                  <c:v>42.301011567083499</c:v>
                </c:pt>
                <c:pt idx="2288" formatCode="0.0">
                  <c:v>41.777637589522385</c:v>
                </c:pt>
                <c:pt idx="2289" formatCode="0.0">
                  <c:v>41.241537738842233</c:v>
                </c:pt>
                <c:pt idx="2290" formatCode="0.0">
                  <c:v>40.692875316251076</c:v>
                </c:pt>
                <c:pt idx="2291" formatCode="0.0">
                  <c:v>40.131817449638078</c:v>
                </c:pt>
                <c:pt idx="2292" formatCode="0.0">
                  <c:v>39.558535042664047</c:v>
                </c:pt>
                <c:pt idx="2293" formatCode="0.0">
                  <c:v>38.973202722703881</c:v>
                </c:pt>
                <c:pt idx="2294" formatCode="0.0">
                  <c:v>38.375998787652733</c:v>
                </c:pt>
                <c:pt idx="2295" formatCode="0.0">
                  <c:v>37.767105151613976</c:v>
                </c:pt>
                <c:pt idx="2296" formatCode="0.0">
                  <c:v>37.146707289487871</c:v>
                </c:pt>
                <c:pt idx="2297" formatCode="0.0">
                  <c:v>36.514994180473401</c:v>
                </c:pt>
                <c:pt idx="2298" formatCode="0.0">
                  <c:v>35.872158250502622</c:v>
                </c:pt>
                <c:pt idx="2299" formatCode="0.0">
                  <c:v>35.218395313627333</c:v>
                </c:pt>
                <c:pt idx="2300" formatCode="0.0">
                  <c:v>34.553904512371517</c:v>
                </c:pt>
                <c:pt idx="2301" formatCode="0.0">
                  <c:v>33.878888257069782</c:v>
                </c:pt>
                <c:pt idx="2302" formatCode="0.0">
                  <c:v>33.193552164212782</c:v>
                </c:pt>
                <c:pt idx="2303" formatCode="0.0">
                  <c:v>32.498104993813683</c:v>
                </c:pt>
                <c:pt idx="2304" formatCode="0.0">
                  <c:v>31.792758585816973</c:v>
                </c:pt>
                <c:pt idx="2305" formatCode="0.0">
                  <c:v>31.077727795571938</c:v>
                </c:pt>
                <c:pt idx="2306" formatCode="0.0">
                  <c:v>30.353230428383377</c:v>
                </c:pt>
                <c:pt idx="2307" formatCode="0.0">
                  <c:v>29.619487173167983</c:v>
                </c:pt>
                <c:pt idx="2308" formatCode="0.0">
                  <c:v>28.876721535229525</c:v>
                </c:pt>
                <c:pt idx="2309" formatCode="0.0">
                  <c:v>28.125159768176058</c:v>
                </c:pt>
                <c:pt idx="2310" formatCode="0.0">
                  <c:v>27.36503080500265</c:v>
                </c:pt>
                <c:pt idx="2311" formatCode="0.0">
                  <c:v>26.59656618835535</c:v>
                </c:pt>
                <c:pt idx="2312" formatCode="0.0">
                  <c:v>25.820000000000046</c:v>
                </c:pt>
                <c:pt idx="2313" formatCode="0.0">
                  <c:v>25.035568789520777</c:v>
                </c:pt>
                <c:pt idx="2314" formatCode="0.0">
                  <c:v>24.243511502263544</c:v>
                </c:pt>
                <c:pt idx="2315" formatCode="0.0">
                  <c:v>23.444069406550227</c:v>
                </c:pt>
                <c:pt idx="2316" formatCode="0.0">
                  <c:v>22.637486020187875</c:v>
                </c:pt>
                <c:pt idx="2317" formatCode="0.0">
                  <c:v>21.824007036289853</c:v>
                </c:pt>
                <c:pt idx="2318" formatCode="0.0">
                  <c:v>21.003880248434339</c:v>
                </c:pt>
                <c:pt idx="2319" formatCode="0.0">
                  <c:v>20.177355475185998</c:v>
                </c:pt>
                <c:pt idx="2320" formatCode="0.0">
                  <c:v>19.34468448399782</c:v>
                </c:pt>
                <c:pt idx="2321" formatCode="0.0">
                  <c:v>18.506120914519311</c:v>
                </c:pt>
                <c:pt idx="2322" formatCode="0.0">
                  <c:v>17.661920201337416</c:v>
                </c:pt>
                <c:pt idx="2323" formatCode="0.0">
                  <c:v>16.812339496167681</c:v>
                </c:pt>
                <c:pt idx="2324" formatCode="0.0">
                  <c:v>15.957637589522275</c:v>
                </c:pt>
                <c:pt idx="2325" formatCode="0.0">
                  <c:v>15.098074831881993</c:v>
                </c:pt>
                <c:pt idx="2326" formatCode="0.0">
                  <c:v>14.233913054389937</c:v>
                </c:pt>
                <c:pt idx="2327" formatCode="0.0">
                  <c:v>13.365415489094149</c:v>
                </c:pt>
                <c:pt idx="2328" formatCode="0.0">
                  <c:v>12.492846688767049</c:v>
                </c:pt>
                <c:pt idx="2329" formatCode="0.0">
                  <c:v>11.616472446317273</c:v>
                </c:pt>
                <c:pt idx="2330" formatCode="0.0">
                  <c:v>10.736559713829052</c:v>
                </c:pt>
                <c:pt idx="2331" formatCode="0.0">
                  <c:v>9.8533765212449698</c:v>
                </c:pt>
                <c:pt idx="2332" formatCode="0.0">
                  <c:v>8.9671918947203544</c:v>
                </c:pt>
                <c:pt idx="2333" formatCode="0.0">
                  <c:v>8.0782757746774685</c:v>
                </c:pt>
                <c:pt idx="2334" formatCode="0.0">
                  <c:v>7.1868989335779609</c:v>
                </c:pt>
                <c:pt idx="2335" formatCode="0.0">
                  <c:v>6.293332893441872</c:v>
                </c:pt>
                <c:pt idx="2336" formatCode="0.0">
                  <c:v>5.3978498431415547</c:v>
                </c:pt>
                <c:pt idx="2337" formatCode="0.0">
                  <c:v>4.5007225554892365</c:v>
                </c:pt>
                <c:pt idx="2338" formatCode="0.0">
                  <c:v>3.6022243041466715</c:v>
                </c:pt>
                <c:pt idx="2339" formatCode="0.0">
                  <c:v>2.7026287803855338</c:v>
                </c:pt>
                <c:pt idx="2340" formatCode="0.0">
                  <c:v>1.8022100097173037</c:v>
                </c:pt>
                <c:pt idx="2341" formatCode="0.0">
                  <c:v>0.90124226842134669</c:v>
                </c:pt>
                <c:pt idx="2342" formatCode="0.0">
                  <c:v>-1.0121546829833239E-13</c:v>
                </c:pt>
                <c:pt idx="2343" formatCode="0.0">
                  <c:v>-0.90124226842118227</c:v>
                </c:pt>
                <c:pt idx="2344" formatCode="0.0">
                  <c:v>-1.8022100097171394</c:v>
                </c:pt>
                <c:pt idx="2345" formatCode="0.0">
                  <c:v>-2.7026287803857358</c:v>
                </c:pt>
                <c:pt idx="2346" formatCode="0.0">
                  <c:v>-3.6022243041465072</c:v>
                </c:pt>
                <c:pt idx="2347" formatCode="0.0">
                  <c:v>-4.5007225554890722</c:v>
                </c:pt>
                <c:pt idx="2348" formatCode="0.0">
                  <c:v>-5.3978498431417563</c:v>
                </c:pt>
                <c:pt idx="2349" formatCode="0.0">
                  <c:v>-6.2933328934417085</c:v>
                </c:pt>
                <c:pt idx="2350" formatCode="0.0">
                  <c:v>-7.1868989335777993</c:v>
                </c:pt>
                <c:pt idx="2351" formatCode="0.0">
                  <c:v>-8.0782757746776674</c:v>
                </c:pt>
                <c:pt idx="2352" formatCode="0.0">
                  <c:v>-8.9671918947201927</c:v>
                </c:pt>
                <c:pt idx="2353" formatCode="0.0">
                  <c:v>-9.8533765212448081</c:v>
                </c:pt>
                <c:pt idx="2354" formatCode="0.0">
                  <c:v>-10.736559713828893</c:v>
                </c:pt>
                <c:pt idx="2355" formatCode="0.0">
                  <c:v>-11.616472446317113</c:v>
                </c:pt>
                <c:pt idx="2356" formatCode="0.0">
                  <c:v>-12.492846688766889</c:v>
                </c:pt>
                <c:pt idx="2357" formatCode="0.0">
                  <c:v>-13.365415489093987</c:v>
                </c:pt>
                <c:pt idx="2358" formatCode="0.0">
                  <c:v>-14.233913054389777</c:v>
                </c:pt>
                <c:pt idx="2359" formatCode="0.0">
                  <c:v>-15.098074831882187</c:v>
                </c:pt>
                <c:pt idx="2360" formatCode="0.0">
                  <c:v>-15.95763758952212</c:v>
                </c:pt>
                <c:pt idx="2361" formatCode="0.0">
                  <c:v>-16.812339496167525</c:v>
                </c:pt>
                <c:pt idx="2362" formatCode="0.0">
                  <c:v>-17.661920201337608</c:v>
                </c:pt>
                <c:pt idx="2363" formatCode="0.0">
                  <c:v>-18.506120914519158</c:v>
                </c:pt>
                <c:pt idx="2364" formatCode="0.0">
                  <c:v>-19.344684483997668</c:v>
                </c:pt>
                <c:pt idx="2365" formatCode="0.0">
                  <c:v>-20.177355475186182</c:v>
                </c:pt>
                <c:pt idx="2366" formatCode="0.0">
                  <c:v>-21.003880248434193</c:v>
                </c:pt>
                <c:pt idx="2367" formatCode="0.0">
                  <c:v>-21.824007036289704</c:v>
                </c:pt>
                <c:pt idx="2368" formatCode="0.0">
                  <c:v>-22.637486020188057</c:v>
                </c:pt>
                <c:pt idx="2369" formatCode="0.0">
                  <c:v>-23.444069406550081</c:v>
                </c:pt>
                <c:pt idx="2370" formatCode="0.0">
                  <c:v>-24.243511502263399</c:v>
                </c:pt>
                <c:pt idx="2371" formatCode="0.0">
                  <c:v>-25.035568789520955</c:v>
                </c:pt>
                <c:pt idx="2372" formatCode="0.0">
                  <c:v>-25.819999999999904</c:v>
                </c:pt>
                <c:pt idx="2373" formatCode="0.0">
                  <c:v>-26.596566188355215</c:v>
                </c:pt>
                <c:pt idx="2374" formatCode="0.0">
                  <c:v>-27.365030805002821</c:v>
                </c:pt>
                <c:pt idx="2375" formatCode="0.0">
                  <c:v>-28.125159768175919</c:v>
                </c:pt>
                <c:pt idx="2376" formatCode="0.0">
                  <c:v>-28.876721535229386</c:v>
                </c:pt>
                <c:pt idx="2377" formatCode="0.0">
                  <c:v>-29.619487173167848</c:v>
                </c:pt>
                <c:pt idx="2378" formatCode="0.0">
                  <c:v>-30.353230428383245</c:v>
                </c:pt>
                <c:pt idx="2379" formatCode="0.0">
                  <c:v>-31.077727795571807</c:v>
                </c:pt>
                <c:pt idx="2380" formatCode="0.0">
                  <c:v>-31.792758585816841</c:v>
                </c:pt>
                <c:pt idx="2381" formatCode="0.0">
                  <c:v>-32.498104993813548</c:v>
                </c:pt>
                <c:pt idx="2382" formatCode="0.0">
                  <c:v>-33.193552164212939</c:v>
                </c:pt>
                <c:pt idx="2383" formatCode="0.0">
                  <c:v>-33.878888257069661</c:v>
                </c:pt>
                <c:pt idx="2384" formatCode="0.0">
                  <c:v>-34.553904512371396</c:v>
                </c:pt>
                <c:pt idx="2385" formatCode="0.0">
                  <c:v>-35.218395313627482</c:v>
                </c:pt>
                <c:pt idx="2386" formatCode="0.0">
                  <c:v>-35.872158250502501</c:v>
                </c:pt>
                <c:pt idx="2387" formatCode="0.0">
                  <c:v>-36.514994180473288</c:v>
                </c:pt>
                <c:pt idx="2388" formatCode="0.0">
                  <c:v>-37.146707289488006</c:v>
                </c:pt>
                <c:pt idx="2389" formatCode="0.0">
                  <c:v>-37.767105151613862</c:v>
                </c:pt>
                <c:pt idx="2390" formatCode="0.0">
                  <c:v>-38.37599878765262</c:v>
                </c:pt>
                <c:pt idx="2391" formatCode="0.0">
                  <c:v>-38.973202722704016</c:v>
                </c:pt>
                <c:pt idx="2392" formatCode="0.0">
                  <c:v>-39.558535042663941</c:v>
                </c:pt>
                <c:pt idx="2393" formatCode="0.0">
                  <c:v>-40.131817449637971</c:v>
                </c:pt>
                <c:pt idx="2394" formatCode="0.0">
                  <c:v>-40.692875316251197</c:v>
                </c:pt>
                <c:pt idx="2395" formatCode="0.0">
                  <c:v>-41.241537738842133</c:v>
                </c:pt>
                <c:pt idx="2396" formatCode="0.0">
                  <c:v>-41.777637589522293</c:v>
                </c:pt>
                <c:pt idx="2397" formatCode="0.0">
                  <c:v>-42.301011567083613</c:v>
                </c:pt>
                <c:pt idx="2398" formatCode="0.0">
                  <c:v>-42.811500246742291</c:v>
                </c:pt>
                <c:pt idx="2399" formatCode="0.0">
                  <c:v>-43.308948128701708</c:v>
                </c:pt>
                <c:pt idx="2400" formatCode="0.0">
                  <c:v>-43.793203685517724</c:v>
                </c:pt>
                <c:pt idx="2401" formatCode="0.0">
                  <c:v>-44.264119408257038</c:v>
                </c:pt>
                <c:pt idx="2402" formatCode="0.0">
                  <c:v>-44.72155185142843</c:v>
                </c:pt>
                <c:pt idx="2403" formatCode="0.0">
                  <c:v>-45.165361676678302</c:v>
                </c:pt>
                <c:pt idx="2404" formatCode="0.0">
                  <c:v>-45.595413695234953</c:v>
                </c:pt>
                <c:pt idx="2405" formatCode="0.0">
                  <c:v>-46.011576909087339</c:v>
                </c:pt>
                <c:pt idx="2406" formatCode="0.0">
                  <c:v>-46.413724550888901</c:v>
                </c:pt>
                <c:pt idx="2407" formatCode="0.0">
                  <c:v>-46.801734122572583</c:v>
                </c:pt>
                <c:pt idx="2408" formatCode="0.0">
                  <c:v>-47.175487432663935</c:v>
                </c:pt>
                <c:pt idx="2409" formatCode="0.0">
                  <c:v>-47.534870632283955</c:v>
                </c:pt>
                <c:pt idx="2410" formatCode="0.0">
                  <c:v>-47.879774249828884</c:v>
                </c:pt>
                <c:pt idx="2411" formatCode="0.0">
                  <c:v>-48.210093224315528</c:v>
                </c:pt>
                <c:pt idx="2412" formatCode="0.0">
                  <c:v>-48.525726937384256</c:v>
                </c:pt>
                <c:pt idx="2413" formatCode="0.0">
                  <c:v>-48.826579243948714</c:v>
                </c:pt>
                <c:pt idx="2414" formatCode="0.0">
                  <c:v>-49.112558501481764</c:v>
                </c:pt>
                <c:pt idx="2415" formatCode="0.0">
                  <c:v>-49.383577597931108</c:v>
                </c:pt>
                <c:pt idx="2416" formatCode="0.0">
                  <c:v>-49.639553978254781</c:v>
                </c:pt>
                <c:pt idx="2417" formatCode="0.0">
                  <c:v>-49.88040966956752</c:v>
                </c:pt>
                <c:pt idx="2418" formatCode="0.0">
                  <c:v>-50.106071304892431</c:v>
                </c:pt>
                <c:pt idx="2419" formatCode="0.0">
                  <c:v>-50.316470145509548</c:v>
                </c:pt>
                <c:pt idx="2420" formatCode="0.0">
                  <c:v>-50.511542101893752</c:v>
                </c:pt>
                <c:pt idx="2421" formatCode="0.0">
                  <c:v>-50.691227753237342</c:v>
                </c:pt>
                <c:pt idx="2422" formatCode="0.0">
                  <c:v>-50.855472365550426</c:v>
                </c:pt>
                <c:pt idx="2423" formatCode="0.0">
                  <c:v>-51.004225908332941</c:v>
                </c:pt>
                <c:pt idx="2424" formatCode="0.0">
                  <c:v>-51.13744306981468</c:v>
                </c:pt>
                <c:pt idx="2425" formatCode="0.0">
                  <c:v>-51.255083270757872</c:v>
                </c:pt>
                <c:pt idx="2426" formatCode="0.0">
                  <c:v>-51.357110676817619</c:v>
                </c:pt>
                <c:pt idx="2427" formatCode="0.0">
                  <c:v>-51.443494209457732</c:v>
                </c:pt>
                <c:pt idx="2428" formatCode="0.0">
                  <c:v>-51.514207555417329</c:v>
                </c:pt>
                <c:pt idx="2429" formatCode="0.0">
                  <c:v>-51.569229174726189</c:v>
                </c:pt>
                <c:pt idx="2430" formatCode="0.0">
                  <c:v>-51.608542307266099</c:v>
                </c:pt>
                <c:pt idx="2431" formatCode="0.0">
                  <c:v>-51.632134977876049</c:v>
                </c:pt>
                <c:pt idx="2432" formatCode="0.0">
                  <c:v>-51.64</c:v>
                </c:pt>
                <c:pt idx="2433" formatCode="0.0">
                  <c:v>-51.632134977876049</c:v>
                </c:pt>
                <c:pt idx="2434" formatCode="0.0">
                  <c:v>-51.608542307266099</c:v>
                </c:pt>
                <c:pt idx="2435" formatCode="0.0">
                  <c:v>-51.569229174726203</c:v>
                </c:pt>
                <c:pt idx="2436" formatCode="0.0">
                  <c:v>-51.514207555417329</c:v>
                </c:pt>
                <c:pt idx="2437" formatCode="0.0">
                  <c:v>-51.443494209457732</c:v>
                </c:pt>
                <c:pt idx="2438" formatCode="0.0">
                  <c:v>-51.357110676817648</c:v>
                </c:pt>
                <c:pt idx="2439" formatCode="0.0">
                  <c:v>-51.255083270757872</c:v>
                </c:pt>
                <c:pt idx="2440" formatCode="0.0">
                  <c:v>-51.13744306981468</c:v>
                </c:pt>
                <c:pt idx="2441" formatCode="0.0">
                  <c:v>-51.004225908332934</c:v>
                </c:pt>
                <c:pt idx="2442" formatCode="0.0">
                  <c:v>-50.855472365550426</c:v>
                </c:pt>
                <c:pt idx="2443" formatCode="0.0">
                  <c:v>-50.691227753237342</c:v>
                </c:pt>
                <c:pt idx="2444" formatCode="0.0">
                  <c:v>-50.511542101893752</c:v>
                </c:pt>
                <c:pt idx="2445" formatCode="0.0">
                  <c:v>-50.316470145509541</c:v>
                </c:pt>
                <c:pt idx="2446" formatCode="0.0">
                  <c:v>-50.106071304892424</c:v>
                </c:pt>
                <c:pt idx="2447" formatCode="0.0">
                  <c:v>-49.880409669567513</c:v>
                </c:pt>
                <c:pt idx="2448" formatCode="0.0">
                  <c:v>-49.639553978254774</c:v>
                </c:pt>
                <c:pt idx="2449" formatCode="0.0">
                  <c:v>-49.383577597931215</c:v>
                </c:pt>
                <c:pt idx="2450" formatCode="0.0">
                  <c:v>-49.112558501481757</c:v>
                </c:pt>
                <c:pt idx="2451" formatCode="0.0">
                  <c:v>-48.826579243948707</c:v>
                </c:pt>
                <c:pt idx="2452" formatCode="0.0">
                  <c:v>-48.525726937384377</c:v>
                </c:pt>
                <c:pt idx="2453" formatCode="0.0">
                  <c:v>-48.210093224315521</c:v>
                </c:pt>
                <c:pt idx="2454" formatCode="0.0">
                  <c:v>-47.879774249828877</c:v>
                </c:pt>
                <c:pt idx="2455" formatCode="0.0">
                  <c:v>-47.53487063228409</c:v>
                </c:pt>
                <c:pt idx="2456" formatCode="0.0">
                  <c:v>-47.175487432663935</c:v>
                </c:pt>
                <c:pt idx="2457" formatCode="0.0">
                  <c:v>-46.801734122572576</c:v>
                </c:pt>
                <c:pt idx="2458" formatCode="0.0">
                  <c:v>-46.413724550889057</c:v>
                </c:pt>
                <c:pt idx="2459" formatCode="0.0">
                  <c:v>-46.011576909087339</c:v>
                </c:pt>
                <c:pt idx="2460" formatCode="0.0">
                  <c:v>-45.595413695234946</c:v>
                </c:pt>
                <c:pt idx="2461" formatCode="0.0">
                  <c:v>-45.165361676678472</c:v>
                </c:pt>
                <c:pt idx="2462" formatCode="0.0">
                  <c:v>-44.72155185142843</c:v>
                </c:pt>
                <c:pt idx="2463" formatCode="0.0">
                  <c:v>-44.264119408257024</c:v>
                </c:pt>
                <c:pt idx="2464" formatCode="0.0">
                  <c:v>-43.793203685517909</c:v>
                </c:pt>
                <c:pt idx="2465" formatCode="0.0">
                  <c:v>-43.308948128701701</c:v>
                </c:pt>
                <c:pt idx="2466" formatCode="0.0">
                  <c:v>-42.811500246742284</c:v>
                </c:pt>
                <c:pt idx="2467" formatCode="0.0">
                  <c:v>-42.301011567083606</c:v>
                </c:pt>
                <c:pt idx="2468" formatCode="0.0">
                  <c:v>-41.777637589522278</c:v>
                </c:pt>
                <c:pt idx="2469" formatCode="0.0">
                  <c:v>-41.241537738842119</c:v>
                </c:pt>
                <c:pt idx="2470" formatCode="0.0">
                  <c:v>-40.69287531625119</c:v>
                </c:pt>
                <c:pt idx="2471" formatCode="0.0">
                  <c:v>-40.131817449637964</c:v>
                </c:pt>
                <c:pt idx="2472" formatCode="0.0">
                  <c:v>-39.558535042664168</c:v>
                </c:pt>
                <c:pt idx="2473" formatCode="0.0">
                  <c:v>-38.973202722704002</c:v>
                </c:pt>
                <c:pt idx="2474" formatCode="0.0">
                  <c:v>-38.37599878765262</c:v>
                </c:pt>
                <c:pt idx="2475" formatCode="0.0">
                  <c:v>-37.767105151614103</c:v>
                </c:pt>
                <c:pt idx="2476" formatCode="0.0">
                  <c:v>-37.146707289487999</c:v>
                </c:pt>
                <c:pt idx="2477" formatCode="0.0">
                  <c:v>-36.514994180473273</c:v>
                </c:pt>
                <c:pt idx="2478" formatCode="0.0">
                  <c:v>-35.872158250502757</c:v>
                </c:pt>
                <c:pt idx="2479" formatCode="0.0">
                  <c:v>-35.218395313627468</c:v>
                </c:pt>
                <c:pt idx="2480" formatCode="0.0">
                  <c:v>-34.553904512371389</c:v>
                </c:pt>
                <c:pt idx="2481" formatCode="0.0">
                  <c:v>-33.878888257069931</c:v>
                </c:pt>
                <c:pt idx="2482" formatCode="0.0">
                  <c:v>-33.193552164212925</c:v>
                </c:pt>
                <c:pt idx="2483" formatCode="0.0">
                  <c:v>-32.498104993813548</c:v>
                </c:pt>
                <c:pt idx="2484" formatCode="0.0">
                  <c:v>-31.792758585817122</c:v>
                </c:pt>
                <c:pt idx="2485" formatCode="0.0">
                  <c:v>-31.077727795571796</c:v>
                </c:pt>
                <c:pt idx="2486" formatCode="0.0">
                  <c:v>-30.353230428383235</c:v>
                </c:pt>
                <c:pt idx="2487" formatCode="0.0">
                  <c:v>-29.619487173168139</c:v>
                </c:pt>
                <c:pt idx="2488" formatCode="0.0">
                  <c:v>-28.876721535229382</c:v>
                </c:pt>
                <c:pt idx="2489" formatCode="0.0">
                  <c:v>-28.125159768175909</c:v>
                </c:pt>
                <c:pt idx="2490" formatCode="0.0">
                  <c:v>-27.36503080500281</c:v>
                </c:pt>
                <c:pt idx="2491" formatCode="0.0">
                  <c:v>-26.596566188355201</c:v>
                </c:pt>
                <c:pt idx="2492" formatCode="0.0">
                  <c:v>-25.81999999999989</c:v>
                </c:pt>
                <c:pt idx="2493" formatCode="0.0">
                  <c:v>-25.035568789520944</c:v>
                </c:pt>
                <c:pt idx="2494" formatCode="0.0">
                  <c:v>-24.243511502263388</c:v>
                </c:pt>
                <c:pt idx="2495" formatCode="0.0">
                  <c:v>-23.444069406550071</c:v>
                </c:pt>
                <c:pt idx="2496" formatCode="0.0">
                  <c:v>-22.637486020188046</c:v>
                </c:pt>
                <c:pt idx="2497" formatCode="0.0">
                  <c:v>-21.824007036289693</c:v>
                </c:pt>
                <c:pt idx="2498" formatCode="0.0">
                  <c:v>-21.003880248434516</c:v>
                </c:pt>
                <c:pt idx="2499" formatCode="0.0">
                  <c:v>-20.177355475186172</c:v>
                </c:pt>
                <c:pt idx="2500" formatCode="0.0">
                  <c:v>-19.344684483997657</c:v>
                </c:pt>
                <c:pt idx="2501" formatCode="0.0">
                  <c:v>-18.506120914519489</c:v>
                </c:pt>
                <c:pt idx="2502" formatCode="0.0">
                  <c:v>-17.661920201337594</c:v>
                </c:pt>
                <c:pt idx="2503" formatCode="0.0">
                  <c:v>-16.812339496167514</c:v>
                </c:pt>
                <c:pt idx="2504" formatCode="0.0">
                  <c:v>-15.957637589522456</c:v>
                </c:pt>
                <c:pt idx="2505" formatCode="0.0">
                  <c:v>-15.098074831882176</c:v>
                </c:pt>
                <c:pt idx="2506" formatCode="0.0">
                  <c:v>-14.233913054389765</c:v>
                </c:pt>
                <c:pt idx="2507" formatCode="0.0">
                  <c:v>-13.365415489094332</c:v>
                </c:pt>
                <c:pt idx="2508" formatCode="0.0">
                  <c:v>-12.492846688766878</c:v>
                </c:pt>
                <c:pt idx="2509" formatCode="0.0">
                  <c:v>-11.616472446317101</c:v>
                </c:pt>
                <c:pt idx="2510" formatCode="0.0">
                  <c:v>-10.736559713829239</c:v>
                </c:pt>
                <c:pt idx="2511" formatCode="0.0">
                  <c:v>-9.8533765212447957</c:v>
                </c:pt>
                <c:pt idx="2512" formatCode="0.0">
                  <c:v>-8.9671918947201785</c:v>
                </c:pt>
                <c:pt idx="2513" formatCode="0.0">
                  <c:v>-8.0782757746776532</c:v>
                </c:pt>
                <c:pt idx="2514" formatCode="0.0">
                  <c:v>-7.1868989335777869</c:v>
                </c:pt>
                <c:pt idx="2515" formatCode="0.0">
                  <c:v>-6.2933328934416961</c:v>
                </c:pt>
                <c:pt idx="2516" formatCode="0.0">
                  <c:v>-5.3978498431417439</c:v>
                </c:pt>
                <c:pt idx="2517" formatCode="0.0">
                  <c:v>-4.5007225554890598</c:v>
                </c:pt>
                <c:pt idx="2518" formatCode="0.0">
                  <c:v>-3.6022243041464952</c:v>
                </c:pt>
                <c:pt idx="2519" formatCode="0.0">
                  <c:v>-2.7026287803857234</c:v>
                </c:pt>
                <c:pt idx="2520" formatCode="0.0">
                  <c:v>-1.8022100097171265</c:v>
                </c:pt>
                <c:pt idx="2521" formatCode="0.0">
                  <c:v>-0.90124226842153643</c:v>
                </c:pt>
                <c:pt idx="2522" formatCode="0.0">
                  <c:v>-8.8573332696073597E-14</c:v>
                </c:pt>
                <c:pt idx="2523" formatCode="0.0">
                  <c:v>0.90124226842135946</c:v>
                </c:pt>
                <c:pt idx="2524" formatCode="0.0">
                  <c:v>1.8022100097169493</c:v>
                </c:pt>
                <c:pt idx="2525" formatCode="0.0">
                  <c:v>2.7026287803855462</c:v>
                </c:pt>
                <c:pt idx="2526" formatCode="0.0">
                  <c:v>3.6022243041466844</c:v>
                </c:pt>
                <c:pt idx="2527" formatCode="0.0">
                  <c:v>4.5007225554888839</c:v>
                </c:pt>
                <c:pt idx="2528" formatCode="0.0">
                  <c:v>5.3978498431415671</c:v>
                </c:pt>
                <c:pt idx="2529" formatCode="0.0">
                  <c:v>6.2933328934418844</c:v>
                </c:pt>
                <c:pt idx="2530" formatCode="0.0">
                  <c:v>7.1868989335776119</c:v>
                </c:pt>
                <c:pt idx="2531" formatCode="0.0">
                  <c:v>8.0782757746774791</c:v>
                </c:pt>
                <c:pt idx="2532" formatCode="0.0">
                  <c:v>8.9671918947203668</c:v>
                </c:pt>
                <c:pt idx="2533" formatCode="0.0">
                  <c:v>9.8533765212446216</c:v>
                </c:pt>
                <c:pt idx="2534" formatCode="0.0">
                  <c:v>10.736559713829065</c:v>
                </c:pt>
                <c:pt idx="2535" formatCode="0.0">
                  <c:v>11.616472446317285</c:v>
                </c:pt>
                <c:pt idx="2536" formatCode="0.0">
                  <c:v>12.492846688766706</c:v>
                </c:pt>
                <c:pt idx="2537" formatCode="0.0">
                  <c:v>13.365415489094159</c:v>
                </c:pt>
                <c:pt idx="2538" formatCode="0.0">
                  <c:v>14.233913054389948</c:v>
                </c:pt>
                <c:pt idx="2539" formatCode="0.0">
                  <c:v>15.098074831882007</c:v>
                </c:pt>
                <c:pt idx="2540" formatCode="0.0">
                  <c:v>15.957637589522287</c:v>
                </c:pt>
                <c:pt idx="2541" formatCode="0.0">
                  <c:v>16.812339496167692</c:v>
                </c:pt>
                <c:pt idx="2542" formatCode="0.0">
                  <c:v>17.661920201337431</c:v>
                </c:pt>
                <c:pt idx="2543" formatCode="0.0">
                  <c:v>18.506120914519322</c:v>
                </c:pt>
                <c:pt idx="2544" formatCode="0.0">
                  <c:v>19.344684483997494</c:v>
                </c:pt>
                <c:pt idx="2545" formatCode="0.0">
                  <c:v>20.177355475186008</c:v>
                </c:pt>
                <c:pt idx="2546" formatCode="0.0">
                  <c:v>21.003880248434353</c:v>
                </c:pt>
                <c:pt idx="2547" formatCode="0.0">
                  <c:v>21.824007036289533</c:v>
                </c:pt>
                <c:pt idx="2548" formatCode="0.0">
                  <c:v>22.637486020187886</c:v>
                </c:pt>
                <c:pt idx="2549" formatCode="0.0">
                  <c:v>23.444069406550241</c:v>
                </c:pt>
                <c:pt idx="2550" formatCode="0.0">
                  <c:v>24.243511502263228</c:v>
                </c:pt>
                <c:pt idx="2551" formatCode="0.0">
                  <c:v>25.035568789520788</c:v>
                </c:pt>
                <c:pt idx="2552" formatCode="0.0">
                  <c:v>25.820000000000057</c:v>
                </c:pt>
                <c:pt idx="2553" formatCode="0.0">
                  <c:v>26.596566188355048</c:v>
                </c:pt>
                <c:pt idx="2554" formatCode="0.0">
                  <c:v>27.365030805002661</c:v>
                </c:pt>
                <c:pt idx="2555" formatCode="0.0">
                  <c:v>28.125159768176061</c:v>
                </c:pt>
                <c:pt idx="2556" formatCode="0.0">
                  <c:v>28.876721535229233</c:v>
                </c:pt>
                <c:pt idx="2557" formatCode="0.0">
                  <c:v>29.619487173167997</c:v>
                </c:pt>
                <c:pt idx="2558" formatCode="0.0">
                  <c:v>30.353230428383387</c:v>
                </c:pt>
                <c:pt idx="2559" formatCode="0.0">
                  <c:v>31.077727795571658</c:v>
                </c:pt>
                <c:pt idx="2560" formatCode="0.0">
                  <c:v>31.792758585816976</c:v>
                </c:pt>
                <c:pt idx="2561" formatCode="0.0">
                  <c:v>32.498104993813691</c:v>
                </c:pt>
                <c:pt idx="2562" formatCode="0.0">
                  <c:v>33.19355216421279</c:v>
                </c:pt>
                <c:pt idx="2563" formatCode="0.0">
                  <c:v>33.878888257069796</c:v>
                </c:pt>
                <c:pt idx="2564" formatCode="0.0">
                  <c:v>34.553904512371531</c:v>
                </c:pt>
                <c:pt idx="2565" formatCode="0.0">
                  <c:v>35.218395313627333</c:v>
                </c:pt>
                <c:pt idx="2566" formatCode="0.0">
                  <c:v>35.872158250502629</c:v>
                </c:pt>
                <c:pt idx="2567" formatCode="0.0">
                  <c:v>36.514994180473415</c:v>
                </c:pt>
                <c:pt idx="2568" formatCode="0.0">
                  <c:v>37.146707289487871</c:v>
                </c:pt>
                <c:pt idx="2569" formatCode="0.0">
                  <c:v>37.767105151613983</c:v>
                </c:pt>
                <c:pt idx="2570" formatCode="0.0">
                  <c:v>38.375998787652499</c:v>
                </c:pt>
                <c:pt idx="2571" formatCode="0.0">
                  <c:v>38.973202722703888</c:v>
                </c:pt>
                <c:pt idx="2572" formatCode="0.0">
                  <c:v>39.558535042664055</c:v>
                </c:pt>
                <c:pt idx="2573" formatCode="0.0">
                  <c:v>40.13181744963785</c:v>
                </c:pt>
                <c:pt idx="2574" formatCode="0.0">
                  <c:v>40.692875316251076</c:v>
                </c:pt>
                <c:pt idx="2575" formatCode="0.0">
                  <c:v>41.24153773884224</c:v>
                </c:pt>
                <c:pt idx="2576" formatCode="0.0">
                  <c:v>41.777637589522179</c:v>
                </c:pt>
                <c:pt idx="2577" formatCode="0.0">
                  <c:v>42.301011567083499</c:v>
                </c:pt>
                <c:pt idx="2578" formatCode="0.0">
                  <c:v>42.811500246742398</c:v>
                </c:pt>
                <c:pt idx="2579" formatCode="0.0">
                  <c:v>43.308948128701608</c:v>
                </c:pt>
                <c:pt idx="2580" formatCode="0.0">
                  <c:v>43.793203685517817</c:v>
                </c:pt>
                <c:pt idx="2581" formatCode="0.0">
                  <c:v>44.264119408257123</c:v>
                </c:pt>
                <c:pt idx="2582" formatCode="0.0">
                  <c:v>44.721551851428337</c:v>
                </c:pt>
                <c:pt idx="2583" formatCode="0.0">
                  <c:v>45.165361676678387</c:v>
                </c:pt>
                <c:pt idx="2584" formatCode="0.0">
                  <c:v>45.595413695235038</c:v>
                </c:pt>
                <c:pt idx="2585" formatCode="0.0">
                  <c:v>46.011576909087253</c:v>
                </c:pt>
                <c:pt idx="2586" formatCode="0.0">
                  <c:v>46.413724550888979</c:v>
                </c:pt>
                <c:pt idx="2587" formatCode="0.0">
                  <c:v>46.801734122572654</c:v>
                </c:pt>
                <c:pt idx="2588" formatCode="0.0">
                  <c:v>47.175487432663864</c:v>
                </c:pt>
                <c:pt idx="2589" formatCode="0.0">
                  <c:v>47.534870632284019</c:v>
                </c:pt>
                <c:pt idx="2590" formatCode="0.0">
                  <c:v>47.879774249828948</c:v>
                </c:pt>
                <c:pt idx="2591" formatCode="0.0">
                  <c:v>48.210093224315457</c:v>
                </c:pt>
                <c:pt idx="2592" formatCode="0.0">
                  <c:v>48.52572693738432</c:v>
                </c:pt>
                <c:pt idx="2593" formatCode="0.0">
                  <c:v>48.82657924394865</c:v>
                </c:pt>
                <c:pt idx="2594" formatCode="0.0">
                  <c:v>49.112558501481701</c:v>
                </c:pt>
                <c:pt idx="2595" formatCode="0.0">
                  <c:v>49.383577597931165</c:v>
                </c:pt>
                <c:pt idx="2596" formatCode="0.0">
                  <c:v>49.639553978254732</c:v>
                </c:pt>
                <c:pt idx="2597" formatCode="0.0">
                  <c:v>49.880409669567463</c:v>
                </c:pt>
                <c:pt idx="2598" formatCode="0.0">
                  <c:v>50.106071304892467</c:v>
                </c:pt>
                <c:pt idx="2599" formatCode="0.0">
                  <c:v>50.316470145509506</c:v>
                </c:pt>
                <c:pt idx="2600" formatCode="0.0">
                  <c:v>50.51154210189371</c:v>
                </c:pt>
                <c:pt idx="2601" formatCode="0.0">
                  <c:v>50.691227753237378</c:v>
                </c:pt>
                <c:pt idx="2602" formatCode="0.0">
                  <c:v>50.855472365550391</c:v>
                </c:pt>
                <c:pt idx="2603" formatCode="0.0">
                  <c:v>51.004225908332906</c:v>
                </c:pt>
                <c:pt idx="2604" formatCode="0.0">
                  <c:v>51.137443069814708</c:v>
                </c:pt>
                <c:pt idx="2605" formatCode="0.0">
                  <c:v>51.255083270757851</c:v>
                </c:pt>
                <c:pt idx="2606" formatCode="0.0">
                  <c:v>51.357110676817634</c:v>
                </c:pt>
                <c:pt idx="2607" formatCode="0.0">
                  <c:v>51.443494209457747</c:v>
                </c:pt>
                <c:pt idx="2608" formatCode="0.0">
                  <c:v>51.514207555417315</c:v>
                </c:pt>
                <c:pt idx="2609" formatCode="0.0">
                  <c:v>51.569229174726196</c:v>
                </c:pt>
                <c:pt idx="2610" formatCode="0.0">
                  <c:v>51.608542307266106</c:v>
                </c:pt>
                <c:pt idx="2611" formatCode="0.0">
                  <c:v>51.632134977876042</c:v>
                </c:pt>
                <c:pt idx="2612" formatCode="0.0">
                  <c:v>51.64</c:v>
                </c:pt>
                <c:pt idx="2613" formatCode="0.0">
                  <c:v>51.632134977876042</c:v>
                </c:pt>
                <c:pt idx="2614" formatCode="0.0">
                  <c:v>51.608542307266106</c:v>
                </c:pt>
                <c:pt idx="2615" formatCode="0.0">
                  <c:v>51.569229174726196</c:v>
                </c:pt>
                <c:pt idx="2616" formatCode="0.0">
                  <c:v>51.514207555417315</c:v>
                </c:pt>
                <c:pt idx="2617" formatCode="0.0">
                  <c:v>51.443494209457747</c:v>
                </c:pt>
                <c:pt idx="2618" formatCode="0.0">
                  <c:v>51.357110676817634</c:v>
                </c:pt>
                <c:pt idx="2619" formatCode="0.0">
                  <c:v>51.255083270757893</c:v>
                </c:pt>
                <c:pt idx="2620" formatCode="0.0">
                  <c:v>51.137443069814708</c:v>
                </c:pt>
                <c:pt idx="2621" formatCode="0.0">
                  <c:v>51.004225908332906</c:v>
                </c:pt>
                <c:pt idx="2622" formatCode="0.0">
                  <c:v>50.855472365550455</c:v>
                </c:pt>
                <c:pt idx="2623" formatCode="0.0">
                  <c:v>50.691227753237378</c:v>
                </c:pt>
                <c:pt idx="2624" formatCode="0.0">
                  <c:v>50.51154210189371</c:v>
                </c:pt>
                <c:pt idx="2625" formatCode="0.0">
                  <c:v>50.316470145509591</c:v>
                </c:pt>
                <c:pt idx="2626" formatCode="0.0">
                  <c:v>50.106071304892467</c:v>
                </c:pt>
                <c:pt idx="2627" formatCode="0.0">
                  <c:v>49.880409669567463</c:v>
                </c:pt>
                <c:pt idx="2628" formatCode="0.0">
                  <c:v>49.639553978254831</c:v>
                </c:pt>
                <c:pt idx="2629" formatCode="0.0">
                  <c:v>49.383577597931165</c:v>
                </c:pt>
                <c:pt idx="2630" formatCode="0.0">
                  <c:v>49.112558501481701</c:v>
                </c:pt>
                <c:pt idx="2631" formatCode="0.0">
                  <c:v>48.826579243948771</c:v>
                </c:pt>
                <c:pt idx="2632" formatCode="0.0">
                  <c:v>48.52572693738432</c:v>
                </c:pt>
                <c:pt idx="2633" formatCode="0.0">
                  <c:v>48.210093224315457</c:v>
                </c:pt>
                <c:pt idx="2634" formatCode="0.0">
                  <c:v>47.879774249828948</c:v>
                </c:pt>
                <c:pt idx="2635" formatCode="0.0">
                  <c:v>47.534870632284019</c:v>
                </c:pt>
                <c:pt idx="2636" formatCode="0.0">
                  <c:v>47.175487432663864</c:v>
                </c:pt>
                <c:pt idx="2637" formatCode="0.0">
                  <c:v>46.801734122572654</c:v>
                </c:pt>
                <c:pt idx="2638" formatCode="0.0">
                  <c:v>46.413724550888979</c:v>
                </c:pt>
                <c:pt idx="2639" formatCode="0.0">
                  <c:v>46.011576909087253</c:v>
                </c:pt>
                <c:pt idx="2640" formatCode="0.0">
                  <c:v>45.595413695235038</c:v>
                </c:pt>
                <c:pt idx="2641" formatCode="0.0">
                  <c:v>45.165361676678387</c:v>
                </c:pt>
                <c:pt idx="2642" formatCode="0.0">
                  <c:v>44.721551851428515</c:v>
                </c:pt>
                <c:pt idx="2643" formatCode="0.0">
                  <c:v>44.264119408257123</c:v>
                </c:pt>
                <c:pt idx="2644" formatCode="0.0">
                  <c:v>43.793203685517817</c:v>
                </c:pt>
                <c:pt idx="2645" formatCode="0.0">
                  <c:v>43.308948128701807</c:v>
                </c:pt>
                <c:pt idx="2646" formatCode="0.0">
                  <c:v>42.811500246742398</c:v>
                </c:pt>
                <c:pt idx="2647" formatCode="0.0">
                  <c:v>42.301011567083499</c:v>
                </c:pt>
                <c:pt idx="2648" formatCode="0.0">
                  <c:v>41.777637589522399</c:v>
                </c:pt>
                <c:pt idx="2649" formatCode="0.0">
                  <c:v>41.24153773884224</c:v>
                </c:pt>
                <c:pt idx="2650" formatCode="0.0">
                  <c:v>40.692875316251076</c:v>
                </c:pt>
                <c:pt idx="2651" formatCode="0.0">
                  <c:v>40.131817449638078</c:v>
                </c:pt>
                <c:pt idx="2652" formatCode="0.0">
                  <c:v>39.558535042664055</c:v>
                </c:pt>
                <c:pt idx="2653" formatCode="0.0">
                  <c:v>38.973202722703888</c:v>
                </c:pt>
                <c:pt idx="2654" formatCode="0.0">
                  <c:v>38.37599878765274</c:v>
                </c:pt>
                <c:pt idx="2655" formatCode="0.0">
                  <c:v>37.767105151613983</c:v>
                </c:pt>
                <c:pt idx="2656" formatCode="0.0">
                  <c:v>37.146707289487871</c:v>
                </c:pt>
                <c:pt idx="2657" formatCode="0.0">
                  <c:v>36.514994180473415</c:v>
                </c:pt>
                <c:pt idx="2658" formatCode="0.0">
                  <c:v>35.872158250502629</c:v>
                </c:pt>
                <c:pt idx="2659" formatCode="0.0">
                  <c:v>35.218395313627333</c:v>
                </c:pt>
                <c:pt idx="2660" formatCode="0.0">
                  <c:v>34.553904512371531</c:v>
                </c:pt>
                <c:pt idx="2661" formatCode="0.0">
                  <c:v>33.878888257069796</c:v>
                </c:pt>
                <c:pt idx="2662" formatCode="0.0">
                  <c:v>33.19355216421279</c:v>
                </c:pt>
                <c:pt idx="2663" formatCode="0.0">
                  <c:v>32.498104993813691</c:v>
                </c:pt>
                <c:pt idx="2664" formatCode="0.0">
                  <c:v>31.792758585816976</c:v>
                </c:pt>
                <c:pt idx="2665" formatCode="0.0">
                  <c:v>31.077727795571949</c:v>
                </c:pt>
                <c:pt idx="2666" formatCode="0.0">
                  <c:v>30.353230428383387</c:v>
                </c:pt>
                <c:pt idx="2667" formatCode="0.0">
                  <c:v>29.619487173167997</c:v>
                </c:pt>
                <c:pt idx="2668" formatCode="0.0">
                  <c:v>28.876721535229535</c:v>
                </c:pt>
                <c:pt idx="2669" formatCode="0.0">
                  <c:v>28.125159768176061</c:v>
                </c:pt>
                <c:pt idx="2670" formatCode="0.0">
                  <c:v>27.365030805002661</c:v>
                </c:pt>
                <c:pt idx="2671" formatCode="0.0">
                  <c:v>26.596566188355364</c:v>
                </c:pt>
                <c:pt idx="2672" formatCode="0.0">
                  <c:v>25.820000000000057</c:v>
                </c:pt>
                <c:pt idx="2673" formatCode="0.0">
                  <c:v>25.035568789520788</c:v>
                </c:pt>
                <c:pt idx="2674" formatCode="0.0">
                  <c:v>24.243511502263555</c:v>
                </c:pt>
                <c:pt idx="2675" formatCode="0.0">
                  <c:v>23.444069406550241</c:v>
                </c:pt>
                <c:pt idx="2676" formatCode="0.0">
                  <c:v>22.637486020187886</c:v>
                </c:pt>
                <c:pt idx="2677" formatCode="0.0">
                  <c:v>21.824007036289867</c:v>
                </c:pt>
                <c:pt idx="2678" formatCode="0.0">
                  <c:v>21.003880248434353</c:v>
                </c:pt>
                <c:pt idx="2679" formatCode="0.0">
                  <c:v>20.177355475186008</c:v>
                </c:pt>
                <c:pt idx="2680" formatCode="0.0">
                  <c:v>19.344684483997831</c:v>
                </c:pt>
                <c:pt idx="2681" formatCode="0.0">
                  <c:v>18.506120914519322</c:v>
                </c:pt>
                <c:pt idx="2682" formatCode="0.0">
                  <c:v>17.661920201337431</c:v>
                </c:pt>
                <c:pt idx="2683" formatCode="0.0">
                  <c:v>16.812339496167692</c:v>
                </c:pt>
                <c:pt idx="2684" formatCode="0.0">
                  <c:v>15.957637589522287</c:v>
                </c:pt>
                <c:pt idx="2685" formatCode="0.0">
                  <c:v>15.098074831882007</c:v>
                </c:pt>
                <c:pt idx="2686" formatCode="0.0">
                  <c:v>14.233913054389948</c:v>
                </c:pt>
                <c:pt idx="2687" formatCode="0.0">
                  <c:v>13.365415489094159</c:v>
                </c:pt>
                <c:pt idx="2688" formatCode="0.0">
                  <c:v>12.492846688766706</c:v>
                </c:pt>
                <c:pt idx="2689" formatCode="0.0">
                  <c:v>11.616472446317285</c:v>
                </c:pt>
                <c:pt idx="2690" formatCode="0.0">
                  <c:v>10.736559713829065</c:v>
                </c:pt>
                <c:pt idx="2691" formatCode="0.0">
                  <c:v>9.8533765212449822</c:v>
                </c:pt>
                <c:pt idx="2692" formatCode="0.0">
                  <c:v>8.9671918947203668</c:v>
                </c:pt>
                <c:pt idx="2693" formatCode="0.0">
                  <c:v>8.0782757746774791</c:v>
                </c:pt>
                <c:pt idx="2694" formatCode="0.0">
                  <c:v>7.1868989335779743</c:v>
                </c:pt>
                <c:pt idx="2695" formatCode="0.0">
                  <c:v>6.2933328934418844</c:v>
                </c:pt>
                <c:pt idx="2696" formatCode="0.0">
                  <c:v>5.3978498431415671</c:v>
                </c:pt>
                <c:pt idx="2697" formatCode="0.0">
                  <c:v>4.5007225554892489</c:v>
                </c:pt>
                <c:pt idx="2698" formatCode="0.0">
                  <c:v>3.6022243041466844</c:v>
                </c:pt>
                <c:pt idx="2699" formatCode="0.0">
                  <c:v>2.7026287803855462</c:v>
                </c:pt>
                <c:pt idx="2700" formatCode="0.0">
                  <c:v>1.8022100097173164</c:v>
                </c:pt>
                <c:pt idx="2701" formatCode="0.0">
                  <c:v>0.90124226842135946</c:v>
                </c:pt>
                <c:pt idx="2702" formatCode="0.0">
                  <c:v>-8.8562135056036164E-14</c:v>
                </c:pt>
                <c:pt idx="2703" formatCode="0.0">
                  <c:v>-0.90124226842116972</c:v>
                </c:pt>
                <c:pt idx="2704" formatCode="0.0">
                  <c:v>-1.8022100097171265</c:v>
                </c:pt>
                <c:pt idx="2705" formatCode="0.0">
                  <c:v>-2.7026287803857234</c:v>
                </c:pt>
                <c:pt idx="2706" formatCode="0.0">
                  <c:v>-3.6022243041464952</c:v>
                </c:pt>
                <c:pt idx="2707" formatCode="0.0">
                  <c:v>-4.5007225554890598</c:v>
                </c:pt>
                <c:pt idx="2708" formatCode="0.0">
                  <c:v>-5.3978498431417439</c:v>
                </c:pt>
                <c:pt idx="2709" formatCode="0.0">
                  <c:v>-6.2933328934416961</c:v>
                </c:pt>
                <c:pt idx="2710" formatCode="0.0">
                  <c:v>-7.1868989335777869</c:v>
                </c:pt>
                <c:pt idx="2711" formatCode="0.0">
                  <c:v>-8.0782757746776532</c:v>
                </c:pt>
                <c:pt idx="2712" formatCode="0.0">
                  <c:v>-8.9671918947201785</c:v>
                </c:pt>
                <c:pt idx="2713" formatCode="0.0">
                  <c:v>-9.8533765212447957</c:v>
                </c:pt>
                <c:pt idx="2714" formatCode="0.0">
                  <c:v>-10.736559713828878</c:v>
                </c:pt>
                <c:pt idx="2715" formatCode="0.0">
                  <c:v>-11.616472446317101</c:v>
                </c:pt>
                <c:pt idx="2716" formatCode="0.0">
                  <c:v>-12.492846688766878</c:v>
                </c:pt>
                <c:pt idx="2717" formatCode="0.0">
                  <c:v>-13.365415489093976</c:v>
                </c:pt>
                <c:pt idx="2718" formatCode="0.0">
                  <c:v>-14.233913054389765</c:v>
                </c:pt>
                <c:pt idx="2719" formatCode="0.0">
                  <c:v>-15.098074831882176</c:v>
                </c:pt>
                <c:pt idx="2720" formatCode="0.0">
                  <c:v>-15.957637589522106</c:v>
                </c:pt>
                <c:pt idx="2721" formatCode="0.0">
                  <c:v>-16.812339496167514</c:v>
                </c:pt>
                <c:pt idx="2722" formatCode="0.0">
                  <c:v>-17.661920201337594</c:v>
                </c:pt>
                <c:pt idx="2723" formatCode="0.0">
                  <c:v>-18.506120914519144</c:v>
                </c:pt>
                <c:pt idx="2724" formatCode="0.0">
                  <c:v>-19.344684483997657</c:v>
                </c:pt>
                <c:pt idx="2725" formatCode="0.0">
                  <c:v>-20.177355475186172</c:v>
                </c:pt>
                <c:pt idx="2726" formatCode="0.0">
                  <c:v>-21.003880248434179</c:v>
                </c:pt>
                <c:pt idx="2727" formatCode="0.0">
                  <c:v>-21.824007036289693</c:v>
                </c:pt>
                <c:pt idx="2728" formatCode="0.0">
                  <c:v>-22.637486020188046</c:v>
                </c:pt>
                <c:pt idx="2729" formatCode="0.0">
                  <c:v>-23.444069406550071</c:v>
                </c:pt>
                <c:pt idx="2730" formatCode="0.0">
                  <c:v>-24.243511502263388</c:v>
                </c:pt>
                <c:pt idx="2731" formatCode="0.0">
                  <c:v>-25.035568789520944</c:v>
                </c:pt>
                <c:pt idx="2732" formatCode="0.0">
                  <c:v>-25.81999999999989</c:v>
                </c:pt>
                <c:pt idx="2733" formatCode="0.0">
                  <c:v>-26.596566188355201</c:v>
                </c:pt>
                <c:pt idx="2734" formatCode="0.0">
                  <c:v>-27.36503080500281</c:v>
                </c:pt>
                <c:pt idx="2735" formatCode="0.0">
                  <c:v>-28.125159768175909</c:v>
                </c:pt>
                <c:pt idx="2736" formatCode="0.0">
                  <c:v>-28.876721535229382</c:v>
                </c:pt>
                <c:pt idx="2737" formatCode="0.0">
                  <c:v>-29.619487173167833</c:v>
                </c:pt>
                <c:pt idx="2738" formatCode="0.0">
                  <c:v>-30.353230428383235</c:v>
                </c:pt>
                <c:pt idx="2739" formatCode="0.0">
                  <c:v>-31.077727795571796</c:v>
                </c:pt>
                <c:pt idx="2740" formatCode="0.0">
                  <c:v>-31.792758585816827</c:v>
                </c:pt>
                <c:pt idx="2741" formatCode="0.0">
                  <c:v>-32.498104993813548</c:v>
                </c:pt>
                <c:pt idx="2742" formatCode="0.0">
                  <c:v>-33.193552164212925</c:v>
                </c:pt>
                <c:pt idx="2743" formatCode="0.0">
                  <c:v>-33.878888257069654</c:v>
                </c:pt>
                <c:pt idx="2744" formatCode="0.0">
                  <c:v>-34.553904512371389</c:v>
                </c:pt>
                <c:pt idx="2745" formatCode="0.0">
                  <c:v>-35.218395313627468</c:v>
                </c:pt>
                <c:pt idx="2746" formatCode="0.0">
                  <c:v>-35.872158250502494</c:v>
                </c:pt>
                <c:pt idx="2747" formatCode="0.0">
                  <c:v>-36.514994180473273</c:v>
                </c:pt>
                <c:pt idx="2748" formatCode="0.0">
                  <c:v>-37.146707289487999</c:v>
                </c:pt>
                <c:pt idx="2749" formatCode="0.0">
                  <c:v>-37.767105151613855</c:v>
                </c:pt>
                <c:pt idx="2750" formatCode="0.0">
                  <c:v>-38.37599878765262</c:v>
                </c:pt>
                <c:pt idx="2751" formatCode="0.0">
                  <c:v>-38.973202722704002</c:v>
                </c:pt>
                <c:pt idx="2752" formatCode="0.0">
                  <c:v>-39.558535042663934</c:v>
                </c:pt>
                <c:pt idx="2753" formatCode="0.0">
                  <c:v>-40.131817449637964</c:v>
                </c:pt>
                <c:pt idx="2754" formatCode="0.0">
                  <c:v>-40.69287531625119</c:v>
                </c:pt>
                <c:pt idx="2755" formatCode="0.0">
                  <c:v>-41.241537738842119</c:v>
                </c:pt>
                <c:pt idx="2756" formatCode="0.0">
                  <c:v>-41.777637589522278</c:v>
                </c:pt>
                <c:pt idx="2757" formatCode="0.0">
                  <c:v>-42.301011567083606</c:v>
                </c:pt>
                <c:pt idx="2758" formatCode="0.0">
                  <c:v>-42.811500246742284</c:v>
                </c:pt>
                <c:pt idx="2759" formatCode="0.0">
                  <c:v>-43.308948128701701</c:v>
                </c:pt>
                <c:pt idx="2760" formatCode="0.0">
                  <c:v>-43.793203685517909</c:v>
                </c:pt>
                <c:pt idx="2761" formatCode="0.0">
                  <c:v>-44.264119408257024</c:v>
                </c:pt>
                <c:pt idx="2762" formatCode="0.0">
                  <c:v>-44.72155185142843</c:v>
                </c:pt>
                <c:pt idx="2763" formatCode="0.0">
                  <c:v>-45.165361676678295</c:v>
                </c:pt>
                <c:pt idx="2764" formatCode="0.0">
                  <c:v>-45.595413695234946</c:v>
                </c:pt>
                <c:pt idx="2765" formatCode="0.0">
                  <c:v>-46.011576909087339</c:v>
                </c:pt>
                <c:pt idx="2766" formatCode="0.0">
                  <c:v>-46.413724550888894</c:v>
                </c:pt>
                <c:pt idx="2767" formatCode="0.0">
                  <c:v>-46.801734122572576</c:v>
                </c:pt>
                <c:pt idx="2768" formatCode="0.0">
                  <c:v>-47.175487432663935</c:v>
                </c:pt>
                <c:pt idx="2769" formatCode="0.0">
                  <c:v>-47.534870632283948</c:v>
                </c:pt>
                <c:pt idx="2770" formatCode="0.0">
                  <c:v>-47.879774249828877</c:v>
                </c:pt>
                <c:pt idx="2771" formatCode="0.0">
                  <c:v>-48.210093224315521</c:v>
                </c:pt>
                <c:pt idx="2772" formatCode="0.0">
                  <c:v>-48.525726937384256</c:v>
                </c:pt>
                <c:pt idx="2773" formatCode="0.0">
                  <c:v>-48.826579243948707</c:v>
                </c:pt>
                <c:pt idx="2774" formatCode="0.0">
                  <c:v>-49.112558501481757</c:v>
                </c:pt>
                <c:pt idx="2775" formatCode="0.0">
                  <c:v>-49.383577597931108</c:v>
                </c:pt>
                <c:pt idx="2776" formatCode="0.0">
                  <c:v>-49.639553978254774</c:v>
                </c:pt>
                <c:pt idx="2777" formatCode="0.0">
                  <c:v>-49.880409669567513</c:v>
                </c:pt>
                <c:pt idx="2778" formatCode="0.0">
                  <c:v>-50.106071304892424</c:v>
                </c:pt>
                <c:pt idx="2779" formatCode="0.0">
                  <c:v>-50.316470145509541</c:v>
                </c:pt>
                <c:pt idx="2780" formatCode="0.0">
                  <c:v>-50.511542101893752</c:v>
                </c:pt>
                <c:pt idx="2781" formatCode="0.0">
                  <c:v>-50.691227753237342</c:v>
                </c:pt>
                <c:pt idx="2782" formatCode="0.0">
                  <c:v>-50.855472365550426</c:v>
                </c:pt>
                <c:pt idx="2783" formatCode="0.0">
                  <c:v>-51.004225908332934</c:v>
                </c:pt>
                <c:pt idx="2784" formatCode="0.0">
                  <c:v>-51.13744306981468</c:v>
                </c:pt>
                <c:pt idx="2785" formatCode="0.0">
                  <c:v>-51.255083270757872</c:v>
                </c:pt>
                <c:pt idx="2786" formatCode="0.0">
                  <c:v>-51.357110676817612</c:v>
                </c:pt>
                <c:pt idx="2787" formatCode="0.0">
                  <c:v>-51.443494209457732</c:v>
                </c:pt>
                <c:pt idx="2788" formatCode="0.0">
                  <c:v>-51.514207555417329</c:v>
                </c:pt>
                <c:pt idx="2789" formatCode="0.0">
                  <c:v>-51.569229174726182</c:v>
                </c:pt>
                <c:pt idx="2790" formatCode="0.0">
                  <c:v>-51.608542307266099</c:v>
                </c:pt>
                <c:pt idx="2791" formatCode="0.0">
                  <c:v>-51.632134977876049</c:v>
                </c:pt>
                <c:pt idx="2792" formatCode="0.0">
                  <c:v>-51.64</c:v>
                </c:pt>
                <c:pt idx="2793" formatCode="0.0">
                  <c:v>-51.632134977876049</c:v>
                </c:pt>
                <c:pt idx="2794" formatCode="0.0">
                  <c:v>-51.608542307266099</c:v>
                </c:pt>
                <c:pt idx="2795" formatCode="0.0">
                  <c:v>-51.569229174726203</c:v>
                </c:pt>
                <c:pt idx="2796" formatCode="0.0">
                  <c:v>-51.514207555417329</c:v>
                </c:pt>
                <c:pt idx="2797" formatCode="0.0">
                  <c:v>-51.443494209457732</c:v>
                </c:pt>
                <c:pt idx="2798" formatCode="0.0">
                  <c:v>-51.357110676817648</c:v>
                </c:pt>
                <c:pt idx="2799" formatCode="0.0">
                  <c:v>-51.255083270757872</c:v>
                </c:pt>
                <c:pt idx="2800" formatCode="0.0">
                  <c:v>-51.13744306981468</c:v>
                </c:pt>
                <c:pt idx="2801" formatCode="0.0">
                  <c:v>-51.004225908332941</c:v>
                </c:pt>
                <c:pt idx="2802" formatCode="0.0">
                  <c:v>-50.855472365550426</c:v>
                </c:pt>
                <c:pt idx="2803" formatCode="0.0">
                  <c:v>-50.691227753237342</c:v>
                </c:pt>
                <c:pt idx="2804" formatCode="0.0">
                  <c:v>-50.511542101893752</c:v>
                </c:pt>
                <c:pt idx="2805" formatCode="0.0">
                  <c:v>-50.316470145509548</c:v>
                </c:pt>
                <c:pt idx="2806" formatCode="0.0">
                  <c:v>-50.106071304892431</c:v>
                </c:pt>
                <c:pt idx="2807" formatCode="0.0">
                  <c:v>-49.88040966956752</c:v>
                </c:pt>
                <c:pt idx="2808" formatCode="0.0">
                  <c:v>-49.639553978254781</c:v>
                </c:pt>
                <c:pt idx="2809" formatCode="0.0">
                  <c:v>-49.383577597931222</c:v>
                </c:pt>
                <c:pt idx="2810" formatCode="0.0">
                  <c:v>-49.112558501481764</c:v>
                </c:pt>
                <c:pt idx="2811" formatCode="0.0">
                  <c:v>-48.826579243948714</c:v>
                </c:pt>
                <c:pt idx="2812" formatCode="0.0">
                  <c:v>-48.525726937384384</c:v>
                </c:pt>
                <c:pt idx="2813" formatCode="0.0">
                  <c:v>-48.210093224315528</c:v>
                </c:pt>
                <c:pt idx="2814" formatCode="0.0">
                  <c:v>-47.879774249828884</c:v>
                </c:pt>
                <c:pt idx="2815" formatCode="0.0">
                  <c:v>-47.534870632284097</c:v>
                </c:pt>
                <c:pt idx="2816" formatCode="0.0">
                  <c:v>-47.175487432663935</c:v>
                </c:pt>
                <c:pt idx="2817" formatCode="0.0">
                  <c:v>-46.801734122572583</c:v>
                </c:pt>
                <c:pt idx="2818" formatCode="0.0">
                  <c:v>-46.413724550889064</c:v>
                </c:pt>
                <c:pt idx="2819" formatCode="0.0">
                  <c:v>-46.011576909087339</c:v>
                </c:pt>
                <c:pt idx="2820" formatCode="0.0">
                  <c:v>-45.595413695234953</c:v>
                </c:pt>
                <c:pt idx="2821" formatCode="0.0">
                  <c:v>-45.165361676678479</c:v>
                </c:pt>
                <c:pt idx="2822" formatCode="0.0">
                  <c:v>-44.72155185142843</c:v>
                </c:pt>
                <c:pt idx="2823" formatCode="0.0">
                  <c:v>-44.264119408257038</c:v>
                </c:pt>
                <c:pt idx="2824" formatCode="0.0">
                  <c:v>-43.793203685517916</c:v>
                </c:pt>
                <c:pt idx="2825" formatCode="0.0">
                  <c:v>-43.308948128701708</c:v>
                </c:pt>
                <c:pt idx="2826" formatCode="0.0">
                  <c:v>-42.811500246742291</c:v>
                </c:pt>
                <c:pt idx="2827" formatCode="0.0">
                  <c:v>-42.301011567083613</c:v>
                </c:pt>
                <c:pt idx="2828" formatCode="0.0">
                  <c:v>-41.777637589522293</c:v>
                </c:pt>
                <c:pt idx="2829" formatCode="0.0">
                  <c:v>-41.241537738842133</c:v>
                </c:pt>
                <c:pt idx="2830" formatCode="0.0">
                  <c:v>-40.692875316251197</c:v>
                </c:pt>
                <c:pt idx="2831" formatCode="0.0">
                  <c:v>-40.131817449637971</c:v>
                </c:pt>
                <c:pt idx="2832" formatCode="0.0">
                  <c:v>-39.558535042663941</c:v>
                </c:pt>
                <c:pt idx="2833" formatCode="0.0">
                  <c:v>-38.973202722704016</c:v>
                </c:pt>
                <c:pt idx="2834" formatCode="0.0">
                  <c:v>-38.37599878765262</c:v>
                </c:pt>
                <c:pt idx="2835" formatCode="0.0">
                  <c:v>-37.767105151614111</c:v>
                </c:pt>
                <c:pt idx="2836" formatCode="0.0">
                  <c:v>-37.146707289488006</c:v>
                </c:pt>
                <c:pt idx="2837" formatCode="0.0">
                  <c:v>-36.514994180473288</c:v>
                </c:pt>
                <c:pt idx="2838" formatCode="0.0">
                  <c:v>-35.872158250502771</c:v>
                </c:pt>
                <c:pt idx="2839" formatCode="0.0">
                  <c:v>-35.218395313627482</c:v>
                </c:pt>
                <c:pt idx="2840" formatCode="0.0">
                  <c:v>-34.553904512371396</c:v>
                </c:pt>
                <c:pt idx="2841" formatCode="0.0">
                  <c:v>-33.878888257069939</c:v>
                </c:pt>
                <c:pt idx="2842" formatCode="0.0">
                  <c:v>-33.193552164212939</c:v>
                </c:pt>
                <c:pt idx="2843" formatCode="0.0">
                  <c:v>-32.498104993813548</c:v>
                </c:pt>
                <c:pt idx="2844" formatCode="0.0">
                  <c:v>-31.792758585817126</c:v>
                </c:pt>
                <c:pt idx="2845" formatCode="0.0">
                  <c:v>-31.077727795571807</c:v>
                </c:pt>
                <c:pt idx="2846" formatCode="0.0">
                  <c:v>-30.353230428383245</c:v>
                </c:pt>
                <c:pt idx="2847" formatCode="0.0">
                  <c:v>-29.619487173168149</c:v>
                </c:pt>
                <c:pt idx="2848" formatCode="0.0">
                  <c:v>-28.876721535229386</c:v>
                </c:pt>
                <c:pt idx="2849" formatCode="0.0">
                  <c:v>-28.125159768175919</c:v>
                </c:pt>
                <c:pt idx="2850" formatCode="0.0">
                  <c:v>-27.365030805002821</c:v>
                </c:pt>
                <c:pt idx="2851" formatCode="0.0">
                  <c:v>-26.596566188355215</c:v>
                </c:pt>
                <c:pt idx="2852" formatCode="0.0">
                  <c:v>-25.819999999999904</c:v>
                </c:pt>
                <c:pt idx="2853" formatCode="0.0">
                  <c:v>-25.035568789520955</c:v>
                </c:pt>
                <c:pt idx="2854" formatCode="0.0">
                  <c:v>-24.243511502263399</c:v>
                </c:pt>
                <c:pt idx="2855" formatCode="0.0">
                  <c:v>-23.444069406550081</c:v>
                </c:pt>
                <c:pt idx="2856" formatCode="0.0">
                  <c:v>-22.637486020188057</c:v>
                </c:pt>
                <c:pt idx="2857" formatCode="0.0">
                  <c:v>-21.824007036289704</c:v>
                </c:pt>
                <c:pt idx="2858" formatCode="0.0">
                  <c:v>-21.003880248434527</c:v>
                </c:pt>
                <c:pt idx="2859" formatCode="0.0">
                  <c:v>-20.177355475186182</c:v>
                </c:pt>
                <c:pt idx="2860" formatCode="0.0">
                  <c:v>-19.344684483997668</c:v>
                </c:pt>
                <c:pt idx="2861" formatCode="0.0">
                  <c:v>-18.506120914519499</c:v>
                </c:pt>
                <c:pt idx="2862" formatCode="0.0">
                  <c:v>-17.661920201337608</c:v>
                </c:pt>
                <c:pt idx="2863" formatCode="0.0">
                  <c:v>-16.812339496167525</c:v>
                </c:pt>
                <c:pt idx="2864" formatCode="0.0">
                  <c:v>-15.957637589522466</c:v>
                </c:pt>
                <c:pt idx="2865" formatCode="0.0">
                  <c:v>-15.098074831882187</c:v>
                </c:pt>
                <c:pt idx="2866" formatCode="0.0">
                  <c:v>-14.233913054389777</c:v>
                </c:pt>
                <c:pt idx="2867" formatCode="0.0">
                  <c:v>-13.365415489094342</c:v>
                </c:pt>
                <c:pt idx="2868" formatCode="0.0">
                  <c:v>-12.492846688766889</c:v>
                </c:pt>
                <c:pt idx="2869" formatCode="0.0">
                  <c:v>-11.616472446317113</c:v>
                </c:pt>
                <c:pt idx="2870" formatCode="0.0">
                  <c:v>-10.73655971382925</c:v>
                </c:pt>
                <c:pt idx="2871" formatCode="0.0">
                  <c:v>-9.8533765212448081</c:v>
                </c:pt>
                <c:pt idx="2872" formatCode="0.0">
                  <c:v>-8.9671918947201927</c:v>
                </c:pt>
                <c:pt idx="2873" formatCode="0.0">
                  <c:v>-8.0782757746776674</c:v>
                </c:pt>
                <c:pt idx="2874" formatCode="0.0">
                  <c:v>-7.1868989335777993</c:v>
                </c:pt>
                <c:pt idx="2875" formatCode="0.0">
                  <c:v>-6.2933328934417085</c:v>
                </c:pt>
                <c:pt idx="2876" formatCode="0.0">
                  <c:v>-5.3978498431417563</c:v>
                </c:pt>
                <c:pt idx="2877" formatCode="0.0">
                  <c:v>-4.5007225554890722</c:v>
                </c:pt>
                <c:pt idx="2878" formatCode="0.0">
                  <c:v>-3.6022243041465072</c:v>
                </c:pt>
                <c:pt idx="2879" formatCode="0.0">
                  <c:v>-2.7026287803857358</c:v>
                </c:pt>
                <c:pt idx="2880" formatCode="0.0">
                  <c:v>-1.8022100097171394</c:v>
                </c:pt>
                <c:pt idx="2881" formatCode="0.0">
                  <c:v>-0.90124226842118227</c:v>
                </c:pt>
                <c:pt idx="2882" formatCode="0.0">
                  <c:v>-1.0122666593836981E-13</c:v>
                </c:pt>
                <c:pt idx="2883" formatCode="0.0">
                  <c:v>0.90124226842134669</c:v>
                </c:pt>
                <c:pt idx="2884" formatCode="0.0">
                  <c:v>1.8022100097169369</c:v>
                </c:pt>
                <c:pt idx="2885" formatCode="0.0">
                  <c:v>2.7026287803855338</c:v>
                </c:pt>
                <c:pt idx="2886" formatCode="0.0">
                  <c:v>3.6022243041466715</c:v>
                </c:pt>
                <c:pt idx="2887" formatCode="0.0">
                  <c:v>4.5007225554888706</c:v>
                </c:pt>
                <c:pt idx="2888" formatCode="0.0">
                  <c:v>5.3978498431415547</c:v>
                </c:pt>
                <c:pt idx="2889" formatCode="0.0">
                  <c:v>6.293332893441872</c:v>
                </c:pt>
                <c:pt idx="2890" formatCode="0.0">
                  <c:v>7.1868989335775986</c:v>
                </c:pt>
                <c:pt idx="2891" formatCode="0.0">
                  <c:v>8.0782757746774685</c:v>
                </c:pt>
                <c:pt idx="2892" formatCode="0.0">
                  <c:v>8.9671918947203544</c:v>
                </c:pt>
                <c:pt idx="2893" formatCode="0.0">
                  <c:v>9.8533765212446092</c:v>
                </c:pt>
                <c:pt idx="2894" formatCode="0.0">
                  <c:v>10.736559713829052</c:v>
                </c:pt>
                <c:pt idx="2895" formatCode="0.0">
                  <c:v>11.616472446317273</c:v>
                </c:pt>
                <c:pt idx="2896" formatCode="0.0">
                  <c:v>12.492846688766692</c:v>
                </c:pt>
                <c:pt idx="2897" formatCode="0.0">
                  <c:v>13.365415489094149</c:v>
                </c:pt>
                <c:pt idx="2898" formatCode="0.0">
                  <c:v>14.233913054389937</c:v>
                </c:pt>
                <c:pt idx="2899" formatCode="0.0">
                  <c:v>15.098074831881993</c:v>
                </c:pt>
                <c:pt idx="2900" formatCode="0.0">
                  <c:v>15.957637589522275</c:v>
                </c:pt>
                <c:pt idx="2901" formatCode="0.0">
                  <c:v>16.812339496167681</c:v>
                </c:pt>
                <c:pt idx="2902" formatCode="0.0">
                  <c:v>17.661920201337416</c:v>
                </c:pt>
                <c:pt idx="2903" formatCode="0.0">
                  <c:v>18.506120914519311</c:v>
                </c:pt>
                <c:pt idx="2904" formatCode="0.0">
                  <c:v>19.34468448399782</c:v>
                </c:pt>
                <c:pt idx="2905" formatCode="0.0">
                  <c:v>20.177355475185998</c:v>
                </c:pt>
                <c:pt idx="2906" formatCode="0.0">
                  <c:v>21.003880248434339</c:v>
                </c:pt>
                <c:pt idx="2907" formatCode="0.0">
                  <c:v>21.824007036289522</c:v>
                </c:pt>
                <c:pt idx="2908" formatCode="0.0">
                  <c:v>22.637486020187875</c:v>
                </c:pt>
                <c:pt idx="2909" formatCode="0.0">
                  <c:v>23.444069406550227</c:v>
                </c:pt>
                <c:pt idx="2910" formatCode="0.0">
                  <c:v>24.243511502263221</c:v>
                </c:pt>
                <c:pt idx="2911" formatCode="0.0">
                  <c:v>25.035568789520777</c:v>
                </c:pt>
                <c:pt idx="2912" formatCode="0.0">
                  <c:v>25.820000000000046</c:v>
                </c:pt>
                <c:pt idx="2913" formatCode="0.0">
                  <c:v>26.596566188355037</c:v>
                </c:pt>
                <c:pt idx="2914" formatCode="0.0">
                  <c:v>27.36503080500265</c:v>
                </c:pt>
                <c:pt idx="2915" formatCode="0.0">
                  <c:v>28.125159768176058</c:v>
                </c:pt>
                <c:pt idx="2916" formatCode="0.0">
                  <c:v>28.876721535229223</c:v>
                </c:pt>
                <c:pt idx="2917" formatCode="0.0">
                  <c:v>29.619487173167983</c:v>
                </c:pt>
                <c:pt idx="2918" formatCode="0.0">
                  <c:v>30.353230428383377</c:v>
                </c:pt>
                <c:pt idx="2919" formatCode="0.0">
                  <c:v>31.077727795571647</c:v>
                </c:pt>
                <c:pt idx="2920" formatCode="0.0">
                  <c:v>31.792758585816973</c:v>
                </c:pt>
                <c:pt idx="2921" formatCode="0.0">
                  <c:v>32.498104993813683</c:v>
                </c:pt>
                <c:pt idx="2922" formatCode="0.0">
                  <c:v>33.193552164212782</c:v>
                </c:pt>
                <c:pt idx="2923" formatCode="0.0">
                  <c:v>33.878888257069782</c:v>
                </c:pt>
                <c:pt idx="2924" formatCode="0.0">
                  <c:v>34.553904512371517</c:v>
                </c:pt>
                <c:pt idx="2925" formatCode="0.0">
                  <c:v>35.218395313627333</c:v>
                </c:pt>
                <c:pt idx="2926" formatCode="0.0">
                  <c:v>35.872158250502622</c:v>
                </c:pt>
                <c:pt idx="2927" formatCode="0.0">
                  <c:v>36.514994180473401</c:v>
                </c:pt>
                <c:pt idx="2928" formatCode="0.0">
                  <c:v>37.146707289487871</c:v>
                </c:pt>
                <c:pt idx="2929" formatCode="0.0">
                  <c:v>37.767105151613976</c:v>
                </c:pt>
                <c:pt idx="2930" formatCode="0.0">
                  <c:v>38.375998787652492</c:v>
                </c:pt>
                <c:pt idx="2931" formatCode="0.0">
                  <c:v>38.973202722703881</c:v>
                </c:pt>
                <c:pt idx="2932" formatCode="0.0">
                  <c:v>39.558535042664047</c:v>
                </c:pt>
                <c:pt idx="2933" formatCode="0.0">
                  <c:v>40.131817449637843</c:v>
                </c:pt>
                <c:pt idx="2934" formatCode="0.0">
                  <c:v>40.692875316251076</c:v>
                </c:pt>
                <c:pt idx="2935" formatCode="0.0">
                  <c:v>41.241537738842233</c:v>
                </c:pt>
                <c:pt idx="2936" formatCode="0.0">
                  <c:v>41.777637589522172</c:v>
                </c:pt>
                <c:pt idx="2937" formatCode="0.0">
                  <c:v>42.301011567083499</c:v>
                </c:pt>
                <c:pt idx="2938" formatCode="0.0">
                  <c:v>42.811500246742384</c:v>
                </c:pt>
                <c:pt idx="2939" formatCode="0.0">
                  <c:v>43.308948128701601</c:v>
                </c:pt>
                <c:pt idx="2940" formatCode="0.0">
                  <c:v>43.79320368551781</c:v>
                </c:pt>
                <c:pt idx="2941" formatCode="0.0">
                  <c:v>44.264119408257116</c:v>
                </c:pt>
                <c:pt idx="2942" formatCode="0.0">
                  <c:v>44.72155185142833</c:v>
                </c:pt>
                <c:pt idx="2943" formatCode="0.0">
                  <c:v>45.16536167667838</c:v>
                </c:pt>
                <c:pt idx="2944" formatCode="0.0">
                  <c:v>45.595413695235031</c:v>
                </c:pt>
                <c:pt idx="2945" formatCode="0.0">
                  <c:v>46.011576909087253</c:v>
                </c:pt>
                <c:pt idx="2946" formatCode="0.0">
                  <c:v>46.413724550888972</c:v>
                </c:pt>
                <c:pt idx="2947" formatCode="0.0">
                  <c:v>46.801734122572647</c:v>
                </c:pt>
                <c:pt idx="2948" formatCode="0.0">
                  <c:v>47.175487432663857</c:v>
                </c:pt>
                <c:pt idx="2949" formatCode="0.0">
                  <c:v>47.534870632284019</c:v>
                </c:pt>
                <c:pt idx="2950" formatCode="0.0">
                  <c:v>47.879774249828948</c:v>
                </c:pt>
                <c:pt idx="2951" formatCode="0.0">
                  <c:v>48.210093224315457</c:v>
                </c:pt>
                <c:pt idx="2952" formatCode="0.0">
                  <c:v>48.525726937384313</c:v>
                </c:pt>
                <c:pt idx="2953" formatCode="0.0">
                  <c:v>48.826579243948764</c:v>
                </c:pt>
                <c:pt idx="2954" formatCode="0.0">
                  <c:v>49.112558501481701</c:v>
                </c:pt>
                <c:pt idx="2955" formatCode="0.0">
                  <c:v>49.383577597931165</c:v>
                </c:pt>
                <c:pt idx="2956" formatCode="0.0">
                  <c:v>49.639553978254725</c:v>
                </c:pt>
                <c:pt idx="2957" formatCode="0.0">
                  <c:v>49.880409669567463</c:v>
                </c:pt>
                <c:pt idx="2958" formatCode="0.0">
                  <c:v>50.106071304892467</c:v>
                </c:pt>
                <c:pt idx="2959" formatCode="0.0">
                  <c:v>50.316470145509506</c:v>
                </c:pt>
                <c:pt idx="2960" formatCode="0.0">
                  <c:v>50.51154210189371</c:v>
                </c:pt>
                <c:pt idx="2961" formatCode="0.0">
                  <c:v>50.691227753237378</c:v>
                </c:pt>
                <c:pt idx="2962" formatCode="0.0">
                  <c:v>50.855472365550391</c:v>
                </c:pt>
                <c:pt idx="2963" formatCode="0.0">
                  <c:v>51.004225908332906</c:v>
                </c:pt>
                <c:pt idx="2964" formatCode="0.0">
                  <c:v>51.137443069814701</c:v>
                </c:pt>
                <c:pt idx="2965" formatCode="0.0">
                  <c:v>51.255083270757851</c:v>
                </c:pt>
                <c:pt idx="2966" formatCode="0.0">
                  <c:v>51.357110676817634</c:v>
                </c:pt>
                <c:pt idx="2967" formatCode="0.0">
                  <c:v>51.443494209457747</c:v>
                </c:pt>
                <c:pt idx="2968" formatCode="0.0">
                  <c:v>51.514207555417315</c:v>
                </c:pt>
                <c:pt idx="2969" formatCode="0.0">
                  <c:v>51.569229174726196</c:v>
                </c:pt>
                <c:pt idx="2970" formatCode="0.0">
                  <c:v>51.608542307266106</c:v>
                </c:pt>
                <c:pt idx="2971" formatCode="0.0">
                  <c:v>51.632134977876042</c:v>
                </c:pt>
                <c:pt idx="2972" formatCode="0.0">
                  <c:v>51.64</c:v>
                </c:pt>
                <c:pt idx="2973" formatCode="0.0">
                  <c:v>51.632134977876042</c:v>
                </c:pt>
                <c:pt idx="2974" formatCode="0.0">
                  <c:v>51.608542307266106</c:v>
                </c:pt>
                <c:pt idx="2975" formatCode="0.0">
                  <c:v>51.569229174726196</c:v>
                </c:pt>
                <c:pt idx="2976" formatCode="0.0">
                  <c:v>51.514207555417315</c:v>
                </c:pt>
                <c:pt idx="2977" formatCode="0.0">
                  <c:v>51.443494209457754</c:v>
                </c:pt>
                <c:pt idx="2978" formatCode="0.0">
                  <c:v>51.357110676817634</c:v>
                </c:pt>
                <c:pt idx="2979" formatCode="0.0">
                  <c:v>51.255083270757893</c:v>
                </c:pt>
                <c:pt idx="2980" formatCode="0.0">
                  <c:v>51.137443069814708</c:v>
                </c:pt>
                <c:pt idx="2981" formatCode="0.0">
                  <c:v>51.004225908332913</c:v>
                </c:pt>
                <c:pt idx="2982" formatCode="0.0">
                  <c:v>50.855472365550462</c:v>
                </c:pt>
                <c:pt idx="2983" formatCode="0.0">
                  <c:v>50.691227753237378</c:v>
                </c:pt>
                <c:pt idx="2984" formatCode="0.0">
                  <c:v>50.511542101893717</c:v>
                </c:pt>
                <c:pt idx="2985" formatCode="0.0">
                  <c:v>50.316470145509591</c:v>
                </c:pt>
                <c:pt idx="2986" formatCode="0.0">
                  <c:v>50.106071304892474</c:v>
                </c:pt>
                <c:pt idx="2987" formatCode="0.0">
                  <c:v>49.88040966956747</c:v>
                </c:pt>
                <c:pt idx="2988" formatCode="0.0">
                  <c:v>49.639553978254831</c:v>
                </c:pt>
                <c:pt idx="2989" formatCode="0.0">
                  <c:v>49.383577597931165</c:v>
                </c:pt>
                <c:pt idx="2990" formatCode="0.0">
                  <c:v>49.112558501481708</c:v>
                </c:pt>
                <c:pt idx="2991" formatCode="0.0">
                  <c:v>48.826579243948771</c:v>
                </c:pt>
                <c:pt idx="2992" formatCode="0.0">
                  <c:v>48.52572693738432</c:v>
                </c:pt>
                <c:pt idx="2993" formatCode="0.0">
                  <c:v>48.210093224315465</c:v>
                </c:pt>
                <c:pt idx="2994" formatCode="0.0">
                  <c:v>47.879774249828955</c:v>
                </c:pt>
                <c:pt idx="2995" formatCode="0.0">
                  <c:v>47.534870632284026</c:v>
                </c:pt>
                <c:pt idx="2996" formatCode="0.0">
                  <c:v>47.175487432663871</c:v>
                </c:pt>
                <c:pt idx="2997" formatCode="0.0">
                  <c:v>46.801734122572661</c:v>
                </c:pt>
                <c:pt idx="2998" formatCode="0.0">
                  <c:v>46.413724550888986</c:v>
                </c:pt>
                <c:pt idx="2999" formatCode="0.0">
                  <c:v>46.01157690908726</c:v>
                </c:pt>
                <c:pt idx="3000" formatCode="0.0">
                  <c:v>45.595413695235045</c:v>
                </c:pt>
                <c:pt idx="3001" formatCode="0.0">
                  <c:v>45.165361676678394</c:v>
                </c:pt>
                <c:pt idx="3002" formatCode="0.0">
                  <c:v>44.721551851428522</c:v>
                </c:pt>
                <c:pt idx="3003" formatCode="0.0">
                  <c:v>44.26411940825713</c:v>
                </c:pt>
                <c:pt idx="3004" formatCode="0.0">
                  <c:v>43.793203685517824</c:v>
                </c:pt>
                <c:pt idx="3005" formatCode="0.0">
                  <c:v>43.308948128701815</c:v>
                </c:pt>
                <c:pt idx="3006" formatCode="0.0">
                  <c:v>42.811500246742405</c:v>
                </c:pt>
                <c:pt idx="3007" formatCode="0.0">
                  <c:v>42.301011567083513</c:v>
                </c:pt>
                <c:pt idx="3008" formatCode="0.0">
                  <c:v>41.777637589522399</c:v>
                </c:pt>
                <c:pt idx="3009" formatCode="0.0">
                  <c:v>41.241537738842247</c:v>
                </c:pt>
                <c:pt idx="3010" formatCode="0.0">
                  <c:v>40.692875316251083</c:v>
                </c:pt>
                <c:pt idx="3011" formatCode="0.0">
                  <c:v>40.131817449638092</c:v>
                </c:pt>
                <c:pt idx="3012" formatCode="0.0">
                  <c:v>39.558535042664062</c:v>
                </c:pt>
                <c:pt idx="3013" formatCode="0.0">
                  <c:v>38.973202722703903</c:v>
                </c:pt>
                <c:pt idx="3014" formatCode="0.0">
                  <c:v>38.375998787652748</c:v>
                </c:pt>
                <c:pt idx="3015" formatCode="0.0">
                  <c:v>37.76710515161399</c:v>
                </c:pt>
                <c:pt idx="3016" formatCode="0.0">
                  <c:v>37.146707289487885</c:v>
                </c:pt>
                <c:pt idx="3017" formatCode="0.0">
                  <c:v>36.514994180473423</c:v>
                </c:pt>
                <c:pt idx="3018" formatCode="0.0">
                  <c:v>35.872158250502636</c:v>
                </c:pt>
                <c:pt idx="3019" formatCode="0.0">
                  <c:v>35.218395313627347</c:v>
                </c:pt>
                <c:pt idx="3020" formatCode="0.0">
                  <c:v>34.553904512371538</c:v>
                </c:pt>
                <c:pt idx="3021" formatCode="0.0">
                  <c:v>33.878888257069804</c:v>
                </c:pt>
                <c:pt idx="3022" formatCode="0.0">
                  <c:v>33.193552164212804</c:v>
                </c:pt>
                <c:pt idx="3023" formatCode="0.0">
                  <c:v>32.498104993813698</c:v>
                </c:pt>
                <c:pt idx="3024" formatCode="0.0">
                  <c:v>31.792758585816991</c:v>
                </c:pt>
                <c:pt idx="3025" formatCode="0.0">
                  <c:v>31.077727795571668</c:v>
                </c:pt>
                <c:pt idx="3026" formatCode="0.0">
                  <c:v>30.353230428383398</c:v>
                </c:pt>
                <c:pt idx="3027" formatCode="0.0">
                  <c:v>29.619487173168</c:v>
                </c:pt>
                <c:pt idx="3028" formatCode="0.0">
                  <c:v>28.876721535229549</c:v>
                </c:pt>
                <c:pt idx="3029" formatCode="0.0">
                  <c:v>28.125159768176072</c:v>
                </c:pt>
                <c:pt idx="3030" formatCode="0.0">
                  <c:v>27.365030805002672</c:v>
                </c:pt>
                <c:pt idx="3031" formatCode="0.0">
                  <c:v>26.596566188355375</c:v>
                </c:pt>
                <c:pt idx="3032" formatCode="0.0">
                  <c:v>25.820000000000064</c:v>
                </c:pt>
                <c:pt idx="3033" formatCode="0.0">
                  <c:v>25.035568789520799</c:v>
                </c:pt>
                <c:pt idx="3034" formatCode="0.0">
                  <c:v>24.243511502263566</c:v>
                </c:pt>
                <c:pt idx="3035" formatCode="0.0">
                  <c:v>23.444069406550252</c:v>
                </c:pt>
                <c:pt idx="3036" formatCode="0.0">
                  <c:v>22.637486020187897</c:v>
                </c:pt>
                <c:pt idx="3037" formatCode="0.0">
                  <c:v>21.824007036289878</c:v>
                </c:pt>
                <c:pt idx="3038" formatCode="0.0">
                  <c:v>21.003880248434367</c:v>
                </c:pt>
                <c:pt idx="3039" formatCode="0.0">
                  <c:v>20.177355475186019</c:v>
                </c:pt>
                <c:pt idx="3040" formatCode="0.0">
                  <c:v>19.344684483997842</c:v>
                </c:pt>
                <c:pt idx="3041" formatCode="0.0">
                  <c:v>18.506120914519336</c:v>
                </c:pt>
                <c:pt idx="3042" formatCode="0.0">
                  <c:v>17.661920201337445</c:v>
                </c:pt>
                <c:pt idx="3043" formatCode="0.0">
                  <c:v>16.812339496167706</c:v>
                </c:pt>
                <c:pt idx="3044" formatCode="0.0">
                  <c:v>15.957637589522301</c:v>
                </c:pt>
                <c:pt idx="3045" formatCode="0.0">
                  <c:v>15.098074831882018</c:v>
                </c:pt>
                <c:pt idx="3046" formatCode="0.0">
                  <c:v>14.23391305438996</c:v>
                </c:pt>
                <c:pt idx="3047" formatCode="0.0">
                  <c:v>13.365415489094172</c:v>
                </c:pt>
                <c:pt idx="3048" formatCode="0.0">
                  <c:v>12.492846688766718</c:v>
                </c:pt>
                <c:pt idx="3049" formatCode="0.0">
                  <c:v>11.616472446317298</c:v>
                </c:pt>
                <c:pt idx="3050" formatCode="0.0">
                  <c:v>10.736559713829077</c:v>
                </c:pt>
                <c:pt idx="3051" formatCode="0.0">
                  <c:v>9.8533765212449946</c:v>
                </c:pt>
                <c:pt idx="3052" formatCode="0.0">
                  <c:v>8.9671918947203793</c:v>
                </c:pt>
                <c:pt idx="3053" formatCode="0.0">
                  <c:v>8.0782757746774916</c:v>
                </c:pt>
                <c:pt idx="3054" formatCode="0.0">
                  <c:v>7.1868989335779867</c:v>
                </c:pt>
                <c:pt idx="3055" formatCode="0.0">
                  <c:v>6.2933328934418977</c:v>
                </c:pt>
                <c:pt idx="3056" formatCode="0.0">
                  <c:v>5.3978498431415805</c:v>
                </c:pt>
                <c:pt idx="3057" formatCode="0.0">
                  <c:v>4.5007225554892614</c:v>
                </c:pt>
                <c:pt idx="3058" formatCode="0.0">
                  <c:v>3.6022243041466973</c:v>
                </c:pt>
                <c:pt idx="3059" formatCode="0.0">
                  <c:v>2.7026287803855586</c:v>
                </c:pt>
                <c:pt idx="3060" formatCode="0.0">
                  <c:v>1.8022100097173288</c:v>
                </c:pt>
                <c:pt idx="3061" formatCode="0.0">
                  <c:v>0.90124226842137212</c:v>
                </c:pt>
                <c:pt idx="3062" formatCode="0.0">
                  <c:v>-7.5908801813739934E-14</c:v>
                </c:pt>
                <c:pt idx="3063" formatCode="0.0">
                  <c:v>-0.90124226842115696</c:v>
                </c:pt>
                <c:pt idx="3064" formatCode="0.0">
                  <c:v>-1.8022100097171139</c:v>
                </c:pt>
                <c:pt idx="3065" formatCode="0.0">
                  <c:v>-2.7026287803857105</c:v>
                </c:pt>
                <c:pt idx="3066" formatCode="0.0">
                  <c:v>-3.6022243041464823</c:v>
                </c:pt>
                <c:pt idx="3067" formatCode="0.0">
                  <c:v>-4.5007225554890473</c:v>
                </c:pt>
                <c:pt idx="3068" formatCode="0.0">
                  <c:v>-5.3978498431417314</c:v>
                </c:pt>
                <c:pt idx="3069" formatCode="0.0">
                  <c:v>-6.2933328934416837</c:v>
                </c:pt>
                <c:pt idx="3070" formatCode="0.0">
                  <c:v>-7.1868989335777735</c:v>
                </c:pt>
                <c:pt idx="3071" formatCode="0.0">
                  <c:v>-8.0782757746776426</c:v>
                </c:pt>
                <c:pt idx="3072" formatCode="0.0">
                  <c:v>-8.9671918947201661</c:v>
                </c:pt>
                <c:pt idx="3073" formatCode="0.0">
                  <c:v>-9.8533765212447832</c:v>
                </c:pt>
                <c:pt idx="3074" formatCode="0.0">
                  <c:v>-10.736559713829227</c:v>
                </c:pt>
                <c:pt idx="3075" formatCode="0.0">
                  <c:v>-11.616472446317088</c:v>
                </c:pt>
                <c:pt idx="3076" formatCode="0.0">
                  <c:v>-12.492846688766864</c:v>
                </c:pt>
                <c:pt idx="3077" formatCode="0.0">
                  <c:v>-13.365415489093964</c:v>
                </c:pt>
                <c:pt idx="3078" formatCode="0.0">
                  <c:v>-14.233913054389754</c:v>
                </c:pt>
                <c:pt idx="3079" formatCode="0.0">
                  <c:v>-15.098074831882162</c:v>
                </c:pt>
                <c:pt idx="3080" formatCode="0.0">
                  <c:v>-15.957637589522095</c:v>
                </c:pt>
                <c:pt idx="3081" formatCode="0.0">
                  <c:v>-16.812339496167503</c:v>
                </c:pt>
                <c:pt idx="3082" formatCode="0.0">
                  <c:v>-17.661920201337583</c:v>
                </c:pt>
                <c:pt idx="3083" formatCode="0.0">
                  <c:v>-18.506120914519133</c:v>
                </c:pt>
                <c:pt idx="3084" formatCode="0.0">
                  <c:v>-19.344684483997646</c:v>
                </c:pt>
                <c:pt idx="3085" formatCode="0.0">
                  <c:v>-20.177355475186161</c:v>
                </c:pt>
                <c:pt idx="3086" formatCode="0.0">
                  <c:v>-21.003880248434168</c:v>
                </c:pt>
                <c:pt idx="3087" formatCode="0.0">
                  <c:v>-21.824007036289682</c:v>
                </c:pt>
                <c:pt idx="3088" formatCode="0.0">
                  <c:v>-22.637486020188035</c:v>
                </c:pt>
                <c:pt idx="3089" formatCode="0.0">
                  <c:v>-23.44406940655006</c:v>
                </c:pt>
                <c:pt idx="3090" formatCode="0.0">
                  <c:v>-24.243511502263377</c:v>
                </c:pt>
                <c:pt idx="3091" formatCode="0.0">
                  <c:v>-25.035568789520934</c:v>
                </c:pt>
                <c:pt idx="3092" formatCode="0.0">
                  <c:v>-25.819999999999879</c:v>
                </c:pt>
                <c:pt idx="3093" formatCode="0.0">
                  <c:v>-26.59656618835519</c:v>
                </c:pt>
                <c:pt idx="3094" formatCode="0.0">
                  <c:v>-27.365030805002803</c:v>
                </c:pt>
                <c:pt idx="3095" formatCode="0.0">
                  <c:v>-28.125159768175894</c:v>
                </c:pt>
                <c:pt idx="3096" formatCode="0.0">
                  <c:v>-28.876721535229372</c:v>
                </c:pt>
                <c:pt idx="3097" formatCode="0.0">
                  <c:v>-29.619487173168128</c:v>
                </c:pt>
                <c:pt idx="3098" formatCode="0.0">
                  <c:v>-30.353230428383227</c:v>
                </c:pt>
                <c:pt idx="3099" formatCode="0.0">
                  <c:v>-31.077727795571789</c:v>
                </c:pt>
                <c:pt idx="3100" formatCode="0.0">
                  <c:v>-31.792758585816824</c:v>
                </c:pt>
                <c:pt idx="3101" formatCode="0.0">
                  <c:v>-32.498104993813534</c:v>
                </c:pt>
                <c:pt idx="3102" formatCode="0.0">
                  <c:v>-33.193552164212917</c:v>
                </c:pt>
                <c:pt idx="3103" formatCode="0.0">
                  <c:v>-33.87888825706964</c:v>
                </c:pt>
                <c:pt idx="3104" formatCode="0.0">
                  <c:v>-34.553904512371382</c:v>
                </c:pt>
                <c:pt idx="3105" formatCode="0.0">
                  <c:v>-35.218395313627454</c:v>
                </c:pt>
                <c:pt idx="3106" formatCode="0.0">
                  <c:v>-35.87215825050248</c:v>
                </c:pt>
                <c:pt idx="3107" formatCode="0.0">
                  <c:v>-36.514994180473273</c:v>
                </c:pt>
                <c:pt idx="3108" formatCode="0.0">
                  <c:v>-37.146707289487985</c:v>
                </c:pt>
                <c:pt idx="3109" formatCode="0.0">
                  <c:v>-37.767105151613841</c:v>
                </c:pt>
                <c:pt idx="3110" formatCode="0.0">
                  <c:v>-38.375998787652605</c:v>
                </c:pt>
                <c:pt idx="3111" formatCode="0.0">
                  <c:v>-38.973202722704002</c:v>
                </c:pt>
                <c:pt idx="3112" formatCode="0.0">
                  <c:v>-39.55853504266392</c:v>
                </c:pt>
                <c:pt idx="3113" formatCode="0.0">
                  <c:v>-40.131817449637957</c:v>
                </c:pt>
                <c:pt idx="3114" formatCode="0.0">
                  <c:v>-40.692875316251182</c:v>
                </c:pt>
                <c:pt idx="3115" formatCode="0.0">
                  <c:v>-41.241537738842119</c:v>
                </c:pt>
                <c:pt idx="3116" formatCode="0.0">
                  <c:v>-41.777637589522278</c:v>
                </c:pt>
                <c:pt idx="3117" formatCode="0.0">
                  <c:v>-42.301011567083599</c:v>
                </c:pt>
                <c:pt idx="3118" formatCode="0.0">
                  <c:v>-42.811500246742284</c:v>
                </c:pt>
                <c:pt idx="3119" formatCode="0.0">
                  <c:v>-43.308948128701701</c:v>
                </c:pt>
                <c:pt idx="3120" formatCode="0.0">
                  <c:v>-43.793203685517909</c:v>
                </c:pt>
                <c:pt idx="3121" formatCode="0.0">
                  <c:v>-44.264119408257017</c:v>
                </c:pt>
                <c:pt idx="3122" formatCode="0.0">
                  <c:v>-44.721551851428423</c:v>
                </c:pt>
                <c:pt idx="3123" formatCode="0.0">
                  <c:v>-45.165361676678287</c:v>
                </c:pt>
                <c:pt idx="3124" formatCode="0.0">
                  <c:v>-45.595413695234939</c:v>
                </c:pt>
                <c:pt idx="3125" formatCode="0.0">
                  <c:v>-46.011576909087331</c:v>
                </c:pt>
                <c:pt idx="3126" formatCode="0.0">
                  <c:v>-46.413724550888887</c:v>
                </c:pt>
                <c:pt idx="3127" formatCode="0.0">
                  <c:v>-46.801734122572569</c:v>
                </c:pt>
                <c:pt idx="3128" formatCode="0.0">
                  <c:v>-47.175487432663928</c:v>
                </c:pt>
                <c:pt idx="3129" formatCode="0.0">
                  <c:v>-47.53487063228394</c:v>
                </c:pt>
                <c:pt idx="3130" formatCode="0.0">
                  <c:v>-47.879774249828877</c:v>
                </c:pt>
                <c:pt idx="3131" formatCode="0.0">
                  <c:v>-48.210093224315521</c:v>
                </c:pt>
                <c:pt idx="3132" formatCode="0.0">
                  <c:v>-48.525726937384249</c:v>
                </c:pt>
                <c:pt idx="3133" formatCode="0.0">
                  <c:v>-48.826579243948707</c:v>
                </c:pt>
                <c:pt idx="3134" formatCode="0.0">
                  <c:v>-49.11255850148175</c:v>
                </c:pt>
                <c:pt idx="3135" formatCode="0.0">
                  <c:v>-49.383577597931108</c:v>
                </c:pt>
                <c:pt idx="3136" formatCode="0.0">
                  <c:v>-49.639553978254774</c:v>
                </c:pt>
                <c:pt idx="3137" formatCode="0.0">
                  <c:v>-49.880409669567513</c:v>
                </c:pt>
                <c:pt idx="3138" formatCode="0.0">
                  <c:v>-50.106071304892424</c:v>
                </c:pt>
                <c:pt idx="3139" formatCode="0.0">
                  <c:v>-50.316470145509541</c:v>
                </c:pt>
                <c:pt idx="3140" formatCode="0.0">
                  <c:v>-50.511542101893745</c:v>
                </c:pt>
                <c:pt idx="3141" formatCode="0.0">
                  <c:v>-50.691227753237342</c:v>
                </c:pt>
                <c:pt idx="3142" formatCode="0.0">
                  <c:v>-50.855472365550426</c:v>
                </c:pt>
                <c:pt idx="3143" formatCode="0.0">
                  <c:v>-51.004225908332934</c:v>
                </c:pt>
                <c:pt idx="3144" formatCode="0.0">
                  <c:v>-51.13744306981468</c:v>
                </c:pt>
                <c:pt idx="3145" formatCode="0.0">
                  <c:v>-51.255083270757872</c:v>
                </c:pt>
                <c:pt idx="3146" formatCode="0.0">
                  <c:v>-51.357110676817648</c:v>
                </c:pt>
                <c:pt idx="3147" formatCode="0.0">
                  <c:v>-51.443494209457732</c:v>
                </c:pt>
                <c:pt idx="3148" formatCode="0.0">
                  <c:v>-51.514207555417329</c:v>
                </c:pt>
                <c:pt idx="3149" formatCode="0.0">
                  <c:v>-51.569229174726182</c:v>
                </c:pt>
                <c:pt idx="3150" formatCode="0.0">
                  <c:v>-51.608542307266099</c:v>
                </c:pt>
                <c:pt idx="3151" formatCode="0.0">
                  <c:v>-51.632134977876049</c:v>
                </c:pt>
                <c:pt idx="3152" formatCode="0.0">
                  <c:v>-51.64</c:v>
                </c:pt>
                <c:pt idx="3153" formatCode="0.0">
                  <c:v>-51.632134977876049</c:v>
                </c:pt>
                <c:pt idx="3154" formatCode="0.0">
                  <c:v>-51.608542307266099</c:v>
                </c:pt>
                <c:pt idx="3155" formatCode="0.0">
                  <c:v>-51.569229174726203</c:v>
                </c:pt>
                <c:pt idx="3156" formatCode="0.0">
                  <c:v>-51.514207555417329</c:v>
                </c:pt>
                <c:pt idx="3157" formatCode="0.0">
                  <c:v>-51.443494209457732</c:v>
                </c:pt>
                <c:pt idx="3158" formatCode="0.0">
                  <c:v>-51.357110676817655</c:v>
                </c:pt>
                <c:pt idx="3159" formatCode="0.0">
                  <c:v>-51.255083270757872</c:v>
                </c:pt>
                <c:pt idx="3160" formatCode="0.0">
                  <c:v>-51.13744306981468</c:v>
                </c:pt>
                <c:pt idx="3161" formatCode="0.0">
                  <c:v>-51.004225908332941</c:v>
                </c:pt>
                <c:pt idx="3162" formatCode="0.0">
                  <c:v>-50.855472365550426</c:v>
                </c:pt>
                <c:pt idx="3163" formatCode="0.0">
                  <c:v>-50.691227753237349</c:v>
                </c:pt>
                <c:pt idx="3164" formatCode="0.0">
                  <c:v>-50.511542101893752</c:v>
                </c:pt>
                <c:pt idx="3165" formatCode="0.0">
                  <c:v>-50.316470145509548</c:v>
                </c:pt>
                <c:pt idx="3166" formatCode="0.0">
                  <c:v>-50.106071304892431</c:v>
                </c:pt>
                <c:pt idx="3167" formatCode="0.0">
                  <c:v>-49.88040966956752</c:v>
                </c:pt>
                <c:pt idx="3168" formatCode="0.0">
                  <c:v>-49.639553978254789</c:v>
                </c:pt>
                <c:pt idx="3169" formatCode="0.0">
                  <c:v>-49.383577597931115</c:v>
                </c:pt>
                <c:pt idx="3170" formatCode="0.0">
                  <c:v>-49.112558501481764</c:v>
                </c:pt>
                <c:pt idx="3171" formatCode="0.0">
                  <c:v>-48.826579243948714</c:v>
                </c:pt>
                <c:pt idx="3172" formatCode="0.0">
                  <c:v>-48.525726937384384</c:v>
                </c:pt>
                <c:pt idx="3173" formatCode="0.0">
                  <c:v>-48.210093224315536</c:v>
                </c:pt>
                <c:pt idx="3174" formatCode="0.0">
                  <c:v>-47.879774249828891</c:v>
                </c:pt>
                <c:pt idx="3175" formatCode="0.0">
                  <c:v>-47.534870632284104</c:v>
                </c:pt>
                <c:pt idx="3176" formatCode="0.0">
                  <c:v>-47.175487432663942</c:v>
                </c:pt>
                <c:pt idx="3177" formatCode="0.0">
                  <c:v>-46.801734122572583</c:v>
                </c:pt>
                <c:pt idx="3178" formatCode="0.0">
                  <c:v>-46.413724550889064</c:v>
                </c:pt>
                <c:pt idx="3179" formatCode="0.0">
                  <c:v>-46.011576909087346</c:v>
                </c:pt>
                <c:pt idx="3180" formatCode="0.0">
                  <c:v>-45.59541369523496</c:v>
                </c:pt>
                <c:pt idx="3181" formatCode="0.0">
                  <c:v>-45.165361676678486</c:v>
                </c:pt>
                <c:pt idx="3182" formatCode="0.0">
                  <c:v>-44.721551851428437</c:v>
                </c:pt>
                <c:pt idx="3183" formatCode="0.0">
                  <c:v>-44.264119408257038</c:v>
                </c:pt>
                <c:pt idx="3184" formatCode="0.0">
                  <c:v>-43.793203685517923</c:v>
                </c:pt>
                <c:pt idx="3185" formatCode="0.0">
                  <c:v>-43.308948128701715</c:v>
                </c:pt>
                <c:pt idx="3186" formatCode="0.0">
                  <c:v>-42.811500246742305</c:v>
                </c:pt>
                <c:pt idx="3187" formatCode="0.0">
                  <c:v>-42.30101156708362</c:v>
                </c:pt>
                <c:pt idx="3188" formatCode="0.0">
                  <c:v>-41.7776375895223</c:v>
                </c:pt>
                <c:pt idx="3189" formatCode="0.0">
                  <c:v>-41.24153773884214</c:v>
                </c:pt>
                <c:pt idx="3190" formatCode="0.0">
                  <c:v>-40.692875316251204</c:v>
                </c:pt>
                <c:pt idx="3191" formatCode="0.0">
                  <c:v>-40.131817449637978</c:v>
                </c:pt>
                <c:pt idx="3192" formatCode="0.0">
                  <c:v>-39.558535042663948</c:v>
                </c:pt>
                <c:pt idx="3193" formatCode="0.0">
                  <c:v>-38.973202722704023</c:v>
                </c:pt>
                <c:pt idx="3194" formatCode="0.0">
                  <c:v>-38.375998787652634</c:v>
                </c:pt>
                <c:pt idx="3195" formatCode="0.0">
                  <c:v>-37.767105151614125</c:v>
                </c:pt>
                <c:pt idx="3196" formatCode="0.0">
                  <c:v>-37.146707289488013</c:v>
                </c:pt>
                <c:pt idx="3197" formatCode="0.0">
                  <c:v>-36.514994180473295</c:v>
                </c:pt>
                <c:pt idx="3198" formatCode="0.0">
                  <c:v>-35.872158250502771</c:v>
                </c:pt>
                <c:pt idx="3199" formatCode="0.0">
                  <c:v>-35.218395313627482</c:v>
                </c:pt>
                <c:pt idx="3200" formatCode="0.0">
                  <c:v>-34.55390451237141</c:v>
                </c:pt>
                <c:pt idx="3201" formatCode="0.0">
                  <c:v>-33.878888257069946</c:v>
                </c:pt>
                <c:pt idx="3202" formatCode="0.0">
                  <c:v>-33.193552164212946</c:v>
                </c:pt>
                <c:pt idx="3203" formatCode="0.0">
                  <c:v>-32.498104993813563</c:v>
                </c:pt>
                <c:pt idx="3204" formatCode="0.0">
                  <c:v>-31.792758585817136</c:v>
                </c:pt>
                <c:pt idx="3205" formatCode="0.0">
                  <c:v>-31.077727795571818</c:v>
                </c:pt>
                <c:pt idx="3206" formatCode="0.0">
                  <c:v>-30.353230428383256</c:v>
                </c:pt>
                <c:pt idx="3207" formatCode="0.0">
                  <c:v>-29.61948717316816</c:v>
                </c:pt>
                <c:pt idx="3208" formatCode="0.0">
                  <c:v>-28.8767215352294</c:v>
                </c:pt>
                <c:pt idx="3209" formatCode="0.0">
                  <c:v>-28.125159768175923</c:v>
                </c:pt>
                <c:pt idx="3210" formatCode="0.0">
                  <c:v>-27.365030805002831</c:v>
                </c:pt>
                <c:pt idx="3211" formatCode="0.0">
                  <c:v>-26.596566188355219</c:v>
                </c:pt>
                <c:pt idx="3212" formatCode="0.0">
                  <c:v>-25.819999999999911</c:v>
                </c:pt>
                <c:pt idx="3213" formatCode="0.0">
                  <c:v>-25.035568789520966</c:v>
                </c:pt>
                <c:pt idx="3214" formatCode="0.0">
                  <c:v>-24.243511502263409</c:v>
                </c:pt>
                <c:pt idx="3215" formatCode="0.0">
                  <c:v>-23.444069406550096</c:v>
                </c:pt>
                <c:pt idx="3216" formatCode="0.0">
                  <c:v>-22.637486020188071</c:v>
                </c:pt>
                <c:pt idx="3217" formatCode="0.0">
                  <c:v>-21.824007036289718</c:v>
                </c:pt>
                <c:pt idx="3218" formatCode="0.0">
                  <c:v>-21.003880248434204</c:v>
                </c:pt>
                <c:pt idx="3219" formatCode="0.0">
                  <c:v>-20.177355475186197</c:v>
                </c:pt>
                <c:pt idx="3220" formatCode="0.0">
                  <c:v>-19.344684483997678</c:v>
                </c:pt>
                <c:pt idx="3221" formatCode="0.0">
                  <c:v>-18.506120914519514</c:v>
                </c:pt>
                <c:pt idx="3222" formatCode="0.0">
                  <c:v>-17.661920201337622</c:v>
                </c:pt>
                <c:pt idx="3223" formatCode="0.0">
                  <c:v>-16.812339496167539</c:v>
                </c:pt>
                <c:pt idx="3224" formatCode="0.0">
                  <c:v>-15.957637589522481</c:v>
                </c:pt>
                <c:pt idx="3225" formatCode="0.0">
                  <c:v>-15.098074831882199</c:v>
                </c:pt>
                <c:pt idx="3226" formatCode="0.0">
                  <c:v>-14.233913054389792</c:v>
                </c:pt>
                <c:pt idx="3227" formatCode="0.0">
                  <c:v>-13.365415489094355</c:v>
                </c:pt>
                <c:pt idx="3228" formatCode="0.0">
                  <c:v>-12.492846688766901</c:v>
                </c:pt>
                <c:pt idx="3229" formatCode="0.0">
                  <c:v>-11.616472446317125</c:v>
                </c:pt>
                <c:pt idx="3230" formatCode="0.0">
                  <c:v>-10.736559713829264</c:v>
                </c:pt>
                <c:pt idx="3231" formatCode="0.0">
                  <c:v>-9.8533765212448206</c:v>
                </c:pt>
                <c:pt idx="3232" formatCode="0.0">
                  <c:v>-8.9671918947202052</c:v>
                </c:pt>
                <c:pt idx="3233" formatCode="0.0">
                  <c:v>-8.0782757746776799</c:v>
                </c:pt>
                <c:pt idx="3234" formatCode="0.0">
                  <c:v>-7.1868989335778108</c:v>
                </c:pt>
                <c:pt idx="3235" formatCode="0.0">
                  <c:v>-6.293332893441721</c:v>
                </c:pt>
                <c:pt idx="3236" formatCode="0.0">
                  <c:v>-5.3978498431417687</c:v>
                </c:pt>
                <c:pt idx="3237" formatCode="0.0">
                  <c:v>-4.5007225554890846</c:v>
                </c:pt>
                <c:pt idx="3238" formatCode="0.0">
                  <c:v>-3.6022243041465205</c:v>
                </c:pt>
                <c:pt idx="3239" formatCode="0.0">
                  <c:v>-2.7026287803857483</c:v>
                </c:pt>
                <c:pt idx="3240" formatCode="0.0">
                  <c:v>-1.8022100097171518</c:v>
                </c:pt>
                <c:pt idx="3241" formatCode="0.0">
                  <c:v>-0.90124226842119493</c:v>
                </c:pt>
                <c:pt idx="3242" formatCode="0.0">
                  <c:v>-1.1387999918066606E-13</c:v>
                </c:pt>
                <c:pt idx="3243" formatCode="0.0">
                  <c:v>0.90124226842133415</c:v>
                </c:pt>
                <c:pt idx="3244" formatCode="0.0">
                  <c:v>1.8022100097169242</c:v>
                </c:pt>
                <c:pt idx="3245" formatCode="0.0">
                  <c:v>2.7026287803855209</c:v>
                </c:pt>
                <c:pt idx="3246" formatCode="0.0">
                  <c:v>3.6022243041466595</c:v>
                </c:pt>
                <c:pt idx="3247" formatCode="0.0">
                  <c:v>4.5007225554888581</c:v>
                </c:pt>
                <c:pt idx="3248" formatCode="0.0">
                  <c:v>5.3978498431415423</c:v>
                </c:pt>
                <c:pt idx="3249" formatCode="0.0">
                  <c:v>6.2933328934418595</c:v>
                </c:pt>
                <c:pt idx="3250" formatCode="0.0">
                  <c:v>7.1868989335775861</c:v>
                </c:pt>
                <c:pt idx="3251" formatCode="0.0">
                  <c:v>8.0782757746774543</c:v>
                </c:pt>
                <c:pt idx="3252" formatCode="0.0">
                  <c:v>8.9671918947203419</c:v>
                </c:pt>
                <c:pt idx="3253" formatCode="0.0">
                  <c:v>9.8533765212445967</c:v>
                </c:pt>
                <c:pt idx="3254" formatCode="0.0">
                  <c:v>10.736559713829042</c:v>
                </c:pt>
                <c:pt idx="3255" formatCode="0.0">
                  <c:v>11.61647244631726</c:v>
                </c:pt>
                <c:pt idx="3256" formatCode="0.0">
                  <c:v>12.492846688766681</c:v>
                </c:pt>
                <c:pt idx="3257" formatCode="0.0">
                  <c:v>13.365415489094136</c:v>
                </c:pt>
                <c:pt idx="3258" formatCode="0.0">
                  <c:v>14.233913054389923</c:v>
                </c:pt>
                <c:pt idx="3259" formatCode="0.0">
                  <c:v>15.098074831881981</c:v>
                </c:pt>
                <c:pt idx="3260" formatCode="0.0">
                  <c:v>15.957637589522264</c:v>
                </c:pt>
                <c:pt idx="3261" formatCode="0.0">
                  <c:v>16.81233949616767</c:v>
                </c:pt>
                <c:pt idx="3262" formatCode="0.0">
                  <c:v>17.661920201337406</c:v>
                </c:pt>
                <c:pt idx="3263" formatCode="0.0">
                  <c:v>18.5061209145193</c:v>
                </c:pt>
                <c:pt idx="3264" formatCode="0.0">
                  <c:v>19.34468448399781</c:v>
                </c:pt>
                <c:pt idx="3265" formatCode="0.0">
                  <c:v>20.177355475185987</c:v>
                </c:pt>
                <c:pt idx="3266" formatCode="0.0">
                  <c:v>21.003880248434328</c:v>
                </c:pt>
                <c:pt idx="3267" formatCode="0.0">
                  <c:v>21.824007036289512</c:v>
                </c:pt>
                <c:pt idx="3268" formatCode="0.0">
                  <c:v>22.637486020187861</c:v>
                </c:pt>
                <c:pt idx="3269" formatCode="0.0">
                  <c:v>23.444069406550216</c:v>
                </c:pt>
                <c:pt idx="3270" formatCode="0.0">
                  <c:v>24.24351150226321</c:v>
                </c:pt>
                <c:pt idx="3271" formatCode="0.0">
                  <c:v>25.035568789520767</c:v>
                </c:pt>
                <c:pt idx="3272" formatCode="0.0">
                  <c:v>25.820000000000036</c:v>
                </c:pt>
                <c:pt idx="3273" formatCode="0.0">
                  <c:v>26.596566188355023</c:v>
                </c:pt>
                <c:pt idx="3274" formatCode="0.0">
                  <c:v>27.36503080500264</c:v>
                </c:pt>
                <c:pt idx="3275" formatCode="0.0">
                  <c:v>28.125159768176044</c:v>
                </c:pt>
                <c:pt idx="3276" formatCode="0.0">
                  <c:v>28.876721535229208</c:v>
                </c:pt>
                <c:pt idx="3277" formatCode="0.0">
                  <c:v>29.619487173167972</c:v>
                </c:pt>
                <c:pt idx="3278" formatCode="0.0">
                  <c:v>30.35323042838337</c:v>
                </c:pt>
                <c:pt idx="3279" formatCode="0.0">
                  <c:v>31.077727795571636</c:v>
                </c:pt>
                <c:pt idx="3280" formatCode="0.0">
                  <c:v>31.792758585816959</c:v>
                </c:pt>
                <c:pt idx="3281" formatCode="0.0">
                  <c:v>32.498104993813669</c:v>
                </c:pt>
                <c:pt idx="3282" formatCode="0.0">
                  <c:v>33.193552164212775</c:v>
                </c:pt>
                <c:pt idx="3283" formatCode="0.0">
                  <c:v>33.878888257069775</c:v>
                </c:pt>
                <c:pt idx="3284" formatCode="0.0">
                  <c:v>34.553904512371517</c:v>
                </c:pt>
                <c:pt idx="3285" formatCode="0.0">
                  <c:v>35.218395313627319</c:v>
                </c:pt>
                <c:pt idx="3286" formatCode="0.0">
                  <c:v>35.872158250502615</c:v>
                </c:pt>
                <c:pt idx="3287" formatCode="0.0">
                  <c:v>36.514994180473394</c:v>
                </c:pt>
                <c:pt idx="3288" formatCode="0.0">
                  <c:v>37.146707289487857</c:v>
                </c:pt>
                <c:pt idx="3289" formatCode="0.0">
                  <c:v>37.767105151613961</c:v>
                </c:pt>
                <c:pt idx="3290" formatCode="0.0">
                  <c:v>38.375998787652726</c:v>
                </c:pt>
                <c:pt idx="3291" formatCode="0.0">
                  <c:v>38.973202722703874</c:v>
                </c:pt>
                <c:pt idx="3292" formatCode="0.0">
                  <c:v>39.558535042664033</c:v>
                </c:pt>
                <c:pt idx="3293" formatCode="0.0">
                  <c:v>40.131817449637836</c:v>
                </c:pt>
                <c:pt idx="3294" formatCode="0.0">
                  <c:v>40.692875316251062</c:v>
                </c:pt>
                <c:pt idx="3295" formatCode="0.0">
                  <c:v>41.241537738842226</c:v>
                </c:pt>
                <c:pt idx="3296" formatCode="0.0">
                  <c:v>41.777637589522158</c:v>
                </c:pt>
                <c:pt idx="3297" formatCode="0.0">
                  <c:v>42.301011567083492</c:v>
                </c:pt>
                <c:pt idx="3298" formatCode="0.0">
                  <c:v>42.811500246742376</c:v>
                </c:pt>
                <c:pt idx="3299" formatCode="0.0">
                  <c:v>43.308948128701594</c:v>
                </c:pt>
                <c:pt idx="3300" formatCode="0.0">
                  <c:v>43.793203685517803</c:v>
                </c:pt>
                <c:pt idx="3301" formatCode="0.0">
                  <c:v>44.264119408257109</c:v>
                </c:pt>
                <c:pt idx="3302" formatCode="0.0">
                  <c:v>44.721551851428323</c:v>
                </c:pt>
                <c:pt idx="3303" formatCode="0.0">
                  <c:v>45.165361676678373</c:v>
                </c:pt>
                <c:pt idx="3304" formatCode="0.0">
                  <c:v>45.595413695235024</c:v>
                </c:pt>
                <c:pt idx="3305" formatCode="0.0">
                  <c:v>46.011576909087246</c:v>
                </c:pt>
                <c:pt idx="3306" formatCode="0.0">
                  <c:v>46.413724550888972</c:v>
                </c:pt>
                <c:pt idx="3307" formatCode="0.0">
                  <c:v>46.801734122572647</c:v>
                </c:pt>
                <c:pt idx="3308" formatCode="0.0">
                  <c:v>47.17548743266385</c:v>
                </c:pt>
                <c:pt idx="3309" formatCode="0.0">
                  <c:v>47.534870632284012</c:v>
                </c:pt>
                <c:pt idx="3310" formatCode="0.0">
                  <c:v>47.879774249828941</c:v>
                </c:pt>
                <c:pt idx="3311" formatCode="0.0">
                  <c:v>48.21009322431545</c:v>
                </c:pt>
                <c:pt idx="3312" formatCode="0.0">
                  <c:v>48.525726937384306</c:v>
                </c:pt>
                <c:pt idx="3313" formatCode="0.0">
                  <c:v>48.826579243948764</c:v>
                </c:pt>
                <c:pt idx="3314" formatCode="0.0">
                  <c:v>49.112558501481693</c:v>
                </c:pt>
                <c:pt idx="3315" formatCode="0.0">
                  <c:v>49.383577597931158</c:v>
                </c:pt>
                <c:pt idx="3316" formatCode="0.0">
                  <c:v>49.639553978254725</c:v>
                </c:pt>
                <c:pt idx="3317" formatCode="0.0">
                  <c:v>49.880409669567463</c:v>
                </c:pt>
                <c:pt idx="3318" formatCode="0.0">
                  <c:v>50.106071304892467</c:v>
                </c:pt>
                <c:pt idx="3319" formatCode="0.0">
                  <c:v>50.316470145509498</c:v>
                </c:pt>
                <c:pt idx="3320" formatCode="0.0">
                  <c:v>50.511542101893703</c:v>
                </c:pt>
                <c:pt idx="3321" formatCode="0.0">
                  <c:v>50.691227753237371</c:v>
                </c:pt>
                <c:pt idx="3322" formatCode="0.0">
                  <c:v>50.855472365550391</c:v>
                </c:pt>
                <c:pt idx="3323" formatCode="0.0">
                  <c:v>51.004225908332906</c:v>
                </c:pt>
                <c:pt idx="3324" formatCode="0.0">
                  <c:v>51.137443069814701</c:v>
                </c:pt>
                <c:pt idx="3325" formatCode="0.0">
                  <c:v>51.255083270757851</c:v>
                </c:pt>
                <c:pt idx="3326" formatCode="0.0">
                  <c:v>51.357110676817626</c:v>
                </c:pt>
                <c:pt idx="3327" formatCode="0.0">
                  <c:v>51.443494209457747</c:v>
                </c:pt>
                <c:pt idx="3328" formatCode="0.0">
                  <c:v>51.514207555417308</c:v>
                </c:pt>
                <c:pt idx="3329" formatCode="0.0">
                  <c:v>51.569229174726196</c:v>
                </c:pt>
                <c:pt idx="3330" formatCode="0.0">
                  <c:v>51.608542307266106</c:v>
                </c:pt>
                <c:pt idx="3331" formatCode="0.0">
                  <c:v>51.632134977876042</c:v>
                </c:pt>
                <c:pt idx="3332" formatCode="0.0">
                  <c:v>51.64</c:v>
                </c:pt>
                <c:pt idx="3333" formatCode="0.0">
                  <c:v>51.632134977876042</c:v>
                </c:pt>
                <c:pt idx="3334" formatCode="0.0">
                  <c:v>51.608542307266113</c:v>
                </c:pt>
                <c:pt idx="3335" formatCode="0.0">
                  <c:v>51.569229174726196</c:v>
                </c:pt>
                <c:pt idx="3336" formatCode="0.0">
                  <c:v>51.514207555417315</c:v>
                </c:pt>
                <c:pt idx="3337" formatCode="0.0">
                  <c:v>51.443494209457754</c:v>
                </c:pt>
                <c:pt idx="3338" formatCode="0.0">
                  <c:v>51.357110676817634</c:v>
                </c:pt>
                <c:pt idx="3339" formatCode="0.0">
                  <c:v>51.255083270757858</c:v>
                </c:pt>
                <c:pt idx="3340" formatCode="0.0">
                  <c:v>51.137443069814708</c:v>
                </c:pt>
                <c:pt idx="3341" formatCode="0.0">
                  <c:v>51.004225908332913</c:v>
                </c:pt>
                <c:pt idx="3342" formatCode="0.0">
                  <c:v>50.855472365550462</c:v>
                </c:pt>
                <c:pt idx="3343" formatCode="0.0">
                  <c:v>50.691227753237385</c:v>
                </c:pt>
                <c:pt idx="3344" formatCode="0.0">
                  <c:v>50.511542101893717</c:v>
                </c:pt>
                <c:pt idx="3345" formatCode="0.0">
                  <c:v>50.316470145509598</c:v>
                </c:pt>
                <c:pt idx="3346" formatCode="0.0">
                  <c:v>50.106071304892474</c:v>
                </c:pt>
                <c:pt idx="3347" formatCode="0.0">
                  <c:v>49.88040966956747</c:v>
                </c:pt>
                <c:pt idx="3348" formatCode="0.0">
                  <c:v>49.639553978254838</c:v>
                </c:pt>
                <c:pt idx="3349" formatCode="0.0">
                  <c:v>49.383577597931172</c:v>
                </c:pt>
                <c:pt idx="3350" formatCode="0.0">
                  <c:v>49.112558501481715</c:v>
                </c:pt>
                <c:pt idx="3351" formatCode="0.0">
                  <c:v>48.826579243948778</c:v>
                </c:pt>
                <c:pt idx="3352" formatCode="0.0">
                  <c:v>48.52572693738432</c:v>
                </c:pt>
                <c:pt idx="3353" formatCode="0.0">
                  <c:v>48.210093224315472</c:v>
                </c:pt>
                <c:pt idx="3354" formatCode="0.0">
                  <c:v>47.879774249828962</c:v>
                </c:pt>
                <c:pt idx="3355" formatCode="0.0">
                  <c:v>47.534870632284033</c:v>
                </c:pt>
                <c:pt idx="3356" formatCode="0.0">
                  <c:v>47.175487432663871</c:v>
                </c:pt>
                <c:pt idx="3357" formatCode="0.0">
                  <c:v>46.801734122572668</c:v>
                </c:pt>
                <c:pt idx="3358" formatCode="0.0">
                  <c:v>46.413724550888993</c:v>
                </c:pt>
                <c:pt idx="3359" formatCode="0.0">
                  <c:v>46.011576909087267</c:v>
                </c:pt>
                <c:pt idx="3360" formatCode="0.0">
                  <c:v>45.595413695235045</c:v>
                </c:pt>
                <c:pt idx="3361" formatCode="0.0">
                  <c:v>45.165361676678401</c:v>
                </c:pt>
                <c:pt idx="3362" formatCode="0.0">
                  <c:v>44.721551851428345</c:v>
                </c:pt>
                <c:pt idx="3363" formatCode="0.0">
                  <c:v>44.264119408257137</c:v>
                </c:pt>
                <c:pt idx="3364" formatCode="0.0">
                  <c:v>43.793203685517831</c:v>
                </c:pt>
                <c:pt idx="3365" formatCode="0.0">
                  <c:v>43.308948128701822</c:v>
                </c:pt>
                <c:pt idx="3366" formatCode="0.0">
                  <c:v>42.811500246742405</c:v>
                </c:pt>
                <c:pt idx="3367" formatCode="0.0">
                  <c:v>42.301011567083521</c:v>
                </c:pt>
                <c:pt idx="3368" formatCode="0.0">
                  <c:v>41.777637589522406</c:v>
                </c:pt>
                <c:pt idx="3369" formatCode="0.0">
                  <c:v>41.241537738842254</c:v>
                </c:pt>
                <c:pt idx="3370" formatCode="0.0">
                  <c:v>40.692875316251097</c:v>
                </c:pt>
                <c:pt idx="3371" formatCode="0.0">
                  <c:v>40.131817449638099</c:v>
                </c:pt>
                <c:pt idx="3372" formatCode="0.0">
                  <c:v>39.558535042664069</c:v>
                </c:pt>
                <c:pt idx="3373" formatCode="0.0">
                  <c:v>38.97320272270391</c:v>
                </c:pt>
                <c:pt idx="3374" formatCode="0.0">
                  <c:v>38.375998787652762</c:v>
                </c:pt>
                <c:pt idx="3375" formatCode="0.0">
                  <c:v>37.767105151613997</c:v>
                </c:pt>
                <c:pt idx="3376" formatCode="0.0">
                  <c:v>37.146707289487892</c:v>
                </c:pt>
                <c:pt idx="3377" formatCode="0.0">
                  <c:v>36.51499418047343</c:v>
                </c:pt>
                <c:pt idx="3378" formatCode="0.0">
                  <c:v>35.87215825050265</c:v>
                </c:pt>
                <c:pt idx="3379" formatCode="0.0">
                  <c:v>35.218395313627362</c:v>
                </c:pt>
                <c:pt idx="3380" formatCode="0.0">
                  <c:v>34.553904512371545</c:v>
                </c:pt>
                <c:pt idx="3381" formatCode="0.0">
                  <c:v>33.878888257069811</c:v>
                </c:pt>
                <c:pt idx="3382" formatCode="0.0">
                  <c:v>33.193552164212811</c:v>
                </c:pt>
                <c:pt idx="3383" formatCode="0.0">
                  <c:v>32.498104993813712</c:v>
                </c:pt>
                <c:pt idx="3384" formatCode="0.0">
                  <c:v>31.792758585817001</c:v>
                </c:pt>
                <c:pt idx="3385" formatCode="0.0">
                  <c:v>31.077727795571676</c:v>
                </c:pt>
                <c:pt idx="3386" formatCode="0.0">
                  <c:v>30.353230428383412</c:v>
                </c:pt>
                <c:pt idx="3387" formatCode="0.0">
                  <c:v>29.619487173168011</c:v>
                </c:pt>
                <c:pt idx="3388" formatCode="0.0">
                  <c:v>28.87672153522956</c:v>
                </c:pt>
                <c:pt idx="3389" formatCode="0.0">
                  <c:v>28.125159768176086</c:v>
                </c:pt>
                <c:pt idx="3390" formatCode="0.0">
                  <c:v>27.365030805002686</c:v>
                </c:pt>
                <c:pt idx="3391" formatCode="0.0">
                  <c:v>26.596566188355386</c:v>
                </c:pt>
                <c:pt idx="3392" formatCode="0.0">
                  <c:v>25.820000000000075</c:v>
                </c:pt>
                <c:pt idx="3393" formatCode="0.0">
                  <c:v>25.035568789520813</c:v>
                </c:pt>
                <c:pt idx="3394" formatCode="0.0">
                  <c:v>24.243511502263576</c:v>
                </c:pt>
                <c:pt idx="3395" formatCode="0.0">
                  <c:v>23.444069406550263</c:v>
                </c:pt>
                <c:pt idx="3396" formatCode="0.0">
                  <c:v>22.637486020187907</c:v>
                </c:pt>
                <c:pt idx="3397" formatCode="0.0">
                  <c:v>21.824007036289888</c:v>
                </c:pt>
                <c:pt idx="3398" formatCode="0.0">
                  <c:v>21.003880248434378</c:v>
                </c:pt>
                <c:pt idx="3399" formatCode="0.0">
                  <c:v>20.177355475186033</c:v>
                </c:pt>
                <c:pt idx="3400" formatCode="0.0">
                  <c:v>19.344684483997856</c:v>
                </c:pt>
                <c:pt idx="3401" formatCode="0.0">
                  <c:v>18.506120914519347</c:v>
                </c:pt>
                <c:pt idx="3402" formatCode="0.0">
                  <c:v>17.661920201337455</c:v>
                </c:pt>
                <c:pt idx="3403" formatCode="0.0">
                  <c:v>16.81233949616772</c:v>
                </c:pt>
                <c:pt idx="3404" formatCode="0.0">
                  <c:v>15.957637589522312</c:v>
                </c:pt>
                <c:pt idx="3405" formatCode="0.0">
                  <c:v>15.098074831882029</c:v>
                </c:pt>
                <c:pt idx="3406" formatCode="0.0">
                  <c:v>14.233913054389971</c:v>
                </c:pt>
                <c:pt idx="3407" formatCode="0.0">
                  <c:v>13.365415489094186</c:v>
                </c:pt>
                <c:pt idx="3408" formatCode="0.0">
                  <c:v>12.492846688766729</c:v>
                </c:pt>
                <c:pt idx="3409" formatCode="0.0">
                  <c:v>11.61647244631731</c:v>
                </c:pt>
                <c:pt idx="3410" formatCode="0.0">
                  <c:v>10.73655971382909</c:v>
                </c:pt>
                <c:pt idx="3411" formatCode="0.0">
                  <c:v>9.8533765212446465</c:v>
                </c:pt>
                <c:pt idx="3412" formatCode="0.0">
                  <c:v>8.9671918947203917</c:v>
                </c:pt>
                <c:pt idx="3413" formatCode="0.0">
                  <c:v>8.0782757746775058</c:v>
                </c:pt>
                <c:pt idx="3414" formatCode="0.0">
                  <c:v>7.186898933578</c:v>
                </c:pt>
                <c:pt idx="3415" formatCode="0.0">
                  <c:v>6.2933328934419093</c:v>
                </c:pt>
                <c:pt idx="3416" formatCode="0.0">
                  <c:v>5.397849843141592</c:v>
                </c:pt>
                <c:pt idx="3417" formatCode="0.0">
                  <c:v>4.5007225554892738</c:v>
                </c:pt>
                <c:pt idx="3418" formatCode="0.0">
                  <c:v>3.6022243041467097</c:v>
                </c:pt>
                <c:pt idx="3419" formatCode="0.0">
                  <c:v>2.7026287803855715</c:v>
                </c:pt>
                <c:pt idx="3420" formatCode="0.0">
                  <c:v>1.8022100097173415</c:v>
                </c:pt>
                <c:pt idx="3421" formatCode="0.0">
                  <c:v>0.90124226842138466</c:v>
                </c:pt>
                <c:pt idx="3422" formatCode="0.0">
                  <c:v>-6.3255468571443704E-14</c:v>
                </c:pt>
                <c:pt idx="3423" formatCode="0.0">
                  <c:v>-0.9012422684211443</c:v>
                </c:pt>
                <c:pt idx="3424" formatCode="0.0">
                  <c:v>-1.8022100097171014</c:v>
                </c:pt>
                <c:pt idx="3425" formatCode="0.0">
                  <c:v>-2.7026287803856976</c:v>
                </c:pt>
                <c:pt idx="3426" formatCode="0.0">
                  <c:v>-3.6022243041464703</c:v>
                </c:pt>
                <c:pt idx="3427" formatCode="0.0">
                  <c:v>-4.5007225554890349</c:v>
                </c:pt>
                <c:pt idx="3428" formatCode="0.0">
                  <c:v>-5.3978498431417181</c:v>
                </c:pt>
                <c:pt idx="3429" formatCode="0.0">
                  <c:v>-6.2933328934416712</c:v>
                </c:pt>
                <c:pt idx="3430" formatCode="0.0">
                  <c:v>-7.1868989335777602</c:v>
                </c:pt>
                <c:pt idx="3431" formatCode="0.0">
                  <c:v>-8.0782757746776301</c:v>
                </c:pt>
                <c:pt idx="3432" formatCode="0.0">
                  <c:v>-8.9671918947201554</c:v>
                </c:pt>
                <c:pt idx="3433" formatCode="0.0">
                  <c:v>-9.8533765212447708</c:v>
                </c:pt>
                <c:pt idx="3434" formatCode="0.0">
                  <c:v>-10.736559713829212</c:v>
                </c:pt>
                <c:pt idx="3435" formatCode="0.0">
                  <c:v>-11.616472446317076</c:v>
                </c:pt>
                <c:pt idx="3436" formatCode="0.0">
                  <c:v>-12.492846688766853</c:v>
                </c:pt>
                <c:pt idx="3437" formatCode="0.0">
                  <c:v>-13.365415489093953</c:v>
                </c:pt>
                <c:pt idx="3438" formatCode="0.0">
                  <c:v>-14.233913054389742</c:v>
                </c:pt>
                <c:pt idx="3439" formatCode="0.0">
                  <c:v>-15.098074831882149</c:v>
                </c:pt>
                <c:pt idx="3440" formatCode="0.0">
                  <c:v>-15.957637589522083</c:v>
                </c:pt>
                <c:pt idx="3441" formatCode="0.0">
                  <c:v>-16.812339496167489</c:v>
                </c:pt>
                <c:pt idx="3442" formatCode="0.0">
                  <c:v>-17.661920201337573</c:v>
                </c:pt>
                <c:pt idx="3443" formatCode="0.0">
                  <c:v>-18.506120914519123</c:v>
                </c:pt>
                <c:pt idx="3444" formatCode="0.0">
                  <c:v>-19.344684483997632</c:v>
                </c:pt>
                <c:pt idx="3445" formatCode="0.0">
                  <c:v>-20.17735547518615</c:v>
                </c:pt>
                <c:pt idx="3446" formatCode="0.0">
                  <c:v>-21.003880248434157</c:v>
                </c:pt>
                <c:pt idx="3447" formatCode="0.0">
                  <c:v>-21.824007036289672</c:v>
                </c:pt>
                <c:pt idx="3448" formatCode="0.0">
                  <c:v>-22.637486020188025</c:v>
                </c:pt>
                <c:pt idx="3449" formatCode="0.0">
                  <c:v>-23.444069406550049</c:v>
                </c:pt>
                <c:pt idx="3450" formatCode="0.0">
                  <c:v>-24.243511502263363</c:v>
                </c:pt>
                <c:pt idx="3451" formatCode="0.0">
                  <c:v>-25.035568789520919</c:v>
                </c:pt>
                <c:pt idx="3452" formatCode="0.0">
                  <c:v>-25.819999999999869</c:v>
                </c:pt>
                <c:pt idx="3453" formatCode="0.0">
                  <c:v>-26.59656618835518</c:v>
                </c:pt>
                <c:pt idx="3454" formatCode="0.0">
                  <c:v>-27.365030805002792</c:v>
                </c:pt>
                <c:pt idx="3455" formatCode="0.0">
                  <c:v>-28.125159768175884</c:v>
                </c:pt>
                <c:pt idx="3456" formatCode="0.0">
                  <c:v>-28.876721535229358</c:v>
                </c:pt>
                <c:pt idx="3457" formatCode="0.0">
                  <c:v>-29.619487173168114</c:v>
                </c:pt>
                <c:pt idx="3458" formatCode="0.0">
                  <c:v>-30.353230428383217</c:v>
                </c:pt>
                <c:pt idx="3459" formatCode="0.0">
                  <c:v>-31.077727795571779</c:v>
                </c:pt>
                <c:pt idx="3460" formatCode="0.0">
                  <c:v>-31.792758585816809</c:v>
                </c:pt>
                <c:pt idx="3461" formatCode="0.0">
                  <c:v>-32.49810499381352</c:v>
                </c:pt>
                <c:pt idx="3462" formatCode="0.0">
                  <c:v>-33.193552164212903</c:v>
                </c:pt>
                <c:pt idx="3463" formatCode="0.0">
                  <c:v>-33.878888257069633</c:v>
                </c:pt>
                <c:pt idx="3464" formatCode="0.0">
                  <c:v>-34.553904512371368</c:v>
                </c:pt>
                <c:pt idx="3465" formatCode="0.0">
                  <c:v>-35.218395313627454</c:v>
                </c:pt>
                <c:pt idx="3466" formatCode="0.0">
                  <c:v>-35.872158250502473</c:v>
                </c:pt>
                <c:pt idx="3467" formatCode="0.0">
                  <c:v>-36.514994180473259</c:v>
                </c:pt>
                <c:pt idx="3468" formatCode="0.0">
                  <c:v>-37.146707289487985</c:v>
                </c:pt>
                <c:pt idx="3469" formatCode="0.0">
                  <c:v>-37.767105151613833</c:v>
                </c:pt>
                <c:pt idx="3470" formatCode="0.0">
                  <c:v>-38.375998787652598</c:v>
                </c:pt>
                <c:pt idx="3471" formatCode="0.0">
                  <c:v>-38.973202722703988</c:v>
                </c:pt>
                <c:pt idx="3472" formatCode="0.0">
                  <c:v>-39.55853504266392</c:v>
                </c:pt>
                <c:pt idx="3473" formatCode="0.0">
                  <c:v>-40.13181744963795</c:v>
                </c:pt>
                <c:pt idx="3474" formatCode="0.0">
                  <c:v>-40.692875316251168</c:v>
                </c:pt>
                <c:pt idx="3475" formatCode="0.0">
                  <c:v>-41.241537738842112</c:v>
                </c:pt>
                <c:pt idx="3476" formatCode="0.0">
                  <c:v>-41.777637589522271</c:v>
                </c:pt>
                <c:pt idx="3477" formatCode="0.0">
                  <c:v>-42.301011567083592</c:v>
                </c:pt>
                <c:pt idx="3478" formatCode="0.0">
                  <c:v>-42.811500246742277</c:v>
                </c:pt>
                <c:pt idx="3479" formatCode="0.0">
                  <c:v>-43.308948128701687</c:v>
                </c:pt>
                <c:pt idx="3480" formatCode="0.0">
                  <c:v>-43.793203685517895</c:v>
                </c:pt>
                <c:pt idx="3481" formatCode="0.0">
                  <c:v>-44.26411940825701</c:v>
                </c:pt>
                <c:pt idx="3482" formatCode="0.0">
                  <c:v>-44.721551851428408</c:v>
                </c:pt>
                <c:pt idx="3483" formatCode="0.0">
                  <c:v>-45.165361676678458</c:v>
                </c:pt>
                <c:pt idx="3484" formatCode="0.0">
                  <c:v>-45.595413695234932</c:v>
                </c:pt>
                <c:pt idx="3485" formatCode="0.0">
                  <c:v>-46.011576909087324</c:v>
                </c:pt>
                <c:pt idx="3486" formatCode="0.0">
                  <c:v>-46.41372455088888</c:v>
                </c:pt>
                <c:pt idx="3487" formatCode="0.0">
                  <c:v>-46.801734122572562</c:v>
                </c:pt>
                <c:pt idx="3488" formatCode="0.0">
                  <c:v>-47.175487432663921</c:v>
                </c:pt>
                <c:pt idx="3489" formatCode="0.0">
                  <c:v>-47.534870632283933</c:v>
                </c:pt>
                <c:pt idx="3490" formatCode="0.0">
                  <c:v>-47.87977424982887</c:v>
                </c:pt>
                <c:pt idx="3491" formatCode="0.0">
                  <c:v>-48.210093224315514</c:v>
                </c:pt>
                <c:pt idx="3492" formatCode="0.0">
                  <c:v>-48.525726937384242</c:v>
                </c:pt>
                <c:pt idx="3493" formatCode="0.0">
                  <c:v>-48.8265792439487</c:v>
                </c:pt>
                <c:pt idx="3494" formatCode="0.0">
                  <c:v>-49.11255850148175</c:v>
                </c:pt>
                <c:pt idx="3495" formatCode="0.0">
                  <c:v>-49.383577597931101</c:v>
                </c:pt>
                <c:pt idx="3496" formatCode="0.0">
                  <c:v>-49.639553978254774</c:v>
                </c:pt>
                <c:pt idx="3497" formatCode="0.0">
                  <c:v>-49.880409669567506</c:v>
                </c:pt>
                <c:pt idx="3498" formatCode="0.0">
                  <c:v>-50.106071304892417</c:v>
                </c:pt>
                <c:pt idx="3499" formatCode="0.0">
                  <c:v>-50.316470145509534</c:v>
                </c:pt>
                <c:pt idx="3500" formatCode="0.0">
                  <c:v>-50.511542101893745</c:v>
                </c:pt>
                <c:pt idx="3501" formatCode="0.0">
                  <c:v>-50.691227753237342</c:v>
                </c:pt>
                <c:pt idx="3502" formatCode="0.0">
                  <c:v>-50.855472365550426</c:v>
                </c:pt>
                <c:pt idx="3503" formatCode="0.0">
                  <c:v>-51.004225908332934</c:v>
                </c:pt>
                <c:pt idx="3504" formatCode="0.0">
                  <c:v>-51.137443069814672</c:v>
                </c:pt>
                <c:pt idx="3505" formatCode="0.0">
                  <c:v>-51.255083270757865</c:v>
                </c:pt>
                <c:pt idx="3506" formatCode="0.0">
                  <c:v>-51.357110676817648</c:v>
                </c:pt>
                <c:pt idx="3507" formatCode="0.0">
                  <c:v>-51.443494209457732</c:v>
                </c:pt>
                <c:pt idx="3508" formatCode="0.0">
                  <c:v>-51.514207555417329</c:v>
                </c:pt>
                <c:pt idx="3509" formatCode="0.0">
                  <c:v>-51.569229174726182</c:v>
                </c:pt>
                <c:pt idx="3510" formatCode="0.0">
                  <c:v>-51.608542307266099</c:v>
                </c:pt>
                <c:pt idx="3511" formatCode="0.0">
                  <c:v>-51.632134977876049</c:v>
                </c:pt>
                <c:pt idx="3512" formatCode="0.0">
                  <c:v>-51.64</c:v>
                </c:pt>
                <c:pt idx="3513" formatCode="0.0">
                  <c:v>-51.632134977876049</c:v>
                </c:pt>
                <c:pt idx="3514" formatCode="0.0">
                  <c:v>-51.608542307266099</c:v>
                </c:pt>
                <c:pt idx="3515" formatCode="0.0">
                  <c:v>-51.569229174726203</c:v>
                </c:pt>
                <c:pt idx="3516" formatCode="0.0">
                  <c:v>-51.514207555417329</c:v>
                </c:pt>
                <c:pt idx="3517" formatCode="0.0">
                  <c:v>-51.443494209457732</c:v>
                </c:pt>
                <c:pt idx="3518" formatCode="0.0">
                  <c:v>-51.357110676817655</c:v>
                </c:pt>
                <c:pt idx="3519" formatCode="0.0">
                  <c:v>-51.255083270757879</c:v>
                </c:pt>
                <c:pt idx="3520" formatCode="0.0">
                  <c:v>-51.13744306981468</c:v>
                </c:pt>
                <c:pt idx="3521" formatCode="0.0">
                  <c:v>-51.004225908332941</c:v>
                </c:pt>
                <c:pt idx="3522" formatCode="0.0">
                  <c:v>-50.855472365550433</c:v>
                </c:pt>
                <c:pt idx="3523" formatCode="0.0">
                  <c:v>-50.691227753237349</c:v>
                </c:pt>
                <c:pt idx="3524" formatCode="0.0">
                  <c:v>-50.511542101893752</c:v>
                </c:pt>
                <c:pt idx="3525" formatCode="0.0">
                  <c:v>-50.316470145509555</c:v>
                </c:pt>
                <c:pt idx="3526" formatCode="0.0">
                  <c:v>-50.106071304892438</c:v>
                </c:pt>
                <c:pt idx="3527" formatCode="0.0">
                  <c:v>-49.88040966956752</c:v>
                </c:pt>
                <c:pt idx="3528" formatCode="0.0">
                  <c:v>-49.639553978254789</c:v>
                </c:pt>
                <c:pt idx="3529" formatCode="0.0">
                  <c:v>-49.383577597931122</c:v>
                </c:pt>
                <c:pt idx="3530" formatCode="0.0">
                  <c:v>-49.112558501481772</c:v>
                </c:pt>
                <c:pt idx="3531" formatCode="0.0">
                  <c:v>-48.826579243948714</c:v>
                </c:pt>
                <c:pt idx="3532" formatCode="0.0">
                  <c:v>-48.525726937384391</c:v>
                </c:pt>
                <c:pt idx="3533" formatCode="0.0">
                  <c:v>-48.210093224315536</c:v>
                </c:pt>
                <c:pt idx="3534" formatCode="0.0">
                  <c:v>-47.879774249828898</c:v>
                </c:pt>
                <c:pt idx="3535" formatCode="0.0">
                  <c:v>-47.534870632284111</c:v>
                </c:pt>
                <c:pt idx="3536" formatCode="0.0">
                  <c:v>-47.17548743266395</c:v>
                </c:pt>
                <c:pt idx="3537" formatCode="0.0">
                  <c:v>-46.80173412257259</c:v>
                </c:pt>
                <c:pt idx="3538" formatCode="0.0">
                  <c:v>-46.413724550889071</c:v>
                </c:pt>
                <c:pt idx="3539" formatCode="0.0">
                  <c:v>-46.011576909087353</c:v>
                </c:pt>
                <c:pt idx="3540" formatCode="0.0">
                  <c:v>-45.595413695234967</c:v>
                </c:pt>
                <c:pt idx="3541" formatCode="0.0">
                  <c:v>-45.165361676678494</c:v>
                </c:pt>
                <c:pt idx="3542" formatCode="0.0">
                  <c:v>-44.721551851428444</c:v>
                </c:pt>
                <c:pt idx="3543" formatCode="0.0">
                  <c:v>-44.264119408257045</c:v>
                </c:pt>
                <c:pt idx="3544" formatCode="0.0">
                  <c:v>-43.793203685517931</c:v>
                </c:pt>
                <c:pt idx="3545" formatCode="0.0">
                  <c:v>-43.308948128701722</c:v>
                </c:pt>
                <c:pt idx="3546" formatCode="0.0">
                  <c:v>-42.811500246742312</c:v>
                </c:pt>
                <c:pt idx="3547" formatCode="0.0">
                  <c:v>-42.301011567083627</c:v>
                </c:pt>
                <c:pt idx="3548" formatCode="0.0">
                  <c:v>-41.777637589522307</c:v>
                </c:pt>
                <c:pt idx="3549" formatCode="0.0">
                  <c:v>-41.241537738842148</c:v>
                </c:pt>
                <c:pt idx="3550" formatCode="0.0">
                  <c:v>-40.692875316251211</c:v>
                </c:pt>
                <c:pt idx="3551" formatCode="0.0">
                  <c:v>-40.131817449637992</c:v>
                </c:pt>
                <c:pt idx="3552" formatCode="0.0">
                  <c:v>-39.558535042663955</c:v>
                </c:pt>
                <c:pt idx="3553" formatCode="0.0">
                  <c:v>-38.973202722704031</c:v>
                </c:pt>
                <c:pt idx="3554" formatCode="0.0">
                  <c:v>-38.375998787652641</c:v>
                </c:pt>
                <c:pt idx="3555" formatCode="0.0">
                  <c:v>-37.767105151613876</c:v>
                </c:pt>
                <c:pt idx="3556" formatCode="0.0">
                  <c:v>-37.14670728948802</c:v>
                </c:pt>
                <c:pt idx="3557" formatCode="0.0">
                  <c:v>-36.514994180473309</c:v>
                </c:pt>
                <c:pt idx="3558" formatCode="0.0">
                  <c:v>-35.872158250502785</c:v>
                </c:pt>
                <c:pt idx="3559" formatCode="0.0">
                  <c:v>-35.218395313627497</c:v>
                </c:pt>
                <c:pt idx="3560" formatCode="0.0">
                  <c:v>-34.553904512371417</c:v>
                </c:pt>
                <c:pt idx="3561" formatCode="0.0">
                  <c:v>-33.87888825706996</c:v>
                </c:pt>
                <c:pt idx="3562" formatCode="0.0">
                  <c:v>-33.193552164212953</c:v>
                </c:pt>
                <c:pt idx="3563" formatCode="0.0">
                  <c:v>-32.498104993813577</c:v>
                </c:pt>
                <c:pt idx="3564" formatCode="0.0">
                  <c:v>-31.79275858581715</c:v>
                </c:pt>
                <c:pt idx="3565" formatCode="0.0">
                  <c:v>-31.077727795571832</c:v>
                </c:pt>
                <c:pt idx="3566" formatCode="0.0">
                  <c:v>-30.353230428383267</c:v>
                </c:pt>
                <c:pt idx="3567" formatCode="0.0">
                  <c:v>-29.619487173168167</c:v>
                </c:pt>
                <c:pt idx="3568" formatCode="0.0">
                  <c:v>-28.876721535229411</c:v>
                </c:pt>
                <c:pt idx="3569" formatCode="0.0">
                  <c:v>-28.125159768175937</c:v>
                </c:pt>
                <c:pt idx="3570" formatCode="0.0">
                  <c:v>-27.365030805002846</c:v>
                </c:pt>
                <c:pt idx="3571" formatCode="0.0">
                  <c:v>-26.596566188355233</c:v>
                </c:pt>
                <c:pt idx="3572" formatCode="0.0">
                  <c:v>-25.819999999999922</c:v>
                </c:pt>
                <c:pt idx="3573" formatCode="0.0">
                  <c:v>-25.035568789520976</c:v>
                </c:pt>
                <c:pt idx="3574" formatCode="0.0">
                  <c:v>-24.24351150226342</c:v>
                </c:pt>
                <c:pt idx="3575" formatCode="0.0">
                  <c:v>-23.444069406550106</c:v>
                </c:pt>
                <c:pt idx="3576" formatCode="0.0">
                  <c:v>-22.637486020188081</c:v>
                </c:pt>
                <c:pt idx="3577" formatCode="0.0">
                  <c:v>-21.824007036289728</c:v>
                </c:pt>
                <c:pt idx="3578" formatCode="0.0">
                  <c:v>-21.003880248434214</c:v>
                </c:pt>
                <c:pt idx="3579" formatCode="0.0">
                  <c:v>-20.177355475186207</c:v>
                </c:pt>
                <c:pt idx="3580" formatCode="0.0">
                  <c:v>-19.344684483997693</c:v>
                </c:pt>
                <c:pt idx="3581" formatCode="0.0">
                  <c:v>-18.506120914519524</c:v>
                </c:pt>
                <c:pt idx="3582" formatCode="0.0">
                  <c:v>-17.661920201337633</c:v>
                </c:pt>
                <c:pt idx="3583" formatCode="0.0">
                  <c:v>-16.812339496167549</c:v>
                </c:pt>
                <c:pt idx="3584" formatCode="0.0">
                  <c:v>-15.957637589522493</c:v>
                </c:pt>
                <c:pt idx="3585" formatCode="0.0">
                  <c:v>-15.09807483188221</c:v>
                </c:pt>
                <c:pt idx="3586" formatCode="0.0">
                  <c:v>-14.233913054389802</c:v>
                </c:pt>
                <c:pt idx="3587" formatCode="0.0">
                  <c:v>-13.365415489094369</c:v>
                </c:pt>
                <c:pt idx="3588" formatCode="0.0">
                  <c:v>-12.492846688766916</c:v>
                </c:pt>
                <c:pt idx="3589" formatCode="0.0">
                  <c:v>-11.616472446317138</c:v>
                </c:pt>
                <c:pt idx="3590" formatCode="0.0">
                  <c:v>-10.736559713829276</c:v>
                </c:pt>
                <c:pt idx="3591" formatCode="0.0">
                  <c:v>-9.853376521244833</c:v>
                </c:pt>
                <c:pt idx="3592" formatCode="0.0">
                  <c:v>-8.9671918947202158</c:v>
                </c:pt>
                <c:pt idx="3593" formatCode="0.0">
                  <c:v>-8.0782757746776923</c:v>
                </c:pt>
                <c:pt idx="3594" formatCode="0.0">
                  <c:v>-7.1868989335778233</c:v>
                </c:pt>
                <c:pt idx="3595" formatCode="0.0">
                  <c:v>-6.2933328934417343</c:v>
                </c:pt>
                <c:pt idx="3596" formatCode="0.0">
                  <c:v>-5.3978498431417812</c:v>
                </c:pt>
                <c:pt idx="3597" formatCode="0.0">
                  <c:v>-4.5007225554890979</c:v>
                </c:pt>
                <c:pt idx="3598" formatCode="0.0">
                  <c:v>-3.6022243041465334</c:v>
                </c:pt>
                <c:pt idx="3599" formatCode="0.0">
                  <c:v>-2.7026287803857612</c:v>
                </c:pt>
                <c:pt idx="3600" formatCode="0.0">
                  <c:v>-1.8022100097171645</c:v>
                </c:pt>
                <c:pt idx="3601" formatCode="0.0">
                  <c:v>-0.90124226842120769</c:v>
                </c:pt>
                <c:pt idx="3602" formatCode="0.0">
                  <c:v>-1.2653333242296227E-13</c:v>
                </c:pt>
                <c:pt idx="3603" formatCode="0.0">
                  <c:v>0.90124226842132149</c:v>
                </c:pt>
                <c:pt idx="3604" formatCode="0.0">
                  <c:v>1.8022100097172784</c:v>
                </c:pt>
                <c:pt idx="3605" formatCode="0.0">
                  <c:v>2.702628780385508</c:v>
                </c:pt>
                <c:pt idx="3606" formatCode="0.0">
                  <c:v>3.6022243041466466</c:v>
                </c:pt>
                <c:pt idx="3607" formatCode="0.0">
                  <c:v>4.5007225554888457</c:v>
                </c:pt>
                <c:pt idx="3608" formatCode="0.0">
                  <c:v>5.3978498431415298</c:v>
                </c:pt>
                <c:pt idx="3609" formatCode="0.0">
                  <c:v>6.2933328934418471</c:v>
                </c:pt>
                <c:pt idx="3610" formatCode="0.0">
                  <c:v>7.1868989335775728</c:v>
                </c:pt>
                <c:pt idx="3611" formatCode="0.0">
                  <c:v>8.0782757746774418</c:v>
                </c:pt>
                <c:pt idx="3612" formatCode="0.0">
                  <c:v>8.9671918947203295</c:v>
                </c:pt>
                <c:pt idx="3613" formatCode="0.0">
                  <c:v>9.8533765212445843</c:v>
                </c:pt>
                <c:pt idx="3614" formatCode="0.0">
                  <c:v>10.736559713829028</c:v>
                </c:pt>
                <c:pt idx="3615" formatCode="0.0">
                  <c:v>11.61647244631725</c:v>
                </c:pt>
                <c:pt idx="3616" formatCode="0.0">
                  <c:v>12.492846688766669</c:v>
                </c:pt>
                <c:pt idx="3617" formatCode="0.0">
                  <c:v>13.365415489094122</c:v>
                </c:pt>
                <c:pt idx="3618" formatCode="0.0">
                  <c:v>14.233913054389911</c:v>
                </c:pt>
                <c:pt idx="3619" formatCode="0.0">
                  <c:v>15.09807483188197</c:v>
                </c:pt>
                <c:pt idx="3620" formatCode="0.0">
                  <c:v>15.957637589522252</c:v>
                </c:pt>
                <c:pt idx="3621" formatCode="0.0">
                  <c:v>16.81233949616766</c:v>
                </c:pt>
                <c:pt idx="3622" formatCode="0.0">
                  <c:v>17.661920201337395</c:v>
                </c:pt>
                <c:pt idx="3623" formatCode="0.0">
                  <c:v>18.506120914519286</c:v>
                </c:pt>
                <c:pt idx="3624" formatCode="0.0">
                  <c:v>19.344684483997796</c:v>
                </c:pt>
                <c:pt idx="3625" formatCode="0.0">
                  <c:v>20.177355475185976</c:v>
                </c:pt>
                <c:pt idx="3626" formatCode="0.0">
                  <c:v>21.003880248434317</c:v>
                </c:pt>
                <c:pt idx="3627" formatCode="0.0">
                  <c:v>21.824007036289832</c:v>
                </c:pt>
                <c:pt idx="3628" formatCode="0.0">
                  <c:v>22.63748602018785</c:v>
                </c:pt>
                <c:pt idx="3629" formatCode="0.0">
                  <c:v>23.444069406550206</c:v>
                </c:pt>
                <c:pt idx="3630" formatCode="0.0">
                  <c:v>24.243511502263196</c:v>
                </c:pt>
                <c:pt idx="3631" formatCode="0.0">
                  <c:v>25.035568789520756</c:v>
                </c:pt>
                <c:pt idx="3632" formatCode="0.0">
                  <c:v>25.820000000000022</c:v>
                </c:pt>
                <c:pt idx="3633" formatCode="0.0">
                  <c:v>26.596566188355013</c:v>
                </c:pt>
                <c:pt idx="3634" formatCode="0.0">
                  <c:v>27.365030805002633</c:v>
                </c:pt>
                <c:pt idx="3635" formatCode="0.0">
                  <c:v>28.125159768176033</c:v>
                </c:pt>
                <c:pt idx="3636" formatCode="0.0">
                  <c:v>28.876721535229205</c:v>
                </c:pt>
                <c:pt idx="3637" formatCode="0.0">
                  <c:v>29.619487173167961</c:v>
                </c:pt>
                <c:pt idx="3638" formatCode="0.0">
                  <c:v>30.353230428383359</c:v>
                </c:pt>
                <c:pt idx="3639" formatCode="0.0">
                  <c:v>31.077727795571622</c:v>
                </c:pt>
                <c:pt idx="3640" formatCode="0.0">
                  <c:v>31.792758585816948</c:v>
                </c:pt>
                <c:pt idx="3641" formatCode="0.0">
                  <c:v>32.498104993813662</c:v>
                </c:pt>
                <c:pt idx="3642" formatCode="0.0">
                  <c:v>33.193552164212761</c:v>
                </c:pt>
                <c:pt idx="3643" formatCode="0.0">
                  <c:v>33.878888257069768</c:v>
                </c:pt>
                <c:pt idx="3644" formatCode="0.0">
                  <c:v>34.553904512371503</c:v>
                </c:pt>
                <c:pt idx="3645" formatCode="0.0">
                  <c:v>35.218395313627312</c:v>
                </c:pt>
                <c:pt idx="3646" formatCode="0.0">
                  <c:v>35.872158250502601</c:v>
                </c:pt>
                <c:pt idx="3647" formatCode="0.0">
                  <c:v>36.514994180473387</c:v>
                </c:pt>
                <c:pt idx="3648" formatCode="0.0">
                  <c:v>37.14670728948785</c:v>
                </c:pt>
                <c:pt idx="3649" formatCode="0.0">
                  <c:v>37.767105151613954</c:v>
                </c:pt>
                <c:pt idx="3650" formatCode="0.0">
                  <c:v>38.375998787652719</c:v>
                </c:pt>
                <c:pt idx="3651" formatCode="0.0">
                  <c:v>38.973202722703867</c:v>
                </c:pt>
                <c:pt idx="3652" formatCode="0.0">
                  <c:v>39.558535042664033</c:v>
                </c:pt>
                <c:pt idx="3653" formatCode="0.0">
                  <c:v>40.131817449637829</c:v>
                </c:pt>
                <c:pt idx="3654" formatCode="0.0">
                  <c:v>40.692875316251055</c:v>
                </c:pt>
                <c:pt idx="3655" formatCode="0.0">
                  <c:v>41.241537738842212</c:v>
                </c:pt>
                <c:pt idx="3656" formatCode="0.0">
                  <c:v>41.777637589522158</c:v>
                </c:pt>
                <c:pt idx="3657" formatCode="0.0">
                  <c:v>42.301011567083485</c:v>
                </c:pt>
                <c:pt idx="3658" formatCode="0.0">
                  <c:v>42.811500246742376</c:v>
                </c:pt>
                <c:pt idx="3659" formatCode="0.0">
                  <c:v>43.308948128701587</c:v>
                </c:pt>
                <c:pt idx="3660" formatCode="0.0">
                  <c:v>43.793203685517796</c:v>
                </c:pt>
                <c:pt idx="3661" formatCode="0.0">
                  <c:v>44.264119408257102</c:v>
                </c:pt>
                <c:pt idx="3662" formatCode="0.0">
                  <c:v>44.721551851428316</c:v>
                </c:pt>
                <c:pt idx="3663" formatCode="0.0">
                  <c:v>45.165361676678366</c:v>
                </c:pt>
                <c:pt idx="3664" formatCode="0.0">
                  <c:v>45.595413695235017</c:v>
                </c:pt>
                <c:pt idx="3665" formatCode="0.0">
                  <c:v>46.011576909087239</c:v>
                </c:pt>
                <c:pt idx="3666" formatCode="0.0">
                  <c:v>46.413724550888965</c:v>
                </c:pt>
                <c:pt idx="3667" formatCode="0.0">
                  <c:v>46.80173412257264</c:v>
                </c:pt>
                <c:pt idx="3668" formatCode="0.0">
                  <c:v>47.175487432663843</c:v>
                </c:pt>
                <c:pt idx="3669" formatCode="0.0">
                  <c:v>47.534870632283862</c:v>
                </c:pt>
                <c:pt idx="3670" formatCode="0.0">
                  <c:v>47.879774249828799</c:v>
                </c:pt>
                <c:pt idx="3671" formatCode="0.0">
                  <c:v>48.21009322431545</c:v>
                </c:pt>
                <c:pt idx="3672" formatCode="0.0">
                  <c:v>48.525726937384306</c:v>
                </c:pt>
                <c:pt idx="3673" formatCode="0.0">
                  <c:v>48.826579243948757</c:v>
                </c:pt>
                <c:pt idx="3674" formatCode="0.0">
                  <c:v>49.1125585014818</c:v>
                </c:pt>
                <c:pt idx="3675" formatCode="0.0">
                  <c:v>49.383577597931044</c:v>
                </c:pt>
                <c:pt idx="3676" formatCode="0.0">
                  <c:v>49.639553978254717</c:v>
                </c:pt>
                <c:pt idx="3677" formatCode="0.0">
                  <c:v>49.880409669567463</c:v>
                </c:pt>
                <c:pt idx="3678" formatCode="0.0">
                  <c:v>50.106071304892467</c:v>
                </c:pt>
                <c:pt idx="3679" formatCode="0.0">
                  <c:v>50.316470145509577</c:v>
                </c:pt>
                <c:pt idx="3680" formatCode="0.0">
                  <c:v>50.511542101893781</c:v>
                </c:pt>
                <c:pt idx="3681" formatCode="0.0">
                  <c:v>50.691227753237307</c:v>
                </c:pt>
                <c:pt idx="3682" formatCode="0.0">
                  <c:v>50.855472365550391</c:v>
                </c:pt>
                <c:pt idx="3683" formatCode="0.0">
                  <c:v>51.004225908332899</c:v>
                </c:pt>
                <c:pt idx="3684" formatCode="0.0">
                  <c:v>51.137443069814701</c:v>
                </c:pt>
                <c:pt idx="3685" formatCode="0.0">
                  <c:v>51.255083270757893</c:v>
                </c:pt>
                <c:pt idx="3686" formatCode="0.0">
                  <c:v>51.357110676817669</c:v>
                </c:pt>
                <c:pt idx="3687" formatCode="0.0">
                  <c:v>51.443494209457711</c:v>
                </c:pt>
                <c:pt idx="3688" formatCode="0.0">
                  <c:v>51.514207555417308</c:v>
                </c:pt>
                <c:pt idx="3689" formatCode="0.0">
                  <c:v>51.569229174726196</c:v>
                </c:pt>
                <c:pt idx="3690" formatCode="0.0">
                  <c:v>51.608542307266106</c:v>
                </c:pt>
                <c:pt idx="3691" formatCode="0.0">
                  <c:v>51.632134977876049</c:v>
                </c:pt>
                <c:pt idx="3692" formatCode="0.0">
                  <c:v>51.64</c:v>
                </c:pt>
                <c:pt idx="3693" formatCode="0.0">
                  <c:v>51.632134977876049</c:v>
                </c:pt>
                <c:pt idx="3694" formatCode="0.0">
                  <c:v>51.608542307266113</c:v>
                </c:pt>
                <c:pt idx="3695" formatCode="0.0">
                  <c:v>51.569229174726196</c:v>
                </c:pt>
                <c:pt idx="3696" formatCode="0.0">
                  <c:v>51.514207555417315</c:v>
                </c:pt>
                <c:pt idx="3697" formatCode="0.0">
                  <c:v>51.443494209457718</c:v>
                </c:pt>
                <c:pt idx="3698" formatCode="0.0">
                  <c:v>51.357110676817676</c:v>
                </c:pt>
                <c:pt idx="3699" formatCode="0.0">
                  <c:v>51.2550832707579</c:v>
                </c:pt>
                <c:pt idx="3700" formatCode="0.0">
                  <c:v>51.137443069814708</c:v>
                </c:pt>
                <c:pt idx="3701" formatCode="0.0">
                  <c:v>51.004225908332913</c:v>
                </c:pt>
                <c:pt idx="3702" formatCode="0.0">
                  <c:v>50.855472365550398</c:v>
                </c:pt>
                <c:pt idx="3703" formatCode="0.0">
                  <c:v>50.691227753237314</c:v>
                </c:pt>
                <c:pt idx="3704" formatCode="0.0">
                  <c:v>50.511542101893795</c:v>
                </c:pt>
                <c:pt idx="3705" formatCode="0.0">
                  <c:v>50.316470145509598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80640"/>
        <c:axId val="81904768"/>
      </c:scatterChart>
      <c:valAx>
        <c:axId val="70880640"/>
        <c:scaling>
          <c:orientation val="minMax"/>
          <c:max val="180"/>
          <c:min val="-180"/>
        </c:scaling>
        <c:delete val="0"/>
        <c:axPos val="b"/>
        <c:numFmt formatCode="0" sourceLinked="0"/>
        <c:majorTickMark val="out"/>
        <c:minorTickMark val="none"/>
        <c:tickLblPos val="nextTo"/>
        <c:crossAx val="81904768"/>
        <c:crossesAt val="0"/>
        <c:crossBetween val="midCat"/>
        <c:majorUnit val="15"/>
        <c:minorUnit val="10"/>
      </c:valAx>
      <c:valAx>
        <c:axId val="81904768"/>
        <c:scaling>
          <c:orientation val="minMax"/>
          <c:max val="60"/>
          <c:min val="-6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0880640"/>
        <c:crossesAt val="0"/>
        <c:crossBetween val="midCat"/>
        <c:majorUnit val="1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390524</xdr:colOff>
      <xdr:row>10</xdr:row>
      <xdr:rowOff>180975</xdr:rowOff>
    </xdr:from>
    <xdr:to>
      <xdr:col>10</xdr:col>
      <xdr:colOff>19050</xdr:colOff>
      <xdr:row>29</xdr:row>
      <xdr:rowOff>200024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1047749</xdr:colOff>
      <xdr:row>32</xdr:row>
      <xdr:rowOff>47624</xdr:rowOff>
    </xdr:from>
    <xdr:to>
      <xdr:col>1</xdr:col>
      <xdr:colOff>1152524</xdr:colOff>
      <xdr:row>33</xdr:row>
      <xdr:rowOff>171450</xdr:rowOff>
    </xdr:to>
    <xdr:grpSp>
      <xdr:nvGrpSpPr>
        <xdr:cNvPr id="10" name="Gruppieren 9"/>
        <xdr:cNvGrpSpPr/>
      </xdr:nvGrpSpPr>
      <xdr:grpSpPr>
        <a:xfrm>
          <a:off x="1438274" y="6496049"/>
          <a:ext cx="104775" cy="304801"/>
          <a:chOff x="5057775" y="5815013"/>
          <a:chExt cx="114300" cy="304800"/>
        </a:xfrm>
      </xdr:grpSpPr>
      <xdr:sp macro="" textlink="">
        <xdr:nvSpPr>
          <xdr:cNvPr id="4" name="Rechteck 3"/>
          <xdr:cNvSpPr/>
        </xdr:nvSpPr>
        <xdr:spPr>
          <a:xfrm>
            <a:off x="5057775" y="5995988"/>
            <a:ext cx="114300" cy="123825"/>
          </a:xfrm>
          <a:prstGeom prst="re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6" name="Ellipse 5"/>
          <xdr:cNvSpPr/>
        </xdr:nvSpPr>
        <xdr:spPr>
          <a:xfrm>
            <a:off x="5057775" y="5815013"/>
            <a:ext cx="114300" cy="123825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7</xdr:col>
      <xdr:colOff>476251</xdr:colOff>
      <xdr:row>26</xdr:row>
      <xdr:rowOff>123823</xdr:rowOff>
    </xdr:from>
    <xdr:to>
      <xdr:col>8</xdr:col>
      <xdr:colOff>333375</xdr:colOff>
      <xdr:row>27</xdr:row>
      <xdr:rowOff>114300</xdr:rowOff>
    </xdr:to>
    <xdr:sp macro="" textlink="">
      <xdr:nvSpPr>
        <xdr:cNvPr id="8" name="Pfeil nach links 7"/>
        <xdr:cNvSpPr/>
      </xdr:nvSpPr>
      <xdr:spPr>
        <a:xfrm>
          <a:off x="6448426" y="5200648"/>
          <a:ext cx="409574" cy="200027"/>
        </a:xfrm>
        <a:prstGeom prst="leftArrow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552449</xdr:colOff>
      <xdr:row>27</xdr:row>
      <xdr:rowOff>142876</xdr:rowOff>
    </xdr:from>
    <xdr:to>
      <xdr:col>9</xdr:col>
      <xdr:colOff>314325</xdr:colOff>
      <xdr:row>28</xdr:row>
      <xdr:rowOff>152400</xdr:rowOff>
    </xdr:to>
    <xdr:sp macro="" textlink="">
      <xdr:nvSpPr>
        <xdr:cNvPr id="11" name="Textfeld 10"/>
        <xdr:cNvSpPr txBox="1"/>
      </xdr:nvSpPr>
      <xdr:spPr>
        <a:xfrm>
          <a:off x="5524499" y="5143501"/>
          <a:ext cx="1866901" cy="2000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/>
            <a:t>           Änderung Länge / Umlauf = -23,55°</a:t>
          </a:r>
        </a:p>
      </xdr:txBody>
    </xdr:sp>
    <xdr:clientData/>
  </xdr:twoCellAnchor>
  <xdr:twoCellAnchor>
    <xdr:from>
      <xdr:col>1</xdr:col>
      <xdr:colOff>28574</xdr:colOff>
      <xdr:row>44</xdr:row>
      <xdr:rowOff>200025</xdr:rowOff>
    </xdr:from>
    <xdr:to>
      <xdr:col>9</xdr:col>
      <xdr:colOff>676275</xdr:colOff>
      <xdr:row>59</xdr:row>
      <xdr:rowOff>161925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43</xdr:row>
      <xdr:rowOff>66675</xdr:rowOff>
    </xdr:from>
    <xdr:to>
      <xdr:col>1</xdr:col>
      <xdr:colOff>219075</xdr:colOff>
      <xdr:row>43</xdr:row>
      <xdr:rowOff>180975</xdr:rowOff>
    </xdr:to>
    <xdr:sp macro="" textlink="">
      <xdr:nvSpPr>
        <xdr:cNvPr id="2" name="Ellipse 1"/>
        <xdr:cNvSpPr/>
      </xdr:nvSpPr>
      <xdr:spPr>
        <a:xfrm>
          <a:off x="495300" y="7772400"/>
          <a:ext cx="114300" cy="11430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17</xdr:col>
      <xdr:colOff>35954</xdr:colOff>
      <xdr:row>1</xdr:row>
      <xdr:rowOff>142875</xdr:rowOff>
    </xdr:from>
    <xdr:to>
      <xdr:col>19</xdr:col>
      <xdr:colOff>19050</xdr:colOff>
      <xdr:row>5</xdr:row>
      <xdr:rowOff>97170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46979" y="409575"/>
          <a:ext cx="1526146" cy="630570"/>
        </a:xfrm>
        <a:prstGeom prst="rect">
          <a:avLst/>
        </a:prstGeom>
      </xdr:spPr>
    </xdr:pic>
    <xdr:clientData/>
  </xdr:twoCellAnchor>
  <xdr:twoCellAnchor>
    <xdr:from>
      <xdr:col>20</xdr:col>
      <xdr:colOff>285749</xdr:colOff>
      <xdr:row>18</xdr:row>
      <xdr:rowOff>38100</xdr:rowOff>
    </xdr:from>
    <xdr:to>
      <xdr:col>25</xdr:col>
      <xdr:colOff>0</xdr:colOff>
      <xdr:row>24</xdr:row>
      <xdr:rowOff>180975</xdr:rowOff>
    </xdr:to>
    <xdr:sp macro="" textlink="">
      <xdr:nvSpPr>
        <xdr:cNvPr id="3" name="Richtungspfeil 2"/>
        <xdr:cNvSpPr/>
      </xdr:nvSpPr>
      <xdr:spPr>
        <a:xfrm>
          <a:off x="14611349" y="3648075"/>
          <a:ext cx="1695451" cy="1323975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  <a:p>
          <a:pPr algn="l"/>
          <a:endParaRPr lang="de-DE" sz="800"/>
        </a:p>
        <a:p>
          <a:pPr algn="l"/>
          <a:r>
            <a:rPr lang="de-DE" sz="1400"/>
            <a:t>Keplerdaten</a:t>
          </a:r>
        </a:p>
        <a:p>
          <a:pPr algn="l"/>
          <a:r>
            <a:rPr lang="de-DE" sz="1400"/>
            <a:t>aus TLE</a:t>
          </a:r>
          <a:r>
            <a:rPr lang="de-DE" sz="1400" baseline="0"/>
            <a:t> </a:t>
          </a:r>
          <a:r>
            <a:rPr lang="de-DE" sz="1400"/>
            <a:t>extrahiert</a:t>
          </a:r>
        </a:p>
      </xdr:txBody>
    </xdr:sp>
    <xdr:clientData/>
  </xdr:twoCellAnchor>
  <xdr:twoCellAnchor>
    <xdr:from>
      <xdr:col>20</xdr:col>
      <xdr:colOff>276225</xdr:colOff>
      <xdr:row>11</xdr:row>
      <xdr:rowOff>19050</xdr:rowOff>
    </xdr:from>
    <xdr:to>
      <xdr:col>24</xdr:col>
      <xdr:colOff>152400</xdr:colOff>
      <xdr:row>16</xdr:row>
      <xdr:rowOff>9525</xdr:rowOff>
    </xdr:to>
    <xdr:sp macro="" textlink="">
      <xdr:nvSpPr>
        <xdr:cNvPr id="13" name="Richtungspfeil 12"/>
        <xdr:cNvSpPr/>
      </xdr:nvSpPr>
      <xdr:spPr>
        <a:xfrm>
          <a:off x="14601825" y="2200275"/>
          <a:ext cx="1514475" cy="1000125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400"/>
        </a:p>
        <a:p>
          <a:pPr algn="l"/>
          <a:r>
            <a:rPr lang="de-DE" sz="1400"/>
            <a:t>hier TLE-Daten</a:t>
          </a:r>
        </a:p>
        <a:p>
          <a:pPr algn="l"/>
          <a:r>
            <a:rPr lang="de-DE" sz="1400"/>
            <a:t>einfügen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70</xdr:row>
      <xdr:rowOff>11298</xdr:rowOff>
    </xdr:from>
    <xdr:to>
      <xdr:col>14</xdr:col>
      <xdr:colOff>47625</xdr:colOff>
      <xdr:row>71</xdr:row>
      <xdr:rowOff>57149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1425" y="9917298"/>
          <a:ext cx="2447925" cy="23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66675</xdr:colOff>
      <xdr:row>86</xdr:row>
      <xdr:rowOff>28573</xdr:rowOff>
    </xdr:from>
    <xdr:to>
      <xdr:col>15</xdr:col>
      <xdr:colOff>70749</xdr:colOff>
      <xdr:row>87</xdr:row>
      <xdr:rowOff>0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1687173"/>
          <a:ext cx="2290074" cy="161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38100</xdr:colOff>
      <xdr:row>89</xdr:row>
      <xdr:rowOff>104775</xdr:rowOff>
    </xdr:from>
    <xdr:to>
      <xdr:col>13</xdr:col>
      <xdr:colOff>152400</xdr:colOff>
      <xdr:row>91</xdr:row>
      <xdr:rowOff>38100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3658850"/>
          <a:ext cx="8763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38099</xdr:colOff>
      <xdr:row>93</xdr:row>
      <xdr:rowOff>47625</xdr:rowOff>
    </xdr:from>
    <xdr:to>
      <xdr:col>16</xdr:col>
      <xdr:colOff>1466850</xdr:colOff>
      <xdr:row>94</xdr:row>
      <xdr:rowOff>38100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14325600"/>
          <a:ext cx="571500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161924</xdr:colOff>
      <xdr:row>94</xdr:row>
      <xdr:rowOff>42795</xdr:rowOff>
    </xdr:from>
    <xdr:to>
      <xdr:col>16</xdr:col>
      <xdr:colOff>923924</xdr:colOff>
      <xdr:row>95</xdr:row>
      <xdr:rowOff>21488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4" y="14511270"/>
          <a:ext cx="4286250" cy="169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98</xdr:row>
      <xdr:rowOff>0</xdr:rowOff>
    </xdr:from>
    <xdr:to>
      <xdr:col>16</xdr:col>
      <xdr:colOff>2076450</xdr:colOff>
      <xdr:row>98</xdr:row>
      <xdr:rowOff>161925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5230475"/>
          <a:ext cx="63627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342901</xdr:colOff>
      <xdr:row>99</xdr:row>
      <xdr:rowOff>19050</xdr:rowOff>
    </xdr:from>
    <xdr:to>
      <xdr:col>16</xdr:col>
      <xdr:colOff>2254781</xdr:colOff>
      <xdr:row>99</xdr:row>
      <xdr:rowOff>161925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5487650"/>
          <a:ext cx="619813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1276350</xdr:colOff>
      <xdr:row>120</xdr:row>
      <xdr:rowOff>180975</xdr:rowOff>
    </xdr:from>
    <xdr:to>
      <xdr:col>1</xdr:col>
      <xdr:colOff>2533650</xdr:colOff>
      <xdr:row>124</xdr:row>
      <xdr:rowOff>104775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3964900"/>
          <a:ext cx="12573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1762125</xdr:colOff>
      <xdr:row>129</xdr:row>
      <xdr:rowOff>104775</xdr:rowOff>
    </xdr:from>
    <xdr:to>
      <xdr:col>1</xdr:col>
      <xdr:colOff>2400300</xdr:colOff>
      <xdr:row>131</xdr:row>
      <xdr:rowOff>152400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5603200"/>
          <a:ext cx="6381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77</xdr:row>
      <xdr:rowOff>9525</xdr:rowOff>
    </xdr:from>
    <xdr:to>
      <xdr:col>1</xdr:col>
      <xdr:colOff>1847850</xdr:colOff>
      <xdr:row>78</xdr:row>
      <xdr:rowOff>19050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5668625"/>
          <a:ext cx="17811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163</xdr:row>
      <xdr:rowOff>57151</xdr:rowOff>
    </xdr:from>
    <xdr:to>
      <xdr:col>1</xdr:col>
      <xdr:colOff>2143125</xdr:colOff>
      <xdr:row>165</xdr:row>
      <xdr:rowOff>104775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2032576"/>
          <a:ext cx="2114550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1343023</xdr:colOff>
      <xdr:row>10</xdr:row>
      <xdr:rowOff>183355</xdr:rowOff>
    </xdr:from>
    <xdr:to>
      <xdr:col>8</xdr:col>
      <xdr:colOff>390525</xdr:colOff>
      <xdr:row>41</xdr:row>
      <xdr:rowOff>154781</xdr:rowOff>
    </xdr:to>
    <xdr:pic>
      <xdr:nvPicPr>
        <xdr:cNvPr id="6" name="Grafik 5" descr="https://upload.wikimedia.org/wikipedia/commons/9/9c/Satellite_Orbital_Elements_02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3" y="2936080"/>
          <a:ext cx="7715252" cy="5962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H157"/>
  <sheetViews>
    <sheetView showGridLines="0" tabSelected="1" zoomScaleNormal="100" workbookViewId="0">
      <selection activeCell="R13" sqref="R13"/>
    </sheetView>
  </sheetViews>
  <sheetFormatPr baseColWidth="10" defaultRowHeight="15" x14ac:dyDescent="0.25"/>
  <cols>
    <col min="1" max="1" width="5.85546875" customWidth="1"/>
    <col min="2" max="2" width="18" customWidth="1"/>
    <col min="3" max="3" width="11.85546875" customWidth="1"/>
    <col min="4" max="4" width="16.42578125" customWidth="1"/>
    <col min="5" max="5" width="9.140625" customWidth="1"/>
    <col min="6" max="6" width="15.28515625" customWidth="1"/>
    <col min="7" max="7" width="13" customWidth="1"/>
    <col min="8" max="8" width="8.28515625" customWidth="1"/>
    <col min="9" max="9" width="12" customWidth="1"/>
    <col min="10" max="10" width="10.28515625" customWidth="1"/>
    <col min="11" max="11" width="5.85546875" customWidth="1"/>
    <col min="12" max="12" width="5.42578125" customWidth="1"/>
    <col min="13" max="13" width="6.28515625" customWidth="1"/>
    <col min="14" max="14" width="9" customWidth="1"/>
    <col min="15" max="15" width="10.140625" customWidth="1"/>
    <col min="16" max="16" width="12.42578125" customWidth="1"/>
    <col min="17" max="17" width="11.42578125" customWidth="1"/>
    <col min="18" max="18" width="11.7109375" customWidth="1"/>
    <col min="19" max="19" width="11.42578125" customWidth="1"/>
    <col min="20" max="20" width="11" customWidth="1"/>
    <col min="21" max="21" width="11.85546875" customWidth="1"/>
    <col min="22" max="22" width="6.28515625" customWidth="1"/>
    <col min="23" max="23" width="2.7109375" customWidth="1"/>
    <col min="24" max="24" width="3.7109375" style="14" customWidth="1"/>
    <col min="25" max="25" width="5.140625" style="14" customWidth="1"/>
    <col min="26" max="26" width="46.140625" customWidth="1"/>
    <col min="27" max="27" width="34.7109375" style="14" customWidth="1"/>
    <col min="28" max="28" width="6.5703125" style="14" customWidth="1"/>
    <col min="29" max="29" width="16.28515625" customWidth="1"/>
    <col min="30" max="30" width="11.42578125" customWidth="1"/>
    <col min="31" max="31" width="18.85546875" customWidth="1"/>
    <col min="38" max="38" width="49.5703125" customWidth="1"/>
    <col min="39" max="39" width="31.42578125" customWidth="1"/>
  </cols>
  <sheetData>
    <row r="1" spans="1:30" ht="21" x14ac:dyDescent="0.35">
      <c r="B1" s="2" t="s">
        <v>127</v>
      </c>
      <c r="W1" s="56"/>
    </row>
    <row r="2" spans="1:30" x14ac:dyDescent="0.25">
      <c r="B2" s="52" t="s">
        <v>159</v>
      </c>
      <c r="W2" s="56"/>
    </row>
    <row r="3" spans="1:30" ht="12.75" customHeight="1" x14ac:dyDescent="0.25">
      <c r="B3" s="9" t="s">
        <v>308</v>
      </c>
      <c r="P3" s="92"/>
      <c r="W3" s="56"/>
    </row>
    <row r="4" spans="1:30" ht="12.75" customHeight="1" x14ac:dyDescent="0.25">
      <c r="B4" s="52"/>
      <c r="P4" s="14"/>
      <c r="W4" s="56"/>
    </row>
    <row r="5" spans="1:30" ht="12.75" customHeight="1" x14ac:dyDescent="0.25">
      <c r="B5" t="s">
        <v>118</v>
      </c>
      <c r="C5" s="52" t="s">
        <v>61</v>
      </c>
      <c r="D5" s="147">
        <v>52.4</v>
      </c>
      <c r="E5" t="s">
        <v>59</v>
      </c>
      <c r="F5" s="52" t="s">
        <v>62</v>
      </c>
      <c r="G5" s="147">
        <v>9.75</v>
      </c>
      <c r="H5" t="s">
        <v>59</v>
      </c>
      <c r="I5" s="85" t="s">
        <v>121</v>
      </c>
      <c r="J5" s="148">
        <v>1</v>
      </c>
      <c r="K5" s="93" t="s">
        <v>101</v>
      </c>
      <c r="W5" s="56"/>
    </row>
    <row r="6" spans="1:30" ht="12.75" customHeight="1" x14ac:dyDescent="0.25">
      <c r="B6" s="52"/>
      <c r="W6" s="56"/>
    </row>
    <row r="7" spans="1:30" ht="14.25" customHeight="1" x14ac:dyDescent="0.25">
      <c r="B7" s="52" t="s">
        <v>311</v>
      </c>
      <c r="D7" s="68">
        <f>R17</f>
        <v>44606</v>
      </c>
      <c r="R7" s="152" t="s">
        <v>158</v>
      </c>
      <c r="W7" s="56"/>
    </row>
    <row r="8" spans="1:30" ht="16.5" customHeight="1" x14ac:dyDescent="0.35">
      <c r="B8" s="2"/>
      <c r="D8" s="271">
        <f>R19</f>
        <v>0.55653935185185188</v>
      </c>
      <c r="R8" t="s">
        <v>270</v>
      </c>
      <c r="W8" s="56"/>
    </row>
    <row r="9" spans="1:30" ht="15" customHeight="1" x14ac:dyDescent="0.35">
      <c r="A9" s="59"/>
      <c r="B9" s="60" t="s">
        <v>157</v>
      </c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6"/>
      <c r="AA9" s="3"/>
    </row>
    <row r="10" spans="1:30" ht="23.25" x14ac:dyDescent="0.35">
      <c r="B10" s="253" t="s">
        <v>381</v>
      </c>
      <c r="F10" s="145" t="s">
        <v>120</v>
      </c>
      <c r="M10" t="s">
        <v>297</v>
      </c>
      <c r="R10" s="259" t="s">
        <v>151</v>
      </c>
      <c r="T10" t="s">
        <v>306</v>
      </c>
      <c r="W10" s="56"/>
      <c r="AA10" s="3"/>
      <c r="AC10" s="3"/>
    </row>
    <row r="11" spans="1:30" ht="15.75" x14ac:dyDescent="0.25">
      <c r="B11" s="151"/>
      <c r="R11" s="260" t="s">
        <v>294</v>
      </c>
      <c r="T11" t="s">
        <v>307</v>
      </c>
      <c r="W11" s="56"/>
      <c r="AA11" s="133"/>
      <c r="AC11" s="3"/>
    </row>
    <row r="12" spans="1:30" x14ac:dyDescent="0.25">
      <c r="W12" s="56"/>
      <c r="Y12" s="80"/>
      <c r="Z12" s="81" t="s">
        <v>303</v>
      </c>
      <c r="AA12" s="80"/>
      <c r="AB12" s="80"/>
    </row>
    <row r="13" spans="1:30" ht="15.75" thickBot="1" x14ac:dyDescent="0.3">
      <c r="B13" t="s">
        <v>122</v>
      </c>
      <c r="M13" t="s">
        <v>38</v>
      </c>
      <c r="R13" s="149">
        <v>418</v>
      </c>
      <c r="S13" t="s">
        <v>1</v>
      </c>
      <c r="T13" s="248">
        <f>(AA23+AA24)/2</f>
        <v>417.42309722772518</v>
      </c>
      <c r="W13" s="56"/>
      <c r="Y13" s="80"/>
      <c r="Z13" s="157" t="s">
        <v>175</v>
      </c>
      <c r="AA13" s="157"/>
      <c r="AB13" s="80"/>
    </row>
    <row r="14" spans="1:30" ht="16.5" thickTop="1" x14ac:dyDescent="0.25">
      <c r="R14" s="273"/>
      <c r="W14" s="56"/>
      <c r="Y14" s="159" t="s">
        <v>177</v>
      </c>
      <c r="Z14" s="345" t="s">
        <v>372</v>
      </c>
      <c r="AA14" s="345"/>
      <c r="AB14" s="262"/>
      <c r="AD14" s="3"/>
    </row>
    <row r="15" spans="1:30" ht="16.5" thickBot="1" x14ac:dyDescent="0.3">
      <c r="M15" t="s">
        <v>43</v>
      </c>
      <c r="R15" s="149">
        <v>51.64</v>
      </c>
      <c r="S15" t="s">
        <v>4</v>
      </c>
      <c r="T15" s="89">
        <f>AA22</f>
        <v>51.6419</v>
      </c>
      <c r="W15" s="56"/>
      <c r="Y15" s="162"/>
      <c r="Z15" s="345" t="s">
        <v>373</v>
      </c>
      <c r="AA15" s="345"/>
      <c r="AB15" s="262"/>
      <c r="AD15" s="3"/>
    </row>
    <row r="16" spans="1:30" ht="15.75" thickTop="1" x14ac:dyDescent="0.25">
      <c r="R16" s="273"/>
      <c r="W16" s="56"/>
      <c r="Y16" s="80"/>
      <c r="Z16" s="163"/>
      <c r="AA16" s="163"/>
      <c r="AB16" s="80"/>
    </row>
    <row r="17" spans="2:34" ht="18" x14ac:dyDescent="0.35">
      <c r="M17" t="s">
        <v>285</v>
      </c>
      <c r="P17" t="s">
        <v>65</v>
      </c>
      <c r="R17" s="150">
        <v>44606</v>
      </c>
      <c r="S17" s="76"/>
      <c r="T17" s="222">
        <f>AA19</f>
        <v>44606.556541049998</v>
      </c>
      <c r="W17" s="56"/>
    </row>
    <row r="18" spans="2:34" x14ac:dyDescent="0.25">
      <c r="M18" s="75"/>
      <c r="O18" s="75"/>
      <c r="R18" s="273"/>
      <c r="W18" s="56"/>
      <c r="Z18" t="s">
        <v>304</v>
      </c>
      <c r="AC18" s="14"/>
      <c r="AE18" s="14"/>
      <c r="AF18" s="14"/>
      <c r="AG18" s="14"/>
    </row>
    <row r="19" spans="2:34" ht="15.75" x14ac:dyDescent="0.25">
      <c r="P19" t="s">
        <v>100</v>
      </c>
      <c r="R19" s="225">
        <v>0.55653935185185188</v>
      </c>
      <c r="S19" s="76"/>
      <c r="T19" s="223">
        <f>AA20</f>
        <v>44606.556541049998</v>
      </c>
      <c r="W19" s="56"/>
      <c r="Y19" s="80"/>
      <c r="Z19" s="263" t="s">
        <v>271</v>
      </c>
      <c r="AA19" s="264">
        <f>'TLE-Daten Auswertung'!C15</f>
        <v>44606.556541049998</v>
      </c>
      <c r="AB19" s="80"/>
      <c r="AC19" s="14"/>
      <c r="AE19" s="14"/>
      <c r="AF19" s="14"/>
      <c r="AG19" s="14"/>
    </row>
    <row r="20" spans="2:34" ht="15.75" x14ac:dyDescent="0.25">
      <c r="R20" s="273"/>
      <c r="W20" s="56"/>
      <c r="Y20" s="80"/>
      <c r="Z20" s="265"/>
      <c r="AA20" s="266">
        <f>'TLE-Daten Auswertung'!C15</f>
        <v>44606.556541049998</v>
      </c>
      <c r="AB20" s="80"/>
      <c r="AC20" s="239"/>
      <c r="AE20" s="239"/>
      <c r="AF20" s="239"/>
      <c r="AG20" s="14"/>
    </row>
    <row r="21" spans="2:34" ht="15.75" x14ac:dyDescent="0.25">
      <c r="P21" s="142" t="s">
        <v>87</v>
      </c>
      <c r="R21" s="228">
        <v>223.88740000000001</v>
      </c>
      <c r="T21" s="224">
        <f>AA25</f>
        <v>223.88740000000001</v>
      </c>
      <c r="W21" s="56"/>
      <c r="Y21" s="80"/>
      <c r="Z21" s="263" t="s">
        <v>301</v>
      </c>
      <c r="AA21" s="267">
        <f>'TLE-Daten Auswertung'!C18</f>
        <v>5.8410000000000005E-4</v>
      </c>
      <c r="AB21" s="80"/>
      <c r="AC21" s="239"/>
      <c r="AE21" s="239"/>
      <c r="AF21" s="239"/>
      <c r="AG21" s="14"/>
    </row>
    <row r="22" spans="2:34" ht="15.75" customHeight="1" x14ac:dyDescent="0.45">
      <c r="R22" s="273"/>
      <c r="V22" s="5"/>
      <c r="W22" s="56"/>
      <c r="Y22" s="80"/>
      <c r="Z22" s="263" t="s">
        <v>302</v>
      </c>
      <c r="AA22" s="268">
        <f>'TLE-Daten Auswertung'!C28</f>
        <v>51.6419</v>
      </c>
      <c r="AB22" s="80"/>
      <c r="AC22" s="14"/>
      <c r="AE22" s="14"/>
      <c r="AF22" s="14"/>
      <c r="AG22" s="14"/>
    </row>
    <row r="23" spans="2:34" ht="15.75" x14ac:dyDescent="0.25">
      <c r="P23" t="s">
        <v>240</v>
      </c>
      <c r="R23" s="247">
        <v>130.5821</v>
      </c>
      <c r="T23" s="224">
        <f>AA26</f>
        <v>130.5821</v>
      </c>
      <c r="W23" s="56"/>
      <c r="Y23" s="80"/>
      <c r="Z23" s="263" t="s">
        <v>272</v>
      </c>
      <c r="AA23" s="269">
        <f>'TLE-Daten Auswertung'!C29</f>
        <v>413.45379714063461</v>
      </c>
      <c r="AB23" s="80"/>
    </row>
    <row r="24" spans="2:34" ht="14.25" customHeight="1" x14ac:dyDescent="0.25">
      <c r="R24" s="273"/>
      <c r="W24" s="56"/>
      <c r="Y24" s="80"/>
      <c r="Z24" s="263" t="s">
        <v>273</v>
      </c>
      <c r="AA24" s="269">
        <f>'TLE-Daten Auswertung'!C30</f>
        <v>421.39239731481581</v>
      </c>
      <c r="AB24" s="80"/>
      <c r="AC24" s="14"/>
      <c r="AD24" s="14"/>
      <c r="AE24" s="226"/>
      <c r="AF24" s="14"/>
      <c r="AG24" s="14"/>
      <c r="AH24" s="14"/>
    </row>
    <row r="25" spans="2:34" ht="15.75" x14ac:dyDescent="0.25">
      <c r="P25" t="s">
        <v>243</v>
      </c>
      <c r="R25" s="247">
        <v>339.78250000000003</v>
      </c>
      <c r="T25" s="224">
        <f>AA28</f>
        <v>339.78250000000003</v>
      </c>
      <c r="W25" s="56"/>
      <c r="Y25" s="80"/>
      <c r="Z25" s="263" t="s">
        <v>300</v>
      </c>
      <c r="AA25" s="268">
        <f>'TLE-Daten Auswertung'!C32</f>
        <v>223.88740000000001</v>
      </c>
      <c r="AB25" s="80"/>
      <c r="AC25" s="14"/>
      <c r="AD25" s="14"/>
      <c r="AE25" s="51"/>
      <c r="AF25" s="14"/>
      <c r="AG25" s="14"/>
      <c r="AH25" s="14"/>
    </row>
    <row r="26" spans="2:34" ht="17.25" customHeight="1" x14ac:dyDescent="0.25">
      <c r="W26" s="56"/>
      <c r="Y26" s="80"/>
      <c r="Z26" s="263" t="s">
        <v>298</v>
      </c>
      <c r="AA26" s="268">
        <f>'TLE-Daten Auswertung'!C37</f>
        <v>130.5821</v>
      </c>
      <c r="AB26" s="80"/>
      <c r="AC26" s="14"/>
      <c r="AD26" s="14"/>
      <c r="AE26" s="226"/>
      <c r="AF26" s="14"/>
      <c r="AG26" s="14"/>
      <c r="AH26" s="14"/>
    </row>
    <row r="27" spans="2:34" ht="16.5" customHeight="1" x14ac:dyDescent="0.25">
      <c r="W27" s="56"/>
      <c r="Y27" s="80"/>
      <c r="Z27" s="263" t="s">
        <v>274</v>
      </c>
      <c r="AA27" s="268">
        <f>'TLE-Daten Auswertung'!C20</f>
        <v>15.49770723</v>
      </c>
      <c r="AB27" s="80"/>
      <c r="AC27" s="14"/>
      <c r="AD27" s="14"/>
      <c r="AE27" s="51"/>
      <c r="AF27" s="14"/>
      <c r="AG27" s="14"/>
      <c r="AH27" s="14"/>
    </row>
    <row r="28" spans="2:34" ht="15.75" customHeight="1" x14ac:dyDescent="0.25">
      <c r="W28" s="56"/>
      <c r="Y28" s="80"/>
      <c r="Z28" s="263" t="s">
        <v>299</v>
      </c>
      <c r="AA28" s="268">
        <f>'TLE-Daten Auswertung'!C40</f>
        <v>339.78250000000003</v>
      </c>
      <c r="AB28" s="80"/>
      <c r="AC28" s="14"/>
      <c r="AD28" s="14"/>
      <c r="AE28" s="226"/>
      <c r="AF28" s="14"/>
      <c r="AG28" s="15"/>
      <c r="AH28" s="14"/>
    </row>
    <row r="29" spans="2:34" ht="15" customHeight="1" x14ac:dyDescent="0.25">
      <c r="M29" t="s">
        <v>310</v>
      </c>
      <c r="R29" s="77">
        <f>'Berechnung Position'!C11</f>
        <v>27550.563768127693</v>
      </c>
      <c r="S29" t="s">
        <v>64</v>
      </c>
      <c r="W29" s="56"/>
      <c r="Y29" s="80"/>
      <c r="Z29" s="263" t="s">
        <v>275</v>
      </c>
      <c r="AA29" s="270" t="str">
        <f>'TLE-Daten Auswertung'!C45</f>
        <v>32616</v>
      </c>
      <c r="AB29" s="80"/>
      <c r="AC29" s="14"/>
      <c r="AD29" s="14"/>
      <c r="AE29" s="226"/>
      <c r="AF29" s="14"/>
      <c r="AG29" s="14"/>
      <c r="AH29" s="14"/>
    </row>
    <row r="30" spans="2:34" ht="16.5" customHeight="1" x14ac:dyDescent="0.25">
      <c r="B30" s="83">
        <f>'Berechnung Position'!C15</f>
        <v>44606.59820601852</v>
      </c>
      <c r="M30" t="s">
        <v>58</v>
      </c>
      <c r="R30" s="78">
        <f>'Berechnung Position'!C13</f>
        <v>92.898015611114516</v>
      </c>
      <c r="S30" t="s">
        <v>7</v>
      </c>
      <c r="W30" s="56"/>
      <c r="AC30" s="14"/>
      <c r="AD30" s="14"/>
      <c r="AE30" s="231"/>
      <c r="AF30" s="14"/>
      <c r="AG30" s="14"/>
      <c r="AH30" s="14"/>
    </row>
    <row r="31" spans="2:34" ht="16.5" customHeight="1" x14ac:dyDescent="0.35">
      <c r="C31" s="76"/>
      <c r="G31" s="82" t="s">
        <v>63</v>
      </c>
      <c r="M31" t="s">
        <v>309</v>
      </c>
      <c r="R31" s="134">
        <f>C44</f>
        <v>-90.244185392741556</v>
      </c>
      <c r="S31" s="76" t="s">
        <v>4</v>
      </c>
      <c r="W31" s="56"/>
      <c r="Z31" s="3" t="s">
        <v>305</v>
      </c>
      <c r="AC31" s="14"/>
      <c r="AD31" s="14"/>
      <c r="AE31" s="14"/>
      <c r="AF31" s="14"/>
      <c r="AG31" s="14"/>
      <c r="AH31" s="14"/>
    </row>
    <row r="32" spans="2:34" ht="17.25" customHeight="1" x14ac:dyDescent="0.25">
      <c r="B32" s="105"/>
      <c r="C32" s="106" t="s">
        <v>131</v>
      </c>
      <c r="D32" s="106" t="s">
        <v>132</v>
      </c>
      <c r="E32" s="112"/>
      <c r="F32" s="106" t="s">
        <v>47</v>
      </c>
      <c r="G32" s="106" t="s">
        <v>48</v>
      </c>
      <c r="H32" s="112"/>
      <c r="I32" s="112"/>
      <c r="J32" s="106" t="s">
        <v>98</v>
      </c>
      <c r="K32" s="94"/>
      <c r="L32" s="90"/>
      <c r="M32" s="11" t="s">
        <v>162</v>
      </c>
      <c r="N32" s="11"/>
      <c r="O32" s="11"/>
      <c r="R32" s="79">
        <f>'Berechnung Position'!C18</f>
        <v>4.9684212885451773</v>
      </c>
      <c r="S32" t="s">
        <v>44</v>
      </c>
      <c r="V32" s="54"/>
      <c r="W32" s="56"/>
      <c r="Z32" s="221" t="s">
        <v>266</v>
      </c>
      <c r="AA32" s="250"/>
      <c r="AC32" s="14"/>
      <c r="AD32" s="14"/>
      <c r="AE32" s="232"/>
      <c r="AF32" s="14"/>
      <c r="AG32" s="14"/>
      <c r="AH32" s="14"/>
    </row>
    <row r="33" spans="1:34" ht="14.25" customHeight="1" x14ac:dyDescent="0.25">
      <c r="B33" s="105" t="s">
        <v>99</v>
      </c>
      <c r="C33" s="107">
        <f>'Berechnung Position'!D55</f>
        <v>-46.328891573290662</v>
      </c>
      <c r="D33" s="107">
        <f>'Berechnung Position'!C46</f>
        <v>38.5933161534522</v>
      </c>
      <c r="E33" s="112"/>
      <c r="F33" s="107">
        <f>'Berechnung Position'!C67</f>
        <v>4503.969212480255</v>
      </c>
      <c r="G33" s="107">
        <f>'Berechnung Position'!C73</f>
        <v>-15.303774627057109</v>
      </c>
      <c r="H33" s="112"/>
      <c r="I33" s="112"/>
      <c r="J33" s="107">
        <f>'Berechnung Position'!C79</f>
        <v>273.09155396127505</v>
      </c>
      <c r="K33" s="127"/>
      <c r="L33" s="91"/>
      <c r="M33" s="64" t="s">
        <v>296</v>
      </c>
      <c r="R33" s="78">
        <f>'Berechnung Position'!C40</f>
        <v>29.96518231270602</v>
      </c>
      <c r="S33" s="76" t="s">
        <v>12</v>
      </c>
      <c r="V33" s="61"/>
      <c r="W33" s="57"/>
      <c r="X33" s="92"/>
      <c r="Y33" s="92"/>
      <c r="Z33" s="221" t="s">
        <v>267</v>
      </c>
      <c r="AC33" s="14"/>
      <c r="AD33" s="14"/>
      <c r="AE33" s="14"/>
      <c r="AF33" s="14"/>
      <c r="AG33" s="14"/>
      <c r="AH33" s="14"/>
    </row>
    <row r="34" spans="1:34" ht="16.5" customHeight="1" x14ac:dyDescent="0.25">
      <c r="B34" s="105" t="s">
        <v>60</v>
      </c>
      <c r="C34" s="109">
        <f>G5</f>
        <v>9.75</v>
      </c>
      <c r="D34" s="109">
        <f>D5</f>
        <v>52.4</v>
      </c>
      <c r="E34" s="113"/>
      <c r="F34" s="108"/>
      <c r="G34" s="109"/>
      <c r="H34" s="112"/>
      <c r="I34" s="112"/>
      <c r="J34" s="107">
        <f>'Berechnung Position'!C80</f>
        <v>93.091553961275025</v>
      </c>
      <c r="K34" s="127"/>
      <c r="L34" s="91"/>
      <c r="R34" s="78">
        <f>'Berechnung Position'!C41</f>
        <v>1.2485492630294175</v>
      </c>
      <c r="S34" t="s">
        <v>14</v>
      </c>
      <c r="V34" s="257"/>
      <c r="W34" s="57"/>
      <c r="X34" s="92"/>
      <c r="Y34" s="92"/>
      <c r="Z34" s="221" t="s">
        <v>269</v>
      </c>
      <c r="AC34" s="14"/>
      <c r="AD34" s="14"/>
      <c r="AE34" s="14"/>
      <c r="AF34" s="14"/>
      <c r="AG34" s="14"/>
      <c r="AH34" s="14"/>
    </row>
    <row r="35" spans="1:34" ht="16.5" customHeight="1" x14ac:dyDescent="0.35">
      <c r="B35" s="65"/>
      <c r="C35" s="246"/>
      <c r="D35" s="246"/>
      <c r="E35" s="246"/>
      <c r="F35" s="249"/>
      <c r="G35" s="246"/>
      <c r="H35" s="65"/>
      <c r="I35" s="65"/>
      <c r="J35" s="127"/>
      <c r="K35" s="127"/>
      <c r="L35" s="91"/>
      <c r="M35" s="8" t="s">
        <v>295</v>
      </c>
      <c r="N35" s="8"/>
      <c r="O35" s="8"/>
      <c r="P35" s="2"/>
      <c r="R35" s="78">
        <f>'Berechnung Position'!C42</f>
        <v>19.353598964790539</v>
      </c>
      <c r="S35" s="7" t="s">
        <v>13</v>
      </c>
      <c r="V35" s="61"/>
      <c r="W35" s="57"/>
      <c r="X35" s="92"/>
      <c r="Y35" s="92"/>
      <c r="AC35" s="14"/>
      <c r="AD35" s="14"/>
      <c r="AE35" s="14"/>
      <c r="AF35" s="14"/>
      <c r="AG35" s="14"/>
      <c r="AH35" s="14"/>
    </row>
    <row r="36" spans="1:34" ht="15.75" x14ac:dyDescent="0.25">
      <c r="I36" s="4"/>
      <c r="J36" s="4"/>
      <c r="K36" s="4"/>
      <c r="L36" s="4"/>
      <c r="R36" s="4"/>
      <c r="S36" s="4"/>
      <c r="T36" s="4"/>
      <c r="U36" s="4"/>
      <c r="V36" s="4"/>
      <c r="W36" s="56"/>
      <c r="Z36" s="261" t="s">
        <v>268</v>
      </c>
      <c r="AB36" s="229"/>
      <c r="AC36" s="14"/>
      <c r="AD36" s="14"/>
      <c r="AE36" s="230"/>
      <c r="AF36" s="14"/>
      <c r="AG36" s="14"/>
      <c r="AH36" s="14"/>
    </row>
    <row r="37" spans="1:34" ht="13.5" customHeight="1" x14ac:dyDescent="0.25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3"/>
      <c r="R37" s="63"/>
      <c r="S37" s="63"/>
      <c r="T37" s="63"/>
      <c r="U37" s="63"/>
      <c r="V37" s="63"/>
      <c r="W37" s="56"/>
      <c r="AB37" s="229"/>
      <c r="AC37" s="14"/>
      <c r="AD37" s="14"/>
      <c r="AE37" s="14"/>
      <c r="AF37" s="14"/>
      <c r="AG37" s="14"/>
      <c r="AH37" s="14"/>
    </row>
    <row r="38" spans="1:34" ht="13.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92"/>
      <c r="R38" s="92"/>
      <c r="S38" s="92"/>
      <c r="T38" s="92"/>
      <c r="U38" s="92"/>
      <c r="V38" s="92"/>
      <c r="W38" s="56"/>
      <c r="AB38" s="229"/>
      <c r="AC38" s="14"/>
      <c r="AD38" s="14"/>
      <c r="AE38" s="232"/>
      <c r="AF38" s="14"/>
      <c r="AG38" s="14"/>
      <c r="AH38" s="14"/>
    </row>
    <row r="39" spans="1:34" ht="15.75" x14ac:dyDescent="0.25">
      <c r="B39" s="64" t="s">
        <v>288</v>
      </c>
      <c r="M39" s="64" t="s">
        <v>291</v>
      </c>
      <c r="P39" s="251">
        <f>R17</f>
        <v>44606</v>
      </c>
      <c r="Q39" s="252">
        <f>R19</f>
        <v>0.55653935185185188</v>
      </c>
      <c r="R39" s="64" t="s">
        <v>290</v>
      </c>
      <c r="S39" s="111"/>
      <c r="T39" s="131"/>
      <c r="V39" s="4"/>
      <c r="W39" s="56"/>
      <c r="AB39" s="240"/>
      <c r="AC39" s="14"/>
      <c r="AD39" s="14"/>
      <c r="AE39" s="14"/>
      <c r="AF39" s="14"/>
      <c r="AG39" s="14"/>
      <c r="AH39" s="14"/>
    </row>
    <row r="40" spans="1:34" ht="15.75" x14ac:dyDescent="0.25">
      <c r="B40" s="64" t="s">
        <v>293</v>
      </c>
      <c r="P40" s="64"/>
      <c r="S40" s="111"/>
      <c r="T40" s="132"/>
      <c r="V40" s="4"/>
      <c r="W40" s="56"/>
      <c r="AB40" s="244"/>
      <c r="AC40" s="14"/>
      <c r="AD40" s="14"/>
      <c r="AE40" s="14"/>
      <c r="AF40" s="14"/>
      <c r="AG40" s="14"/>
      <c r="AH40" s="14"/>
    </row>
    <row r="41" spans="1:34" x14ac:dyDescent="0.25">
      <c r="L41" s="84"/>
      <c r="M41" s="114" t="s">
        <v>133</v>
      </c>
      <c r="O41" s="110">
        <f>J5</f>
        <v>1</v>
      </c>
      <c r="P41" t="s">
        <v>12</v>
      </c>
      <c r="Q41" t="str">
        <f>IF(O41=2,"MESZ","MEZ")</f>
        <v>MEZ</v>
      </c>
      <c r="V41" s="14"/>
      <c r="W41" s="56"/>
      <c r="AB41" s="229"/>
      <c r="AC41" s="14"/>
      <c r="AD41" s="14"/>
      <c r="AE41" s="14"/>
      <c r="AF41" s="14"/>
      <c r="AG41" s="14"/>
      <c r="AH41" s="14"/>
    </row>
    <row r="42" spans="1:34" ht="16.5" customHeight="1" x14ac:dyDescent="0.25">
      <c r="B42" s="135" t="s">
        <v>65</v>
      </c>
      <c r="C42" s="136">
        <f>R17</f>
        <v>44606</v>
      </c>
      <c r="D42" s="135" t="s">
        <v>100</v>
      </c>
      <c r="E42" s="137">
        <f>R19</f>
        <v>0.55653935185185188</v>
      </c>
      <c r="F42" s="76"/>
      <c r="G42" s="142" t="s">
        <v>87</v>
      </c>
      <c r="H42" s="138">
        <f>R21</f>
        <v>223.88740000000001</v>
      </c>
      <c r="I42" s="66"/>
      <c r="J42" s="66"/>
      <c r="K42" s="66"/>
      <c r="L42" s="66"/>
      <c r="V42" s="14"/>
      <c r="W42" s="56"/>
      <c r="AB42" s="242"/>
      <c r="AC42" s="14"/>
      <c r="AD42" s="14"/>
      <c r="AE42" s="233"/>
      <c r="AF42" s="14"/>
      <c r="AG42" s="14"/>
      <c r="AH42" s="15"/>
    </row>
    <row r="43" spans="1:34" ht="18" customHeight="1" x14ac:dyDescent="0.25">
      <c r="L43" s="123" t="s">
        <v>125</v>
      </c>
      <c r="M43" s="105"/>
      <c r="N43" s="346" t="s">
        <v>123</v>
      </c>
      <c r="O43" s="347"/>
      <c r="P43" s="348" t="s">
        <v>129</v>
      </c>
      <c r="Q43" s="347"/>
      <c r="R43" s="349" t="s">
        <v>128</v>
      </c>
      <c r="S43" s="347"/>
      <c r="T43" s="348" t="s">
        <v>130</v>
      </c>
      <c r="U43" s="347"/>
      <c r="V43" s="72"/>
      <c r="W43" s="56"/>
      <c r="AB43" s="229"/>
      <c r="AC43" s="14"/>
      <c r="AD43" s="14"/>
      <c r="AE43" s="14"/>
      <c r="AF43" s="14"/>
      <c r="AG43" s="14"/>
      <c r="AH43" s="14"/>
    </row>
    <row r="44" spans="1:34" ht="18" customHeight="1" x14ac:dyDescent="0.25">
      <c r="B44" s="135" t="s">
        <v>126</v>
      </c>
      <c r="C44" s="139">
        <f>'Berechnung Position'!C108</f>
        <v>-90.244185392741556</v>
      </c>
      <c r="D44" s="93" t="s">
        <v>292</v>
      </c>
      <c r="E44" s="137">
        <f>'Berechnung Position'!C31-J5/24</f>
        <v>44606.472249348088</v>
      </c>
      <c r="F44" s="76"/>
      <c r="G44" s="140" t="s">
        <v>160</v>
      </c>
      <c r="H44" s="137">
        <f>'Berechnung Position'!C98</f>
        <v>0.95805908234094872</v>
      </c>
      <c r="I44" s="258" t="s">
        <v>161</v>
      </c>
      <c r="J44" s="141">
        <f>'Berechnung Position'!C103</f>
        <v>344.90126964274157</v>
      </c>
      <c r="K44" s="74"/>
      <c r="L44" s="124"/>
      <c r="M44" s="105"/>
      <c r="N44" s="95" t="s">
        <v>119</v>
      </c>
      <c r="O44" s="96" t="s">
        <v>124</v>
      </c>
      <c r="P44" s="97" t="s">
        <v>119</v>
      </c>
      <c r="Q44" s="98" t="s">
        <v>124</v>
      </c>
      <c r="R44" s="95" t="s">
        <v>119</v>
      </c>
      <c r="S44" s="96" t="s">
        <v>124</v>
      </c>
      <c r="T44" s="97" t="s">
        <v>119</v>
      </c>
      <c r="U44" s="98" t="s">
        <v>124</v>
      </c>
      <c r="V44" s="72"/>
      <c r="W44" s="56"/>
      <c r="AB44" s="243"/>
      <c r="AC44" s="234"/>
      <c r="AD44" s="14"/>
      <c r="AE44" s="233"/>
      <c r="AF44" s="14"/>
      <c r="AG44" s="14"/>
      <c r="AH44" s="15"/>
    </row>
    <row r="45" spans="1:34" ht="18" customHeight="1" x14ac:dyDescent="0.25">
      <c r="F45" s="73"/>
      <c r="G45" s="65"/>
      <c r="H45" s="65"/>
      <c r="I45" s="74"/>
      <c r="J45" s="74"/>
      <c r="K45" s="74"/>
      <c r="L45" s="125">
        <v>0</v>
      </c>
      <c r="M45" s="126">
        <f>R17</f>
        <v>44606</v>
      </c>
      <c r="N45" s="99">
        <f>C44</f>
        <v>-90.244185392741556</v>
      </c>
      <c r="O45" s="100">
        <f>'Berechnung Position'!C31</f>
        <v>44606.513916014752</v>
      </c>
      <c r="P45" s="101">
        <f t="shared" ref="P45:P60" si="0">IF(N45+84.1&gt;180,N45+84.1-360,N45+84.1)</f>
        <v>-6.1441853927415622</v>
      </c>
      <c r="Q45" s="102">
        <f t="shared" ref="Q45:Q60" si="1">O45+$R$30/1440/4</f>
        <v>44606.530044142462</v>
      </c>
      <c r="R45" s="103">
        <f>IF(P45+84.1&gt;180,P45+84.1-360,P45+84.1)</f>
        <v>77.955814607258432</v>
      </c>
      <c r="S45" s="104">
        <f t="shared" ref="S45:S60" si="2">Q45+$R$30/1440/4</f>
        <v>44606.546172270173</v>
      </c>
      <c r="T45" s="101">
        <f>IF(R45+84.1&gt;180,R45+84.1-360,R45+84.1)</f>
        <v>162.05581460725841</v>
      </c>
      <c r="U45" s="102">
        <f t="shared" ref="U45:U60" si="3">S45+$R$30/1440/4</f>
        <v>44606.562300397884</v>
      </c>
      <c r="V45" s="72"/>
      <c r="W45" s="56"/>
      <c r="AB45" s="229"/>
      <c r="AC45" s="14"/>
      <c r="AD45" s="14"/>
      <c r="AE45" s="14"/>
      <c r="AF45" s="14"/>
      <c r="AG45" s="14"/>
      <c r="AH45" s="14"/>
    </row>
    <row r="46" spans="1:34" ht="18" customHeight="1" x14ac:dyDescent="0.25">
      <c r="F46" s="73"/>
      <c r="G46" s="65"/>
      <c r="H46" s="76"/>
      <c r="L46" s="125">
        <v>1</v>
      </c>
      <c r="M46" s="126">
        <f t="shared" ref="M46:M60" si="4">M45+$R$30/1440</f>
        <v>44606.064512510842</v>
      </c>
      <c r="N46" s="103">
        <f>IF(N45-Bahnverlauf!$E$11&lt;-180,N45-Bahnverlauf!$E$11+360,N45-Bahnverlauf!$E$11)</f>
        <v>-113.79418539274155</v>
      </c>
      <c r="O46" s="104">
        <f t="shared" ref="O46:O60" si="5">O45+$R$30/1440</f>
        <v>44606.578428525594</v>
      </c>
      <c r="P46" s="101">
        <f t="shared" si="0"/>
        <v>-29.694185392741559</v>
      </c>
      <c r="Q46" s="102">
        <f t="shared" si="1"/>
        <v>44606.594556653305</v>
      </c>
      <c r="R46" s="103">
        <f>IF(P46+84.1&gt;180,P46+84.1-360,P46+84.1)</f>
        <v>54.405814607258435</v>
      </c>
      <c r="S46" s="104">
        <f t="shared" si="2"/>
        <v>44606.610684781015</v>
      </c>
      <c r="T46" s="101">
        <f>IF(R46+84.1&gt;180,R46+84.1-360,R46+84.1)</f>
        <v>138.50581460725843</v>
      </c>
      <c r="U46" s="102">
        <f t="shared" si="3"/>
        <v>44606.626812908726</v>
      </c>
      <c r="V46" s="72"/>
      <c r="W46" s="56"/>
      <c r="AB46" s="241"/>
      <c r="AC46" s="14"/>
      <c r="AD46" s="14"/>
      <c r="AE46" s="235"/>
      <c r="AF46" s="14"/>
      <c r="AG46" s="14"/>
      <c r="AH46" s="14"/>
    </row>
    <row r="47" spans="1:34" ht="18" customHeight="1" x14ac:dyDescent="0.25">
      <c r="F47" s="73"/>
      <c r="G47" s="65"/>
      <c r="H47" s="76"/>
      <c r="L47" s="125">
        <v>2</v>
      </c>
      <c r="M47" s="126">
        <f t="shared" si="4"/>
        <v>44606.129025021684</v>
      </c>
      <c r="N47" s="103">
        <f>IF(N46-Bahnverlauf!$E$11&lt;-180,N46-Bahnverlauf!$E$11+360,N46-Bahnverlauf!$E$11)</f>
        <v>-137.34418539274157</v>
      </c>
      <c r="O47" s="104">
        <f t="shared" si="5"/>
        <v>44606.642941036436</v>
      </c>
      <c r="P47" s="101">
        <f t="shared" si="0"/>
        <v>-53.244185392741571</v>
      </c>
      <c r="Q47" s="102">
        <f t="shared" si="1"/>
        <v>44606.659069164147</v>
      </c>
      <c r="R47" s="103">
        <f t="shared" ref="R47:R55" si="6">IF(P47+84.1&gt;180,P47+84.1-360,P47+84.1)</f>
        <v>30.855814607258424</v>
      </c>
      <c r="S47" s="104">
        <f t="shared" si="2"/>
        <v>44606.675197291857</v>
      </c>
      <c r="T47" s="101">
        <f t="shared" ref="T47:T55" si="7">IF(R47+84.1&gt;180,R47+84.1-360,R47+84.1)</f>
        <v>114.95581460725842</v>
      </c>
      <c r="U47" s="102">
        <f t="shared" si="3"/>
        <v>44606.691325419568</v>
      </c>
      <c r="V47" s="72"/>
      <c r="W47" s="56"/>
      <c r="AB47" s="229"/>
      <c r="AC47" s="14"/>
      <c r="AD47" s="14"/>
      <c r="AE47" s="236"/>
      <c r="AF47" s="14"/>
      <c r="AG47" s="14"/>
      <c r="AH47" s="14"/>
    </row>
    <row r="48" spans="1:34" ht="18" customHeight="1" x14ac:dyDescent="0.25">
      <c r="F48" s="73"/>
      <c r="G48" s="65"/>
      <c r="L48" s="125">
        <v>3</v>
      </c>
      <c r="M48" s="126">
        <f t="shared" si="4"/>
        <v>44606.193537532527</v>
      </c>
      <c r="N48" s="103">
        <f>IF(N47-Bahnverlauf!$E$11&lt;-180,N47-Bahnverlauf!$E$11+360,N47-Bahnverlauf!$E$11)</f>
        <v>-160.89418539274158</v>
      </c>
      <c r="O48" s="104">
        <f t="shared" si="5"/>
        <v>44606.707453547278</v>
      </c>
      <c r="P48" s="101">
        <f t="shared" si="0"/>
        <v>-76.794185392741582</v>
      </c>
      <c r="Q48" s="102">
        <f t="shared" si="1"/>
        <v>44606.723581674989</v>
      </c>
      <c r="R48" s="103">
        <f t="shared" si="6"/>
        <v>7.3058146072584123</v>
      </c>
      <c r="S48" s="104">
        <f t="shared" si="2"/>
        <v>44606.7397098027</v>
      </c>
      <c r="T48" s="101">
        <f t="shared" si="7"/>
        <v>91.405814607258407</v>
      </c>
      <c r="U48" s="102">
        <f t="shared" si="3"/>
        <v>44606.75583793041</v>
      </c>
      <c r="V48" s="72"/>
      <c r="W48" s="56"/>
      <c r="AB48" s="241"/>
      <c r="AC48" s="14"/>
      <c r="AD48" s="14"/>
      <c r="AE48" s="14"/>
      <c r="AF48" s="14"/>
      <c r="AG48" s="14"/>
      <c r="AH48" s="14"/>
    </row>
    <row r="49" spans="1:34" ht="18" customHeight="1" x14ac:dyDescent="0.25">
      <c r="F49" s="73"/>
      <c r="G49" s="65"/>
      <c r="L49" s="125">
        <v>4</v>
      </c>
      <c r="M49" s="126">
        <f t="shared" si="4"/>
        <v>44606.258050043369</v>
      </c>
      <c r="N49" s="103">
        <f>IF(N48-Bahnverlauf!$E$11&lt;-180,N48-Bahnverlauf!$E$11+360,N48-Bahnverlauf!$E$11)</f>
        <v>175.55581460725841</v>
      </c>
      <c r="O49" s="104">
        <f t="shared" si="5"/>
        <v>44606.771966058121</v>
      </c>
      <c r="P49" s="101">
        <f t="shared" si="0"/>
        <v>-100.34418539274157</v>
      </c>
      <c r="Q49" s="102">
        <f t="shared" si="1"/>
        <v>44606.788094185831</v>
      </c>
      <c r="R49" s="103">
        <f t="shared" si="6"/>
        <v>-16.244185392741571</v>
      </c>
      <c r="S49" s="104">
        <f t="shared" si="2"/>
        <v>44606.804222313542</v>
      </c>
      <c r="T49" s="101">
        <f t="shared" si="7"/>
        <v>67.855814607258424</v>
      </c>
      <c r="U49" s="102">
        <f t="shared" si="3"/>
        <v>44606.820350441252</v>
      </c>
      <c r="V49" s="72"/>
      <c r="W49" s="56"/>
      <c r="AB49" s="229"/>
      <c r="AC49" s="14"/>
      <c r="AD49" s="14"/>
      <c r="AE49" s="14"/>
      <c r="AF49" s="14"/>
      <c r="AG49" s="15"/>
      <c r="AH49" s="14"/>
    </row>
    <row r="50" spans="1:34" ht="18" customHeight="1" x14ac:dyDescent="0.25">
      <c r="F50" s="73"/>
      <c r="G50" s="65"/>
      <c r="L50" s="125">
        <v>5</v>
      </c>
      <c r="M50" s="126">
        <f t="shared" si="4"/>
        <v>44606.322562554211</v>
      </c>
      <c r="N50" s="103">
        <f>IF(N49-Bahnverlauf!$E$11&lt;-180,N49-Bahnverlauf!$E$11+360,N49-Bahnverlauf!$E$11)</f>
        <v>152.0058146072584</v>
      </c>
      <c r="O50" s="104">
        <f t="shared" si="5"/>
        <v>44606.836478568963</v>
      </c>
      <c r="P50" s="101">
        <f t="shared" si="0"/>
        <v>-123.8941853927416</v>
      </c>
      <c r="Q50" s="102">
        <f t="shared" si="1"/>
        <v>44606.852606696673</v>
      </c>
      <c r="R50" s="103">
        <f t="shared" si="6"/>
        <v>-39.79418539274161</v>
      </c>
      <c r="S50" s="104">
        <f t="shared" si="2"/>
        <v>44606.868734824384</v>
      </c>
      <c r="T50" s="101">
        <f t="shared" si="7"/>
        <v>44.305814607258384</v>
      </c>
      <c r="U50" s="102">
        <f t="shared" si="3"/>
        <v>44606.884862952094</v>
      </c>
      <c r="V50" s="72"/>
      <c r="W50" s="56"/>
      <c r="AB50" s="241"/>
      <c r="AC50" s="14"/>
      <c r="AD50" s="14"/>
      <c r="AE50" s="14"/>
      <c r="AF50" s="14"/>
      <c r="AG50" s="15"/>
      <c r="AH50" s="14"/>
    </row>
    <row r="51" spans="1:34" ht="18" customHeight="1" x14ac:dyDescent="0.25">
      <c r="F51" s="73"/>
      <c r="G51" s="65"/>
      <c r="L51" s="125">
        <v>6</v>
      </c>
      <c r="M51" s="126">
        <f t="shared" si="4"/>
        <v>44606.387075065053</v>
      </c>
      <c r="N51" s="103">
        <f>IF(N50-Bahnverlauf!$E$11&lt;-180,N50-Bahnverlauf!$E$11+360,N50-Bahnverlauf!$E$11)</f>
        <v>128.45581460725839</v>
      </c>
      <c r="O51" s="104">
        <f t="shared" si="5"/>
        <v>44606.900991079805</v>
      </c>
      <c r="P51" s="101">
        <f t="shared" si="0"/>
        <v>-147.44418539274162</v>
      </c>
      <c r="Q51" s="102">
        <f t="shared" si="1"/>
        <v>44606.917119207515</v>
      </c>
      <c r="R51" s="103">
        <f t="shared" si="6"/>
        <v>-63.344185392741622</v>
      </c>
      <c r="S51" s="104">
        <f t="shared" si="2"/>
        <v>44606.933247335226</v>
      </c>
      <c r="T51" s="101">
        <f t="shared" si="7"/>
        <v>20.755814607258372</v>
      </c>
      <c r="U51" s="102">
        <f t="shared" si="3"/>
        <v>44606.949375462937</v>
      </c>
      <c r="V51" s="72"/>
      <c r="W51" s="56"/>
      <c r="AB51" s="229"/>
      <c r="AC51" s="14"/>
      <c r="AD51" s="14"/>
      <c r="AE51" s="14"/>
      <c r="AF51" s="14"/>
      <c r="AG51" s="15"/>
      <c r="AH51" s="14"/>
    </row>
    <row r="52" spans="1:34" ht="18" customHeight="1" x14ac:dyDescent="0.25">
      <c r="F52" s="73"/>
      <c r="G52" s="65"/>
      <c r="L52" s="125">
        <v>7</v>
      </c>
      <c r="M52" s="126">
        <f t="shared" si="4"/>
        <v>44606.451587575895</v>
      </c>
      <c r="N52" s="103">
        <f>IF(N51-Bahnverlauf!$E$11&lt;-180,N51-Bahnverlauf!$E$11+360,N51-Bahnverlauf!$E$11)</f>
        <v>104.90581460725839</v>
      </c>
      <c r="O52" s="104">
        <f t="shared" si="5"/>
        <v>44606.965503590647</v>
      </c>
      <c r="P52" s="101">
        <f t="shared" si="0"/>
        <v>-170.9941853927416</v>
      </c>
      <c r="Q52" s="102">
        <f t="shared" si="1"/>
        <v>44606.981631718358</v>
      </c>
      <c r="R52" s="103">
        <f t="shared" si="6"/>
        <v>-86.894185392741605</v>
      </c>
      <c r="S52" s="104">
        <f t="shared" si="2"/>
        <v>44606.997759846068</v>
      </c>
      <c r="T52" s="101">
        <f t="shared" si="7"/>
        <v>-2.7941853927416105</v>
      </c>
      <c r="U52" s="102">
        <f t="shared" si="3"/>
        <v>44607.013887973779</v>
      </c>
      <c r="V52" s="72"/>
      <c r="W52" s="56"/>
      <c r="AB52" s="245"/>
      <c r="AC52" s="14"/>
      <c r="AD52" s="14"/>
      <c r="AE52" s="14"/>
      <c r="AF52" s="14"/>
      <c r="AG52" s="15"/>
      <c r="AH52" s="14"/>
    </row>
    <row r="53" spans="1:34" ht="18" customHeight="1" x14ac:dyDescent="0.25">
      <c r="F53" s="73"/>
      <c r="G53" s="65"/>
      <c r="L53" s="125">
        <v>8</v>
      </c>
      <c r="M53" s="126">
        <f t="shared" si="4"/>
        <v>44606.516100086737</v>
      </c>
      <c r="N53" s="103">
        <f>IF(N52-Bahnverlauf!$E$11&lt;-180,N52-Bahnverlauf!$E$11+360,N52-Bahnverlauf!$E$11)</f>
        <v>81.355814607258395</v>
      </c>
      <c r="O53" s="104">
        <f t="shared" si="5"/>
        <v>44607.030016101489</v>
      </c>
      <c r="P53" s="101">
        <f t="shared" si="0"/>
        <v>165.45581460725839</v>
      </c>
      <c r="Q53" s="102">
        <f t="shared" si="1"/>
        <v>44607.0461442292</v>
      </c>
      <c r="R53" s="103">
        <f t="shared" si="6"/>
        <v>-110.44418539274162</v>
      </c>
      <c r="S53" s="104">
        <f t="shared" si="2"/>
        <v>44607.06227235691</v>
      </c>
      <c r="T53" s="101">
        <f t="shared" si="7"/>
        <v>-26.344185392741622</v>
      </c>
      <c r="U53" s="102">
        <f t="shared" si="3"/>
        <v>44607.078400484621</v>
      </c>
      <c r="V53" s="72"/>
      <c r="W53" s="56"/>
      <c r="AB53" s="229"/>
      <c r="AC53" s="14"/>
      <c r="AD53" s="14"/>
      <c r="AE53" s="14"/>
      <c r="AF53" s="14"/>
      <c r="AG53" s="15"/>
      <c r="AH53" s="14"/>
    </row>
    <row r="54" spans="1:34" ht="18" customHeight="1" x14ac:dyDescent="0.25">
      <c r="F54" s="73"/>
      <c r="G54" s="65"/>
      <c r="L54" s="125">
        <v>9</v>
      </c>
      <c r="M54" s="126">
        <f t="shared" si="4"/>
        <v>44606.58061259758</v>
      </c>
      <c r="N54" s="103">
        <f>IF(N53-Bahnverlauf!$E$11&lt;-180,N53-Bahnverlauf!$E$11+360,N53-Bahnverlauf!$E$11)</f>
        <v>57.805814607258398</v>
      </c>
      <c r="O54" s="104">
        <f t="shared" si="5"/>
        <v>44607.094528612331</v>
      </c>
      <c r="P54" s="101">
        <f t="shared" si="0"/>
        <v>141.90581460725838</v>
      </c>
      <c r="Q54" s="102">
        <f t="shared" si="1"/>
        <v>44607.110656740042</v>
      </c>
      <c r="R54" s="103">
        <f t="shared" si="6"/>
        <v>-133.99418539274163</v>
      </c>
      <c r="S54" s="104">
        <f t="shared" si="2"/>
        <v>44607.126784867753</v>
      </c>
      <c r="T54" s="101">
        <f t="shared" si="7"/>
        <v>-49.894185392741633</v>
      </c>
      <c r="U54" s="102">
        <f t="shared" si="3"/>
        <v>44607.142912995463</v>
      </c>
      <c r="V54" s="72"/>
      <c r="W54" s="56"/>
      <c r="AB54" s="229"/>
      <c r="AC54" s="14"/>
      <c r="AD54" s="14"/>
      <c r="AE54" s="14"/>
      <c r="AF54" s="14"/>
      <c r="AG54" s="15"/>
      <c r="AH54" s="14"/>
    </row>
    <row r="55" spans="1:34" ht="18" customHeight="1" x14ac:dyDescent="0.25">
      <c r="F55" s="73"/>
      <c r="G55" s="65"/>
      <c r="L55" s="124">
        <v>10</v>
      </c>
      <c r="M55" s="126">
        <f t="shared" si="4"/>
        <v>44606.645125108422</v>
      </c>
      <c r="N55" s="103">
        <f>IF(N54-Bahnverlauf!$E$11&lt;-180,N54-Bahnverlauf!$E$11+360,N54-Bahnverlauf!$E$11)</f>
        <v>34.255814607258401</v>
      </c>
      <c r="O55" s="104">
        <f t="shared" si="5"/>
        <v>44607.159041123174</v>
      </c>
      <c r="P55" s="101">
        <f t="shared" si="0"/>
        <v>118.3558146072584</v>
      </c>
      <c r="Q55" s="102">
        <f t="shared" si="1"/>
        <v>44607.175169250884</v>
      </c>
      <c r="R55" s="103">
        <f t="shared" si="6"/>
        <v>-157.54418539274161</v>
      </c>
      <c r="S55" s="104">
        <f t="shared" si="2"/>
        <v>44607.191297378595</v>
      </c>
      <c r="T55" s="101">
        <f t="shared" si="7"/>
        <v>-73.444185392741616</v>
      </c>
      <c r="U55" s="102">
        <f t="shared" si="3"/>
        <v>44607.207425506305</v>
      </c>
      <c r="V55" s="72"/>
      <c r="W55" s="56"/>
      <c r="AB55" s="229"/>
      <c r="AC55" s="14"/>
      <c r="AD55" s="14"/>
      <c r="AE55" s="14"/>
      <c r="AF55" s="14"/>
      <c r="AG55" s="15"/>
      <c r="AH55" s="14"/>
    </row>
    <row r="56" spans="1:34" ht="18" customHeight="1" x14ac:dyDescent="0.35">
      <c r="F56" s="73"/>
      <c r="G56" s="65"/>
      <c r="L56" s="125">
        <v>11</v>
      </c>
      <c r="M56" s="126">
        <f t="shared" si="4"/>
        <v>44606.709637619264</v>
      </c>
      <c r="N56" s="103">
        <f>IF(N55-Bahnverlauf!$E$11&lt;-180,N55-Bahnverlauf!$E$11+360,N55-Bahnverlauf!$E$11)</f>
        <v>10.7058146072584</v>
      </c>
      <c r="O56" s="104">
        <f t="shared" si="5"/>
        <v>44607.223553634016</v>
      </c>
      <c r="P56" s="101">
        <f t="shared" si="0"/>
        <v>94.805814607258398</v>
      </c>
      <c r="Q56" s="102">
        <f t="shared" si="1"/>
        <v>44607.239681761726</v>
      </c>
      <c r="R56" s="103">
        <f>IF(P56+84.1&gt;180,P56+84.1-360,P56+84.1)</f>
        <v>178.90581460725838</v>
      </c>
      <c r="S56" s="104">
        <f t="shared" si="2"/>
        <v>44607.255809889437</v>
      </c>
      <c r="T56" s="101">
        <f>IF(R56+84.1&gt;180,R56+84.1-360,R56+84.1)</f>
        <v>-96.994185392741656</v>
      </c>
      <c r="U56" s="102">
        <f t="shared" si="3"/>
        <v>44607.271938017147</v>
      </c>
      <c r="V56" s="72"/>
      <c r="W56" s="56"/>
      <c r="AB56" s="229"/>
      <c r="AC56" s="14"/>
      <c r="AD56" s="14"/>
      <c r="AE56" s="14"/>
      <c r="AF56" s="14"/>
      <c r="AG56" s="15"/>
      <c r="AH56" s="237"/>
    </row>
    <row r="57" spans="1:34" ht="18" customHeight="1" x14ac:dyDescent="0.25">
      <c r="F57" s="73"/>
      <c r="G57" s="65"/>
      <c r="L57" s="124">
        <v>12</v>
      </c>
      <c r="M57" s="126">
        <f t="shared" si="4"/>
        <v>44606.774150130106</v>
      </c>
      <c r="N57" s="103">
        <f>IF(N56-Bahnverlauf!$E$11&lt;-180,N56-Bahnverlauf!$E$11+360,N56-Bahnverlauf!$E$11)</f>
        <v>-12.844185392741601</v>
      </c>
      <c r="O57" s="104">
        <f t="shared" si="5"/>
        <v>44607.288066144858</v>
      </c>
      <c r="P57" s="101">
        <f t="shared" si="0"/>
        <v>71.255814607258401</v>
      </c>
      <c r="Q57" s="102">
        <f t="shared" si="1"/>
        <v>44607.304194272569</v>
      </c>
      <c r="R57" s="103">
        <f>IF(P57+84.1&gt;180,P57+84.1-360,P57+84.1)</f>
        <v>155.3558146072584</v>
      </c>
      <c r="S57" s="104">
        <f t="shared" si="2"/>
        <v>44607.320322400279</v>
      </c>
      <c r="T57" s="101">
        <f>IF(R57+84.1&gt;180,R57+84.1-360,R57+84.1)</f>
        <v>-120.54418539274161</v>
      </c>
      <c r="U57" s="102">
        <f t="shared" si="3"/>
        <v>44607.33645052799</v>
      </c>
      <c r="V57" s="72"/>
      <c r="W57" s="56"/>
      <c r="AB57" s="229"/>
      <c r="AC57" s="14"/>
      <c r="AD57" s="14"/>
      <c r="AE57" s="14"/>
      <c r="AF57" s="14"/>
      <c r="AG57" s="15"/>
      <c r="AH57" s="14"/>
    </row>
    <row r="58" spans="1:34" ht="18" customHeight="1" x14ac:dyDescent="0.25">
      <c r="F58" s="73"/>
      <c r="G58" s="65"/>
      <c r="L58" s="125">
        <v>13</v>
      </c>
      <c r="M58" s="126">
        <f t="shared" si="4"/>
        <v>44606.838662640948</v>
      </c>
      <c r="N58" s="103">
        <f>IF(N57-Bahnverlauf!$E$11&lt;-180,N57-Bahnverlauf!$E$11+360,N57-Bahnverlauf!$E$11)</f>
        <v>-36.394185392741605</v>
      </c>
      <c r="O58" s="104">
        <f t="shared" si="5"/>
        <v>44607.3525786557</v>
      </c>
      <c r="P58" s="101">
        <f t="shared" si="0"/>
        <v>47.70581460725839</v>
      </c>
      <c r="Q58" s="102">
        <f t="shared" si="1"/>
        <v>44607.368706783411</v>
      </c>
      <c r="R58" s="103">
        <f>IF(P58+84.1&gt;180,P58+84.1-360,P58+84.1)</f>
        <v>131.80581460725838</v>
      </c>
      <c r="S58" s="104">
        <f t="shared" si="2"/>
        <v>44607.384834911121</v>
      </c>
      <c r="T58" s="101">
        <f>IF(R58+84.1&gt;180,R58+84.1-360,R58+84.1)</f>
        <v>-144.09418539274162</v>
      </c>
      <c r="U58" s="102">
        <f t="shared" si="3"/>
        <v>44607.400963038832</v>
      </c>
      <c r="V58" s="72"/>
      <c r="W58" s="56"/>
      <c r="AB58" s="229"/>
      <c r="AC58" s="14"/>
      <c r="AD58" s="14"/>
      <c r="AE58" s="14"/>
      <c r="AF58" s="14"/>
      <c r="AG58" s="15"/>
      <c r="AH58" s="14"/>
    </row>
    <row r="59" spans="1:34" ht="18" customHeight="1" x14ac:dyDescent="0.25">
      <c r="F59" s="73"/>
      <c r="G59" s="65"/>
      <c r="H59" s="65"/>
      <c r="I59" s="74"/>
      <c r="J59" s="74"/>
      <c r="K59" s="74"/>
      <c r="L59" s="124">
        <v>14</v>
      </c>
      <c r="M59" s="126">
        <f t="shared" si="4"/>
        <v>44606.90317515179</v>
      </c>
      <c r="N59" s="103">
        <f>IF(N58-Bahnverlauf!$E$11&lt;-180,N58-Bahnverlauf!$E$11+360,N58-Bahnverlauf!$E$11)</f>
        <v>-59.944185392741602</v>
      </c>
      <c r="O59" s="104">
        <f t="shared" si="5"/>
        <v>44607.417091166542</v>
      </c>
      <c r="P59" s="101">
        <f t="shared" si="0"/>
        <v>24.155814607258392</v>
      </c>
      <c r="Q59" s="102">
        <f t="shared" si="1"/>
        <v>44607.433219294253</v>
      </c>
      <c r="R59" s="103">
        <f>IF(P59+84.1&gt;180,P59+84.1-360,P59+84.1)</f>
        <v>108.25581460725839</v>
      </c>
      <c r="S59" s="104">
        <f t="shared" si="2"/>
        <v>44607.449347421963</v>
      </c>
      <c r="T59" s="101">
        <f>IF(R59+84.1&gt;180,R59+84.1-360,R59+84.1)</f>
        <v>-167.64418539274163</v>
      </c>
      <c r="U59" s="102">
        <f t="shared" si="3"/>
        <v>44607.465475549674</v>
      </c>
      <c r="V59" s="72"/>
      <c r="W59" s="56"/>
      <c r="AB59" s="229"/>
      <c r="AC59" s="14"/>
      <c r="AD59" s="14"/>
      <c r="AE59" s="14"/>
      <c r="AF59" s="14"/>
      <c r="AG59" s="14"/>
      <c r="AH59" s="14"/>
    </row>
    <row r="60" spans="1:34" ht="18" customHeight="1" x14ac:dyDescent="0.25">
      <c r="F60" s="73"/>
      <c r="G60" s="65"/>
      <c r="H60" s="65"/>
      <c r="I60" s="74"/>
      <c r="J60" s="74"/>
      <c r="K60" s="74"/>
      <c r="L60" s="125">
        <v>15</v>
      </c>
      <c r="M60" s="126">
        <f t="shared" si="4"/>
        <v>44606.967687662633</v>
      </c>
      <c r="N60" s="103">
        <f>IF(N59-Bahnverlauf!$E$11&lt;-180,N59-Bahnverlauf!$E$11+360,N59-Bahnverlauf!$E$11)</f>
        <v>-83.494185392741599</v>
      </c>
      <c r="O60" s="104">
        <f t="shared" si="5"/>
        <v>44607.481603677385</v>
      </c>
      <c r="P60" s="101">
        <f t="shared" si="0"/>
        <v>0.6058146072583952</v>
      </c>
      <c r="Q60" s="102">
        <f t="shared" si="1"/>
        <v>44607.497731805095</v>
      </c>
      <c r="R60" s="103">
        <f>IF(P60+84.1&gt;180,P60+84.1-360,P60+84.1)</f>
        <v>84.70581460725839</v>
      </c>
      <c r="S60" s="104">
        <f t="shared" si="2"/>
        <v>44607.513859932806</v>
      </c>
      <c r="T60" s="101">
        <f>IF(R60+84.1&gt;180,R60+84.1-360,R60+84.1)</f>
        <v>168.80581460725838</v>
      </c>
      <c r="U60" s="102">
        <f t="shared" si="3"/>
        <v>44607.529988060516</v>
      </c>
      <c r="V60" s="72"/>
      <c r="W60" s="56"/>
      <c r="AB60" s="229"/>
      <c r="AC60" s="14"/>
      <c r="AD60" s="14"/>
      <c r="AE60" s="14"/>
      <c r="AF60" s="14"/>
      <c r="AG60" s="14"/>
      <c r="AH60" s="14"/>
    </row>
    <row r="61" spans="1:34" ht="18" customHeight="1" x14ac:dyDescent="0.25">
      <c r="F61" s="73"/>
      <c r="G61" s="82" t="s">
        <v>63</v>
      </c>
      <c r="H61" s="65"/>
      <c r="I61" s="74"/>
      <c r="J61" s="74"/>
      <c r="K61" s="74"/>
      <c r="L61" s="74"/>
      <c r="M61" s="49"/>
      <c r="V61" s="72"/>
      <c r="W61" s="56"/>
      <c r="Z61" s="14"/>
      <c r="AB61" s="229"/>
      <c r="AC61" s="14"/>
      <c r="AD61" s="14"/>
      <c r="AE61" s="14"/>
      <c r="AF61" s="14"/>
      <c r="AG61" s="14"/>
      <c r="AH61" s="14"/>
    </row>
    <row r="62" spans="1:34" ht="18" customHeight="1" x14ac:dyDescent="0.25">
      <c r="F62" s="73"/>
      <c r="G62" s="65"/>
      <c r="H62" s="65"/>
      <c r="I62" s="74"/>
      <c r="J62" s="74"/>
      <c r="K62" s="74"/>
      <c r="L62" s="74"/>
      <c r="V62" s="72"/>
      <c r="W62" s="56"/>
      <c r="Z62" s="255"/>
      <c r="AB62" s="229"/>
      <c r="AC62" s="14"/>
      <c r="AD62" s="14"/>
      <c r="AE62" s="14"/>
      <c r="AF62" s="14"/>
      <c r="AG62" s="14"/>
      <c r="AH62" s="14"/>
    </row>
    <row r="63" spans="1:34" ht="18" customHeight="1" x14ac:dyDescent="0.25">
      <c r="A63" s="56"/>
      <c r="B63" s="8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7"/>
      <c r="W63" s="56"/>
      <c r="Z63" s="87"/>
      <c r="AA63" s="87"/>
      <c r="AB63" s="229"/>
      <c r="AC63" s="14"/>
      <c r="AD63" s="14"/>
      <c r="AE63" s="14"/>
      <c r="AF63" s="14"/>
      <c r="AG63" s="14"/>
      <c r="AH63" s="14"/>
    </row>
    <row r="64" spans="1:34" ht="18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V64" s="14"/>
      <c r="W64" s="14"/>
      <c r="Z64" s="116"/>
      <c r="AB64" s="229"/>
    </row>
    <row r="65" spans="1:30" ht="18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22"/>
      <c r="K65" s="122"/>
      <c r="L65" s="123" t="s">
        <v>125</v>
      </c>
      <c r="M65" s="105"/>
      <c r="N65" s="346" t="s">
        <v>123</v>
      </c>
      <c r="O65" s="347"/>
      <c r="P65" s="348" t="s">
        <v>129</v>
      </c>
      <c r="Q65" s="347"/>
      <c r="R65" s="349" t="s">
        <v>128</v>
      </c>
      <c r="S65" s="347"/>
      <c r="T65" s="348" t="s">
        <v>130</v>
      </c>
      <c r="U65" s="347"/>
      <c r="V65" s="14"/>
      <c r="W65" s="14"/>
      <c r="Z65" s="87"/>
      <c r="AA65" s="87"/>
      <c r="AB65" s="229"/>
    </row>
    <row r="66" spans="1:30" ht="18" customHeight="1" x14ac:dyDescent="0.3">
      <c r="A66" s="14"/>
      <c r="B66" s="128" t="s">
        <v>134</v>
      </c>
      <c r="C66" s="128"/>
      <c r="D66" s="88"/>
      <c r="E66" s="88"/>
      <c r="F66" s="14"/>
      <c r="G66" s="14"/>
      <c r="H66" s="14"/>
      <c r="I66" s="14"/>
      <c r="J66" s="14"/>
      <c r="K66" s="14"/>
      <c r="L66" s="124"/>
      <c r="M66" s="105"/>
      <c r="N66" s="95" t="s">
        <v>119</v>
      </c>
      <c r="O66" s="96" t="s">
        <v>124</v>
      </c>
      <c r="P66" s="97" t="s">
        <v>119</v>
      </c>
      <c r="Q66" s="98" t="s">
        <v>124</v>
      </c>
      <c r="R66" s="95" t="s">
        <v>119</v>
      </c>
      <c r="S66" s="96" t="s">
        <v>124</v>
      </c>
      <c r="T66" s="97" t="s">
        <v>119</v>
      </c>
      <c r="U66" s="98" t="s">
        <v>124</v>
      </c>
      <c r="V66" s="14"/>
      <c r="W66" s="14"/>
      <c r="Z66" s="256">
        <f>M67</f>
        <v>44606</v>
      </c>
      <c r="AB66" s="229"/>
    </row>
    <row r="67" spans="1:30" ht="18" customHeight="1" x14ac:dyDescent="0.3">
      <c r="A67" s="14"/>
      <c r="B67" s="128" t="s">
        <v>137</v>
      </c>
      <c r="C67" s="129"/>
      <c r="D67" s="49"/>
      <c r="E67" s="14"/>
      <c r="G67" s="115"/>
      <c r="H67" s="14"/>
      <c r="I67" s="14"/>
      <c r="K67" s="115"/>
      <c r="L67" s="125">
        <v>0</v>
      </c>
      <c r="M67" s="126">
        <f>R17</f>
        <v>44606</v>
      </c>
      <c r="N67" s="99">
        <f>N45</f>
        <v>-90.244185392741556</v>
      </c>
      <c r="O67" s="100">
        <f>O45</f>
        <v>44606.513916014752</v>
      </c>
      <c r="P67" s="101">
        <f t="shared" ref="P67:P82" si="8">IF(N67+84.1&gt;180,N67+84.1-360,N67+84.1)</f>
        <v>-6.1441853927415622</v>
      </c>
      <c r="Q67" s="102">
        <f t="shared" ref="Q67:Q98" si="9">O67+$R$30/1440/4</f>
        <v>44606.530044142462</v>
      </c>
      <c r="R67" s="103">
        <f>IF(P67+84.1&gt;180,P67+84.1-360,P67+84.1)</f>
        <v>77.955814607258432</v>
      </c>
      <c r="S67" s="104">
        <f t="shared" ref="S67:S98" si="10">Q67+$R$30/1440/4</f>
        <v>44606.546172270173</v>
      </c>
      <c r="T67" s="101">
        <f>IF(R67+84.1&gt;180,R67+84.1-360,R67+84.1)</f>
        <v>162.05581460725841</v>
      </c>
      <c r="U67" s="102">
        <f t="shared" ref="U67:U98" si="11">S67+$R$30/1440/4</f>
        <v>44606.562300397884</v>
      </c>
      <c r="V67" s="14"/>
      <c r="W67" s="14"/>
      <c r="Y67" s="87"/>
      <c r="Z67" s="87"/>
      <c r="AA67" s="154"/>
      <c r="AB67" s="229"/>
      <c r="AC67" s="1"/>
    </row>
    <row r="68" spans="1:30" ht="18" customHeight="1" x14ac:dyDescent="0.25">
      <c r="A68" s="14"/>
      <c r="E68" s="14"/>
      <c r="G68" s="115"/>
      <c r="H68" s="14"/>
      <c r="I68" s="14"/>
      <c r="K68" s="115"/>
      <c r="L68" s="125">
        <v>1</v>
      </c>
      <c r="M68" s="126">
        <f t="shared" ref="M68:M99" si="12">M67+$R$30/1440</f>
        <v>44606.064512510842</v>
      </c>
      <c r="N68" s="103">
        <f>IF(N67-Bahnverlauf!$E$11&lt;-180,N67-Bahnverlauf!$E$11+360,N67-Bahnverlauf!$E$11)</f>
        <v>-113.79418539274155</v>
      </c>
      <c r="O68" s="104">
        <f t="shared" ref="O68:O99" si="13">O67+$R$30/1440</f>
        <v>44606.578428525594</v>
      </c>
      <c r="P68" s="101">
        <f t="shared" si="8"/>
        <v>-29.694185392741559</v>
      </c>
      <c r="Q68" s="102">
        <f t="shared" si="9"/>
        <v>44606.594556653305</v>
      </c>
      <c r="R68" s="103">
        <f>IF(P68+84.1&gt;180,P68+84.1-360,P68+84.1)</f>
        <v>54.405814607258435</v>
      </c>
      <c r="S68" s="104">
        <f t="shared" si="10"/>
        <v>44606.610684781015</v>
      </c>
      <c r="T68" s="101">
        <f>IF(R68+84.1&gt;180,R68+84.1-360,R68+84.1)</f>
        <v>138.50581460725843</v>
      </c>
      <c r="U68" s="102">
        <f t="shared" si="11"/>
        <v>44606.626812908726</v>
      </c>
      <c r="V68" s="14"/>
      <c r="W68" s="14"/>
      <c r="Y68" s="87"/>
      <c r="Z68" s="87"/>
      <c r="AA68" s="254"/>
      <c r="AB68" s="254"/>
      <c r="AC68" s="1"/>
    </row>
    <row r="69" spans="1:30" ht="18" customHeight="1" x14ac:dyDescent="0.3">
      <c r="A69" s="14"/>
      <c r="C69" s="130" t="s">
        <v>141</v>
      </c>
      <c r="D69" s="115"/>
      <c r="E69" s="14"/>
      <c r="G69" s="115"/>
      <c r="H69" s="14"/>
      <c r="I69" s="14"/>
      <c r="K69" s="115"/>
      <c r="L69" s="125">
        <v>2</v>
      </c>
      <c r="M69" s="126">
        <f t="shared" si="12"/>
        <v>44606.129025021684</v>
      </c>
      <c r="N69" s="103">
        <f>IF(N68-Bahnverlauf!$E$11&lt;-180,N68-Bahnverlauf!$E$11+360,N68-Bahnverlauf!$E$11)</f>
        <v>-137.34418539274157</v>
      </c>
      <c r="O69" s="104">
        <f t="shared" si="13"/>
        <v>44606.642941036436</v>
      </c>
      <c r="P69" s="101">
        <f t="shared" si="8"/>
        <v>-53.244185392741571</v>
      </c>
      <c r="Q69" s="102">
        <f t="shared" si="9"/>
        <v>44606.659069164147</v>
      </c>
      <c r="R69" s="103">
        <f t="shared" ref="R69:R77" si="14">IF(P69+84.1&gt;180,P69+84.1-360,P69+84.1)</f>
        <v>30.855814607258424</v>
      </c>
      <c r="S69" s="104">
        <f t="shared" si="10"/>
        <v>44606.675197291857</v>
      </c>
      <c r="T69" s="101">
        <f t="shared" ref="T69:T77" si="15">IF(R69+84.1&gt;180,R69+84.1-360,R69+84.1)</f>
        <v>114.95581460725842</v>
      </c>
      <c r="U69" s="102">
        <f t="shared" si="11"/>
        <v>44606.691325419568</v>
      </c>
      <c r="V69" s="14"/>
      <c r="W69" s="14"/>
      <c r="Y69" s="87"/>
      <c r="Z69" s="87"/>
      <c r="AA69" s="87"/>
      <c r="AB69" s="229"/>
      <c r="AC69" s="1"/>
    </row>
    <row r="70" spans="1:30" ht="18" customHeight="1" x14ac:dyDescent="0.3">
      <c r="C70" s="130" t="s">
        <v>138</v>
      </c>
      <c r="D70" s="115"/>
      <c r="G70" s="115"/>
      <c r="K70" s="115"/>
      <c r="L70" s="125">
        <v>3</v>
      </c>
      <c r="M70" s="126">
        <f t="shared" si="12"/>
        <v>44606.193537532527</v>
      </c>
      <c r="N70" s="103">
        <f>IF(N69-Bahnverlauf!$E$11&lt;-180,N69-Bahnverlauf!$E$11+360,N69-Bahnverlauf!$E$11)</f>
        <v>-160.89418539274158</v>
      </c>
      <c r="O70" s="104">
        <f t="shared" si="13"/>
        <v>44606.707453547278</v>
      </c>
      <c r="P70" s="101">
        <f t="shared" si="8"/>
        <v>-76.794185392741582</v>
      </c>
      <c r="Q70" s="102">
        <f t="shared" si="9"/>
        <v>44606.723581674989</v>
      </c>
      <c r="R70" s="103">
        <f t="shared" si="14"/>
        <v>7.3058146072584123</v>
      </c>
      <c r="S70" s="104">
        <f t="shared" si="10"/>
        <v>44606.7397098027</v>
      </c>
      <c r="T70" s="101">
        <f t="shared" si="15"/>
        <v>91.405814607258407</v>
      </c>
      <c r="U70" s="102">
        <f t="shared" si="11"/>
        <v>44606.75583793041</v>
      </c>
      <c r="W70" s="8"/>
      <c r="X70" s="41"/>
      <c r="Y70" s="87"/>
      <c r="Z70" s="87"/>
      <c r="AB70" s="229"/>
      <c r="AC70" s="1"/>
    </row>
    <row r="71" spans="1:30" ht="18" customHeight="1" x14ac:dyDescent="0.3">
      <c r="C71" s="130" t="s">
        <v>139</v>
      </c>
      <c r="D71" s="115"/>
      <c r="E71" s="65"/>
      <c r="G71" s="65"/>
      <c r="H71" s="65"/>
      <c r="I71" s="84"/>
      <c r="K71" s="115"/>
      <c r="L71" s="125">
        <v>4</v>
      </c>
      <c r="M71" s="126">
        <f t="shared" si="12"/>
        <v>44606.258050043369</v>
      </c>
      <c r="N71" s="103">
        <f>IF(N70-Bahnverlauf!$E$11&lt;-180,N70-Bahnverlauf!$E$11+360,N70-Bahnverlauf!$E$11)</f>
        <v>175.55581460725841</v>
      </c>
      <c r="O71" s="104">
        <f t="shared" si="13"/>
        <v>44606.771966058121</v>
      </c>
      <c r="P71" s="101">
        <f t="shared" si="8"/>
        <v>-100.34418539274157</v>
      </c>
      <c r="Q71" s="102">
        <f t="shared" si="9"/>
        <v>44606.788094185831</v>
      </c>
      <c r="R71" s="103">
        <f t="shared" si="14"/>
        <v>-16.244185392741571</v>
      </c>
      <c r="S71" s="104">
        <f t="shared" si="10"/>
        <v>44606.804222313542</v>
      </c>
      <c r="T71" s="101">
        <f t="shared" si="15"/>
        <v>67.855814607258424</v>
      </c>
      <c r="U71" s="102">
        <f t="shared" si="11"/>
        <v>44606.820350441252</v>
      </c>
      <c r="V71" s="65"/>
      <c r="Y71" s="87"/>
      <c r="Z71" s="87"/>
      <c r="AB71" s="229"/>
      <c r="AC71" s="1"/>
    </row>
    <row r="72" spans="1:30" ht="18" customHeight="1" x14ac:dyDescent="0.3">
      <c r="C72" s="130" t="s">
        <v>140</v>
      </c>
      <c r="D72" s="115"/>
      <c r="E72" s="65"/>
      <c r="G72" s="65"/>
      <c r="H72" s="65"/>
      <c r="I72" s="84"/>
      <c r="K72" s="115"/>
      <c r="L72" s="125">
        <v>5</v>
      </c>
      <c r="M72" s="126">
        <f t="shared" si="12"/>
        <v>44606.322562554211</v>
      </c>
      <c r="N72" s="103">
        <f>IF(N71-Bahnverlauf!$E$11&lt;-180,N71-Bahnverlauf!$E$11+360,N71-Bahnverlauf!$E$11)</f>
        <v>152.0058146072584</v>
      </c>
      <c r="O72" s="104">
        <f t="shared" si="13"/>
        <v>44606.836478568963</v>
      </c>
      <c r="P72" s="101">
        <f t="shared" si="8"/>
        <v>-123.8941853927416</v>
      </c>
      <c r="Q72" s="102">
        <f t="shared" si="9"/>
        <v>44606.852606696673</v>
      </c>
      <c r="R72" s="103">
        <f t="shared" si="14"/>
        <v>-39.79418539274161</v>
      </c>
      <c r="S72" s="104">
        <f t="shared" si="10"/>
        <v>44606.868734824384</v>
      </c>
      <c r="T72" s="101">
        <f t="shared" si="15"/>
        <v>44.305814607258384</v>
      </c>
      <c r="U72" s="102">
        <f t="shared" si="11"/>
        <v>44606.884862952094</v>
      </c>
      <c r="V72" s="65"/>
      <c r="Y72" s="87"/>
      <c r="Z72" s="87"/>
      <c r="AB72" s="229"/>
      <c r="AC72" s="1"/>
    </row>
    <row r="73" spans="1:30" ht="18" customHeight="1" x14ac:dyDescent="0.25">
      <c r="D73" s="115"/>
      <c r="E73" s="65"/>
      <c r="G73" s="65"/>
      <c r="H73" s="65"/>
      <c r="I73" s="74"/>
      <c r="K73" s="115"/>
      <c r="L73" s="125">
        <v>6</v>
      </c>
      <c r="M73" s="126">
        <f t="shared" si="12"/>
        <v>44606.387075065053</v>
      </c>
      <c r="N73" s="103">
        <f>IF(N72-Bahnverlauf!$E$11&lt;-180,N72-Bahnverlauf!$E$11+360,N72-Bahnverlauf!$E$11)</f>
        <v>128.45581460725839</v>
      </c>
      <c r="O73" s="104">
        <f t="shared" si="13"/>
        <v>44606.900991079805</v>
      </c>
      <c r="P73" s="101">
        <f t="shared" si="8"/>
        <v>-147.44418539274162</v>
      </c>
      <c r="Q73" s="102">
        <f t="shared" si="9"/>
        <v>44606.917119207515</v>
      </c>
      <c r="R73" s="103">
        <f t="shared" si="14"/>
        <v>-63.344185392741622</v>
      </c>
      <c r="S73" s="104">
        <f t="shared" si="10"/>
        <v>44606.933247335226</v>
      </c>
      <c r="T73" s="101">
        <f t="shared" si="15"/>
        <v>20.755814607258372</v>
      </c>
      <c r="U73" s="102">
        <f t="shared" si="11"/>
        <v>44606.949375462937</v>
      </c>
      <c r="V73" s="72"/>
      <c r="Y73" s="87"/>
      <c r="Z73" s="87"/>
      <c r="AC73" s="1"/>
    </row>
    <row r="74" spans="1:30" ht="18" customHeight="1" x14ac:dyDescent="0.3">
      <c r="B74" s="128" t="s">
        <v>135</v>
      </c>
      <c r="C74" s="15"/>
      <c r="D74" s="115"/>
      <c r="K74" s="115"/>
      <c r="L74" s="125">
        <v>7</v>
      </c>
      <c r="M74" s="126">
        <f t="shared" si="12"/>
        <v>44606.451587575895</v>
      </c>
      <c r="N74" s="103">
        <f>IF(N73-Bahnverlauf!$E$11&lt;-180,N73-Bahnverlauf!$E$11+360,N73-Bahnverlauf!$E$11)</f>
        <v>104.90581460725839</v>
      </c>
      <c r="O74" s="104">
        <f t="shared" si="13"/>
        <v>44606.965503590647</v>
      </c>
      <c r="P74" s="101">
        <f t="shared" si="8"/>
        <v>-170.9941853927416</v>
      </c>
      <c r="Q74" s="102">
        <f t="shared" si="9"/>
        <v>44606.981631718358</v>
      </c>
      <c r="R74" s="103">
        <f t="shared" si="14"/>
        <v>-86.894185392741605</v>
      </c>
      <c r="S74" s="104">
        <f t="shared" si="10"/>
        <v>44606.997759846068</v>
      </c>
      <c r="T74" s="101">
        <f t="shared" si="15"/>
        <v>-2.7941853927416105</v>
      </c>
      <c r="U74" s="102">
        <f t="shared" si="11"/>
        <v>44607.013887973779</v>
      </c>
      <c r="Y74" s="87"/>
      <c r="Z74" s="87"/>
      <c r="AC74" s="1"/>
      <c r="AD74" s="55"/>
    </row>
    <row r="75" spans="1:30" ht="18" customHeight="1" x14ac:dyDescent="0.3">
      <c r="B75" s="128" t="s">
        <v>136</v>
      </c>
      <c r="D75" s="115"/>
      <c r="K75" s="115"/>
      <c r="L75" s="125">
        <v>8</v>
      </c>
      <c r="M75" s="126">
        <f t="shared" si="12"/>
        <v>44606.516100086737</v>
      </c>
      <c r="N75" s="103">
        <f>IF(N74-Bahnverlauf!$E$11&lt;-180,N74-Bahnverlauf!$E$11+360,N74-Bahnverlauf!$E$11)</f>
        <v>81.355814607258395</v>
      </c>
      <c r="O75" s="104">
        <f t="shared" si="13"/>
        <v>44607.030016101489</v>
      </c>
      <c r="P75" s="101">
        <f t="shared" si="8"/>
        <v>165.45581460725839</v>
      </c>
      <c r="Q75" s="102">
        <f t="shared" si="9"/>
        <v>44607.0461442292</v>
      </c>
      <c r="R75" s="103">
        <f t="shared" si="14"/>
        <v>-110.44418539274162</v>
      </c>
      <c r="S75" s="104">
        <f t="shared" si="10"/>
        <v>44607.06227235691</v>
      </c>
      <c r="T75" s="101">
        <f t="shared" si="15"/>
        <v>-26.344185392741622</v>
      </c>
      <c r="U75" s="102">
        <f t="shared" si="11"/>
        <v>44607.078400484621</v>
      </c>
      <c r="Y75" s="87"/>
      <c r="Z75" s="87"/>
      <c r="AC75" s="1"/>
    </row>
    <row r="76" spans="1:30" ht="18" customHeight="1" x14ac:dyDescent="0.25">
      <c r="C76" s="15"/>
      <c r="D76" s="115"/>
      <c r="E76" s="14"/>
      <c r="G76" s="14"/>
      <c r="K76" s="115"/>
      <c r="L76" s="125">
        <v>9</v>
      </c>
      <c r="M76" s="126">
        <f t="shared" si="12"/>
        <v>44606.58061259758</v>
      </c>
      <c r="N76" s="103">
        <f>IF(N75-Bahnverlauf!$E$11&lt;-180,N75-Bahnverlauf!$E$11+360,N75-Bahnverlauf!$E$11)</f>
        <v>57.805814607258398</v>
      </c>
      <c r="O76" s="104">
        <f t="shared" si="13"/>
        <v>44607.094528612331</v>
      </c>
      <c r="P76" s="101">
        <f t="shared" si="8"/>
        <v>141.90581460725838</v>
      </c>
      <c r="Q76" s="102">
        <f t="shared" si="9"/>
        <v>44607.110656740042</v>
      </c>
      <c r="R76" s="103">
        <f t="shared" si="14"/>
        <v>-133.99418539274163</v>
      </c>
      <c r="S76" s="104">
        <f t="shared" si="10"/>
        <v>44607.126784867753</v>
      </c>
      <c r="T76" s="101">
        <f t="shared" si="15"/>
        <v>-49.894185392741633</v>
      </c>
      <c r="U76" s="102">
        <f t="shared" si="11"/>
        <v>44607.142912995463</v>
      </c>
      <c r="Y76" s="87"/>
      <c r="Z76" s="87"/>
      <c r="AC76" s="1"/>
    </row>
    <row r="77" spans="1:30" ht="18" customHeight="1" x14ac:dyDescent="0.25">
      <c r="C77" s="15"/>
      <c r="D77" s="115"/>
      <c r="E77" s="14"/>
      <c r="G77" s="14"/>
      <c r="K77" s="115"/>
      <c r="L77" s="124">
        <v>10</v>
      </c>
      <c r="M77" s="126">
        <f t="shared" si="12"/>
        <v>44606.645125108422</v>
      </c>
      <c r="N77" s="103">
        <f>IF(N76-Bahnverlauf!$E$11&lt;-180,N76-Bahnverlauf!$E$11+360,N76-Bahnverlauf!$E$11)</f>
        <v>34.255814607258401</v>
      </c>
      <c r="O77" s="104">
        <f t="shared" si="13"/>
        <v>44607.159041123174</v>
      </c>
      <c r="P77" s="101">
        <f t="shared" si="8"/>
        <v>118.3558146072584</v>
      </c>
      <c r="Q77" s="102">
        <f t="shared" si="9"/>
        <v>44607.175169250884</v>
      </c>
      <c r="R77" s="103">
        <f t="shared" si="14"/>
        <v>-157.54418539274161</v>
      </c>
      <c r="S77" s="104">
        <f t="shared" si="10"/>
        <v>44607.191297378595</v>
      </c>
      <c r="T77" s="101">
        <f t="shared" si="15"/>
        <v>-73.444185392741616</v>
      </c>
      <c r="U77" s="102">
        <f t="shared" si="11"/>
        <v>44607.207425506305</v>
      </c>
      <c r="Y77" s="87"/>
      <c r="Z77" s="87"/>
      <c r="AC77" s="1"/>
    </row>
    <row r="78" spans="1:30" ht="18" customHeight="1" x14ac:dyDescent="0.25">
      <c r="C78" s="15"/>
      <c r="D78" s="116"/>
      <c r="E78" s="14"/>
      <c r="G78" s="14"/>
      <c r="K78" s="115"/>
      <c r="L78" s="125">
        <v>11</v>
      </c>
      <c r="M78" s="126">
        <f t="shared" si="12"/>
        <v>44606.709637619264</v>
      </c>
      <c r="N78" s="103">
        <f>IF(N77-Bahnverlauf!$E$11&lt;-180,N77-Bahnverlauf!$E$11+360,N77-Bahnverlauf!$E$11)</f>
        <v>10.7058146072584</v>
      </c>
      <c r="O78" s="104">
        <f t="shared" si="13"/>
        <v>44607.223553634016</v>
      </c>
      <c r="P78" s="101">
        <f t="shared" si="8"/>
        <v>94.805814607258398</v>
      </c>
      <c r="Q78" s="102">
        <f t="shared" si="9"/>
        <v>44607.239681761726</v>
      </c>
      <c r="R78" s="103">
        <f>IF(P78+84.1&gt;180,P78+84.1-360,P78+84.1)</f>
        <v>178.90581460725838</v>
      </c>
      <c r="S78" s="104">
        <f t="shared" si="10"/>
        <v>44607.255809889437</v>
      </c>
      <c r="T78" s="101">
        <f>IF(R78+84.1&gt;180,R78+84.1-360,R78+84.1)</f>
        <v>-96.994185392741656</v>
      </c>
      <c r="U78" s="102">
        <f t="shared" si="11"/>
        <v>44607.271938017147</v>
      </c>
      <c r="Y78" s="87"/>
      <c r="Z78" s="87"/>
      <c r="AC78" s="1"/>
    </row>
    <row r="79" spans="1:30" ht="18" customHeight="1" x14ac:dyDescent="0.25">
      <c r="B79" s="143" t="s">
        <v>90</v>
      </c>
      <c r="C79" s="143"/>
      <c r="D79" s="143"/>
      <c r="E79" s="143"/>
      <c r="F79" s="143" t="s">
        <v>91</v>
      </c>
      <c r="G79" s="14"/>
      <c r="K79" s="115"/>
      <c r="L79" s="124">
        <v>12</v>
      </c>
      <c r="M79" s="126">
        <f t="shared" si="12"/>
        <v>44606.774150130106</v>
      </c>
      <c r="N79" s="103">
        <f>IF(N78-Bahnverlauf!$E$11&lt;-180,N78-Bahnverlauf!$E$11+360,N78-Bahnverlauf!$E$11)</f>
        <v>-12.844185392741601</v>
      </c>
      <c r="O79" s="104">
        <f t="shared" si="13"/>
        <v>44607.288066144858</v>
      </c>
      <c r="P79" s="101">
        <f t="shared" si="8"/>
        <v>71.255814607258401</v>
      </c>
      <c r="Q79" s="102">
        <f t="shared" si="9"/>
        <v>44607.304194272569</v>
      </c>
      <c r="R79" s="103">
        <f>IF(P79+84.1&gt;180,P79+84.1-360,P79+84.1)</f>
        <v>155.3558146072584</v>
      </c>
      <c r="S79" s="104">
        <f t="shared" si="10"/>
        <v>44607.320322400279</v>
      </c>
      <c r="T79" s="101">
        <f>IF(R79+84.1&gt;180,R79+84.1-360,R79+84.1)</f>
        <v>-120.54418539274161</v>
      </c>
      <c r="U79" s="102">
        <f t="shared" si="11"/>
        <v>44607.33645052799</v>
      </c>
      <c r="Y79" s="87"/>
      <c r="Z79" s="87"/>
      <c r="AC79" s="1"/>
    </row>
    <row r="80" spans="1:30" ht="18" customHeight="1" x14ac:dyDescent="0.25">
      <c r="B80" s="143" t="s">
        <v>88</v>
      </c>
      <c r="C80" s="143"/>
      <c r="D80" s="143"/>
      <c r="E80" s="143"/>
      <c r="F80" s="143" t="s">
        <v>92</v>
      </c>
      <c r="G80" s="14"/>
      <c r="K80" s="115"/>
      <c r="L80" s="125">
        <v>13</v>
      </c>
      <c r="M80" s="126">
        <f t="shared" si="12"/>
        <v>44606.838662640948</v>
      </c>
      <c r="N80" s="103">
        <f>IF(N79-Bahnverlauf!$E$11&lt;-180,N79-Bahnverlauf!$E$11+360,N79-Bahnverlauf!$E$11)</f>
        <v>-36.394185392741605</v>
      </c>
      <c r="O80" s="104">
        <f t="shared" si="13"/>
        <v>44607.3525786557</v>
      </c>
      <c r="P80" s="101">
        <f t="shared" si="8"/>
        <v>47.70581460725839</v>
      </c>
      <c r="Q80" s="102">
        <f t="shared" si="9"/>
        <v>44607.368706783411</v>
      </c>
      <c r="R80" s="103">
        <f>IF(P80+84.1&gt;180,P80+84.1-360,P80+84.1)</f>
        <v>131.80581460725838</v>
      </c>
      <c r="S80" s="104">
        <f t="shared" si="10"/>
        <v>44607.384834911121</v>
      </c>
      <c r="T80" s="101">
        <f>IF(R80+84.1&gt;180,R80+84.1-360,R80+84.1)</f>
        <v>-144.09418539274162</v>
      </c>
      <c r="U80" s="102">
        <f t="shared" si="11"/>
        <v>44607.400963038832</v>
      </c>
      <c r="Y80" s="87"/>
      <c r="Z80" s="87"/>
      <c r="AC80" s="1"/>
    </row>
    <row r="81" spans="2:29" ht="18" customHeight="1" x14ac:dyDescent="0.25">
      <c r="B81" s="143" t="s">
        <v>89</v>
      </c>
      <c r="C81" s="143"/>
      <c r="D81" s="143"/>
      <c r="E81" s="143"/>
      <c r="F81" s="144" t="s">
        <v>93</v>
      </c>
      <c r="G81" s="14"/>
      <c r="K81" s="115"/>
      <c r="L81" s="124">
        <v>14</v>
      </c>
      <c r="M81" s="126">
        <f t="shared" si="12"/>
        <v>44606.90317515179</v>
      </c>
      <c r="N81" s="103">
        <f>IF(N80-Bahnverlauf!$E$11&lt;-180,N80-Bahnverlauf!$E$11+360,N80-Bahnverlauf!$E$11)</f>
        <v>-59.944185392741602</v>
      </c>
      <c r="O81" s="104">
        <f t="shared" si="13"/>
        <v>44607.417091166542</v>
      </c>
      <c r="P81" s="101">
        <f t="shared" si="8"/>
        <v>24.155814607258392</v>
      </c>
      <c r="Q81" s="102">
        <f t="shared" si="9"/>
        <v>44607.433219294253</v>
      </c>
      <c r="R81" s="103">
        <f>IF(P81+84.1&gt;180,P81+84.1-360,P81+84.1)</f>
        <v>108.25581460725839</v>
      </c>
      <c r="S81" s="104">
        <f t="shared" si="10"/>
        <v>44607.449347421963</v>
      </c>
      <c r="T81" s="101">
        <f>IF(R81+84.1&gt;180,R81+84.1-360,R81+84.1)</f>
        <v>-167.64418539274163</v>
      </c>
      <c r="U81" s="102">
        <f t="shared" si="11"/>
        <v>44607.465475549674</v>
      </c>
      <c r="Y81" s="87"/>
      <c r="Z81" s="87"/>
      <c r="AC81" s="1"/>
    </row>
    <row r="82" spans="2:29" ht="18" customHeight="1" x14ac:dyDescent="0.25">
      <c r="B82" s="143"/>
      <c r="C82" s="143"/>
      <c r="D82" s="143"/>
      <c r="E82" s="143"/>
      <c r="F82" s="143"/>
      <c r="G82" s="14"/>
      <c r="K82" s="115"/>
      <c r="L82" s="125">
        <v>15</v>
      </c>
      <c r="M82" s="126">
        <f t="shared" si="12"/>
        <v>44606.967687662633</v>
      </c>
      <c r="N82" s="103">
        <f>IF(N81-Bahnverlauf!$E$11&lt;-180,N81-Bahnverlauf!$E$11+360,N81-Bahnverlauf!$E$11)</f>
        <v>-83.494185392741599</v>
      </c>
      <c r="O82" s="104">
        <f t="shared" si="13"/>
        <v>44607.481603677385</v>
      </c>
      <c r="P82" s="101">
        <f t="shared" si="8"/>
        <v>0.6058146072583952</v>
      </c>
      <c r="Q82" s="102">
        <f t="shared" si="9"/>
        <v>44607.497731805095</v>
      </c>
      <c r="R82" s="103">
        <f>IF(P82+84.1&gt;180,P82+84.1-360,P82+84.1)</f>
        <v>84.70581460725839</v>
      </c>
      <c r="S82" s="104">
        <f t="shared" si="10"/>
        <v>44607.513859932806</v>
      </c>
      <c r="T82" s="101">
        <f>IF(R82+84.1&gt;180,R82+84.1-360,R82+84.1)</f>
        <v>168.80581460725838</v>
      </c>
      <c r="U82" s="102">
        <f t="shared" si="11"/>
        <v>44607.529988060516</v>
      </c>
      <c r="Y82" s="87"/>
      <c r="Z82" s="87"/>
      <c r="AC82" s="1"/>
    </row>
    <row r="83" spans="2:29" ht="18" customHeight="1" x14ac:dyDescent="0.25">
      <c r="B83" s="143"/>
      <c r="C83" s="143"/>
      <c r="D83" s="143"/>
      <c r="E83" s="143"/>
      <c r="F83" s="143"/>
      <c r="G83" s="14"/>
      <c r="K83" s="115"/>
      <c r="L83" s="124">
        <v>16</v>
      </c>
      <c r="M83" s="126">
        <f t="shared" si="12"/>
        <v>44607.032200173475</v>
      </c>
      <c r="N83" s="103">
        <f>IF(N82-Bahnverlauf!$E$11&lt;-180,N82-Bahnverlauf!$E$11+360,N82-Bahnverlauf!$E$11)</f>
        <v>-107.0441853927416</v>
      </c>
      <c r="O83" s="104">
        <f t="shared" si="13"/>
        <v>44607.546116188227</v>
      </c>
      <c r="P83" s="101">
        <f t="shared" ref="P83:P100" si="16">IF(N83+84.1&gt;180,N83+84.1-360,N83+84.1)</f>
        <v>-22.944185392741602</v>
      </c>
      <c r="Q83" s="102">
        <f t="shared" si="9"/>
        <v>44607.562244315937</v>
      </c>
      <c r="R83" s="103">
        <f t="shared" ref="R83:R100" si="17">IF(P83+84.1&gt;180,P83+84.1-360,P83+84.1)</f>
        <v>61.155814607258392</v>
      </c>
      <c r="S83" s="104">
        <f t="shared" si="10"/>
        <v>44607.578372443648</v>
      </c>
      <c r="T83" s="101">
        <f t="shared" ref="T83:T100" si="18">IF(R83+84.1&gt;180,R83+84.1-360,R83+84.1)</f>
        <v>145.2558146072584</v>
      </c>
      <c r="U83" s="102">
        <f t="shared" si="11"/>
        <v>44607.594500571358</v>
      </c>
      <c r="Y83" s="87"/>
      <c r="Z83" s="87"/>
      <c r="AC83" s="1"/>
    </row>
    <row r="84" spans="2:29" ht="18" customHeight="1" x14ac:dyDescent="0.25">
      <c r="B84" s="143"/>
      <c r="C84" s="143"/>
      <c r="D84" s="143"/>
      <c r="E84" s="143"/>
      <c r="F84" s="143"/>
      <c r="G84" s="14"/>
      <c r="K84" s="115"/>
      <c r="L84" s="125">
        <v>17</v>
      </c>
      <c r="M84" s="126">
        <f t="shared" si="12"/>
        <v>44607.096712684317</v>
      </c>
      <c r="N84" s="103">
        <f>IF(N83-Bahnverlauf!$E$11&lt;-180,N83-Bahnverlauf!$E$11+360,N83-Bahnverlauf!$E$11)</f>
        <v>-130.59418539274159</v>
      </c>
      <c r="O84" s="104">
        <f t="shared" si="13"/>
        <v>44607.610628699069</v>
      </c>
      <c r="P84" s="101">
        <f t="shared" si="16"/>
        <v>-46.494185392741599</v>
      </c>
      <c r="Q84" s="102">
        <f t="shared" si="9"/>
        <v>44607.626756826779</v>
      </c>
      <c r="R84" s="103">
        <f t="shared" si="17"/>
        <v>37.605814607258395</v>
      </c>
      <c r="S84" s="104">
        <f t="shared" si="10"/>
        <v>44607.64288495449</v>
      </c>
      <c r="T84" s="101">
        <f t="shared" si="18"/>
        <v>121.70581460725839</v>
      </c>
      <c r="U84" s="102">
        <f t="shared" si="11"/>
        <v>44607.659013082201</v>
      </c>
      <c r="Y84" s="87"/>
      <c r="Z84" s="87"/>
      <c r="AC84" s="1"/>
    </row>
    <row r="85" spans="2:29" ht="18" customHeight="1" x14ac:dyDescent="0.25">
      <c r="B85" s="143" t="s">
        <v>94</v>
      </c>
      <c r="C85" s="143"/>
      <c r="D85" s="143"/>
      <c r="E85" s="143"/>
      <c r="F85" s="143"/>
      <c r="G85" s="14"/>
      <c r="K85" s="115"/>
      <c r="L85" s="124">
        <v>18</v>
      </c>
      <c r="M85" s="126">
        <f t="shared" si="12"/>
        <v>44607.161225195159</v>
      </c>
      <c r="N85" s="103">
        <f>IF(N84-Bahnverlauf!$E$11&lt;-180,N84-Bahnverlauf!$E$11+360,N84-Bahnverlauf!$E$11)</f>
        <v>-154.1441853927416</v>
      </c>
      <c r="O85" s="104">
        <f t="shared" si="13"/>
        <v>44607.675141209911</v>
      </c>
      <c r="P85" s="101">
        <f t="shared" si="16"/>
        <v>-70.04418539274161</v>
      </c>
      <c r="Q85" s="102">
        <f t="shared" si="9"/>
        <v>44607.691269337622</v>
      </c>
      <c r="R85" s="103">
        <f t="shared" si="17"/>
        <v>14.055814607258384</v>
      </c>
      <c r="S85" s="104">
        <f t="shared" si="10"/>
        <v>44607.707397465332</v>
      </c>
      <c r="T85" s="101">
        <f t="shared" si="18"/>
        <v>98.155814607258378</v>
      </c>
      <c r="U85" s="102">
        <f t="shared" si="11"/>
        <v>44607.723525593043</v>
      </c>
      <c r="Y85" s="87"/>
      <c r="Z85" s="87"/>
    </row>
    <row r="86" spans="2:29" ht="18" customHeight="1" x14ac:dyDescent="0.25">
      <c r="B86" s="143" t="s">
        <v>143</v>
      </c>
      <c r="C86" s="143"/>
      <c r="D86" s="143"/>
      <c r="E86" s="143"/>
      <c r="F86" s="143"/>
      <c r="G86" s="14"/>
      <c r="K86" s="115"/>
      <c r="L86" s="125">
        <v>19</v>
      </c>
      <c r="M86" s="126">
        <f t="shared" si="12"/>
        <v>44607.225737706001</v>
      </c>
      <c r="N86" s="103">
        <f>IF(N85-Bahnverlauf!$E$11&lt;-180,N85-Bahnverlauf!$E$11+360,N85-Bahnverlauf!$E$11)</f>
        <v>-177.69418539274162</v>
      </c>
      <c r="O86" s="104">
        <f t="shared" si="13"/>
        <v>44607.739653720753</v>
      </c>
      <c r="P86" s="101">
        <f t="shared" si="16"/>
        <v>-93.594185392741622</v>
      </c>
      <c r="Q86" s="102">
        <f t="shared" si="9"/>
        <v>44607.755781848464</v>
      </c>
      <c r="R86" s="103">
        <f t="shared" si="17"/>
        <v>-9.4941853927416275</v>
      </c>
      <c r="S86" s="104">
        <f t="shared" si="10"/>
        <v>44607.771909976174</v>
      </c>
      <c r="T86" s="101">
        <f t="shared" si="18"/>
        <v>74.605814607258367</v>
      </c>
      <c r="U86" s="102">
        <f t="shared" si="11"/>
        <v>44607.788038103885</v>
      </c>
    </row>
    <row r="87" spans="2:29" ht="18" customHeight="1" x14ac:dyDescent="0.25">
      <c r="B87" s="143" t="s">
        <v>97</v>
      </c>
      <c r="C87" s="143"/>
      <c r="D87" s="143"/>
      <c r="E87" s="143"/>
      <c r="F87" s="143"/>
      <c r="G87" s="14"/>
      <c r="K87" s="115"/>
      <c r="L87" s="124">
        <v>20</v>
      </c>
      <c r="M87" s="126">
        <f t="shared" si="12"/>
        <v>44607.290250216844</v>
      </c>
      <c r="N87" s="103">
        <f>IF(N86-Bahnverlauf!$E$11&lt;-180,N86-Bahnverlauf!$E$11+360,N86-Bahnverlauf!$E$11)</f>
        <v>158.75581460725837</v>
      </c>
      <c r="O87" s="104">
        <f t="shared" si="13"/>
        <v>44607.804166231595</v>
      </c>
      <c r="P87" s="101">
        <f t="shared" si="16"/>
        <v>-117.14418539274163</v>
      </c>
      <c r="Q87" s="102">
        <f t="shared" si="9"/>
        <v>44607.820294359306</v>
      </c>
      <c r="R87" s="103">
        <f t="shared" si="17"/>
        <v>-33.044185392741639</v>
      </c>
      <c r="S87" s="104">
        <f t="shared" si="10"/>
        <v>44607.836422487017</v>
      </c>
      <c r="T87" s="101">
        <f t="shared" si="18"/>
        <v>51.055814607258355</v>
      </c>
      <c r="U87" s="102">
        <f t="shared" si="11"/>
        <v>44607.852550614727</v>
      </c>
    </row>
    <row r="88" spans="2:29" ht="18" customHeight="1" x14ac:dyDescent="0.25">
      <c r="B88" s="143" t="s">
        <v>144</v>
      </c>
      <c r="C88" s="143"/>
      <c r="D88" s="143"/>
      <c r="E88" s="143"/>
      <c r="F88" s="143"/>
      <c r="G88" s="14"/>
      <c r="K88" s="115"/>
      <c r="L88" s="125">
        <v>21</v>
      </c>
      <c r="M88" s="126">
        <f t="shared" si="12"/>
        <v>44607.354762727686</v>
      </c>
      <c r="N88" s="103">
        <f>IF(N87-Bahnverlauf!$E$11&lt;-180,N87-Bahnverlauf!$E$11+360,N87-Bahnverlauf!$E$11)</f>
        <v>135.20581460725836</v>
      </c>
      <c r="O88" s="104">
        <f t="shared" si="13"/>
        <v>44607.868678742438</v>
      </c>
      <c r="P88" s="101">
        <f t="shared" si="16"/>
        <v>-140.69418539274164</v>
      </c>
      <c r="Q88" s="102">
        <f t="shared" si="9"/>
        <v>44607.884806870148</v>
      </c>
      <c r="R88" s="103">
        <f t="shared" si="17"/>
        <v>-56.59418539274165</v>
      </c>
      <c r="S88" s="104">
        <f t="shared" si="10"/>
        <v>44607.900934997859</v>
      </c>
      <c r="T88" s="101">
        <f t="shared" si="18"/>
        <v>27.505814607258344</v>
      </c>
      <c r="U88" s="102">
        <f t="shared" si="11"/>
        <v>44607.917063125569</v>
      </c>
    </row>
    <row r="89" spans="2:29" ht="18" customHeight="1" x14ac:dyDescent="0.25">
      <c r="B89" s="143"/>
      <c r="C89" s="143"/>
      <c r="D89" s="143"/>
      <c r="E89" s="143"/>
      <c r="F89" s="143"/>
      <c r="K89" s="115"/>
      <c r="L89" s="124">
        <v>22</v>
      </c>
      <c r="M89" s="126">
        <f t="shared" si="12"/>
        <v>44607.419275238528</v>
      </c>
      <c r="N89" s="103">
        <f>IF(N88-Bahnverlauf!$E$11&lt;-180,N88-Bahnverlauf!$E$11+360,N88-Bahnverlauf!$E$11)</f>
        <v>111.65581460725836</v>
      </c>
      <c r="O89" s="104">
        <f t="shared" si="13"/>
        <v>44607.93319125328</v>
      </c>
      <c r="P89" s="101">
        <f t="shared" si="16"/>
        <v>-164.24418539274166</v>
      </c>
      <c r="Q89" s="102">
        <f t="shared" si="9"/>
        <v>44607.94931938099</v>
      </c>
      <c r="R89" s="103">
        <f t="shared" si="17"/>
        <v>-80.144185392741662</v>
      </c>
      <c r="S89" s="104">
        <f t="shared" si="10"/>
        <v>44607.965447508701</v>
      </c>
      <c r="T89" s="101">
        <f t="shared" si="18"/>
        <v>3.9558146072583327</v>
      </c>
      <c r="U89" s="102">
        <f t="shared" si="11"/>
        <v>44607.981575636411</v>
      </c>
    </row>
    <row r="90" spans="2:29" ht="18" customHeight="1" x14ac:dyDescent="0.25">
      <c r="B90" s="143" t="s">
        <v>113</v>
      </c>
      <c r="C90" s="143"/>
      <c r="D90" s="143"/>
      <c r="E90" s="143"/>
      <c r="F90" s="143"/>
      <c r="K90" s="115"/>
      <c r="L90" s="125">
        <v>23</v>
      </c>
      <c r="M90" s="126">
        <f t="shared" si="12"/>
        <v>44607.48378774937</v>
      </c>
      <c r="N90" s="103">
        <f>IF(N89-Bahnverlauf!$E$11&lt;-180,N89-Bahnverlauf!$E$11+360,N89-Bahnverlauf!$E$11)</f>
        <v>88.105814607258367</v>
      </c>
      <c r="O90" s="104">
        <f t="shared" si="13"/>
        <v>44607.997703764122</v>
      </c>
      <c r="P90" s="101">
        <f t="shared" si="16"/>
        <v>172.20581460725836</v>
      </c>
      <c r="Q90" s="102">
        <f t="shared" si="9"/>
        <v>44608.013831891833</v>
      </c>
      <c r="R90" s="103">
        <f t="shared" si="17"/>
        <v>-103.69418539274164</v>
      </c>
      <c r="S90" s="104">
        <f t="shared" si="10"/>
        <v>44608.029960019543</v>
      </c>
      <c r="T90" s="101">
        <f t="shared" si="18"/>
        <v>-19.59418539274165</v>
      </c>
      <c r="U90" s="102">
        <f t="shared" si="11"/>
        <v>44608.046088147254</v>
      </c>
      <c r="V90" s="7"/>
      <c r="W90" s="10"/>
      <c r="X90" s="15"/>
      <c r="Y90" s="15"/>
    </row>
    <row r="91" spans="2:29" s="76" customFormat="1" ht="18" customHeight="1" x14ac:dyDescent="0.25">
      <c r="B91" s="143"/>
      <c r="C91" s="143"/>
      <c r="D91" s="143"/>
      <c r="E91" s="143"/>
      <c r="F91" s="143"/>
      <c r="K91" s="117"/>
      <c r="L91" s="125">
        <v>24</v>
      </c>
      <c r="M91" s="126">
        <f t="shared" si="12"/>
        <v>44607.548300260212</v>
      </c>
      <c r="N91" s="118">
        <f>IF(N90-Bahnverlauf!$E$11&lt;-180,N90-Bahnverlauf!$E$11+360,N90-Bahnverlauf!$E$11)</f>
        <v>64.55581460725837</v>
      </c>
      <c r="O91" s="104">
        <f t="shared" si="13"/>
        <v>44608.062216274964</v>
      </c>
      <c r="P91" s="119">
        <f t="shared" si="16"/>
        <v>148.65581460725838</v>
      </c>
      <c r="Q91" s="102">
        <f t="shared" si="9"/>
        <v>44608.078344402675</v>
      </c>
      <c r="R91" s="118">
        <f t="shared" si="17"/>
        <v>-127.24418539274163</v>
      </c>
      <c r="S91" s="104">
        <f t="shared" si="10"/>
        <v>44608.094472530385</v>
      </c>
      <c r="T91" s="119">
        <f t="shared" si="18"/>
        <v>-43.144185392741633</v>
      </c>
      <c r="U91" s="102">
        <f t="shared" si="11"/>
        <v>44608.110600658096</v>
      </c>
      <c r="V91" s="120"/>
      <c r="W91" s="121"/>
      <c r="X91" s="238"/>
      <c r="Y91" s="238"/>
      <c r="AA91" s="152"/>
      <c r="AB91" s="152"/>
    </row>
    <row r="92" spans="2:29" ht="18" customHeight="1" x14ac:dyDescent="0.25">
      <c r="B92" s="143" t="s">
        <v>95</v>
      </c>
      <c r="C92" s="143"/>
      <c r="D92" s="143"/>
      <c r="E92" s="143"/>
      <c r="F92" s="143"/>
      <c r="K92" s="115"/>
      <c r="L92" s="125">
        <v>25</v>
      </c>
      <c r="M92" s="126">
        <f t="shared" si="12"/>
        <v>44607.612812771054</v>
      </c>
      <c r="N92" s="103">
        <f>IF(N91-Bahnverlauf!$E$11&lt;-180,N91-Bahnverlauf!$E$11+360,N91-Bahnverlauf!$E$11)</f>
        <v>41.005814607258372</v>
      </c>
      <c r="O92" s="104">
        <f t="shared" si="13"/>
        <v>44608.126728785806</v>
      </c>
      <c r="P92" s="101">
        <f t="shared" si="16"/>
        <v>125.10581460725837</v>
      </c>
      <c r="Q92" s="102">
        <f t="shared" si="9"/>
        <v>44608.142856913517</v>
      </c>
      <c r="R92" s="103">
        <f t="shared" si="17"/>
        <v>-150.79418539274164</v>
      </c>
      <c r="S92" s="104">
        <f t="shared" si="10"/>
        <v>44608.158985041227</v>
      </c>
      <c r="T92" s="101">
        <f t="shared" si="18"/>
        <v>-66.694185392741645</v>
      </c>
      <c r="U92" s="102">
        <f t="shared" si="11"/>
        <v>44608.175113168938</v>
      </c>
      <c r="V92" s="7"/>
      <c r="W92" s="10"/>
      <c r="X92" s="15"/>
      <c r="Y92" s="15"/>
    </row>
    <row r="93" spans="2:29" ht="18" customHeight="1" x14ac:dyDescent="0.25">
      <c r="B93" s="143" t="s">
        <v>96</v>
      </c>
      <c r="C93" s="143"/>
      <c r="D93" s="143"/>
      <c r="E93" s="143"/>
      <c r="F93" s="143"/>
      <c r="K93" s="115"/>
      <c r="L93" s="124">
        <v>26</v>
      </c>
      <c r="M93" s="126">
        <f t="shared" si="12"/>
        <v>44607.677325281897</v>
      </c>
      <c r="N93" s="103">
        <f>IF(N92-Bahnverlauf!$E$11&lt;-180,N92-Bahnverlauf!$E$11+360,N92-Bahnverlauf!$E$11)</f>
        <v>17.455814607258372</v>
      </c>
      <c r="O93" s="104">
        <f t="shared" si="13"/>
        <v>44608.191241296649</v>
      </c>
      <c r="P93" s="101">
        <f t="shared" si="16"/>
        <v>101.55581460725837</v>
      </c>
      <c r="Q93" s="102">
        <f t="shared" si="9"/>
        <v>44608.207369424359</v>
      </c>
      <c r="R93" s="103">
        <f t="shared" si="17"/>
        <v>-174.34418539274162</v>
      </c>
      <c r="S93" s="104">
        <f t="shared" si="10"/>
        <v>44608.22349755207</v>
      </c>
      <c r="T93" s="101">
        <f t="shared" si="18"/>
        <v>-90.244185392741628</v>
      </c>
      <c r="U93" s="102">
        <f t="shared" si="11"/>
        <v>44608.23962567978</v>
      </c>
    </row>
    <row r="94" spans="2:29" ht="18" customHeight="1" x14ac:dyDescent="0.25">
      <c r="B94" s="143" t="s">
        <v>102</v>
      </c>
      <c r="C94" s="143"/>
      <c r="D94" s="143"/>
      <c r="E94" s="143"/>
      <c r="F94" s="143"/>
      <c r="K94" s="115"/>
      <c r="L94" s="125">
        <v>27</v>
      </c>
      <c r="M94" s="126">
        <f t="shared" si="12"/>
        <v>44607.741837792739</v>
      </c>
      <c r="N94" s="103">
        <f>IF(N93-Bahnverlauf!$E$11&lt;-180,N93-Bahnverlauf!$E$11+360,N93-Bahnverlauf!$E$11)</f>
        <v>-6.094185392741629</v>
      </c>
      <c r="O94" s="104">
        <f t="shared" si="13"/>
        <v>44608.255753807491</v>
      </c>
      <c r="P94" s="101">
        <f t="shared" si="16"/>
        <v>78.005814607258372</v>
      </c>
      <c r="Q94" s="102">
        <f t="shared" si="9"/>
        <v>44608.271881935201</v>
      </c>
      <c r="R94" s="103">
        <f t="shared" si="17"/>
        <v>162.10581460725837</v>
      </c>
      <c r="S94" s="104">
        <f t="shared" si="10"/>
        <v>44608.288010062912</v>
      </c>
      <c r="T94" s="101">
        <f t="shared" si="18"/>
        <v>-113.79418539274164</v>
      </c>
      <c r="U94" s="102">
        <f t="shared" si="11"/>
        <v>44608.304138190622</v>
      </c>
    </row>
    <row r="95" spans="2:29" ht="18" customHeight="1" x14ac:dyDescent="0.25">
      <c r="K95" s="115"/>
      <c r="L95" s="124">
        <v>28</v>
      </c>
      <c r="M95" s="126">
        <f t="shared" si="12"/>
        <v>44607.806350303581</v>
      </c>
      <c r="N95" s="103">
        <f>IF(N94-Bahnverlauf!$E$11&lt;-180,N94-Bahnverlauf!$E$11+360,N94-Bahnverlauf!$E$11)</f>
        <v>-29.64418539274163</v>
      </c>
      <c r="O95" s="104">
        <f t="shared" si="13"/>
        <v>44608.320266318333</v>
      </c>
      <c r="P95" s="101">
        <f t="shared" si="16"/>
        <v>54.455814607258361</v>
      </c>
      <c r="Q95" s="102">
        <f t="shared" si="9"/>
        <v>44608.336394446043</v>
      </c>
      <c r="R95" s="103">
        <f t="shared" si="17"/>
        <v>138.55581460725836</v>
      </c>
      <c r="S95" s="104">
        <f t="shared" si="10"/>
        <v>44608.352522573754</v>
      </c>
      <c r="T95" s="101">
        <f t="shared" si="18"/>
        <v>-137.34418539274165</v>
      </c>
      <c r="U95" s="102">
        <f t="shared" si="11"/>
        <v>44608.368650701465</v>
      </c>
    </row>
    <row r="96" spans="2:29" ht="18" customHeight="1" x14ac:dyDescent="0.35">
      <c r="B96" s="2"/>
      <c r="G96" s="35"/>
      <c r="H96" s="14"/>
      <c r="I96" s="14"/>
      <c r="K96" s="115"/>
      <c r="L96" s="125">
        <v>29</v>
      </c>
      <c r="M96" s="126">
        <f t="shared" si="12"/>
        <v>44607.870862814423</v>
      </c>
      <c r="N96" s="103">
        <f>IF(N95-Bahnverlauf!$E$11&lt;-180,N95-Bahnverlauf!$E$11+360,N95-Bahnverlauf!$E$11)</f>
        <v>-53.19418539274163</v>
      </c>
      <c r="O96" s="104">
        <f t="shared" si="13"/>
        <v>44608.384778829175</v>
      </c>
      <c r="P96" s="101">
        <f t="shared" si="16"/>
        <v>30.905814607258364</v>
      </c>
      <c r="Q96" s="102">
        <f t="shared" si="9"/>
        <v>44608.400906956886</v>
      </c>
      <c r="R96" s="103">
        <f t="shared" si="17"/>
        <v>115.00581460725836</v>
      </c>
      <c r="S96" s="104">
        <f t="shared" si="10"/>
        <v>44608.417035084596</v>
      </c>
      <c r="T96" s="101">
        <f t="shared" si="18"/>
        <v>-160.89418539274163</v>
      </c>
      <c r="U96" s="102">
        <f t="shared" si="11"/>
        <v>44608.433163212307</v>
      </c>
    </row>
    <row r="97" spans="2:29" ht="18" customHeight="1" x14ac:dyDescent="0.25">
      <c r="G97" s="28"/>
      <c r="H97" s="14"/>
      <c r="I97" s="14"/>
      <c r="K97" s="115"/>
      <c r="L97" s="124">
        <v>30</v>
      </c>
      <c r="M97" s="126">
        <f t="shared" si="12"/>
        <v>44607.935375325265</v>
      </c>
      <c r="N97" s="103">
        <f>IF(N96-Bahnverlauf!$E$11&lt;-180,N96-Bahnverlauf!$E$11+360,N96-Bahnverlauf!$E$11)</f>
        <v>-76.744185392741628</v>
      </c>
      <c r="O97" s="104">
        <f t="shared" si="13"/>
        <v>44608.449291340017</v>
      </c>
      <c r="P97" s="101">
        <f t="shared" si="16"/>
        <v>7.3558146072583668</v>
      </c>
      <c r="Q97" s="102">
        <f t="shared" si="9"/>
        <v>44608.465419467728</v>
      </c>
      <c r="R97" s="103">
        <f t="shared" si="17"/>
        <v>91.455814607258361</v>
      </c>
      <c r="S97" s="104">
        <f t="shared" si="10"/>
        <v>44608.481547595438</v>
      </c>
      <c r="T97" s="101">
        <f t="shared" si="18"/>
        <v>175.55581460725836</v>
      </c>
      <c r="U97" s="102">
        <f t="shared" si="11"/>
        <v>44608.497675723149</v>
      </c>
    </row>
    <row r="98" spans="2:29" ht="18" customHeight="1" x14ac:dyDescent="0.35">
      <c r="B98" s="12"/>
      <c r="C98" s="6"/>
      <c r="G98" s="28"/>
      <c r="H98" s="14"/>
      <c r="I98" s="14"/>
      <c r="K98" s="115"/>
      <c r="L98" s="125">
        <v>31</v>
      </c>
      <c r="M98" s="126">
        <f t="shared" si="12"/>
        <v>44607.999887836108</v>
      </c>
      <c r="N98" s="103">
        <f>IF(N97-Bahnverlauf!$E$11&lt;-180,N97-Bahnverlauf!$E$11+360,N97-Bahnverlauf!$E$11)</f>
        <v>-100.29418539274162</v>
      </c>
      <c r="O98" s="104">
        <f t="shared" si="13"/>
        <v>44608.513803850859</v>
      </c>
      <c r="P98" s="101">
        <f t="shared" si="16"/>
        <v>-16.19418539274163</v>
      </c>
      <c r="Q98" s="102">
        <f t="shared" si="9"/>
        <v>44608.52993197857</v>
      </c>
      <c r="R98" s="103">
        <f t="shared" si="17"/>
        <v>67.905814607258364</v>
      </c>
      <c r="S98" s="104">
        <f t="shared" si="10"/>
        <v>44608.54606010628</v>
      </c>
      <c r="T98" s="101">
        <f t="shared" si="18"/>
        <v>152.00581460725834</v>
      </c>
      <c r="U98" s="102">
        <f t="shared" si="11"/>
        <v>44608.562188233991</v>
      </c>
    </row>
    <row r="99" spans="2:29" ht="18" customHeight="1" x14ac:dyDescent="0.25">
      <c r="G99" s="38"/>
      <c r="H99" s="14"/>
      <c r="I99" s="14"/>
      <c r="K99" s="117"/>
      <c r="L99" s="125">
        <v>32</v>
      </c>
      <c r="M99" s="126">
        <f t="shared" si="12"/>
        <v>44608.06440034695</v>
      </c>
      <c r="N99" s="118">
        <f>IF(N98-Bahnverlauf!$E$11&lt;-180,N98-Bahnverlauf!$E$11+360,N98-Bahnverlauf!$E$11)</f>
        <v>-123.84418539274162</v>
      </c>
      <c r="O99" s="104">
        <f t="shared" si="13"/>
        <v>44608.578316361702</v>
      </c>
      <c r="P99" s="119">
        <f t="shared" si="16"/>
        <v>-39.744185392741628</v>
      </c>
      <c r="Q99" s="102">
        <f t="shared" ref="Q99:Q130" si="19">O99+$R$30/1440/4</f>
        <v>44608.594444489412</v>
      </c>
      <c r="R99" s="118">
        <f t="shared" si="17"/>
        <v>44.355814607258367</v>
      </c>
      <c r="S99" s="104">
        <f t="shared" ref="S99:S130" si="20">Q99+$R$30/1440/4</f>
        <v>44608.610572617123</v>
      </c>
      <c r="T99" s="119">
        <f t="shared" si="18"/>
        <v>128.45581460725836</v>
      </c>
      <c r="U99" s="102">
        <f t="shared" ref="U99:U130" si="21">S99+$R$30/1440/4</f>
        <v>44608.626700744833</v>
      </c>
    </row>
    <row r="100" spans="2:29" ht="18" customHeight="1" x14ac:dyDescent="0.25">
      <c r="G100" s="39"/>
      <c r="H100" s="14"/>
      <c r="I100" s="14"/>
      <c r="K100" s="117"/>
      <c r="L100" s="125">
        <v>33</v>
      </c>
      <c r="M100" s="126">
        <f t="shared" ref="M100:M131" si="22">M99+$R$30/1440</f>
        <v>44608.128912857792</v>
      </c>
      <c r="N100" s="118">
        <f>IF(N99-Bahnverlauf!$E$11&lt;-180,N99-Bahnverlauf!$E$11+360,N99-Bahnverlauf!$E$11)</f>
        <v>-147.39418539274163</v>
      </c>
      <c r="O100" s="104">
        <f t="shared" ref="O100:O131" si="23">O99+$R$30/1440</f>
        <v>44608.642828872544</v>
      </c>
      <c r="P100" s="119">
        <f t="shared" si="16"/>
        <v>-63.294185392741639</v>
      </c>
      <c r="Q100" s="102">
        <f t="shared" si="19"/>
        <v>44608.658957000254</v>
      </c>
      <c r="R100" s="118">
        <f t="shared" si="17"/>
        <v>20.805814607258355</v>
      </c>
      <c r="S100" s="104">
        <f t="shared" si="20"/>
        <v>44608.675085127965</v>
      </c>
      <c r="T100" s="119">
        <f t="shared" si="18"/>
        <v>104.90581460725835</v>
      </c>
      <c r="U100" s="102">
        <f t="shared" si="21"/>
        <v>44608.691213255675</v>
      </c>
      <c r="V100" s="47"/>
    </row>
    <row r="101" spans="2:29" ht="18" customHeight="1" x14ac:dyDescent="0.25">
      <c r="G101" s="28"/>
      <c r="H101" s="14"/>
      <c r="I101" s="14"/>
      <c r="K101" s="117"/>
      <c r="L101" s="125">
        <v>34</v>
      </c>
      <c r="M101" s="126">
        <f t="shared" si="22"/>
        <v>44608.193425368634</v>
      </c>
      <c r="N101" s="118">
        <f>IF(N100-Bahnverlauf!$E$11&lt;-180,N100-Bahnverlauf!$E$11+360,N100-Bahnverlauf!$E$11)</f>
        <v>-170.94418539274164</v>
      </c>
      <c r="O101" s="104">
        <f t="shared" si="23"/>
        <v>44608.707341383386</v>
      </c>
      <c r="P101" s="119">
        <f t="shared" ref="P101:P147" si="24">IF(N101+84.1&gt;180,N101+84.1-360,N101+84.1)</f>
        <v>-86.84418539274165</v>
      </c>
      <c r="Q101" s="102">
        <f t="shared" si="19"/>
        <v>44608.723469511096</v>
      </c>
      <c r="R101" s="118">
        <f t="shared" ref="R101:R147" si="25">IF(P101+84.1&gt;180,P101+84.1-360,P101+84.1)</f>
        <v>-2.744185392741656</v>
      </c>
      <c r="S101" s="104">
        <f t="shared" si="20"/>
        <v>44608.739597638807</v>
      </c>
      <c r="T101" s="119">
        <f t="shared" ref="T101:T147" si="26">IF(R101+84.1&gt;180,R101+84.1-360,R101+84.1)</f>
        <v>81.355814607258338</v>
      </c>
      <c r="U101" s="102">
        <f t="shared" si="21"/>
        <v>44608.755725766518</v>
      </c>
      <c r="V101" s="10"/>
    </row>
    <row r="102" spans="2:29" ht="18" customHeight="1" x14ac:dyDescent="0.25">
      <c r="K102" s="117"/>
      <c r="L102" s="125">
        <v>35</v>
      </c>
      <c r="M102" s="126">
        <f t="shared" si="22"/>
        <v>44608.257937879476</v>
      </c>
      <c r="N102" s="118">
        <f>IF(N101-Bahnverlauf!$E$11&lt;-180,N101-Bahnverlauf!$E$11+360,N101-Bahnverlauf!$E$11)</f>
        <v>165.50581460725834</v>
      </c>
      <c r="O102" s="104">
        <f t="shared" si="23"/>
        <v>44608.771853894228</v>
      </c>
      <c r="P102" s="119">
        <f t="shared" si="24"/>
        <v>-110.39418539274166</v>
      </c>
      <c r="Q102" s="102">
        <f t="shared" si="19"/>
        <v>44608.787982021939</v>
      </c>
      <c r="R102" s="118">
        <f t="shared" si="25"/>
        <v>-26.294185392741667</v>
      </c>
      <c r="S102" s="104">
        <f t="shared" si="20"/>
        <v>44608.804110149649</v>
      </c>
      <c r="T102" s="119">
        <f t="shared" si="26"/>
        <v>57.805814607258327</v>
      </c>
      <c r="U102" s="102">
        <f t="shared" si="21"/>
        <v>44608.82023827736</v>
      </c>
    </row>
    <row r="103" spans="2:29" ht="18" customHeight="1" x14ac:dyDescent="0.25">
      <c r="K103" s="117"/>
      <c r="L103" s="125">
        <v>36</v>
      </c>
      <c r="M103" s="126">
        <f t="shared" si="22"/>
        <v>44608.322450390318</v>
      </c>
      <c r="N103" s="118">
        <f>IF(N102-Bahnverlauf!$E$11&lt;-180,N102-Bahnverlauf!$E$11+360,N102-Bahnverlauf!$E$11)</f>
        <v>141.95581460725833</v>
      </c>
      <c r="O103" s="104">
        <f t="shared" si="23"/>
        <v>44608.83636640507</v>
      </c>
      <c r="P103" s="119">
        <f t="shared" si="24"/>
        <v>-133.94418539274167</v>
      </c>
      <c r="Q103" s="102">
        <f t="shared" si="19"/>
        <v>44608.852494532781</v>
      </c>
      <c r="R103" s="118">
        <f t="shared" si="25"/>
        <v>-49.844185392741679</v>
      </c>
      <c r="S103" s="104">
        <f t="shared" si="20"/>
        <v>44608.868622660491</v>
      </c>
      <c r="T103" s="119">
        <f t="shared" si="26"/>
        <v>34.255814607258316</v>
      </c>
      <c r="U103" s="102">
        <f t="shared" si="21"/>
        <v>44608.884750788202</v>
      </c>
    </row>
    <row r="104" spans="2:29" ht="18" customHeight="1" x14ac:dyDescent="0.25">
      <c r="B104" s="13"/>
      <c r="F104" s="14"/>
      <c r="G104" s="14"/>
      <c r="H104" s="14"/>
      <c r="I104" s="14"/>
      <c r="K104" s="117"/>
      <c r="L104" s="125">
        <v>37</v>
      </c>
      <c r="M104" s="126">
        <f t="shared" si="22"/>
        <v>44608.386962901161</v>
      </c>
      <c r="N104" s="118">
        <f>IF(N103-Bahnverlauf!$E$11&lt;-180,N103-Bahnverlauf!$E$11+360,N103-Bahnverlauf!$E$11)</f>
        <v>118.40581460725834</v>
      </c>
      <c r="O104" s="104">
        <f t="shared" si="23"/>
        <v>44608.900878915912</v>
      </c>
      <c r="P104" s="119">
        <f t="shared" si="24"/>
        <v>-157.49418539274166</v>
      </c>
      <c r="Q104" s="102">
        <f t="shared" si="19"/>
        <v>44608.917007043623</v>
      </c>
      <c r="R104" s="118">
        <f t="shared" si="25"/>
        <v>-73.394185392741662</v>
      </c>
      <c r="S104" s="104">
        <f t="shared" si="20"/>
        <v>44608.933135171334</v>
      </c>
      <c r="T104" s="119">
        <f t="shared" si="26"/>
        <v>10.705814607258333</v>
      </c>
      <c r="U104" s="102">
        <f t="shared" si="21"/>
        <v>44608.949263299044</v>
      </c>
      <c r="V104" s="48"/>
      <c r="W104" s="10"/>
      <c r="X104" s="15"/>
      <c r="Y104" s="15"/>
    </row>
    <row r="105" spans="2:29" ht="18" customHeight="1" x14ac:dyDescent="0.25">
      <c r="B105" s="13"/>
      <c r="F105" s="14"/>
      <c r="G105" s="14"/>
      <c r="H105" s="22"/>
      <c r="I105" s="23"/>
      <c r="K105" s="117"/>
      <c r="L105" s="125">
        <v>38</v>
      </c>
      <c r="M105" s="126">
        <f t="shared" si="22"/>
        <v>44608.451475412003</v>
      </c>
      <c r="N105" s="118">
        <f>IF(N104-Bahnverlauf!$E$11&lt;-180,N104-Bahnverlauf!$E$11+360,N104-Bahnverlauf!$E$11)</f>
        <v>94.855814607258338</v>
      </c>
      <c r="O105" s="104">
        <f t="shared" si="23"/>
        <v>44608.965391426755</v>
      </c>
      <c r="P105" s="119">
        <f t="shared" si="24"/>
        <v>178.95581460725833</v>
      </c>
      <c r="Q105" s="102">
        <f t="shared" si="19"/>
        <v>44608.981519554465</v>
      </c>
      <c r="R105" s="118">
        <f t="shared" si="25"/>
        <v>-96.944185392741701</v>
      </c>
      <c r="S105" s="104">
        <f t="shared" si="20"/>
        <v>44608.997647682176</v>
      </c>
      <c r="T105" s="119">
        <f t="shared" si="26"/>
        <v>-12.844185392741707</v>
      </c>
      <c r="U105" s="102">
        <f t="shared" si="21"/>
        <v>44609.013775809886</v>
      </c>
      <c r="V105" s="48"/>
      <c r="W105" s="10"/>
      <c r="X105" s="15"/>
      <c r="Y105" s="15"/>
    </row>
    <row r="106" spans="2:29" ht="18" customHeight="1" x14ac:dyDescent="0.25">
      <c r="B106" s="13"/>
      <c r="F106" s="14"/>
      <c r="G106" s="14"/>
      <c r="H106" s="15"/>
      <c r="I106" s="14"/>
      <c r="K106" s="117"/>
      <c r="L106" s="125">
        <v>39</v>
      </c>
      <c r="M106" s="126">
        <f t="shared" si="22"/>
        <v>44608.515987922845</v>
      </c>
      <c r="N106" s="118">
        <f>IF(N105-Bahnverlauf!$E$11&lt;-180,N105-Bahnverlauf!$E$11+360,N105-Bahnverlauf!$E$11)</f>
        <v>71.305814607258341</v>
      </c>
      <c r="O106" s="104">
        <f t="shared" si="23"/>
        <v>44609.029903937597</v>
      </c>
      <c r="P106" s="119">
        <f t="shared" si="24"/>
        <v>155.40581460725832</v>
      </c>
      <c r="Q106" s="102">
        <f t="shared" si="19"/>
        <v>44609.046032065307</v>
      </c>
      <c r="R106" s="118">
        <f t="shared" si="25"/>
        <v>-120.49418539274168</v>
      </c>
      <c r="S106" s="104">
        <f t="shared" si="20"/>
        <v>44609.062160193018</v>
      </c>
      <c r="T106" s="119">
        <f t="shared" si="26"/>
        <v>-36.39418539274169</v>
      </c>
      <c r="U106" s="102">
        <f t="shared" si="21"/>
        <v>44609.078288320728</v>
      </c>
      <c r="V106" s="48"/>
      <c r="W106" s="10"/>
      <c r="X106" s="15"/>
      <c r="Y106" s="15"/>
      <c r="Z106" s="9"/>
      <c r="AA106" s="227"/>
      <c r="AB106" s="227"/>
    </row>
    <row r="107" spans="2:29" ht="18" customHeight="1" x14ac:dyDescent="0.25">
      <c r="B107" s="21"/>
      <c r="C107" s="14"/>
      <c r="D107" s="14"/>
      <c r="E107" s="14"/>
      <c r="F107" s="14"/>
      <c r="G107" s="14"/>
      <c r="H107" s="22"/>
      <c r="I107" s="23"/>
      <c r="K107" s="117"/>
      <c r="L107" s="125">
        <v>40</v>
      </c>
      <c r="M107" s="126">
        <f t="shared" si="22"/>
        <v>44608.580500433687</v>
      </c>
      <c r="N107" s="118">
        <f>IF(N106-Bahnverlauf!$E$11&lt;-180,N106-Bahnverlauf!$E$11+360,N106-Bahnverlauf!$E$11)</f>
        <v>47.755814607258344</v>
      </c>
      <c r="O107" s="104">
        <f t="shared" si="23"/>
        <v>44609.094416448439</v>
      </c>
      <c r="P107" s="119">
        <f t="shared" si="24"/>
        <v>131.85581460725834</v>
      </c>
      <c r="Q107" s="102">
        <f t="shared" si="19"/>
        <v>44609.11054457615</v>
      </c>
      <c r="R107" s="118">
        <f t="shared" si="25"/>
        <v>-144.04418539274167</v>
      </c>
      <c r="S107" s="104">
        <f t="shared" si="20"/>
        <v>44609.12667270386</v>
      </c>
      <c r="T107" s="119">
        <f t="shared" si="26"/>
        <v>-59.944185392741673</v>
      </c>
      <c r="U107" s="102">
        <f t="shared" si="21"/>
        <v>44609.142800831571</v>
      </c>
      <c r="W107" s="10"/>
      <c r="X107" s="15"/>
      <c r="Y107" s="15"/>
    </row>
    <row r="108" spans="2:29" ht="18" customHeight="1" x14ac:dyDescent="0.25">
      <c r="B108" s="14"/>
      <c r="C108" s="14"/>
      <c r="D108" s="14"/>
      <c r="E108" s="14"/>
      <c r="F108" s="14"/>
      <c r="G108" s="14"/>
      <c r="H108" s="15"/>
      <c r="I108" s="14"/>
      <c r="K108" s="117"/>
      <c r="L108" s="125">
        <v>41</v>
      </c>
      <c r="M108" s="126">
        <f t="shared" si="22"/>
        <v>44608.645012944529</v>
      </c>
      <c r="N108" s="118">
        <f>IF(N107-Bahnverlauf!$E$11&lt;-180,N107-Bahnverlauf!$E$11+360,N107-Bahnverlauf!$E$11)</f>
        <v>24.205814607258343</v>
      </c>
      <c r="O108" s="104">
        <f t="shared" si="23"/>
        <v>44609.158928959281</v>
      </c>
      <c r="P108" s="119">
        <f t="shared" si="24"/>
        <v>108.30581460725834</v>
      </c>
      <c r="Q108" s="102">
        <f t="shared" si="19"/>
        <v>44609.175057086992</v>
      </c>
      <c r="R108" s="118">
        <f t="shared" si="25"/>
        <v>-167.59418539274168</v>
      </c>
      <c r="S108" s="104">
        <f t="shared" si="20"/>
        <v>44609.191185214702</v>
      </c>
      <c r="T108" s="119">
        <f t="shared" si="26"/>
        <v>-83.494185392741684</v>
      </c>
      <c r="U108" s="102">
        <f t="shared" si="21"/>
        <v>44609.207313342413</v>
      </c>
    </row>
    <row r="109" spans="2:29" ht="18" customHeight="1" x14ac:dyDescent="0.25">
      <c r="B109" s="14"/>
      <c r="C109" s="14"/>
      <c r="D109" s="14"/>
      <c r="E109" s="14"/>
      <c r="F109" s="14"/>
      <c r="G109" s="14"/>
      <c r="H109" s="15"/>
      <c r="I109" s="14"/>
      <c r="K109" s="117"/>
      <c r="L109" s="125">
        <v>42</v>
      </c>
      <c r="M109" s="126">
        <f t="shared" si="22"/>
        <v>44608.709525455371</v>
      </c>
      <c r="N109" s="118">
        <f>IF(N108-Bahnverlauf!$E$11&lt;-180,N108-Bahnverlauf!$E$11+360,N108-Bahnverlauf!$E$11)</f>
        <v>0.65581460725834262</v>
      </c>
      <c r="O109" s="104">
        <f t="shared" si="23"/>
        <v>44609.223441470123</v>
      </c>
      <c r="P109" s="119">
        <f t="shared" si="24"/>
        <v>84.755814607258344</v>
      </c>
      <c r="Q109" s="102">
        <f t="shared" si="19"/>
        <v>44609.239569597834</v>
      </c>
      <c r="R109" s="118">
        <f t="shared" si="25"/>
        <v>168.85581460725834</v>
      </c>
      <c r="S109" s="104">
        <f t="shared" si="20"/>
        <v>44609.255697725544</v>
      </c>
      <c r="T109" s="119">
        <f t="shared" si="26"/>
        <v>-107.04418539274167</v>
      </c>
      <c r="U109" s="102">
        <f t="shared" si="21"/>
        <v>44609.271825853255</v>
      </c>
    </row>
    <row r="110" spans="2:29" ht="18" customHeight="1" x14ac:dyDescent="0.25">
      <c r="B110" s="19"/>
      <c r="C110" s="14"/>
      <c r="D110" s="49"/>
      <c r="E110" s="49"/>
      <c r="F110" s="14"/>
      <c r="G110" s="14"/>
      <c r="H110" s="15"/>
      <c r="I110" s="14"/>
      <c r="K110" s="117"/>
      <c r="L110" s="125">
        <v>43</v>
      </c>
      <c r="M110" s="126">
        <f t="shared" si="22"/>
        <v>44608.774037966214</v>
      </c>
      <c r="N110" s="118">
        <f>IF(N109-Bahnverlauf!$E$11&lt;-180,N109-Bahnverlauf!$E$11+360,N109-Bahnverlauf!$E$11)</f>
        <v>-22.894185392741658</v>
      </c>
      <c r="O110" s="104">
        <f t="shared" si="23"/>
        <v>44609.287953980966</v>
      </c>
      <c r="P110" s="119">
        <f t="shared" si="24"/>
        <v>61.205814607258333</v>
      </c>
      <c r="Q110" s="102">
        <f t="shared" si="19"/>
        <v>44609.304082108676</v>
      </c>
      <c r="R110" s="118">
        <f t="shared" si="25"/>
        <v>145.30581460725833</v>
      </c>
      <c r="S110" s="104">
        <f t="shared" si="20"/>
        <v>44609.320210236387</v>
      </c>
      <c r="T110" s="119">
        <f t="shared" si="26"/>
        <v>-130.59418539274168</v>
      </c>
      <c r="U110" s="102">
        <f t="shared" si="21"/>
        <v>44609.336338364097</v>
      </c>
    </row>
    <row r="111" spans="2:29" ht="18" customHeight="1" x14ac:dyDescent="0.25">
      <c r="B111" s="21"/>
      <c r="C111" s="14"/>
      <c r="D111" s="50"/>
      <c r="E111" s="50"/>
      <c r="F111" s="14"/>
      <c r="G111" s="14"/>
      <c r="H111" s="22"/>
      <c r="I111" s="23"/>
      <c r="K111" s="117"/>
      <c r="L111" s="125">
        <v>44</v>
      </c>
      <c r="M111" s="126">
        <f t="shared" si="22"/>
        <v>44608.838550477056</v>
      </c>
      <c r="N111" s="118">
        <f>IF(N110-Bahnverlauf!$E$11&lt;-180,N110-Bahnverlauf!$E$11+360,N110-Bahnverlauf!$E$11)</f>
        <v>-46.444185392741659</v>
      </c>
      <c r="O111" s="104">
        <f t="shared" si="23"/>
        <v>44609.352466491808</v>
      </c>
      <c r="P111" s="119">
        <f t="shared" si="24"/>
        <v>37.655814607258336</v>
      </c>
      <c r="Q111" s="102">
        <f t="shared" si="19"/>
        <v>44609.368594619518</v>
      </c>
      <c r="R111" s="118">
        <f t="shared" si="25"/>
        <v>121.75581460725833</v>
      </c>
      <c r="S111" s="104">
        <f t="shared" si="20"/>
        <v>44609.384722747229</v>
      </c>
      <c r="T111" s="119">
        <f t="shared" si="26"/>
        <v>-154.14418539274169</v>
      </c>
      <c r="U111" s="102">
        <f t="shared" si="21"/>
        <v>44609.400850874939</v>
      </c>
      <c r="V111" s="14"/>
      <c r="W111" s="14"/>
      <c r="Z111" s="14"/>
      <c r="AC111" s="14"/>
    </row>
    <row r="112" spans="2:29" ht="18" customHeight="1" x14ac:dyDescent="0.25">
      <c r="B112" s="14"/>
      <c r="C112" s="14"/>
      <c r="F112" s="14"/>
      <c r="G112" s="14"/>
      <c r="H112" s="15"/>
      <c r="I112" s="14"/>
      <c r="K112" s="117"/>
      <c r="L112" s="125">
        <v>45</v>
      </c>
      <c r="M112" s="126">
        <f t="shared" si="22"/>
        <v>44608.903062987898</v>
      </c>
      <c r="N112" s="118">
        <f>IF(N111-Bahnverlauf!$E$11&lt;-180,N111-Bahnverlauf!$E$11+360,N111-Bahnverlauf!$E$11)</f>
        <v>-69.994185392741656</v>
      </c>
      <c r="O112" s="104">
        <f t="shared" si="23"/>
        <v>44609.41697900265</v>
      </c>
      <c r="P112" s="119">
        <f t="shared" si="24"/>
        <v>14.105814607258338</v>
      </c>
      <c r="Q112" s="102">
        <f t="shared" si="19"/>
        <v>44609.43310713036</v>
      </c>
      <c r="R112" s="118">
        <f t="shared" si="25"/>
        <v>98.205814607258333</v>
      </c>
      <c r="S112" s="104">
        <f t="shared" si="20"/>
        <v>44609.449235258071</v>
      </c>
      <c r="T112" s="119">
        <f t="shared" si="26"/>
        <v>-177.69418539274167</v>
      </c>
      <c r="U112" s="102">
        <f t="shared" si="21"/>
        <v>44609.465363385782</v>
      </c>
      <c r="V112" s="14"/>
      <c r="W112" s="14"/>
      <c r="Z112" s="14"/>
      <c r="AC112" s="14"/>
    </row>
    <row r="113" spans="2:29" ht="18" customHeight="1" x14ac:dyDescent="0.25">
      <c r="B113" s="21"/>
      <c r="C113" s="14"/>
      <c r="D113" s="24"/>
      <c r="E113" s="24"/>
      <c r="F113" s="14"/>
      <c r="G113" s="14"/>
      <c r="H113" s="22"/>
      <c r="I113" s="23"/>
      <c r="K113" s="117"/>
      <c r="L113" s="125">
        <v>46</v>
      </c>
      <c r="M113" s="126">
        <f t="shared" si="22"/>
        <v>44608.96757549874</v>
      </c>
      <c r="N113" s="118">
        <f>IF(N112-Bahnverlauf!$E$11&lt;-180,N112-Bahnverlauf!$E$11+360,N112-Bahnverlauf!$E$11)</f>
        <v>-93.544185392741653</v>
      </c>
      <c r="O113" s="104">
        <f t="shared" si="23"/>
        <v>44609.481491513492</v>
      </c>
      <c r="P113" s="119">
        <f t="shared" si="24"/>
        <v>-9.4441853927416588</v>
      </c>
      <c r="Q113" s="102">
        <f t="shared" si="19"/>
        <v>44609.497619641203</v>
      </c>
      <c r="R113" s="118">
        <f t="shared" si="25"/>
        <v>74.655814607258336</v>
      </c>
      <c r="S113" s="104">
        <f t="shared" si="20"/>
        <v>44609.513747768913</v>
      </c>
      <c r="T113" s="119">
        <f t="shared" si="26"/>
        <v>158.75581460725834</v>
      </c>
      <c r="U113" s="102">
        <f t="shared" si="21"/>
        <v>44609.529875896624</v>
      </c>
      <c r="V113" s="14"/>
      <c r="W113" s="14"/>
      <c r="Z113" s="14"/>
      <c r="AC113" s="14"/>
    </row>
    <row r="114" spans="2:29" ht="18" customHeight="1" x14ac:dyDescent="0.25">
      <c r="B114" s="21"/>
      <c r="C114" s="14"/>
      <c r="D114" s="14"/>
      <c r="E114" s="14"/>
      <c r="F114" s="14"/>
      <c r="G114" s="14"/>
      <c r="H114" s="15"/>
      <c r="I114" s="14"/>
      <c r="K114" s="117"/>
      <c r="L114" s="125">
        <v>47</v>
      </c>
      <c r="M114" s="126">
        <f t="shared" si="22"/>
        <v>44609.032088009582</v>
      </c>
      <c r="N114" s="118">
        <f>IF(N113-Bahnverlauf!$E$11&lt;-180,N113-Bahnverlauf!$E$11+360,N113-Bahnverlauf!$E$11)</f>
        <v>-117.09418539274165</v>
      </c>
      <c r="O114" s="104">
        <f t="shared" si="23"/>
        <v>44609.546004024334</v>
      </c>
      <c r="P114" s="119">
        <f t="shared" si="24"/>
        <v>-32.994185392741656</v>
      </c>
      <c r="Q114" s="102">
        <f t="shared" si="19"/>
        <v>44609.562132152045</v>
      </c>
      <c r="R114" s="118">
        <f t="shared" si="25"/>
        <v>51.105814607258338</v>
      </c>
      <c r="S114" s="104">
        <f t="shared" si="20"/>
        <v>44609.578260279755</v>
      </c>
      <c r="T114" s="119">
        <f t="shared" si="26"/>
        <v>135.20581460725833</v>
      </c>
      <c r="U114" s="102">
        <f t="shared" si="21"/>
        <v>44609.594388407466</v>
      </c>
      <c r="V114" s="14"/>
      <c r="W114" s="14"/>
      <c r="Z114" s="14"/>
      <c r="AC114" s="14"/>
    </row>
    <row r="115" spans="2:29" ht="18" customHeight="1" x14ac:dyDescent="0.25">
      <c r="B115" s="21"/>
      <c r="C115" s="14"/>
      <c r="D115" s="14"/>
      <c r="E115" s="14"/>
      <c r="F115" s="14"/>
      <c r="G115" s="14"/>
      <c r="H115" s="15"/>
      <c r="I115" s="14"/>
      <c r="K115" s="117"/>
      <c r="L115" s="125">
        <v>48</v>
      </c>
      <c r="M115" s="126">
        <f t="shared" si="22"/>
        <v>44609.096600520425</v>
      </c>
      <c r="N115" s="118">
        <f>IF(N114-Bahnverlauf!$E$11&lt;-180,N114-Bahnverlauf!$E$11+360,N114-Bahnverlauf!$E$11)</f>
        <v>-140.64418539274166</v>
      </c>
      <c r="O115" s="104">
        <f t="shared" si="23"/>
        <v>44609.610516535176</v>
      </c>
      <c r="P115" s="119">
        <f t="shared" si="24"/>
        <v>-56.544185392741667</v>
      </c>
      <c r="Q115" s="102">
        <f t="shared" si="19"/>
        <v>44609.626644662887</v>
      </c>
      <c r="R115" s="118">
        <f t="shared" si="25"/>
        <v>27.555814607258327</v>
      </c>
      <c r="S115" s="104">
        <f t="shared" si="20"/>
        <v>44609.642772790598</v>
      </c>
      <c r="T115" s="119">
        <f t="shared" si="26"/>
        <v>111.65581460725832</v>
      </c>
      <c r="U115" s="102">
        <f t="shared" si="21"/>
        <v>44609.658900918308</v>
      </c>
      <c r="V115" s="14"/>
      <c r="W115" s="14"/>
      <c r="Z115" s="14"/>
      <c r="AC115" s="14"/>
    </row>
    <row r="116" spans="2:29" ht="18" customHeight="1" x14ac:dyDescent="0.35">
      <c r="B116" s="25"/>
      <c r="C116" s="14"/>
      <c r="D116" s="14"/>
      <c r="E116" s="14"/>
      <c r="F116" s="14"/>
      <c r="G116" s="14"/>
      <c r="H116" s="15"/>
      <c r="I116" s="14"/>
      <c r="K116" s="117"/>
      <c r="L116" s="125">
        <v>49</v>
      </c>
      <c r="M116" s="126">
        <f t="shared" si="22"/>
        <v>44609.161113031267</v>
      </c>
      <c r="N116" s="118">
        <f>IF(N115-Bahnverlauf!$E$11&lt;-180,N115-Bahnverlauf!$E$11+360,N115-Bahnverlauf!$E$11)</f>
        <v>-164.19418539274167</v>
      </c>
      <c r="O116" s="104">
        <f t="shared" si="23"/>
        <v>44609.675029046019</v>
      </c>
      <c r="P116" s="119">
        <f t="shared" si="24"/>
        <v>-80.094185392741679</v>
      </c>
      <c r="Q116" s="102">
        <f t="shared" si="19"/>
        <v>44609.691157173729</v>
      </c>
      <c r="R116" s="118">
        <f t="shared" si="25"/>
        <v>4.0058146072583156</v>
      </c>
      <c r="S116" s="104">
        <f t="shared" si="20"/>
        <v>44609.70728530144</v>
      </c>
      <c r="T116" s="119">
        <f t="shared" si="26"/>
        <v>88.10581460725831</v>
      </c>
      <c r="U116" s="102">
        <f t="shared" si="21"/>
        <v>44609.72341342915</v>
      </c>
      <c r="V116" s="26"/>
      <c r="W116" s="14"/>
      <c r="Z116" s="14"/>
      <c r="AC116" s="14"/>
    </row>
    <row r="117" spans="2:29" ht="18" customHeight="1" x14ac:dyDescent="0.25">
      <c r="B117" s="21"/>
      <c r="C117" s="15"/>
      <c r="D117" s="14"/>
      <c r="E117" s="14"/>
      <c r="F117" s="14"/>
      <c r="G117" s="14"/>
      <c r="H117" s="15"/>
      <c r="I117" s="14"/>
      <c r="K117" s="117"/>
      <c r="L117" s="125">
        <v>50</v>
      </c>
      <c r="M117" s="126">
        <f t="shared" si="22"/>
        <v>44609.225625542109</v>
      </c>
      <c r="N117" s="118">
        <f>IF(N116-Bahnverlauf!$E$11&lt;-180,N116-Bahnverlauf!$E$11+360,N116-Bahnverlauf!$E$11)</f>
        <v>172.25581460725832</v>
      </c>
      <c r="O117" s="104">
        <f t="shared" si="23"/>
        <v>44609.739541556861</v>
      </c>
      <c r="P117" s="119">
        <f t="shared" si="24"/>
        <v>-103.64418539274169</v>
      </c>
      <c r="Q117" s="102">
        <f t="shared" si="19"/>
        <v>44609.755669684571</v>
      </c>
      <c r="R117" s="118">
        <f t="shared" si="25"/>
        <v>-19.544185392741696</v>
      </c>
      <c r="S117" s="104">
        <f t="shared" si="20"/>
        <v>44609.771797812282</v>
      </c>
      <c r="T117" s="119">
        <f t="shared" si="26"/>
        <v>64.555814607258299</v>
      </c>
      <c r="U117" s="102">
        <f t="shared" si="21"/>
        <v>44609.787925939992</v>
      </c>
      <c r="V117" s="27"/>
      <c r="W117" s="14"/>
      <c r="Z117" s="14"/>
      <c r="AC117" s="14"/>
    </row>
    <row r="118" spans="2:29" ht="18" customHeight="1" x14ac:dyDescent="0.25">
      <c r="B118" s="14"/>
      <c r="C118" s="14"/>
      <c r="D118" s="14"/>
      <c r="E118" s="14"/>
      <c r="F118" s="14"/>
      <c r="G118" s="14"/>
      <c r="H118" s="14"/>
      <c r="I118" s="14"/>
      <c r="K118" s="117"/>
      <c r="L118" s="125">
        <v>51</v>
      </c>
      <c r="M118" s="126">
        <f t="shared" si="22"/>
        <v>44609.290138052951</v>
      </c>
      <c r="N118" s="118">
        <f>IF(N117-Bahnverlauf!$E$11&lt;-180,N117-Bahnverlauf!$E$11+360,N117-Bahnverlauf!$E$11)</f>
        <v>148.7058146072583</v>
      </c>
      <c r="O118" s="104">
        <f t="shared" si="23"/>
        <v>44609.804054067703</v>
      </c>
      <c r="P118" s="119">
        <f t="shared" si="24"/>
        <v>-127.1941853927417</v>
      </c>
      <c r="Q118" s="102">
        <f t="shared" si="19"/>
        <v>44609.820182195414</v>
      </c>
      <c r="R118" s="118">
        <f t="shared" si="25"/>
        <v>-43.094185392741707</v>
      </c>
      <c r="S118" s="104">
        <f t="shared" si="20"/>
        <v>44609.836310323124</v>
      </c>
      <c r="T118" s="119">
        <f t="shared" si="26"/>
        <v>41.005814607258287</v>
      </c>
      <c r="U118" s="102">
        <f t="shared" si="21"/>
        <v>44609.852438450835</v>
      </c>
      <c r="V118" s="28"/>
      <c r="W118" s="14"/>
      <c r="Z118" s="14"/>
      <c r="AC118" s="14"/>
    </row>
    <row r="119" spans="2:29" ht="18" customHeight="1" x14ac:dyDescent="0.25">
      <c r="B119" s="14"/>
      <c r="C119" s="29"/>
      <c r="D119" s="14"/>
      <c r="E119" s="14"/>
      <c r="F119" s="14"/>
      <c r="G119" s="14"/>
      <c r="H119" s="14"/>
      <c r="I119" s="14"/>
      <c r="K119" s="117"/>
      <c r="L119" s="125">
        <v>52</v>
      </c>
      <c r="M119" s="126">
        <f t="shared" si="22"/>
        <v>44609.354650563793</v>
      </c>
      <c r="N119" s="118">
        <f>IF(N118-Bahnverlauf!$E$11&lt;-180,N118-Bahnverlauf!$E$11+360,N118-Bahnverlauf!$E$11)</f>
        <v>125.15581460725831</v>
      </c>
      <c r="O119" s="104">
        <f t="shared" si="23"/>
        <v>44609.868566578545</v>
      </c>
      <c r="P119" s="119">
        <f t="shared" si="24"/>
        <v>-150.74418539274171</v>
      </c>
      <c r="Q119" s="102">
        <f t="shared" si="19"/>
        <v>44609.884694706256</v>
      </c>
      <c r="R119" s="118">
        <f t="shared" si="25"/>
        <v>-66.644185392741718</v>
      </c>
      <c r="S119" s="104">
        <f t="shared" si="20"/>
        <v>44609.900822833966</v>
      </c>
      <c r="T119" s="119">
        <f t="shared" si="26"/>
        <v>17.455814607258276</v>
      </c>
      <c r="U119" s="102">
        <f t="shared" si="21"/>
        <v>44609.916950961677</v>
      </c>
      <c r="V119" s="28"/>
      <c r="W119" s="14"/>
      <c r="Z119" s="14"/>
      <c r="AC119" s="14"/>
    </row>
    <row r="120" spans="2:29" ht="18" customHeight="1" x14ac:dyDescent="0.25">
      <c r="B120" s="14"/>
      <c r="C120" s="14"/>
      <c r="D120" s="14"/>
      <c r="E120" s="14"/>
      <c r="F120" s="14"/>
      <c r="G120" s="14"/>
      <c r="H120" s="14"/>
      <c r="I120" s="14"/>
      <c r="K120" s="117"/>
      <c r="L120" s="125">
        <v>53</v>
      </c>
      <c r="M120" s="126">
        <f t="shared" si="22"/>
        <v>44609.419163074635</v>
      </c>
      <c r="N120" s="118">
        <f>IF(N119-Bahnverlauf!$E$11&lt;-180,N119-Bahnverlauf!$E$11+360,N119-Bahnverlauf!$E$11)</f>
        <v>101.60581460725831</v>
      </c>
      <c r="O120" s="104">
        <f t="shared" si="23"/>
        <v>44609.933079089387</v>
      </c>
      <c r="P120" s="119">
        <f t="shared" si="24"/>
        <v>-174.2941853927417</v>
      </c>
      <c r="Q120" s="102">
        <f t="shared" si="19"/>
        <v>44609.949207217098</v>
      </c>
      <c r="R120" s="118">
        <f t="shared" si="25"/>
        <v>-90.194185392741701</v>
      </c>
      <c r="S120" s="104">
        <f t="shared" si="20"/>
        <v>44609.965335344808</v>
      </c>
      <c r="T120" s="119">
        <f t="shared" si="26"/>
        <v>-6.0941853927417071</v>
      </c>
      <c r="U120" s="102">
        <f t="shared" si="21"/>
        <v>44609.981463472519</v>
      </c>
      <c r="V120" s="28"/>
      <c r="W120" s="14"/>
      <c r="Z120" s="14"/>
      <c r="AC120" s="14"/>
    </row>
    <row r="121" spans="2:29" ht="18" customHeight="1" x14ac:dyDescent="0.25">
      <c r="B121" s="14"/>
      <c r="C121" s="14"/>
      <c r="D121" s="14"/>
      <c r="E121" s="14"/>
      <c r="F121" s="14"/>
      <c r="G121" s="14"/>
      <c r="H121" s="14"/>
      <c r="I121" s="14"/>
      <c r="K121" s="117"/>
      <c r="L121" s="125">
        <v>54</v>
      </c>
      <c r="M121" s="126">
        <f t="shared" si="22"/>
        <v>44609.483675585478</v>
      </c>
      <c r="N121" s="118">
        <f>IF(N120-Bahnverlauf!$E$11&lt;-180,N120-Bahnverlauf!$E$11+360,N120-Bahnverlauf!$E$11)</f>
        <v>78.055814607258313</v>
      </c>
      <c r="O121" s="104">
        <f t="shared" si="23"/>
        <v>44609.997591600229</v>
      </c>
      <c r="P121" s="119">
        <f t="shared" si="24"/>
        <v>162.15581460725832</v>
      </c>
      <c r="Q121" s="102">
        <f t="shared" si="19"/>
        <v>44610.01371972794</v>
      </c>
      <c r="R121" s="118">
        <f t="shared" si="25"/>
        <v>-113.74418539274168</v>
      </c>
      <c r="S121" s="104">
        <f t="shared" si="20"/>
        <v>44610.029847855651</v>
      </c>
      <c r="T121" s="119">
        <f t="shared" si="26"/>
        <v>-29.64418539274169</v>
      </c>
      <c r="U121" s="102">
        <f t="shared" si="21"/>
        <v>44610.045975983361</v>
      </c>
      <c r="V121" s="28"/>
      <c r="W121" s="14"/>
      <c r="Z121" s="14"/>
      <c r="AC121" s="14"/>
    </row>
    <row r="122" spans="2:29" ht="18" customHeight="1" x14ac:dyDescent="0.25">
      <c r="B122" s="14"/>
      <c r="C122" s="14"/>
      <c r="D122" s="14"/>
      <c r="E122" s="14"/>
      <c r="F122" s="14"/>
      <c r="G122" s="14"/>
      <c r="H122" s="14"/>
      <c r="I122" s="14"/>
      <c r="K122" s="117"/>
      <c r="L122" s="125">
        <v>55</v>
      </c>
      <c r="M122" s="126">
        <f t="shared" si="22"/>
        <v>44609.54818809632</v>
      </c>
      <c r="N122" s="118">
        <f>IF(N121-Bahnverlauf!$E$11&lt;-180,N121-Bahnverlauf!$E$11+360,N121-Bahnverlauf!$E$11)</f>
        <v>54.505814607258316</v>
      </c>
      <c r="O122" s="104">
        <f t="shared" si="23"/>
        <v>44610.062104111072</v>
      </c>
      <c r="P122" s="119">
        <f t="shared" si="24"/>
        <v>138.60581460725831</v>
      </c>
      <c r="Q122" s="102">
        <f t="shared" si="19"/>
        <v>44610.078232238782</v>
      </c>
      <c r="R122" s="118">
        <f t="shared" si="25"/>
        <v>-137.2941853927417</v>
      </c>
      <c r="S122" s="104">
        <f t="shared" si="20"/>
        <v>44610.094360366493</v>
      </c>
      <c r="T122" s="119">
        <f t="shared" si="26"/>
        <v>-53.194185392741701</v>
      </c>
      <c r="U122" s="102">
        <f t="shared" si="21"/>
        <v>44610.110488494203</v>
      </c>
      <c r="V122" s="28"/>
      <c r="W122" s="14"/>
      <c r="Z122" s="14"/>
      <c r="AC122" s="14"/>
    </row>
    <row r="123" spans="2:29" ht="18" customHeight="1" x14ac:dyDescent="0.4">
      <c r="B123" s="14"/>
      <c r="C123" s="30"/>
      <c r="D123" s="31"/>
      <c r="E123" s="31"/>
      <c r="F123" s="14"/>
      <c r="G123" s="32"/>
      <c r="H123" s="19"/>
      <c r="I123" s="14"/>
      <c r="K123" s="117"/>
      <c r="L123" s="125">
        <v>56</v>
      </c>
      <c r="M123" s="126">
        <f t="shared" si="22"/>
        <v>44609.612700607162</v>
      </c>
      <c r="N123" s="118">
        <f>IF(N122-Bahnverlauf!$E$11&lt;-180,N122-Bahnverlauf!$E$11+360,N122-Bahnverlauf!$E$11)</f>
        <v>30.955814607258315</v>
      </c>
      <c r="O123" s="104">
        <f t="shared" si="23"/>
        <v>44610.126616621914</v>
      </c>
      <c r="P123" s="119">
        <f t="shared" si="24"/>
        <v>115.05581460725831</v>
      </c>
      <c r="Q123" s="102">
        <f t="shared" si="19"/>
        <v>44610.142744749624</v>
      </c>
      <c r="R123" s="118">
        <f t="shared" si="25"/>
        <v>-160.84418539274168</v>
      </c>
      <c r="S123" s="104">
        <f t="shared" si="20"/>
        <v>44610.158872877335</v>
      </c>
      <c r="T123" s="119">
        <f t="shared" si="26"/>
        <v>-76.744185392741684</v>
      </c>
      <c r="U123" s="102">
        <f t="shared" si="21"/>
        <v>44610.175001005045</v>
      </c>
      <c r="V123" s="28"/>
      <c r="W123" s="14"/>
      <c r="Z123" s="14"/>
      <c r="AC123" s="14"/>
    </row>
    <row r="124" spans="2:29" ht="18" customHeight="1" x14ac:dyDescent="0.4">
      <c r="B124" s="14"/>
      <c r="C124" s="30"/>
      <c r="D124" s="31"/>
      <c r="E124" s="31"/>
      <c r="F124" s="14"/>
      <c r="G124" s="33"/>
      <c r="H124" s="19"/>
      <c r="I124" s="14"/>
      <c r="K124" s="117"/>
      <c r="L124" s="125">
        <v>57</v>
      </c>
      <c r="M124" s="126">
        <f t="shared" si="22"/>
        <v>44609.677213118004</v>
      </c>
      <c r="N124" s="118">
        <f>IF(N123-Bahnverlauf!$E$11&lt;-180,N123-Bahnverlauf!$E$11+360,N123-Bahnverlauf!$E$11)</f>
        <v>7.4058146072583142</v>
      </c>
      <c r="O124" s="104">
        <f t="shared" si="23"/>
        <v>44610.191129132756</v>
      </c>
      <c r="P124" s="119">
        <f t="shared" si="24"/>
        <v>91.505814607258316</v>
      </c>
      <c r="Q124" s="102">
        <f t="shared" si="19"/>
        <v>44610.207257260467</v>
      </c>
      <c r="R124" s="118">
        <f t="shared" si="25"/>
        <v>175.60581460725831</v>
      </c>
      <c r="S124" s="104">
        <f t="shared" si="20"/>
        <v>44610.223385388177</v>
      </c>
      <c r="T124" s="119">
        <f t="shared" si="26"/>
        <v>-100.29418539274172</v>
      </c>
      <c r="U124" s="102">
        <f t="shared" si="21"/>
        <v>44610.239513515888</v>
      </c>
      <c r="V124" s="20"/>
      <c r="W124" s="14"/>
      <c r="Z124" s="14"/>
      <c r="AC124" s="14"/>
    </row>
    <row r="125" spans="2:29" ht="18" customHeight="1" x14ac:dyDescent="0.4">
      <c r="B125" s="14"/>
      <c r="C125" s="30"/>
      <c r="D125" s="31"/>
      <c r="E125" s="31"/>
      <c r="F125" s="14"/>
      <c r="G125" s="33"/>
      <c r="H125" s="19"/>
      <c r="I125" s="14"/>
      <c r="K125" s="117"/>
      <c r="L125" s="125">
        <v>58</v>
      </c>
      <c r="M125" s="126">
        <f t="shared" si="22"/>
        <v>44609.741725628846</v>
      </c>
      <c r="N125" s="118">
        <f>IF(N124-Bahnverlauf!$E$11&lt;-180,N124-Bahnverlauf!$E$11+360,N124-Bahnverlauf!$E$11)</f>
        <v>-16.144185392741687</v>
      </c>
      <c r="O125" s="104">
        <f t="shared" si="23"/>
        <v>44610.255641643598</v>
      </c>
      <c r="P125" s="119">
        <f t="shared" si="24"/>
        <v>67.955814607258304</v>
      </c>
      <c r="Q125" s="102">
        <f t="shared" si="19"/>
        <v>44610.271769771309</v>
      </c>
      <c r="R125" s="118">
        <f t="shared" si="25"/>
        <v>152.0558146072583</v>
      </c>
      <c r="S125" s="104">
        <f t="shared" si="20"/>
        <v>44610.287897899019</v>
      </c>
      <c r="T125" s="119">
        <f t="shared" si="26"/>
        <v>-123.84418539274171</v>
      </c>
      <c r="U125" s="102">
        <f t="shared" si="21"/>
        <v>44610.30402602673</v>
      </c>
      <c r="V125" s="34"/>
      <c r="W125" s="14"/>
      <c r="Z125" s="14"/>
      <c r="AC125" s="14"/>
    </row>
    <row r="126" spans="2:29" ht="18" customHeight="1" x14ac:dyDescent="0.4">
      <c r="B126" s="14"/>
      <c r="C126" s="30"/>
      <c r="D126" s="31"/>
      <c r="E126" s="31"/>
      <c r="F126" s="14"/>
      <c r="G126" s="33"/>
      <c r="H126" s="19"/>
      <c r="I126" s="14"/>
      <c r="K126" s="117"/>
      <c r="L126" s="125">
        <v>59</v>
      </c>
      <c r="M126" s="126">
        <f t="shared" si="22"/>
        <v>44609.806238139689</v>
      </c>
      <c r="N126" s="118">
        <f>IF(N125-Bahnverlauf!$E$11&lt;-180,N125-Bahnverlauf!$E$11+360,N125-Bahnverlauf!$E$11)</f>
        <v>-39.694185392741687</v>
      </c>
      <c r="O126" s="104">
        <f t="shared" si="23"/>
        <v>44610.32015415444</v>
      </c>
      <c r="P126" s="119">
        <f t="shared" si="24"/>
        <v>44.405814607258307</v>
      </c>
      <c r="Q126" s="102">
        <f t="shared" si="19"/>
        <v>44610.336282282151</v>
      </c>
      <c r="R126" s="118">
        <f t="shared" si="25"/>
        <v>128.50581460725829</v>
      </c>
      <c r="S126" s="104">
        <f t="shared" si="20"/>
        <v>44610.352410409861</v>
      </c>
      <c r="T126" s="119">
        <f t="shared" si="26"/>
        <v>-147.39418539274172</v>
      </c>
      <c r="U126" s="102">
        <f t="shared" si="21"/>
        <v>44610.368538537572</v>
      </c>
      <c r="V126" s="34"/>
      <c r="W126" s="14"/>
      <c r="Z126" s="14"/>
      <c r="AC126" s="14"/>
    </row>
    <row r="127" spans="2:29" ht="18" customHeight="1" x14ac:dyDescent="0.4">
      <c r="B127" s="14"/>
      <c r="C127" s="30"/>
      <c r="D127" s="31"/>
      <c r="E127" s="31"/>
      <c r="F127" s="14"/>
      <c r="G127" s="33"/>
      <c r="H127" s="19"/>
      <c r="I127" s="14"/>
      <c r="K127" s="117"/>
      <c r="L127" s="125">
        <v>60</v>
      </c>
      <c r="M127" s="126">
        <f t="shared" si="22"/>
        <v>44609.870750650531</v>
      </c>
      <c r="N127" s="118">
        <f>IF(N126-Bahnverlauf!$E$11&lt;-180,N126-Bahnverlauf!$E$11+360,N126-Bahnverlauf!$E$11)</f>
        <v>-63.244185392741684</v>
      </c>
      <c r="O127" s="104">
        <f t="shared" si="23"/>
        <v>44610.384666665283</v>
      </c>
      <c r="P127" s="119">
        <f t="shared" si="24"/>
        <v>20.85581460725831</v>
      </c>
      <c r="Q127" s="102">
        <f t="shared" si="19"/>
        <v>44610.400794792993</v>
      </c>
      <c r="R127" s="118">
        <f t="shared" si="25"/>
        <v>104.9558146072583</v>
      </c>
      <c r="S127" s="104">
        <f t="shared" si="20"/>
        <v>44610.416922920704</v>
      </c>
      <c r="T127" s="119">
        <f t="shared" si="26"/>
        <v>-170.9441853927417</v>
      </c>
      <c r="U127" s="102">
        <f t="shared" si="21"/>
        <v>44610.433051048414</v>
      </c>
      <c r="V127" s="34"/>
      <c r="W127" s="14"/>
      <c r="Z127" s="14"/>
      <c r="AC127" s="14"/>
    </row>
    <row r="128" spans="2:29" ht="18" customHeight="1" x14ac:dyDescent="0.4">
      <c r="B128" s="14"/>
      <c r="C128" s="30"/>
      <c r="D128" s="31"/>
      <c r="E128" s="31"/>
      <c r="F128" s="14"/>
      <c r="G128" s="33"/>
      <c r="H128" s="19"/>
      <c r="I128" s="14"/>
      <c r="K128" s="117"/>
      <c r="L128" s="125">
        <v>61</v>
      </c>
      <c r="M128" s="126">
        <f t="shared" si="22"/>
        <v>44609.935263161373</v>
      </c>
      <c r="N128" s="118">
        <f>IF(N127-Bahnverlauf!$E$11&lt;-180,N127-Bahnverlauf!$E$11+360,N127-Bahnverlauf!$E$11)</f>
        <v>-86.794185392741682</v>
      </c>
      <c r="O128" s="104">
        <f t="shared" si="23"/>
        <v>44610.449179176125</v>
      </c>
      <c r="P128" s="119">
        <f t="shared" si="24"/>
        <v>-2.6941853927416872</v>
      </c>
      <c r="Q128" s="102">
        <f t="shared" si="19"/>
        <v>44610.465307303835</v>
      </c>
      <c r="R128" s="118">
        <f t="shared" si="25"/>
        <v>81.405814607258307</v>
      </c>
      <c r="S128" s="104">
        <f t="shared" si="20"/>
        <v>44610.481435431546</v>
      </c>
      <c r="T128" s="119">
        <f t="shared" si="26"/>
        <v>165.50581460725829</v>
      </c>
      <c r="U128" s="102">
        <f t="shared" si="21"/>
        <v>44610.497563559256</v>
      </c>
      <c r="V128" s="34"/>
      <c r="W128" s="14"/>
      <c r="Z128" s="14"/>
      <c r="AC128" s="14"/>
    </row>
    <row r="129" spans="2:29" ht="18" customHeight="1" x14ac:dyDescent="0.4">
      <c r="B129" s="14"/>
      <c r="C129" s="30"/>
      <c r="D129" s="31"/>
      <c r="E129" s="31"/>
      <c r="F129" s="14"/>
      <c r="G129" s="33"/>
      <c r="H129" s="19"/>
      <c r="I129" s="14"/>
      <c r="K129" s="117"/>
      <c r="L129" s="125">
        <v>62</v>
      </c>
      <c r="M129" s="126">
        <f t="shared" si="22"/>
        <v>44609.999775672215</v>
      </c>
      <c r="N129" s="118">
        <f>IF(N128-Bahnverlauf!$E$11&lt;-180,N128-Bahnverlauf!$E$11+360,N128-Bahnverlauf!$E$11)</f>
        <v>-110.34418539274168</v>
      </c>
      <c r="O129" s="104">
        <f t="shared" si="23"/>
        <v>44610.513691686967</v>
      </c>
      <c r="P129" s="119">
        <f t="shared" si="24"/>
        <v>-26.244185392741684</v>
      </c>
      <c r="Q129" s="102">
        <f t="shared" si="19"/>
        <v>44610.529819814677</v>
      </c>
      <c r="R129" s="118">
        <f t="shared" si="25"/>
        <v>57.85581460725831</v>
      </c>
      <c r="S129" s="104">
        <f t="shared" si="20"/>
        <v>44610.545947942388</v>
      </c>
      <c r="T129" s="119">
        <f t="shared" si="26"/>
        <v>141.9558146072583</v>
      </c>
      <c r="U129" s="102">
        <f t="shared" si="21"/>
        <v>44610.562076070099</v>
      </c>
      <c r="V129" s="28"/>
      <c r="W129" s="14"/>
      <c r="Z129" s="14"/>
      <c r="AC129" s="14"/>
    </row>
    <row r="130" spans="2:29" ht="18" customHeight="1" x14ac:dyDescent="0.4">
      <c r="B130" s="14"/>
      <c r="C130" s="30"/>
      <c r="D130" s="31"/>
      <c r="E130" s="31"/>
      <c r="F130" s="14"/>
      <c r="G130" s="33"/>
      <c r="H130" s="19"/>
      <c r="I130" s="14"/>
      <c r="K130" s="117"/>
      <c r="L130" s="125">
        <v>63</v>
      </c>
      <c r="M130" s="126">
        <f t="shared" si="22"/>
        <v>44610.064288183057</v>
      </c>
      <c r="N130" s="118">
        <f>IF(N129-Bahnverlauf!$E$11&lt;-180,N129-Bahnverlauf!$E$11+360,N129-Bahnverlauf!$E$11)</f>
        <v>-133.89418539274169</v>
      </c>
      <c r="O130" s="104">
        <f t="shared" si="23"/>
        <v>44610.578204197809</v>
      </c>
      <c r="P130" s="119">
        <f t="shared" si="24"/>
        <v>-49.794185392741696</v>
      </c>
      <c r="Q130" s="102">
        <f t="shared" si="19"/>
        <v>44610.59433232552</v>
      </c>
      <c r="R130" s="118">
        <f t="shared" si="25"/>
        <v>34.305814607258299</v>
      </c>
      <c r="S130" s="104">
        <f t="shared" si="20"/>
        <v>44610.61046045323</v>
      </c>
      <c r="T130" s="119">
        <f t="shared" si="26"/>
        <v>118.40581460725829</v>
      </c>
      <c r="U130" s="102">
        <f t="shared" si="21"/>
        <v>44610.626588580941</v>
      </c>
      <c r="V130" s="28"/>
      <c r="W130" s="14"/>
      <c r="Z130" s="14"/>
      <c r="AC130" s="14"/>
    </row>
    <row r="131" spans="2:29" ht="18" customHeight="1" x14ac:dyDescent="0.25">
      <c r="B131" s="14"/>
      <c r="C131" s="14"/>
      <c r="D131" s="14"/>
      <c r="E131" s="14"/>
      <c r="F131" s="14"/>
      <c r="G131" s="14"/>
      <c r="H131" s="14"/>
      <c r="I131" s="14"/>
      <c r="K131" s="117"/>
      <c r="L131" s="125">
        <v>64</v>
      </c>
      <c r="M131" s="126">
        <f t="shared" si="22"/>
        <v>44610.128800693899</v>
      </c>
      <c r="N131" s="118">
        <f>IF(N130-Bahnverlauf!$E$11&lt;-180,N130-Bahnverlauf!$E$11+360,N130-Bahnverlauf!$E$11)</f>
        <v>-157.4441853927417</v>
      </c>
      <c r="O131" s="104">
        <f t="shared" si="23"/>
        <v>44610.642716708651</v>
      </c>
      <c r="P131" s="119">
        <f t="shared" si="24"/>
        <v>-73.344185392741707</v>
      </c>
      <c r="Q131" s="102">
        <f t="shared" ref="Q131:Q157" si="27">O131+$R$30/1440/4</f>
        <v>44610.658844836362</v>
      </c>
      <c r="R131" s="118">
        <f t="shared" si="25"/>
        <v>10.755814607258287</v>
      </c>
      <c r="S131" s="104">
        <f t="shared" ref="S131:S157" si="28">Q131+$R$30/1440/4</f>
        <v>44610.674972964072</v>
      </c>
      <c r="T131" s="119">
        <f t="shared" si="26"/>
        <v>94.855814607258282</v>
      </c>
      <c r="U131" s="102">
        <f t="shared" ref="U131:U157" si="29">S131+$R$30/1440/4</f>
        <v>44610.691101091783</v>
      </c>
      <c r="V131" s="14"/>
      <c r="W131" s="14"/>
      <c r="Z131" s="14"/>
      <c r="AC131" s="14"/>
    </row>
    <row r="132" spans="2:29" ht="18" customHeight="1" x14ac:dyDescent="0.35">
      <c r="B132" s="25"/>
      <c r="C132" s="14"/>
      <c r="D132" s="14"/>
      <c r="E132" s="14"/>
      <c r="F132" s="14"/>
      <c r="G132" s="14"/>
      <c r="H132" s="14"/>
      <c r="I132" s="14"/>
      <c r="K132" s="117"/>
      <c r="L132" s="125">
        <v>65</v>
      </c>
      <c r="M132" s="126">
        <f t="shared" ref="M132:M157" si="30">M131+$R$30/1440</f>
        <v>44610.193313204742</v>
      </c>
      <c r="N132" s="118">
        <f>IF(N131-Bahnverlauf!$E$11&lt;-180,N131-Bahnverlauf!$E$11+360,N131-Bahnverlauf!$E$11)</f>
        <v>179.00581460725829</v>
      </c>
      <c r="O132" s="104">
        <f t="shared" ref="O132:O157" si="31">O131+$R$30/1440</f>
        <v>44610.707229219493</v>
      </c>
      <c r="P132" s="119">
        <f t="shared" si="24"/>
        <v>-96.894185392741747</v>
      </c>
      <c r="Q132" s="102">
        <f t="shared" si="27"/>
        <v>44610.723357347204</v>
      </c>
      <c r="R132" s="118">
        <f t="shared" si="25"/>
        <v>-12.794185392741753</v>
      </c>
      <c r="S132" s="104">
        <f t="shared" si="28"/>
        <v>44610.739485474915</v>
      </c>
      <c r="T132" s="119">
        <f t="shared" si="26"/>
        <v>71.305814607258242</v>
      </c>
      <c r="U132" s="102">
        <f t="shared" si="29"/>
        <v>44610.755613602625</v>
      </c>
      <c r="V132" s="14"/>
      <c r="W132" s="14"/>
      <c r="Z132" s="14"/>
      <c r="AC132" s="14"/>
    </row>
    <row r="133" spans="2:29" ht="18" customHeight="1" x14ac:dyDescent="0.25">
      <c r="B133" s="14"/>
      <c r="C133" s="14"/>
      <c r="D133" s="14"/>
      <c r="E133" s="14"/>
      <c r="F133" s="14"/>
      <c r="G133" s="14"/>
      <c r="H133" s="14"/>
      <c r="I133" s="14"/>
      <c r="K133" s="117"/>
      <c r="L133" s="125">
        <v>66</v>
      </c>
      <c r="M133" s="126">
        <f t="shared" si="30"/>
        <v>44610.257825715584</v>
      </c>
      <c r="N133" s="118">
        <f>IF(N132-Bahnverlauf!$E$11&lt;-180,N132-Bahnverlauf!$E$11+360,N132-Bahnverlauf!$E$11)</f>
        <v>155.45581460725828</v>
      </c>
      <c r="O133" s="104">
        <f t="shared" si="31"/>
        <v>44610.771741730336</v>
      </c>
      <c r="P133" s="119">
        <f t="shared" si="24"/>
        <v>-120.44418539274173</v>
      </c>
      <c r="Q133" s="102">
        <f t="shared" si="27"/>
        <v>44610.787869858046</v>
      </c>
      <c r="R133" s="118">
        <f t="shared" si="25"/>
        <v>-36.344185392741736</v>
      </c>
      <c r="S133" s="104">
        <f t="shared" si="28"/>
        <v>44610.803997985757</v>
      </c>
      <c r="T133" s="119">
        <f t="shared" si="26"/>
        <v>47.755814607258259</v>
      </c>
      <c r="U133" s="102">
        <f t="shared" si="29"/>
        <v>44610.820126113467</v>
      </c>
      <c r="V133" s="35"/>
      <c r="W133" s="14"/>
      <c r="Z133" s="14"/>
      <c r="AC133" s="14"/>
    </row>
    <row r="134" spans="2:29" ht="18" customHeight="1" x14ac:dyDescent="0.25">
      <c r="B134" s="14"/>
      <c r="C134" s="14"/>
      <c r="D134" s="14"/>
      <c r="E134" s="14"/>
      <c r="F134" s="14"/>
      <c r="G134" s="14"/>
      <c r="H134" s="14"/>
      <c r="I134" s="14"/>
      <c r="K134" s="117"/>
      <c r="L134" s="125">
        <v>67</v>
      </c>
      <c r="M134" s="126">
        <f t="shared" si="30"/>
        <v>44610.322338226426</v>
      </c>
      <c r="N134" s="118">
        <f>IF(N133-Bahnverlauf!$E$11&lt;-180,N133-Bahnverlauf!$E$11+360,N133-Bahnverlauf!$E$11)</f>
        <v>131.90581460725826</v>
      </c>
      <c r="O134" s="104">
        <f t="shared" si="31"/>
        <v>44610.836254241178</v>
      </c>
      <c r="P134" s="119">
        <f t="shared" si="24"/>
        <v>-143.99418539274174</v>
      </c>
      <c r="Q134" s="102">
        <f t="shared" si="27"/>
        <v>44610.852382368888</v>
      </c>
      <c r="R134" s="118">
        <f t="shared" si="25"/>
        <v>-59.894185392741747</v>
      </c>
      <c r="S134" s="104">
        <f t="shared" si="28"/>
        <v>44610.868510496599</v>
      </c>
      <c r="T134" s="119">
        <f t="shared" si="26"/>
        <v>24.205814607258247</v>
      </c>
      <c r="U134" s="102">
        <f t="shared" si="29"/>
        <v>44610.884638624309</v>
      </c>
      <c r="V134" s="28"/>
      <c r="W134" s="14"/>
      <c r="Z134" s="14"/>
      <c r="AC134" s="14"/>
    </row>
    <row r="135" spans="2:29" ht="18" customHeight="1" x14ac:dyDescent="0.25">
      <c r="B135" s="14"/>
      <c r="C135" s="14"/>
      <c r="D135" s="14"/>
      <c r="E135" s="14"/>
      <c r="F135" s="14"/>
      <c r="G135" s="14"/>
      <c r="H135" s="14"/>
      <c r="I135" s="14"/>
      <c r="K135" s="117"/>
      <c r="L135" s="125">
        <v>68</v>
      </c>
      <c r="M135" s="126">
        <f t="shared" si="30"/>
        <v>44610.386850737268</v>
      </c>
      <c r="N135" s="118">
        <f>IF(N134-Bahnverlauf!$E$11&lt;-180,N134-Bahnverlauf!$E$11+360,N134-Bahnverlauf!$E$11)</f>
        <v>108.35581460725827</v>
      </c>
      <c r="O135" s="104">
        <f t="shared" si="31"/>
        <v>44610.90076675202</v>
      </c>
      <c r="P135" s="119">
        <f t="shared" si="24"/>
        <v>-167.54418539274172</v>
      </c>
      <c r="Q135" s="102">
        <f t="shared" si="27"/>
        <v>44610.916894879731</v>
      </c>
      <c r="R135" s="118">
        <f t="shared" si="25"/>
        <v>-83.44418539274173</v>
      </c>
      <c r="S135" s="104">
        <f t="shared" si="28"/>
        <v>44610.933023007441</v>
      </c>
      <c r="T135" s="119">
        <f t="shared" si="26"/>
        <v>0.65581460725826446</v>
      </c>
      <c r="U135" s="102">
        <f t="shared" si="29"/>
        <v>44610.949151135152</v>
      </c>
      <c r="V135" s="28"/>
      <c r="W135" s="14"/>
      <c r="Z135" s="14"/>
      <c r="AC135" s="14"/>
    </row>
    <row r="136" spans="2:29" ht="18" customHeight="1" x14ac:dyDescent="0.25">
      <c r="B136" s="14"/>
      <c r="C136" s="14"/>
      <c r="D136" s="14"/>
      <c r="E136" s="14"/>
      <c r="F136" s="14"/>
      <c r="G136" s="36"/>
      <c r="H136" s="17"/>
      <c r="I136" s="37"/>
      <c r="K136" s="117"/>
      <c r="L136" s="125">
        <v>69</v>
      </c>
      <c r="M136" s="126">
        <f t="shared" si="30"/>
        <v>44610.45136324811</v>
      </c>
      <c r="N136" s="118">
        <f>IF(N135-Bahnverlauf!$E$11&lt;-180,N135-Bahnverlauf!$E$11+360,N135-Bahnverlauf!$E$11)</f>
        <v>84.80581460725827</v>
      </c>
      <c r="O136" s="104">
        <f t="shared" si="31"/>
        <v>44610.965279262862</v>
      </c>
      <c r="P136" s="119">
        <f t="shared" si="24"/>
        <v>168.90581460725826</v>
      </c>
      <c r="Q136" s="102">
        <f t="shared" si="27"/>
        <v>44610.981407390573</v>
      </c>
      <c r="R136" s="118">
        <f t="shared" si="25"/>
        <v>-106.99418539274174</v>
      </c>
      <c r="S136" s="104">
        <f t="shared" si="28"/>
        <v>44610.997535518283</v>
      </c>
      <c r="T136" s="119">
        <f t="shared" si="26"/>
        <v>-22.894185392741747</v>
      </c>
      <c r="U136" s="102">
        <f t="shared" si="29"/>
        <v>44611.013663645994</v>
      </c>
      <c r="V136" s="38"/>
      <c r="W136" s="14"/>
      <c r="Z136" s="14"/>
      <c r="AC136" s="14"/>
    </row>
    <row r="137" spans="2:29" ht="18" customHeight="1" x14ac:dyDescent="0.25">
      <c r="B137" s="14"/>
      <c r="C137" s="14"/>
      <c r="D137" s="14"/>
      <c r="E137" s="14"/>
      <c r="F137" s="14"/>
      <c r="G137" s="36"/>
      <c r="H137" s="17"/>
      <c r="I137" s="37"/>
      <c r="K137" s="117"/>
      <c r="L137" s="125">
        <v>70</v>
      </c>
      <c r="M137" s="126">
        <f t="shared" si="30"/>
        <v>44610.515875758952</v>
      </c>
      <c r="N137" s="118">
        <f>IF(N136-Bahnverlauf!$E$11&lt;-180,N136-Bahnverlauf!$E$11+360,N136-Bahnverlauf!$E$11)</f>
        <v>61.255814607258273</v>
      </c>
      <c r="O137" s="104">
        <f t="shared" si="31"/>
        <v>44611.029791773704</v>
      </c>
      <c r="P137" s="119">
        <f t="shared" si="24"/>
        <v>145.35581460725825</v>
      </c>
      <c r="Q137" s="102">
        <f t="shared" si="27"/>
        <v>44611.045919901415</v>
      </c>
      <c r="R137" s="118">
        <f t="shared" si="25"/>
        <v>-130.54418539274175</v>
      </c>
      <c r="S137" s="104">
        <f t="shared" si="28"/>
        <v>44611.062048029125</v>
      </c>
      <c r="T137" s="119">
        <f t="shared" si="26"/>
        <v>-46.444185392741758</v>
      </c>
      <c r="U137" s="102">
        <f t="shared" si="29"/>
        <v>44611.078176156836</v>
      </c>
      <c r="V137" s="39"/>
      <c r="W137" s="14"/>
      <c r="Z137" s="14"/>
      <c r="AC137" s="14"/>
    </row>
    <row r="138" spans="2:29" ht="18" customHeight="1" x14ac:dyDescent="0.25">
      <c r="B138" s="14"/>
      <c r="C138" s="14"/>
      <c r="D138" s="14"/>
      <c r="E138" s="14"/>
      <c r="F138" s="14"/>
      <c r="G138" s="36"/>
      <c r="H138" s="17"/>
      <c r="I138" s="37"/>
      <c r="K138" s="117"/>
      <c r="L138" s="125">
        <v>71</v>
      </c>
      <c r="M138" s="126">
        <f t="shared" si="30"/>
        <v>44610.580388269795</v>
      </c>
      <c r="N138" s="118">
        <f>IF(N137-Bahnverlauf!$E$11&lt;-180,N137-Bahnverlauf!$E$11+360,N137-Bahnverlauf!$E$11)</f>
        <v>37.705814607258276</v>
      </c>
      <c r="O138" s="104">
        <f t="shared" si="31"/>
        <v>44611.094304284547</v>
      </c>
      <c r="P138" s="119">
        <f t="shared" si="24"/>
        <v>121.80581460725827</v>
      </c>
      <c r="Q138" s="102">
        <f t="shared" si="27"/>
        <v>44611.110432412257</v>
      </c>
      <c r="R138" s="118">
        <f t="shared" si="25"/>
        <v>-154.09418539274174</v>
      </c>
      <c r="S138" s="104">
        <f t="shared" si="28"/>
        <v>44611.126560539968</v>
      </c>
      <c r="T138" s="119">
        <f t="shared" si="26"/>
        <v>-69.994185392741741</v>
      </c>
      <c r="U138" s="102">
        <f t="shared" si="29"/>
        <v>44611.142688667678</v>
      </c>
      <c r="V138" s="28"/>
      <c r="W138" s="14"/>
      <c r="Z138" s="14"/>
      <c r="AC138" s="14"/>
    </row>
    <row r="139" spans="2:29" ht="18" customHeight="1" x14ac:dyDescent="0.25">
      <c r="B139" s="40"/>
      <c r="C139" s="41"/>
      <c r="D139" s="14"/>
      <c r="E139" s="14"/>
      <c r="F139" s="14"/>
      <c r="G139" s="36"/>
      <c r="H139" s="17"/>
      <c r="I139" s="37"/>
      <c r="K139" s="117"/>
      <c r="L139" s="125">
        <v>72</v>
      </c>
      <c r="M139" s="126">
        <f t="shared" si="30"/>
        <v>44610.644900780637</v>
      </c>
      <c r="N139" s="118">
        <f>IF(N138-Bahnverlauf!$E$11&lt;-180,N138-Bahnverlauf!$E$11+360,N138-Bahnverlauf!$E$11)</f>
        <v>14.155814607258275</v>
      </c>
      <c r="O139" s="104">
        <f t="shared" si="31"/>
        <v>44611.158816795389</v>
      </c>
      <c r="P139" s="119">
        <f t="shared" si="24"/>
        <v>98.255814607258273</v>
      </c>
      <c r="Q139" s="102">
        <f t="shared" si="27"/>
        <v>44611.174944923099</v>
      </c>
      <c r="R139" s="118">
        <f t="shared" si="25"/>
        <v>-177.64418539274175</v>
      </c>
      <c r="S139" s="104">
        <f t="shared" si="28"/>
        <v>44611.19107305081</v>
      </c>
      <c r="T139" s="119">
        <f t="shared" si="26"/>
        <v>-93.544185392741753</v>
      </c>
      <c r="U139" s="102">
        <f t="shared" si="29"/>
        <v>44611.20720117852</v>
      </c>
      <c r="V139" s="14"/>
      <c r="W139" s="14"/>
      <c r="Z139" s="14"/>
      <c r="AC139" s="14"/>
    </row>
    <row r="140" spans="2:29" ht="18" customHeight="1" x14ac:dyDescent="0.25">
      <c r="B140" s="14"/>
      <c r="C140" s="14"/>
      <c r="D140" s="14"/>
      <c r="E140" s="14"/>
      <c r="F140" s="14"/>
      <c r="G140" s="14"/>
      <c r="H140" s="14"/>
      <c r="I140" s="14"/>
      <c r="K140" s="117"/>
      <c r="L140" s="125">
        <v>73</v>
      </c>
      <c r="M140" s="126">
        <f t="shared" si="30"/>
        <v>44610.709413291479</v>
      </c>
      <c r="N140" s="118">
        <f>IF(N139-Bahnverlauf!$E$11&lt;-180,N139-Bahnverlauf!$E$11+360,N139-Bahnverlauf!$E$11)</f>
        <v>-9.3941853927417256</v>
      </c>
      <c r="O140" s="104">
        <f t="shared" si="31"/>
        <v>44611.223329306231</v>
      </c>
      <c r="P140" s="119">
        <f t="shared" si="24"/>
        <v>74.705814607258276</v>
      </c>
      <c r="Q140" s="102">
        <f t="shared" si="27"/>
        <v>44611.239457433941</v>
      </c>
      <c r="R140" s="118">
        <f t="shared" si="25"/>
        <v>158.80581460725827</v>
      </c>
      <c r="S140" s="104">
        <f t="shared" si="28"/>
        <v>44611.255585561652</v>
      </c>
      <c r="T140" s="119">
        <f t="shared" si="26"/>
        <v>-117.09418539274174</v>
      </c>
      <c r="U140" s="102">
        <f t="shared" si="29"/>
        <v>44611.271713689363</v>
      </c>
      <c r="V140" s="14"/>
      <c r="W140" s="14"/>
      <c r="Z140" s="14"/>
      <c r="AC140" s="14"/>
    </row>
    <row r="141" spans="2:29" ht="18" customHeight="1" x14ac:dyDescent="0.4">
      <c r="B141" s="19"/>
      <c r="C141" s="30"/>
      <c r="D141" s="31"/>
      <c r="E141" s="31"/>
      <c r="F141" s="14"/>
      <c r="G141" s="14"/>
      <c r="H141" s="14"/>
      <c r="I141" s="14"/>
      <c r="K141" s="117"/>
      <c r="L141" s="125">
        <v>74</v>
      </c>
      <c r="M141" s="126">
        <f t="shared" si="30"/>
        <v>44610.773925802321</v>
      </c>
      <c r="N141" s="118">
        <f>IF(N140-Bahnverlauf!$E$11&lt;-180,N140-Bahnverlauf!$E$11+360,N140-Bahnverlauf!$E$11)</f>
        <v>-32.94418539274173</v>
      </c>
      <c r="O141" s="104">
        <f t="shared" si="31"/>
        <v>44611.287841817073</v>
      </c>
      <c r="P141" s="119">
        <f t="shared" si="24"/>
        <v>51.155814607258264</v>
      </c>
      <c r="Q141" s="102">
        <f t="shared" si="27"/>
        <v>44611.303969944784</v>
      </c>
      <c r="R141" s="118">
        <f t="shared" si="25"/>
        <v>135.25581460725826</v>
      </c>
      <c r="S141" s="104">
        <f t="shared" si="28"/>
        <v>44611.320098072494</v>
      </c>
      <c r="T141" s="119">
        <f t="shared" si="26"/>
        <v>-140.64418539274175</v>
      </c>
      <c r="U141" s="102">
        <f t="shared" si="29"/>
        <v>44611.336226200205</v>
      </c>
      <c r="V141" s="35"/>
      <c r="W141" s="14"/>
      <c r="Z141" s="14"/>
      <c r="AC141" s="14"/>
    </row>
    <row r="142" spans="2:29" ht="18" customHeight="1" x14ac:dyDescent="0.25">
      <c r="B142" s="19"/>
      <c r="C142" s="19"/>
      <c r="D142" s="14"/>
      <c r="E142" s="14"/>
      <c r="F142" s="14"/>
      <c r="G142" s="14"/>
      <c r="H142" s="14"/>
      <c r="I142" s="14"/>
      <c r="K142" s="117"/>
      <c r="L142" s="125">
        <v>75</v>
      </c>
      <c r="M142" s="126">
        <f t="shared" si="30"/>
        <v>44610.838438313163</v>
      </c>
      <c r="N142" s="118">
        <f>IF(N141-Bahnverlauf!$E$11&lt;-180,N141-Bahnverlauf!$E$11+360,N141-Bahnverlauf!$E$11)</f>
        <v>-56.494185392741727</v>
      </c>
      <c r="O142" s="104">
        <f t="shared" si="31"/>
        <v>44611.352354327915</v>
      </c>
      <c r="P142" s="119">
        <f t="shared" si="24"/>
        <v>27.605814607258267</v>
      </c>
      <c r="Q142" s="102">
        <f t="shared" si="27"/>
        <v>44611.368482455626</v>
      </c>
      <c r="R142" s="118">
        <f t="shared" si="25"/>
        <v>111.70581460725826</v>
      </c>
      <c r="S142" s="104">
        <f t="shared" si="28"/>
        <v>44611.384610583336</v>
      </c>
      <c r="T142" s="119">
        <f t="shared" si="26"/>
        <v>-164.19418539274176</v>
      </c>
      <c r="U142" s="102">
        <f t="shared" si="29"/>
        <v>44611.400738711047</v>
      </c>
      <c r="V142" s="34"/>
      <c r="W142" s="14"/>
      <c r="Z142" s="14"/>
      <c r="AC142" s="14"/>
    </row>
    <row r="143" spans="2:29" ht="18" customHeight="1" x14ac:dyDescent="0.4">
      <c r="B143" s="19"/>
      <c r="C143" s="30"/>
      <c r="D143" s="31"/>
      <c r="E143" s="31"/>
      <c r="F143" s="14"/>
      <c r="G143" s="14"/>
      <c r="H143" s="14"/>
      <c r="I143" s="14"/>
      <c r="K143" s="117"/>
      <c r="L143" s="125">
        <v>76</v>
      </c>
      <c r="M143" s="126">
        <f t="shared" si="30"/>
        <v>44610.902950824006</v>
      </c>
      <c r="N143" s="118">
        <f>IF(N142-Bahnverlauf!$E$11&lt;-180,N142-Bahnverlauf!$E$11+360,N142-Bahnverlauf!$E$11)</f>
        <v>-80.044185392741724</v>
      </c>
      <c r="O143" s="104">
        <f t="shared" si="31"/>
        <v>44611.416866838757</v>
      </c>
      <c r="P143" s="119">
        <f t="shared" si="24"/>
        <v>4.0558146072582701</v>
      </c>
      <c r="Q143" s="102">
        <f t="shared" si="27"/>
        <v>44611.432994966468</v>
      </c>
      <c r="R143" s="118">
        <f t="shared" si="25"/>
        <v>88.155814607258264</v>
      </c>
      <c r="S143" s="104">
        <f t="shared" si="28"/>
        <v>44611.449123094179</v>
      </c>
      <c r="T143" s="119">
        <f t="shared" si="26"/>
        <v>172.25581460725826</v>
      </c>
      <c r="U143" s="102">
        <f t="shared" si="29"/>
        <v>44611.465251221889</v>
      </c>
      <c r="V143" s="28"/>
      <c r="W143" s="14"/>
      <c r="Z143" s="14"/>
      <c r="AC143" s="14"/>
    </row>
    <row r="144" spans="2:29" ht="18" customHeight="1" x14ac:dyDescent="0.25">
      <c r="B144" s="17"/>
      <c r="C144" s="17"/>
      <c r="D144" s="14"/>
      <c r="E144" s="14"/>
      <c r="F144" s="14"/>
      <c r="G144" s="14"/>
      <c r="H144" s="14"/>
      <c r="I144" s="14"/>
      <c r="K144" s="117"/>
      <c r="L144" s="125">
        <v>77</v>
      </c>
      <c r="M144" s="126">
        <f t="shared" si="30"/>
        <v>44610.967463334848</v>
      </c>
      <c r="N144" s="118">
        <f>IF(N143-Bahnverlauf!$E$11&lt;-180,N143-Bahnverlauf!$E$11+360,N143-Bahnverlauf!$E$11)</f>
        <v>-103.59418539274172</v>
      </c>
      <c r="O144" s="104">
        <f t="shared" si="31"/>
        <v>44611.4813793496</v>
      </c>
      <c r="P144" s="119">
        <f t="shared" si="24"/>
        <v>-19.494185392741727</v>
      </c>
      <c r="Q144" s="102">
        <f t="shared" si="27"/>
        <v>44611.49750747731</v>
      </c>
      <c r="R144" s="118">
        <f t="shared" si="25"/>
        <v>64.605814607258267</v>
      </c>
      <c r="S144" s="104">
        <f t="shared" si="28"/>
        <v>44611.513635605021</v>
      </c>
      <c r="T144" s="119">
        <f t="shared" si="26"/>
        <v>148.70581460725828</v>
      </c>
      <c r="U144" s="102">
        <f t="shared" si="29"/>
        <v>44611.529763732731</v>
      </c>
      <c r="V144" s="34"/>
      <c r="W144" s="14"/>
      <c r="Z144" s="14"/>
      <c r="AC144" s="14"/>
    </row>
    <row r="145" spans="2:30" ht="18" customHeight="1" x14ac:dyDescent="0.25">
      <c r="B145" s="17"/>
      <c r="C145" s="17"/>
      <c r="D145" s="14"/>
      <c r="E145" s="14"/>
      <c r="F145" s="14"/>
      <c r="G145" s="14"/>
      <c r="H145" s="14"/>
      <c r="I145" s="14"/>
      <c r="K145" s="117"/>
      <c r="L145" s="125">
        <v>78</v>
      </c>
      <c r="M145" s="126">
        <f t="shared" si="30"/>
        <v>44611.03197584569</v>
      </c>
      <c r="N145" s="118">
        <f>IF(N144-Bahnverlauf!$E$11&lt;-180,N144-Bahnverlauf!$E$11+360,N144-Bahnverlauf!$E$11)</f>
        <v>-127.14418539274172</v>
      </c>
      <c r="O145" s="104">
        <f t="shared" si="31"/>
        <v>44611.545891860442</v>
      </c>
      <c r="P145" s="119">
        <f t="shared" si="24"/>
        <v>-43.044185392741724</v>
      </c>
      <c r="Q145" s="102">
        <f t="shared" si="27"/>
        <v>44611.562019988152</v>
      </c>
      <c r="R145" s="118">
        <f t="shared" si="25"/>
        <v>41.05581460725827</v>
      </c>
      <c r="S145" s="104">
        <f t="shared" si="28"/>
        <v>44611.578148115863</v>
      </c>
      <c r="T145" s="119">
        <f t="shared" si="26"/>
        <v>125.15581460725826</v>
      </c>
      <c r="U145" s="102">
        <f t="shared" si="29"/>
        <v>44611.594276243573</v>
      </c>
      <c r="V145" s="42"/>
      <c r="W145" s="14"/>
      <c r="Z145" s="14"/>
      <c r="AC145" s="14"/>
    </row>
    <row r="146" spans="2:30" ht="18" customHeight="1" x14ac:dyDescent="0.4">
      <c r="B146" s="16"/>
      <c r="C146" s="30"/>
      <c r="D146" s="31"/>
      <c r="E146" s="31"/>
      <c r="F146" s="14"/>
      <c r="G146" s="14"/>
      <c r="H146" s="14"/>
      <c r="I146" s="14"/>
      <c r="K146" s="117"/>
      <c r="L146" s="125">
        <v>79</v>
      </c>
      <c r="M146" s="126">
        <f t="shared" si="30"/>
        <v>44611.096488356532</v>
      </c>
      <c r="N146" s="118">
        <f>IF(N145-Bahnverlauf!$E$11&lt;-180,N145-Bahnverlauf!$E$11+360,N145-Bahnverlauf!$E$11)</f>
        <v>-150.69418539274173</v>
      </c>
      <c r="O146" s="104">
        <f t="shared" si="31"/>
        <v>44611.610404371284</v>
      </c>
      <c r="P146" s="119">
        <f t="shared" si="24"/>
        <v>-66.594185392741736</v>
      </c>
      <c r="Q146" s="102">
        <f t="shared" si="27"/>
        <v>44611.626532498994</v>
      </c>
      <c r="R146" s="118">
        <f t="shared" si="25"/>
        <v>17.505814607258259</v>
      </c>
      <c r="S146" s="104">
        <f t="shared" si="28"/>
        <v>44611.642660626705</v>
      </c>
      <c r="T146" s="119">
        <f t="shared" si="26"/>
        <v>101.60581460725825</v>
      </c>
      <c r="U146" s="102">
        <f t="shared" si="29"/>
        <v>44611.658788754416</v>
      </c>
      <c r="V146" s="14"/>
      <c r="W146" s="14"/>
      <c r="Z146" s="14"/>
      <c r="AC146" s="14"/>
    </row>
    <row r="147" spans="2:30" ht="18" customHeight="1" x14ac:dyDescent="0.25">
      <c r="B147" s="17"/>
      <c r="C147" s="24"/>
      <c r="D147" s="24"/>
      <c r="E147" s="24"/>
      <c r="F147" s="14"/>
      <c r="G147" s="14"/>
      <c r="H147" s="14"/>
      <c r="I147" s="14"/>
      <c r="K147" s="117"/>
      <c r="L147" s="125">
        <v>80</v>
      </c>
      <c r="M147" s="126">
        <f t="shared" si="30"/>
        <v>44611.161000867374</v>
      </c>
      <c r="N147" s="118">
        <f>IF(N146-Bahnverlauf!$E$11&lt;-180,N146-Bahnverlauf!$E$11+360,N146-Bahnverlauf!$E$11)</f>
        <v>-174.24418539274174</v>
      </c>
      <c r="O147" s="104">
        <f t="shared" si="31"/>
        <v>44611.674916882126</v>
      </c>
      <c r="P147" s="119">
        <f t="shared" si="24"/>
        <v>-90.144185392741747</v>
      </c>
      <c r="Q147" s="102">
        <f t="shared" si="27"/>
        <v>44611.691045009837</v>
      </c>
      <c r="R147" s="118">
        <f t="shared" si="25"/>
        <v>-6.0441853927417526</v>
      </c>
      <c r="S147" s="104">
        <f t="shared" si="28"/>
        <v>44611.707173137547</v>
      </c>
      <c r="T147" s="119">
        <f t="shared" si="26"/>
        <v>78.055814607258242</v>
      </c>
      <c r="U147" s="102">
        <f t="shared" si="29"/>
        <v>44611.723301265258</v>
      </c>
      <c r="V147" s="35"/>
      <c r="W147" s="14"/>
      <c r="Z147" s="14"/>
      <c r="AC147" s="14"/>
    </row>
    <row r="148" spans="2:30" ht="18" customHeight="1" x14ac:dyDescent="0.25">
      <c r="B148" s="43"/>
      <c r="C148" s="14"/>
      <c r="D148" s="14"/>
      <c r="E148" s="14"/>
      <c r="F148" s="14"/>
      <c r="G148" s="14"/>
      <c r="H148" s="14"/>
      <c r="I148" s="14"/>
      <c r="K148" s="117"/>
      <c r="L148" s="125">
        <v>81</v>
      </c>
      <c r="M148" s="126">
        <f t="shared" si="30"/>
        <v>44611.225513378216</v>
      </c>
      <c r="N148" s="118">
        <f>IF(N147-Bahnverlauf!$E$11&lt;-180,N147-Bahnverlauf!$E$11+360,N147-Bahnverlauf!$E$11)</f>
        <v>162.20581460725825</v>
      </c>
      <c r="O148" s="104">
        <f t="shared" si="31"/>
        <v>44611.739429392968</v>
      </c>
      <c r="P148" s="119">
        <f t="shared" ref="P148:P157" si="32">IF(N148+84.1&gt;180,N148+84.1-360,N148+84.1)</f>
        <v>-113.69418539274176</v>
      </c>
      <c r="Q148" s="102">
        <f t="shared" si="27"/>
        <v>44611.755557520679</v>
      </c>
      <c r="R148" s="118">
        <f t="shared" ref="R148:R157" si="33">IF(P148+84.1&gt;180,P148+84.1-360,P148+84.1)</f>
        <v>-29.594185392741764</v>
      </c>
      <c r="S148" s="104">
        <f t="shared" si="28"/>
        <v>44611.771685648389</v>
      </c>
      <c r="T148" s="119">
        <f t="shared" ref="T148:T157" si="34">IF(R148+84.1&gt;180,R148+84.1-360,R148+84.1)</f>
        <v>54.50581460725823</v>
      </c>
      <c r="U148" s="102">
        <f t="shared" si="29"/>
        <v>44611.7878137761</v>
      </c>
      <c r="V148" s="34"/>
      <c r="W148" s="14"/>
      <c r="Z148" s="14"/>
      <c r="AC148" s="14"/>
    </row>
    <row r="149" spans="2:30" ht="18" customHeight="1" x14ac:dyDescent="0.25">
      <c r="K149" s="117"/>
      <c r="L149" s="125">
        <v>82</v>
      </c>
      <c r="M149" s="126">
        <f t="shared" si="30"/>
        <v>44611.290025889059</v>
      </c>
      <c r="N149" s="118">
        <f>IF(N148-Bahnverlauf!$E$11&lt;-180,N148-Bahnverlauf!$E$11+360,N148-Bahnverlauf!$E$11)</f>
        <v>138.65581460725824</v>
      </c>
      <c r="O149" s="104">
        <f t="shared" si="31"/>
        <v>44611.80394190381</v>
      </c>
      <c r="P149" s="119">
        <f t="shared" si="32"/>
        <v>-137.24418539274177</v>
      </c>
      <c r="Q149" s="102">
        <f t="shared" si="27"/>
        <v>44611.820070031521</v>
      </c>
      <c r="R149" s="118">
        <f t="shared" si="33"/>
        <v>-53.144185392741775</v>
      </c>
      <c r="S149" s="104">
        <f t="shared" si="28"/>
        <v>44611.836198159232</v>
      </c>
      <c r="T149" s="119">
        <f t="shared" si="34"/>
        <v>30.955814607258219</v>
      </c>
      <c r="U149" s="102">
        <f t="shared" si="29"/>
        <v>44611.852326286942</v>
      </c>
    </row>
    <row r="150" spans="2:30" ht="18" customHeight="1" x14ac:dyDescent="0.25">
      <c r="B150" s="14"/>
      <c r="C150" s="14"/>
      <c r="D150" s="14"/>
      <c r="E150" s="14"/>
      <c r="F150" s="14"/>
      <c r="G150" s="14"/>
      <c r="H150" s="14"/>
      <c r="I150" s="14"/>
      <c r="K150" s="117"/>
      <c r="L150" s="125">
        <v>83</v>
      </c>
      <c r="M150" s="126">
        <f t="shared" si="30"/>
        <v>44611.354538399901</v>
      </c>
      <c r="N150" s="118">
        <f>IF(N149-Bahnverlauf!$E$11&lt;-180,N149-Bahnverlauf!$E$11+360,N149-Bahnverlauf!$E$11)</f>
        <v>115.10581460725824</v>
      </c>
      <c r="O150" s="104">
        <f t="shared" si="31"/>
        <v>44611.868454414653</v>
      </c>
      <c r="P150" s="119">
        <f t="shared" si="32"/>
        <v>-160.79418539274178</v>
      </c>
      <c r="Q150" s="102">
        <f t="shared" si="27"/>
        <v>44611.884582542363</v>
      </c>
      <c r="R150" s="118">
        <f t="shared" si="33"/>
        <v>-76.694185392741787</v>
      </c>
      <c r="S150" s="104">
        <f t="shared" si="28"/>
        <v>44611.900710670074</v>
      </c>
      <c r="T150" s="119">
        <f t="shared" si="34"/>
        <v>7.4058146072582076</v>
      </c>
      <c r="U150" s="102">
        <f t="shared" si="29"/>
        <v>44611.916838797784</v>
      </c>
      <c r="V150" s="14"/>
      <c r="W150" s="14"/>
      <c r="Z150" s="14"/>
      <c r="AC150" s="14"/>
    </row>
    <row r="151" spans="2:30" ht="18" customHeight="1" x14ac:dyDescent="0.4">
      <c r="B151" s="44"/>
      <c r="C151" s="45"/>
      <c r="D151" s="46"/>
      <c r="E151" s="46"/>
      <c r="F151" s="46"/>
      <c r="G151" s="46"/>
      <c r="H151" s="46"/>
      <c r="I151" s="46"/>
      <c r="K151" s="117"/>
      <c r="L151" s="125">
        <v>84</v>
      </c>
      <c r="M151" s="126">
        <f t="shared" si="30"/>
        <v>44611.419050910743</v>
      </c>
      <c r="N151" s="118">
        <f>IF(N150-Bahnverlauf!$E$11&lt;-180,N150-Bahnverlauf!$E$11+360,N150-Bahnverlauf!$E$11)</f>
        <v>91.555814607258242</v>
      </c>
      <c r="O151" s="104">
        <f t="shared" si="31"/>
        <v>44611.932966925495</v>
      </c>
      <c r="P151" s="119">
        <f t="shared" si="32"/>
        <v>175.65581460725824</v>
      </c>
      <c r="Q151" s="102">
        <f t="shared" si="27"/>
        <v>44611.949095053205</v>
      </c>
      <c r="R151" s="118">
        <f t="shared" si="33"/>
        <v>-100.24418539274177</v>
      </c>
      <c r="S151" s="104">
        <f t="shared" si="28"/>
        <v>44611.965223180916</v>
      </c>
      <c r="T151" s="119">
        <f t="shared" si="34"/>
        <v>-16.144185392741775</v>
      </c>
      <c r="U151" s="102">
        <f t="shared" si="29"/>
        <v>44611.981351308626</v>
      </c>
      <c r="V151" s="42"/>
      <c r="W151" s="14"/>
      <c r="Z151" s="46"/>
      <c r="AA151" s="46"/>
      <c r="AB151" s="46"/>
      <c r="AC151" s="46"/>
      <c r="AD151" s="18"/>
    </row>
    <row r="152" spans="2:30" ht="18" customHeight="1" x14ac:dyDescent="0.25">
      <c r="K152" s="117"/>
      <c r="L152" s="125">
        <v>85</v>
      </c>
      <c r="M152" s="126">
        <f t="shared" si="30"/>
        <v>44611.483563421585</v>
      </c>
      <c r="N152" s="118">
        <f>IF(N151-Bahnverlauf!$E$11&lt;-180,N151-Bahnverlauf!$E$11+360,N151-Bahnverlauf!$E$11)</f>
        <v>68.005814607258245</v>
      </c>
      <c r="O152" s="104">
        <f t="shared" si="31"/>
        <v>44611.997479436337</v>
      </c>
      <c r="P152" s="119">
        <f t="shared" si="32"/>
        <v>152.10581460725825</v>
      </c>
      <c r="Q152" s="102">
        <f t="shared" si="27"/>
        <v>44612.013607564048</v>
      </c>
      <c r="R152" s="118">
        <f t="shared" si="33"/>
        <v>-123.79418539274175</v>
      </c>
      <c r="S152" s="104">
        <f t="shared" si="28"/>
        <v>44612.029735691758</v>
      </c>
      <c r="T152" s="119">
        <f t="shared" si="34"/>
        <v>-39.694185392741758</v>
      </c>
      <c r="U152" s="102">
        <f t="shared" si="29"/>
        <v>44612.045863819469</v>
      </c>
    </row>
    <row r="153" spans="2:30" ht="18" customHeight="1" x14ac:dyDescent="0.25">
      <c r="K153" s="117"/>
      <c r="L153" s="125">
        <v>86</v>
      </c>
      <c r="M153" s="126">
        <f t="shared" si="30"/>
        <v>44611.548075932427</v>
      </c>
      <c r="N153" s="118">
        <f>IF(N152-Bahnverlauf!$E$11&lt;-180,N152-Bahnverlauf!$E$11+360,N152-Bahnverlauf!$E$11)</f>
        <v>44.455814607258247</v>
      </c>
      <c r="O153" s="104">
        <f t="shared" si="31"/>
        <v>44612.061991947179</v>
      </c>
      <c r="P153" s="119">
        <f t="shared" si="32"/>
        <v>128.55581460725824</v>
      </c>
      <c r="Q153" s="102">
        <f t="shared" si="27"/>
        <v>44612.07812007489</v>
      </c>
      <c r="R153" s="118">
        <f t="shared" si="33"/>
        <v>-147.34418539274176</v>
      </c>
      <c r="S153" s="104">
        <f t="shared" si="28"/>
        <v>44612.0942482026</v>
      </c>
      <c r="T153" s="119">
        <f t="shared" si="34"/>
        <v>-63.24418539274177</v>
      </c>
      <c r="U153" s="102">
        <f t="shared" si="29"/>
        <v>44612.110376330311</v>
      </c>
    </row>
    <row r="154" spans="2:30" ht="18" customHeight="1" x14ac:dyDescent="0.25">
      <c r="K154" s="117"/>
      <c r="L154" s="125">
        <v>87</v>
      </c>
      <c r="M154" s="126">
        <f t="shared" si="30"/>
        <v>44611.612588443269</v>
      </c>
      <c r="N154" s="118">
        <f>IF(N153-Bahnverlauf!$E$11&lt;-180,N153-Bahnverlauf!$E$11+360,N153-Bahnverlauf!$E$11)</f>
        <v>20.905814607258247</v>
      </c>
      <c r="O154" s="104">
        <f t="shared" si="31"/>
        <v>44612.126504458021</v>
      </c>
      <c r="P154" s="119">
        <f t="shared" si="32"/>
        <v>105.00581460725824</v>
      </c>
      <c r="Q154" s="102">
        <f t="shared" si="27"/>
        <v>44612.142632585732</v>
      </c>
      <c r="R154" s="118">
        <f t="shared" si="33"/>
        <v>-170.89418539274175</v>
      </c>
      <c r="S154" s="104">
        <f t="shared" si="28"/>
        <v>44612.158760713442</v>
      </c>
      <c r="T154" s="119">
        <f t="shared" si="34"/>
        <v>-86.794185392741753</v>
      </c>
      <c r="U154" s="102">
        <f t="shared" si="29"/>
        <v>44612.174888841153</v>
      </c>
    </row>
    <row r="155" spans="2:30" ht="18" customHeight="1" x14ac:dyDescent="0.25">
      <c r="K155" s="117"/>
      <c r="L155" s="125">
        <v>88</v>
      </c>
      <c r="M155" s="126">
        <f t="shared" si="30"/>
        <v>44611.677100954112</v>
      </c>
      <c r="N155" s="118">
        <f>IF(N154-Bahnverlauf!$E$11&lt;-180,N154-Bahnverlauf!$E$11+360,N154-Bahnverlauf!$E$11)</f>
        <v>-2.644185392741754</v>
      </c>
      <c r="O155" s="104">
        <f t="shared" si="31"/>
        <v>44612.191016968864</v>
      </c>
      <c r="P155" s="119">
        <f t="shared" si="32"/>
        <v>81.455814607258247</v>
      </c>
      <c r="Q155" s="102">
        <f t="shared" si="27"/>
        <v>44612.207145096574</v>
      </c>
      <c r="R155" s="118">
        <f t="shared" si="33"/>
        <v>165.55581460725824</v>
      </c>
      <c r="S155" s="104">
        <f t="shared" si="28"/>
        <v>44612.223273224285</v>
      </c>
      <c r="T155" s="119">
        <f t="shared" si="34"/>
        <v>-110.34418539274176</v>
      </c>
      <c r="U155" s="102">
        <f t="shared" si="29"/>
        <v>44612.239401351995</v>
      </c>
    </row>
    <row r="156" spans="2:30" ht="18" customHeight="1" x14ac:dyDescent="0.25">
      <c r="K156" s="117"/>
      <c r="L156" s="125">
        <v>89</v>
      </c>
      <c r="M156" s="126">
        <f t="shared" si="30"/>
        <v>44611.741613464954</v>
      </c>
      <c r="N156" s="118">
        <f>IF(N155-Bahnverlauf!$E$11&lt;-180,N155-Bahnverlauf!$E$11+360,N155-Bahnverlauf!$E$11)</f>
        <v>-26.194185392741755</v>
      </c>
      <c r="O156" s="104">
        <f t="shared" si="31"/>
        <v>44612.255529479706</v>
      </c>
      <c r="P156" s="119">
        <f t="shared" si="32"/>
        <v>57.905814607258236</v>
      </c>
      <c r="Q156" s="102">
        <f t="shared" si="27"/>
        <v>44612.271657607416</v>
      </c>
      <c r="R156" s="118">
        <f t="shared" si="33"/>
        <v>142.00581460725823</v>
      </c>
      <c r="S156" s="104">
        <f t="shared" si="28"/>
        <v>44612.287785735127</v>
      </c>
      <c r="T156" s="119">
        <f t="shared" si="34"/>
        <v>-133.89418539274178</v>
      </c>
      <c r="U156" s="102">
        <f t="shared" si="29"/>
        <v>44612.303913862837</v>
      </c>
    </row>
    <row r="157" spans="2:30" x14ac:dyDescent="0.25">
      <c r="K157" s="117"/>
      <c r="L157" s="125">
        <v>90</v>
      </c>
      <c r="M157" s="126">
        <f t="shared" si="30"/>
        <v>44611.806125975796</v>
      </c>
      <c r="N157" s="118">
        <f>IF(N156-Bahnverlauf!$E$11&lt;-180,N156-Bahnverlauf!$E$11+360,N156-Bahnverlauf!$E$11)</f>
        <v>-49.744185392741755</v>
      </c>
      <c r="O157" s="104">
        <f t="shared" si="31"/>
        <v>44612.320041990548</v>
      </c>
      <c r="P157" s="119">
        <f t="shared" si="32"/>
        <v>34.355814607258239</v>
      </c>
      <c r="Q157" s="102">
        <f t="shared" si="27"/>
        <v>44612.336170118258</v>
      </c>
      <c r="R157" s="118">
        <f t="shared" si="33"/>
        <v>118.45581460725823</v>
      </c>
      <c r="S157" s="104">
        <f t="shared" si="28"/>
        <v>44612.352298245969</v>
      </c>
      <c r="T157" s="119">
        <f t="shared" si="34"/>
        <v>-157.44418539274176</v>
      </c>
      <c r="U157" s="102">
        <f t="shared" si="29"/>
        <v>44612.36842637368</v>
      </c>
    </row>
  </sheetData>
  <sheetProtection password="B62D" sheet="1" objects="1" scenarios="1" selectLockedCells="1"/>
  <mergeCells count="8">
    <mergeCell ref="N65:O65"/>
    <mergeCell ref="P65:Q65"/>
    <mergeCell ref="R65:S65"/>
    <mergeCell ref="T65:U65"/>
    <mergeCell ref="P43:Q43"/>
    <mergeCell ref="T43:U43"/>
    <mergeCell ref="R43:S43"/>
    <mergeCell ref="N43:O4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Q631"/>
  <sheetViews>
    <sheetView topLeftCell="B1" workbookViewId="0">
      <selection activeCell="C8" sqref="C8"/>
    </sheetView>
  </sheetViews>
  <sheetFormatPr baseColWidth="10" defaultRowHeight="15" x14ac:dyDescent="0.25"/>
  <cols>
    <col min="1" max="1" width="11.42578125" style="273"/>
    <col min="2" max="2" width="43" style="273" customWidth="1"/>
    <col min="3" max="3" width="19.28515625" style="273" customWidth="1"/>
    <col min="4" max="4" width="16" style="273" bestFit="1" customWidth="1"/>
    <col min="5" max="7" width="11.42578125" style="273"/>
    <col min="8" max="8" width="30" style="273" customWidth="1"/>
    <col min="9" max="9" width="37.7109375" style="273" customWidth="1"/>
    <col min="10" max="11" width="11.42578125" style="273"/>
    <col min="12" max="12" width="17.85546875" style="273" customWidth="1"/>
    <col min="13" max="13" width="21.7109375" style="273" customWidth="1"/>
    <col min="14" max="14" width="14.5703125" style="273" customWidth="1"/>
    <col min="15" max="16384" width="11.42578125" style="273"/>
  </cols>
  <sheetData>
    <row r="1" spans="2:9" ht="21" x14ac:dyDescent="0.35">
      <c r="B1" s="274" t="s">
        <v>39</v>
      </c>
    </row>
    <row r="2" spans="2:9" ht="21" x14ac:dyDescent="0.35">
      <c r="B2" s="274"/>
    </row>
    <row r="3" spans="2:9" x14ac:dyDescent="0.25">
      <c r="B3" s="273" t="s">
        <v>8</v>
      </c>
    </row>
    <row r="4" spans="2:9" x14ac:dyDescent="0.25">
      <c r="B4" s="273" t="s">
        <v>145</v>
      </c>
      <c r="H4" s="275"/>
      <c r="I4" s="275"/>
    </row>
    <row r="5" spans="2:9" x14ac:dyDescent="0.25">
      <c r="B5" s="273" t="s">
        <v>146</v>
      </c>
      <c r="H5" s="275"/>
      <c r="I5" s="275"/>
    </row>
    <row r="6" spans="2:9" x14ac:dyDescent="0.25">
      <c r="H6" s="275"/>
      <c r="I6" s="275"/>
    </row>
    <row r="7" spans="2:9" x14ac:dyDescent="0.25">
      <c r="B7" s="273" t="s">
        <v>376</v>
      </c>
      <c r="C7" s="146">
        <v>40075</v>
      </c>
      <c r="D7" s="273" t="s">
        <v>1</v>
      </c>
      <c r="F7" s="273" t="s">
        <v>151</v>
      </c>
      <c r="H7" s="275"/>
      <c r="I7" s="275"/>
    </row>
    <row r="8" spans="2:9" x14ac:dyDescent="0.25">
      <c r="B8" s="273" t="s">
        <v>37</v>
      </c>
      <c r="C8" s="146">
        <v>6371</v>
      </c>
      <c r="D8" s="273" t="s">
        <v>1</v>
      </c>
      <c r="F8" s="273" t="s">
        <v>151</v>
      </c>
      <c r="H8" s="275"/>
      <c r="I8" s="275"/>
    </row>
    <row r="9" spans="2:9" x14ac:dyDescent="0.25">
      <c r="B9" s="273" t="s">
        <v>38</v>
      </c>
      <c r="C9" s="276">
        <f>Eingabe!R13</f>
        <v>418</v>
      </c>
      <c r="D9" s="273" t="s">
        <v>1</v>
      </c>
      <c r="F9" s="273" t="s">
        <v>374</v>
      </c>
      <c r="H9" s="275"/>
      <c r="I9" s="275"/>
    </row>
    <row r="10" spans="2:9" x14ac:dyDescent="0.25">
      <c r="B10" s="273" t="s">
        <v>0</v>
      </c>
      <c r="C10" s="277">
        <f>7.9*SQRT(C8/(C8+C9))</f>
        <v>7.6529343800354708</v>
      </c>
      <c r="D10" s="273" t="s">
        <v>2</v>
      </c>
      <c r="F10" s="273" t="s">
        <v>147</v>
      </c>
      <c r="H10" s="275"/>
      <c r="I10" s="275"/>
    </row>
    <row r="11" spans="2:9" x14ac:dyDescent="0.25">
      <c r="C11" s="278">
        <f>C10*3600</f>
        <v>27550.563768127693</v>
      </c>
      <c r="D11" s="273" t="s">
        <v>64</v>
      </c>
      <c r="F11" s="273" t="s">
        <v>148</v>
      </c>
      <c r="H11" s="275"/>
      <c r="I11" s="275"/>
    </row>
    <row r="12" spans="2:9" x14ac:dyDescent="0.25">
      <c r="B12" s="273" t="s">
        <v>5</v>
      </c>
      <c r="C12" s="279">
        <f>2*PI()*((C8+C9)/C10)</f>
        <v>5573.8809366668711</v>
      </c>
      <c r="D12" s="273" t="s">
        <v>6</v>
      </c>
      <c r="F12" s="273" t="s">
        <v>149</v>
      </c>
      <c r="H12" s="275"/>
      <c r="I12" s="275"/>
    </row>
    <row r="13" spans="2:9" x14ac:dyDescent="0.25">
      <c r="C13" s="280">
        <f>C12/60</f>
        <v>92.898015611114516</v>
      </c>
      <c r="D13" s="273" t="s">
        <v>7</v>
      </c>
      <c r="F13" s="273" t="s">
        <v>150</v>
      </c>
      <c r="H13" s="275"/>
      <c r="I13" s="275"/>
    </row>
    <row r="14" spans="2:9" x14ac:dyDescent="0.25">
      <c r="B14" s="273" t="s">
        <v>43</v>
      </c>
      <c r="C14" s="276">
        <f>Eingabe!R15</f>
        <v>51.64</v>
      </c>
      <c r="D14" s="273" t="s">
        <v>4</v>
      </c>
      <c r="F14" s="273" t="s">
        <v>375</v>
      </c>
    </row>
    <row r="15" spans="2:9" ht="15.75" x14ac:dyDescent="0.25">
      <c r="B15" s="281" t="s">
        <v>280</v>
      </c>
      <c r="C15" s="282">
        <f>Eingabe!R17+Eingabe!R19+Eingabe!J5/24</f>
        <v>44606.59820601852</v>
      </c>
      <c r="F15" s="273" t="s">
        <v>312</v>
      </c>
    </row>
    <row r="17" spans="2:9" x14ac:dyDescent="0.25">
      <c r="B17" s="283" t="s">
        <v>42</v>
      </c>
      <c r="C17" s="284">
        <f>Eingabe!H42</f>
        <v>223.88740000000001</v>
      </c>
      <c r="D17" s="273" t="s">
        <v>4</v>
      </c>
      <c r="F17" s="273" t="s">
        <v>353</v>
      </c>
    </row>
    <row r="18" spans="2:9" x14ac:dyDescent="0.25">
      <c r="B18" s="285" t="s">
        <v>45</v>
      </c>
      <c r="C18" s="278">
        <f>10*COS(RADIANS(C14))*(C8/(C8+C9))^(7/2)</f>
        <v>4.9684212885451773</v>
      </c>
      <c r="D18" s="273" t="s">
        <v>44</v>
      </c>
      <c r="F18" s="273" t="s">
        <v>152</v>
      </c>
    </row>
    <row r="19" spans="2:9" x14ac:dyDescent="0.25">
      <c r="B19" s="285"/>
      <c r="C19" s="278"/>
    </row>
    <row r="20" spans="2:9" ht="18" x14ac:dyDescent="0.35">
      <c r="B20" s="273" t="s">
        <v>46</v>
      </c>
      <c r="C20" s="286">
        <f>C108</f>
        <v>-90.244185392741556</v>
      </c>
      <c r="D20" s="273" t="s">
        <v>4</v>
      </c>
      <c r="F20" s="287" t="s">
        <v>313</v>
      </c>
      <c r="I20" s="287"/>
    </row>
    <row r="21" spans="2:9" x14ac:dyDescent="0.25">
      <c r="B21" s="285"/>
      <c r="C21" s="278"/>
    </row>
    <row r="22" spans="2:9" x14ac:dyDescent="0.25">
      <c r="B22" s="285" t="s">
        <v>277</v>
      </c>
      <c r="C22" s="277">
        <f>Eingabe!R23</f>
        <v>130.5821</v>
      </c>
      <c r="D22" s="273" t="s">
        <v>4</v>
      </c>
      <c r="F22" s="273" t="s">
        <v>314</v>
      </c>
    </row>
    <row r="23" spans="2:9" x14ac:dyDescent="0.25">
      <c r="B23" s="285" t="s">
        <v>278</v>
      </c>
      <c r="C23" s="277">
        <f>Eingabe!R25</f>
        <v>339.78250000000003</v>
      </c>
      <c r="D23" s="273" t="s">
        <v>4</v>
      </c>
      <c r="F23" s="273" t="s">
        <v>315</v>
      </c>
    </row>
    <row r="24" spans="2:9" x14ac:dyDescent="0.25">
      <c r="B24" s="285"/>
      <c r="C24" s="278"/>
    </row>
    <row r="25" spans="2:9" x14ac:dyDescent="0.25">
      <c r="B25" s="285" t="s">
        <v>276</v>
      </c>
      <c r="C25" s="278">
        <f>C22+C23</f>
        <v>470.3646</v>
      </c>
      <c r="D25" s="273" t="s">
        <v>4</v>
      </c>
      <c r="F25" s="273" t="s">
        <v>279</v>
      </c>
    </row>
    <row r="26" spans="2:9" x14ac:dyDescent="0.25">
      <c r="B26" s="285"/>
      <c r="C26" s="278"/>
    </row>
    <row r="27" spans="2:9" x14ac:dyDescent="0.25">
      <c r="B27" s="285" t="s">
        <v>281</v>
      </c>
      <c r="C27" s="288">
        <f>C25/360*C13</f>
        <v>121.37760542698787</v>
      </c>
      <c r="D27" s="273" t="s">
        <v>7</v>
      </c>
      <c r="F27" s="273" t="s">
        <v>282</v>
      </c>
    </row>
    <row r="28" spans="2:9" x14ac:dyDescent="0.25">
      <c r="B28" s="285"/>
    </row>
    <row r="29" spans="2:9" x14ac:dyDescent="0.25">
      <c r="B29" s="285"/>
      <c r="C29" s="288">
        <f>C27/60</f>
        <v>2.0229600904497977</v>
      </c>
      <c r="D29" s="273" t="s">
        <v>12</v>
      </c>
      <c r="F29" s="273" t="s">
        <v>283</v>
      </c>
    </row>
    <row r="30" spans="2:9" x14ac:dyDescent="0.25">
      <c r="C30" s="278"/>
    </row>
    <row r="31" spans="2:9" ht="18.75" x14ac:dyDescent="0.35">
      <c r="B31" s="289" t="s">
        <v>142</v>
      </c>
      <c r="C31" s="282">
        <f>C15-C29/24</f>
        <v>44606.513916014752</v>
      </c>
      <c r="F31" s="273" t="s">
        <v>284</v>
      </c>
    </row>
    <row r="32" spans="2:9" x14ac:dyDescent="0.25">
      <c r="B32" s="285"/>
      <c r="C32" s="278"/>
    </row>
    <row r="33" spans="2:11" x14ac:dyDescent="0.25">
      <c r="B33" s="285"/>
      <c r="C33" s="278"/>
    </row>
    <row r="34" spans="2:11" x14ac:dyDescent="0.25">
      <c r="B34" s="285"/>
      <c r="C34" s="278"/>
    </row>
    <row r="35" spans="2:11" x14ac:dyDescent="0.25">
      <c r="B35" s="285"/>
      <c r="C35" s="278"/>
    </row>
    <row r="36" spans="2:11" x14ac:dyDescent="0.25">
      <c r="B36" s="285"/>
      <c r="C36" s="278"/>
    </row>
    <row r="37" spans="2:11" ht="19.5" customHeight="1" x14ac:dyDescent="0.45">
      <c r="B37" s="289" t="s">
        <v>41</v>
      </c>
      <c r="C37" s="290" t="str">
        <f>Eingabe!B10</f>
        <v>15.02.2022 18:17:57</v>
      </c>
      <c r="F37" s="273" t="s">
        <v>316</v>
      </c>
      <c r="K37" s="291"/>
    </row>
    <row r="38" spans="2:11" x14ac:dyDescent="0.25">
      <c r="J38" s="273" t="s">
        <v>3</v>
      </c>
    </row>
    <row r="39" spans="2:11" x14ac:dyDescent="0.25">
      <c r="B39" s="273" t="s">
        <v>40</v>
      </c>
      <c r="C39" s="292">
        <f>(C37-C31)*86400</f>
        <v>107874.65632574167</v>
      </c>
      <c r="D39" s="273" t="s">
        <v>6</v>
      </c>
      <c r="F39" s="273" t="s">
        <v>317</v>
      </c>
      <c r="H39" s="293"/>
    </row>
    <row r="40" spans="2:11" x14ac:dyDescent="0.25">
      <c r="C40" s="278">
        <f>C39/3600</f>
        <v>29.96518231270602</v>
      </c>
      <c r="D40" s="273" t="s">
        <v>12</v>
      </c>
      <c r="F40" s="273" t="s">
        <v>318</v>
      </c>
    </row>
    <row r="41" spans="2:11" x14ac:dyDescent="0.25">
      <c r="C41" s="278">
        <f>C40/24</f>
        <v>1.2485492630294175</v>
      </c>
      <c r="D41" s="273" t="s">
        <v>14</v>
      </c>
      <c r="F41" s="273" t="s">
        <v>319</v>
      </c>
    </row>
    <row r="42" spans="2:11" x14ac:dyDescent="0.25">
      <c r="C42" s="278">
        <f>C39/C12</f>
        <v>19.353598964790539</v>
      </c>
      <c r="D42" s="294" t="s">
        <v>13</v>
      </c>
      <c r="F42" s="273" t="s">
        <v>320</v>
      </c>
    </row>
    <row r="43" spans="2:11" x14ac:dyDescent="0.25">
      <c r="B43" s="273" t="s">
        <v>57</v>
      </c>
      <c r="C43" s="278">
        <f>ATAN(COS(RADIANS(C14))*TAN(RADIANS((360/C12)*C39)))*180/PI()</f>
        <v>-39.172583178379107</v>
      </c>
      <c r="D43" s="273" t="s">
        <v>4</v>
      </c>
      <c r="F43" s="273" t="s">
        <v>321</v>
      </c>
    </row>
    <row r="44" spans="2:11" x14ac:dyDescent="0.25">
      <c r="C44" s="278"/>
    </row>
    <row r="45" spans="2:11" x14ac:dyDescent="0.25">
      <c r="B45" s="295" t="s">
        <v>49</v>
      </c>
      <c r="C45" s="278"/>
    </row>
    <row r="46" spans="2:11" x14ac:dyDescent="0.25">
      <c r="B46" s="295" t="s">
        <v>68</v>
      </c>
      <c r="C46" s="279">
        <f>ASIN(SIN(RADIANS(C14))*SIN(RADIANS(360/C12*C39)))*180/PI()</f>
        <v>38.5933161534522</v>
      </c>
      <c r="D46" s="296">
        <f>C46</f>
        <v>38.5933161534522</v>
      </c>
      <c r="F46" s="273" t="s">
        <v>153</v>
      </c>
    </row>
    <row r="47" spans="2:11" x14ac:dyDescent="0.25">
      <c r="B47" s="295"/>
      <c r="C47" s="279"/>
      <c r="D47" s="297"/>
      <c r="F47" s="273" t="s">
        <v>322</v>
      </c>
    </row>
    <row r="48" spans="2:11" x14ac:dyDescent="0.25">
      <c r="B48" s="273" t="s">
        <v>286</v>
      </c>
      <c r="C48" s="278">
        <f>(C22+C23)/360*23.55</f>
        <v>30.769684250000001</v>
      </c>
      <c r="D48" s="297"/>
      <c r="F48" s="273" t="s">
        <v>287</v>
      </c>
    </row>
    <row r="49" spans="2:16" x14ac:dyDescent="0.25">
      <c r="B49" s="295"/>
      <c r="C49" s="279"/>
      <c r="D49" s="297"/>
    </row>
    <row r="50" spans="2:16" ht="21" x14ac:dyDescent="0.35">
      <c r="B50" s="273" t="s">
        <v>9</v>
      </c>
      <c r="C50" s="278">
        <f>C20+C43-0.25*C39/60-(C18+0.986)*C39/86400</f>
        <v>-586.32889157329066</v>
      </c>
      <c r="F50" s="273" t="s">
        <v>323</v>
      </c>
      <c r="G50" s="287"/>
      <c r="H50" s="274"/>
    </row>
    <row r="52" spans="2:16" x14ac:dyDescent="0.25">
      <c r="D52" s="293"/>
      <c r="E52" s="293"/>
    </row>
    <row r="54" spans="2:16" x14ac:dyDescent="0.25">
      <c r="B54" s="273" t="s">
        <v>15</v>
      </c>
      <c r="C54" s="279">
        <f>C50-(INT(C50/360)*360)</f>
        <v>133.67110842670934</v>
      </c>
      <c r="D54" s="298"/>
      <c r="F54" s="273" t="s">
        <v>324</v>
      </c>
    </row>
    <row r="55" spans="2:16" x14ac:dyDescent="0.25">
      <c r="B55" s="295" t="s">
        <v>69</v>
      </c>
      <c r="C55" s="279">
        <f>IF(C43*C46&lt;0,C54-180,C54)</f>
        <v>-46.328891573290662</v>
      </c>
      <c r="D55" s="296">
        <f>IF(C55&gt;180,C55-360,C55)</f>
        <v>-46.328891573290662</v>
      </c>
      <c r="F55" s="273" t="s">
        <v>325</v>
      </c>
    </row>
    <row r="56" spans="2:16" x14ac:dyDescent="0.25">
      <c r="C56" s="279"/>
      <c r="F56" s="273" t="s">
        <v>326</v>
      </c>
      <c r="K56" s="283"/>
      <c r="L56" s="283"/>
    </row>
    <row r="57" spans="2:16" x14ac:dyDescent="0.25">
      <c r="B57" s="295" t="s">
        <v>11</v>
      </c>
      <c r="K57" s="283"/>
      <c r="L57" s="283"/>
    </row>
    <row r="58" spans="2:16" x14ac:dyDescent="0.25">
      <c r="B58" s="295" t="s">
        <v>68</v>
      </c>
      <c r="C58" s="299">
        <f>Eingabe!D5</f>
        <v>52.4</v>
      </c>
      <c r="F58" s="273" t="s">
        <v>327</v>
      </c>
      <c r="K58" s="283"/>
      <c r="M58" s="300"/>
      <c r="N58" s="300"/>
    </row>
    <row r="59" spans="2:16" ht="21" x14ac:dyDescent="0.35">
      <c r="B59" s="295" t="s">
        <v>69</v>
      </c>
      <c r="C59" s="299">
        <f>Eingabe!G5</f>
        <v>9.75</v>
      </c>
      <c r="F59" s="273" t="s">
        <v>328</v>
      </c>
      <c r="K59" s="283"/>
      <c r="L59" s="301"/>
      <c r="M59" s="301"/>
      <c r="N59" s="301"/>
    </row>
    <row r="60" spans="2:16" ht="21" x14ac:dyDescent="0.35">
      <c r="G60" s="302"/>
      <c r="H60" s="303"/>
      <c r="I60" s="302"/>
      <c r="K60" s="283"/>
      <c r="N60" s="301"/>
    </row>
    <row r="61" spans="2:16" ht="21" x14ac:dyDescent="0.35">
      <c r="B61" s="298" t="s">
        <v>155</v>
      </c>
      <c r="F61" s="304" t="s">
        <v>21</v>
      </c>
      <c r="G61" s="283"/>
      <c r="H61" s="305" t="s">
        <v>23</v>
      </c>
      <c r="I61" s="306"/>
      <c r="J61" s="305" t="s">
        <v>25</v>
      </c>
      <c r="K61" s="306"/>
      <c r="L61" s="306"/>
      <c r="M61" s="293"/>
      <c r="N61" s="301"/>
    </row>
    <row r="62" spans="2:16" ht="21" x14ac:dyDescent="0.35">
      <c r="B62" s="298" t="s">
        <v>156</v>
      </c>
      <c r="F62" s="304" t="s">
        <v>22</v>
      </c>
      <c r="G62" s="283"/>
      <c r="H62" s="305" t="s">
        <v>24</v>
      </c>
      <c r="I62" s="306"/>
      <c r="J62" s="305" t="s">
        <v>26</v>
      </c>
      <c r="K62" s="306"/>
      <c r="L62" s="306"/>
      <c r="M62" s="293"/>
      <c r="N62" s="301"/>
    </row>
    <row r="63" spans="2:16" x14ac:dyDescent="0.25">
      <c r="K63" s="283"/>
    </row>
    <row r="64" spans="2:16" ht="23.25" x14ac:dyDescent="0.25">
      <c r="B64" s="307" t="s">
        <v>50</v>
      </c>
      <c r="K64" s="283"/>
      <c r="M64" s="304" t="s">
        <v>17</v>
      </c>
      <c r="N64" s="306"/>
      <c r="O64" s="306"/>
      <c r="P64" s="306"/>
    </row>
    <row r="65" spans="2:16" ht="18" customHeight="1" x14ac:dyDescent="0.25">
      <c r="B65" s="273" t="s">
        <v>18</v>
      </c>
      <c r="C65" s="308">
        <f>SIN(RADIANS(C58))*SIN(RADIANS(D46))+COS(RADIANS(C58))*COS(RADIANS(D46))*COS((RADIANS(D55-C59)))</f>
        <v>0.76034738033786964</v>
      </c>
      <c r="F65" s="273" t="s">
        <v>329</v>
      </c>
      <c r="M65" s="304" t="s">
        <v>19</v>
      </c>
      <c r="N65" s="306"/>
      <c r="O65" s="306"/>
      <c r="P65" s="306"/>
    </row>
    <row r="66" spans="2:16" ht="23.25" x14ac:dyDescent="0.25">
      <c r="B66" s="273" t="s">
        <v>34</v>
      </c>
      <c r="C66" s="277">
        <f>ACOS(C65)*180/PI()</f>
        <v>40.505168251762633</v>
      </c>
      <c r="F66" s="273" t="s">
        <v>330</v>
      </c>
      <c r="M66" s="304" t="s">
        <v>20</v>
      </c>
      <c r="N66" s="306"/>
      <c r="O66" s="306"/>
      <c r="P66" s="306"/>
    </row>
    <row r="67" spans="2:16" ht="15" customHeight="1" x14ac:dyDescent="0.25">
      <c r="B67" s="273" t="s">
        <v>36</v>
      </c>
      <c r="C67" s="279">
        <f>C66*C8*PI()/180</f>
        <v>4503.969212480255</v>
      </c>
      <c r="D67" s="273" t="s">
        <v>1</v>
      </c>
      <c r="F67" s="273" t="s">
        <v>331</v>
      </c>
    </row>
    <row r="69" spans="2:16" ht="17.25" customHeight="1" x14ac:dyDescent="0.35">
      <c r="B69" s="295" t="s">
        <v>35</v>
      </c>
      <c r="G69" s="309"/>
    </row>
    <row r="70" spans="2:16" x14ac:dyDescent="0.25">
      <c r="B70" s="273" t="s">
        <v>51</v>
      </c>
      <c r="C70" s="279">
        <f>C67/C7*360</f>
        <v>40.459860673559369</v>
      </c>
      <c r="F70" s="273" t="s">
        <v>377</v>
      </c>
    </row>
    <row r="71" spans="2:16" x14ac:dyDescent="0.25">
      <c r="B71" s="273" t="s">
        <v>52</v>
      </c>
      <c r="C71" s="279">
        <f>SQRT(C8^2+(C8+C9)^2-2*C8*(C8+C9)*COS(RADIANS(C70)))</f>
        <v>4567.4466421558227</v>
      </c>
      <c r="E71" s="308"/>
      <c r="F71" s="273" t="s">
        <v>332</v>
      </c>
      <c r="M71" s="306"/>
      <c r="N71" s="306"/>
      <c r="O71" s="306"/>
      <c r="P71" s="306"/>
    </row>
    <row r="72" spans="2:16" ht="21" x14ac:dyDescent="0.35">
      <c r="B72" s="273" t="s">
        <v>53</v>
      </c>
      <c r="C72" s="279">
        <f>ACOS(((C8+C9)^2-C8^2-C71^2)/(-2*C8*C71))*180/PI()</f>
        <v>74.696225372942891</v>
      </c>
      <c r="D72" s="274"/>
      <c r="F72" s="273" t="s">
        <v>333</v>
      </c>
      <c r="M72" s="306"/>
      <c r="N72" s="306"/>
      <c r="O72" s="306"/>
      <c r="P72" s="306"/>
    </row>
    <row r="73" spans="2:16" ht="18" x14ac:dyDescent="0.35">
      <c r="B73" s="273" t="s">
        <v>48</v>
      </c>
      <c r="C73" s="279">
        <f>IF(C72&gt;90,C72-90,C72-90)</f>
        <v>-15.303774627057109</v>
      </c>
      <c r="F73" s="310" t="s">
        <v>334</v>
      </c>
      <c r="L73" s="287"/>
      <c r="M73" s="306" t="s">
        <v>154</v>
      </c>
      <c r="N73" s="306"/>
      <c r="O73" s="306"/>
      <c r="P73" s="306"/>
    </row>
    <row r="75" spans="2:16" x14ac:dyDescent="0.25">
      <c r="B75" s="295" t="s">
        <v>67</v>
      </c>
    </row>
    <row r="76" spans="2:16" ht="17.25" customHeight="1" x14ac:dyDescent="0.25">
      <c r="B76" s="273" t="s">
        <v>32</v>
      </c>
      <c r="C76" s="273">
        <f>(-SIN(RADIANS(C58))*COS(RADIANS(D55-C59))+TAN(RADIANS(D46))*COS(RADIANS(C58)))/SIN(RADIANS(D55-C59))</f>
        <v>-5.4010221710614766E-2</v>
      </c>
      <c r="F76" s="273" t="s">
        <v>335</v>
      </c>
      <c r="M76" s="311" t="s">
        <v>16</v>
      </c>
      <c r="N76" s="306"/>
      <c r="O76" s="306"/>
      <c r="P76" s="306"/>
    </row>
    <row r="77" spans="2:16" x14ac:dyDescent="0.25">
      <c r="B77" s="273" t="s">
        <v>33</v>
      </c>
      <c r="C77" s="277">
        <f>1/C76</f>
        <v>-18.515013794203096</v>
      </c>
      <c r="F77" s="273" t="s">
        <v>336</v>
      </c>
      <c r="M77" s="312" t="s">
        <v>27</v>
      </c>
      <c r="N77" s="306"/>
      <c r="O77" s="306"/>
      <c r="P77" s="306"/>
    </row>
    <row r="78" spans="2:16" x14ac:dyDescent="0.25">
      <c r="B78" s="273" t="s">
        <v>54</v>
      </c>
      <c r="C78" s="279">
        <f>ATAN(C77)*180/PI()</f>
        <v>-86.908446038724975</v>
      </c>
      <c r="F78" s="273" t="s">
        <v>337</v>
      </c>
      <c r="M78" s="304" t="s">
        <v>28</v>
      </c>
      <c r="N78" s="306"/>
      <c r="O78" s="306"/>
      <c r="P78" s="306"/>
    </row>
    <row r="79" spans="2:16" ht="18" customHeight="1" x14ac:dyDescent="0.25">
      <c r="B79" s="273" t="s">
        <v>55</v>
      </c>
      <c r="C79" s="279">
        <f>IF(C78&gt;0,C78,360+C78)</f>
        <v>273.09155396127505</v>
      </c>
      <c r="F79" s="293" t="s">
        <v>338</v>
      </c>
      <c r="J79" s="293"/>
      <c r="M79" s="304" t="s">
        <v>29</v>
      </c>
      <c r="N79" s="306"/>
      <c r="O79" s="313"/>
      <c r="P79" s="306"/>
    </row>
    <row r="80" spans="2:16" ht="16.5" x14ac:dyDescent="0.25">
      <c r="B80" s="273" t="s">
        <v>56</v>
      </c>
      <c r="C80" s="279">
        <f>IF(C78&gt;0,180+C78,180+C78)</f>
        <v>93.091553961275025</v>
      </c>
      <c r="F80" s="293" t="s">
        <v>339</v>
      </c>
      <c r="J80" s="293"/>
      <c r="M80" s="314" t="s">
        <v>30</v>
      </c>
      <c r="N80" s="306"/>
      <c r="O80" s="306"/>
      <c r="P80" s="306"/>
    </row>
    <row r="81" spans="2:17" x14ac:dyDescent="0.25">
      <c r="I81" s="293"/>
      <c r="J81" s="293"/>
      <c r="M81" s="304" t="s">
        <v>31</v>
      </c>
      <c r="N81" s="306"/>
      <c r="O81" s="306"/>
      <c r="P81" s="306"/>
    </row>
    <row r="82" spans="2:17" x14ac:dyDescent="0.25">
      <c r="G82" s="293"/>
      <c r="H82" s="293"/>
      <c r="I82" s="293"/>
      <c r="J82" s="293"/>
    </row>
    <row r="83" spans="2:17" x14ac:dyDescent="0.25">
      <c r="G83" s="315"/>
      <c r="H83" s="293"/>
      <c r="I83" s="293"/>
      <c r="J83" s="293"/>
    </row>
    <row r="84" spans="2:17" x14ac:dyDescent="0.25">
      <c r="G84" s="293"/>
      <c r="H84" s="293"/>
      <c r="I84" s="293"/>
      <c r="J84" s="293"/>
    </row>
    <row r="85" spans="2:17" x14ac:dyDescent="0.25">
      <c r="G85" s="293"/>
      <c r="H85" s="293"/>
      <c r="I85" s="293"/>
      <c r="J85" s="293"/>
    </row>
    <row r="86" spans="2:17" x14ac:dyDescent="0.25">
      <c r="B86" s="295" t="s">
        <v>74</v>
      </c>
      <c r="J86" s="293"/>
      <c r="K86" s="293"/>
      <c r="L86" s="293"/>
      <c r="M86" s="306" t="s">
        <v>70</v>
      </c>
      <c r="N86" s="306"/>
      <c r="O86" s="306"/>
      <c r="P86" s="306"/>
      <c r="Q86" s="306"/>
    </row>
    <row r="87" spans="2:17" x14ac:dyDescent="0.25">
      <c r="B87" s="273" t="s">
        <v>75</v>
      </c>
      <c r="C87" s="316">
        <f>Eingabe!C42</f>
        <v>44606</v>
      </c>
      <c r="F87" s="293" t="s">
        <v>340</v>
      </c>
      <c r="J87" s="293"/>
      <c r="L87" s="293"/>
      <c r="M87" s="306"/>
      <c r="N87" s="306"/>
      <c r="O87" s="306"/>
      <c r="P87" s="306"/>
      <c r="Q87" s="306"/>
    </row>
    <row r="88" spans="2:17" x14ac:dyDescent="0.25">
      <c r="B88" s="273" t="s">
        <v>66</v>
      </c>
      <c r="C88" s="317">
        <f>Eingabe!E42</f>
        <v>0.55653935185185188</v>
      </c>
      <c r="F88" s="293" t="s">
        <v>341</v>
      </c>
      <c r="J88" s="293"/>
      <c r="L88" s="293"/>
      <c r="M88" s="306"/>
      <c r="N88" s="306"/>
      <c r="O88" s="306"/>
      <c r="P88" s="306"/>
      <c r="Q88" s="306"/>
    </row>
    <row r="89" spans="2:17" x14ac:dyDescent="0.25">
      <c r="B89" s="300" t="s">
        <v>82</v>
      </c>
      <c r="C89" s="278">
        <f>2451544.5+C87-DATE(2000,1,1)</f>
        <v>2459624.5</v>
      </c>
      <c r="F89" s="293" t="s">
        <v>342</v>
      </c>
      <c r="J89" s="293"/>
      <c r="L89" s="293"/>
      <c r="M89" s="306" t="s">
        <v>71</v>
      </c>
      <c r="N89" s="306"/>
      <c r="O89" s="306"/>
      <c r="P89" s="306"/>
      <c r="Q89" s="306"/>
    </row>
    <row r="90" spans="2:17" x14ac:dyDescent="0.25">
      <c r="B90" s="300" t="s">
        <v>76</v>
      </c>
      <c r="C90" s="308">
        <f>(C89-2451545)/36525</f>
        <v>0.22120465434633813</v>
      </c>
      <c r="F90" s="293" t="s">
        <v>343</v>
      </c>
      <c r="J90" s="293"/>
      <c r="L90" s="293"/>
      <c r="M90" s="306"/>
      <c r="N90" s="306"/>
      <c r="O90" s="306"/>
      <c r="P90" s="306"/>
      <c r="Q90" s="306"/>
    </row>
    <row r="91" spans="2:17" x14ac:dyDescent="0.25">
      <c r="B91" s="318" t="s">
        <v>10</v>
      </c>
      <c r="C91" s="319">
        <v>0</v>
      </c>
      <c r="F91" s="293">
        <v>0</v>
      </c>
      <c r="J91" s="293"/>
      <c r="L91" s="293"/>
      <c r="M91" s="306"/>
      <c r="N91" s="306"/>
      <c r="O91" s="306"/>
      <c r="P91" s="306"/>
      <c r="Q91" s="306"/>
    </row>
    <row r="92" spans="2:17" x14ac:dyDescent="0.25">
      <c r="B92" s="318" t="s">
        <v>77</v>
      </c>
      <c r="C92" s="320">
        <f>C87+C88+1/24</f>
        <v>44606.59820601852</v>
      </c>
      <c r="F92" s="293" t="s">
        <v>344</v>
      </c>
      <c r="J92" s="293"/>
      <c r="L92" s="293"/>
      <c r="M92" s="306"/>
      <c r="N92" s="306"/>
      <c r="O92" s="306"/>
      <c r="P92" s="306"/>
      <c r="Q92" s="306"/>
    </row>
    <row r="93" spans="2:17" x14ac:dyDescent="0.25">
      <c r="B93" s="273" t="s">
        <v>81</v>
      </c>
      <c r="C93" s="308">
        <f>(C92-INT(C92))*24</f>
        <v>14.356944444472902</v>
      </c>
      <c r="F93" s="293" t="s">
        <v>345</v>
      </c>
      <c r="J93" s="293"/>
      <c r="L93" s="293"/>
      <c r="M93" s="321" t="s">
        <v>72</v>
      </c>
      <c r="N93" s="306"/>
      <c r="O93" s="306"/>
      <c r="P93" s="306"/>
      <c r="Q93" s="306"/>
    </row>
    <row r="94" spans="2:17" x14ac:dyDescent="0.25">
      <c r="B94" s="273" t="s">
        <v>83</v>
      </c>
      <c r="C94" s="322">
        <f>C93*3600-3600</f>
        <v>48085.000000102445</v>
      </c>
      <c r="F94" s="293" t="s">
        <v>346</v>
      </c>
      <c r="J94" s="293"/>
      <c r="L94" s="293"/>
      <c r="M94" s="306"/>
      <c r="N94" s="306"/>
      <c r="O94" s="306"/>
      <c r="P94" s="306"/>
      <c r="Q94" s="306"/>
    </row>
    <row r="95" spans="2:17" x14ac:dyDescent="0.25">
      <c r="C95" s="273">
        <f>24110.54841+8640184.812866*C90+0.093104*C90^2-0.0000062*C90^3+240*C91+1.002738*C94</f>
        <v>1983576.3047142578</v>
      </c>
      <c r="F95" s="293" t="s">
        <v>347</v>
      </c>
      <c r="J95" s="293"/>
      <c r="L95" s="293"/>
      <c r="M95" s="306"/>
      <c r="N95" s="306"/>
      <c r="O95" s="306"/>
      <c r="P95" s="306"/>
      <c r="Q95" s="306"/>
    </row>
    <row r="96" spans="2:17" x14ac:dyDescent="0.25">
      <c r="C96" s="323">
        <f>C95/3600</f>
        <v>550.99341797618274</v>
      </c>
      <c r="F96" s="293" t="s">
        <v>348</v>
      </c>
      <c r="J96" s="293"/>
      <c r="L96" s="293"/>
      <c r="M96" s="306"/>
      <c r="N96" s="306"/>
      <c r="O96" s="306"/>
      <c r="P96" s="306"/>
      <c r="Q96" s="306"/>
    </row>
    <row r="97" spans="1:17" x14ac:dyDescent="0.25">
      <c r="C97" s="273">
        <f>(C96/24-INT(C96/24))*24</f>
        <v>22.993417976182769</v>
      </c>
      <c r="F97" s="293" t="s">
        <v>349</v>
      </c>
      <c r="J97" s="293"/>
      <c r="L97" s="293"/>
      <c r="M97" s="321" t="s">
        <v>73</v>
      </c>
      <c r="N97" s="306"/>
      <c r="O97" s="306"/>
      <c r="P97" s="306"/>
      <c r="Q97" s="306"/>
    </row>
    <row r="98" spans="1:17" x14ac:dyDescent="0.25">
      <c r="B98" s="273" t="s">
        <v>78</v>
      </c>
      <c r="C98" s="324">
        <f>C97/24</f>
        <v>0.95805908234094872</v>
      </c>
      <c r="F98" s="293" t="s">
        <v>350</v>
      </c>
      <c r="J98" s="293"/>
      <c r="L98" s="293"/>
      <c r="M98" s="306"/>
      <c r="N98" s="306"/>
      <c r="O98" s="306"/>
      <c r="P98" s="306"/>
      <c r="Q98" s="306"/>
    </row>
    <row r="99" spans="1:17" ht="18.75" x14ac:dyDescent="0.3">
      <c r="B99" s="325"/>
      <c r="C99" s="326"/>
      <c r="J99" s="293"/>
      <c r="K99" s="293"/>
      <c r="L99" s="293"/>
      <c r="M99" s="306"/>
      <c r="N99" s="306"/>
      <c r="O99" s="306"/>
      <c r="P99" s="306"/>
      <c r="Q99" s="306"/>
    </row>
    <row r="100" spans="1:17" x14ac:dyDescent="0.25">
      <c r="J100" s="293"/>
      <c r="K100" s="293"/>
      <c r="L100" s="293"/>
      <c r="M100" s="306"/>
      <c r="N100" s="306"/>
      <c r="O100" s="306"/>
      <c r="P100" s="306"/>
      <c r="Q100" s="306"/>
    </row>
    <row r="101" spans="1:17" ht="18" x14ac:dyDescent="0.35">
      <c r="B101" s="295" t="s">
        <v>84</v>
      </c>
      <c r="H101" s="293"/>
      <c r="I101" s="293"/>
    </row>
    <row r="102" spans="1:17" x14ac:dyDescent="0.25">
      <c r="B102" s="273" t="s">
        <v>85</v>
      </c>
      <c r="C102" s="327">
        <f>C98*24</f>
        <v>22.993417976182769</v>
      </c>
      <c r="F102" s="273" t="s">
        <v>351</v>
      </c>
      <c r="H102" s="293"/>
      <c r="I102" s="293"/>
    </row>
    <row r="103" spans="1:17" x14ac:dyDescent="0.25">
      <c r="B103" s="273" t="s">
        <v>79</v>
      </c>
      <c r="C103" s="323">
        <f>C102/24*360</f>
        <v>344.90126964274157</v>
      </c>
      <c r="D103" s="273" t="s">
        <v>4</v>
      </c>
      <c r="F103" s="273" t="s">
        <v>352</v>
      </c>
      <c r="H103" s="293"/>
      <c r="I103" s="293"/>
      <c r="K103" s="328"/>
    </row>
    <row r="104" spans="1:17" x14ac:dyDescent="0.25">
      <c r="B104" s="273" t="s">
        <v>80</v>
      </c>
      <c r="C104" s="329">
        <f>Eingabe!H42</f>
        <v>223.88740000000001</v>
      </c>
      <c r="F104" s="273" t="s">
        <v>353</v>
      </c>
      <c r="H104" s="293"/>
      <c r="I104" s="293"/>
      <c r="K104" s="323"/>
    </row>
    <row r="107" spans="1:17" x14ac:dyDescent="0.25">
      <c r="B107" s="330" t="s">
        <v>289</v>
      </c>
      <c r="F107" s="293"/>
    </row>
    <row r="108" spans="1:17" x14ac:dyDescent="0.25">
      <c r="A108" s="273" t="s">
        <v>86</v>
      </c>
      <c r="B108" s="278">
        <f>C104-C103+C48</f>
        <v>-90.244185392741556</v>
      </c>
      <c r="C108" s="331">
        <f>IF(B108&lt;-180,B108+360,IF(B108&gt;180,B108-360,B108))</f>
        <v>-90.244185392741556</v>
      </c>
      <c r="D108" s="273" t="s">
        <v>4</v>
      </c>
      <c r="F108" s="273" t="s">
        <v>354</v>
      </c>
      <c r="K108" s="293"/>
      <c r="L108" s="293"/>
      <c r="M108" s="293"/>
    </row>
    <row r="109" spans="1:17" x14ac:dyDescent="0.25">
      <c r="E109" s="293"/>
      <c r="F109" s="273" t="s">
        <v>355</v>
      </c>
      <c r="K109" s="293"/>
      <c r="L109" s="332"/>
      <c r="M109" s="293"/>
    </row>
    <row r="110" spans="1:17" x14ac:dyDescent="0.25">
      <c r="C110" s="273">
        <f>IF(B108&lt;-180,B108+360,IF(B108&gt;180,B108-360,B108))</f>
        <v>-90.244185392741556</v>
      </c>
      <c r="F110" s="273" t="s">
        <v>355</v>
      </c>
      <c r="K110" s="293"/>
      <c r="L110" s="332"/>
      <c r="M110" s="293"/>
    </row>
    <row r="111" spans="1:17" ht="26.25" x14ac:dyDescent="0.4">
      <c r="B111" s="333" t="s">
        <v>360</v>
      </c>
      <c r="K111" s="293"/>
      <c r="L111" s="293"/>
      <c r="M111" s="293"/>
    </row>
    <row r="112" spans="1:17" x14ac:dyDescent="0.25">
      <c r="K112" s="293"/>
      <c r="L112" s="332"/>
      <c r="M112" s="293"/>
    </row>
    <row r="113" spans="2:14" x14ac:dyDescent="0.25">
      <c r="B113" s="295" t="s">
        <v>163</v>
      </c>
      <c r="K113" s="293"/>
      <c r="L113" s="293"/>
      <c r="M113" s="293"/>
    </row>
    <row r="114" spans="2:14" x14ac:dyDescent="0.25">
      <c r="B114" s="334">
        <f>Eingabe!C42</f>
        <v>44606</v>
      </c>
      <c r="K114" s="293"/>
      <c r="L114" s="293"/>
      <c r="M114" s="293"/>
    </row>
    <row r="115" spans="2:14" x14ac:dyDescent="0.25">
      <c r="C115" s="323">
        <f>24110.54841+8640184.812866*C90+0.093104*C90^2-0.0000062*C90^3</f>
        <v>1935359.647984155</v>
      </c>
      <c r="F115" s="273" t="s">
        <v>356</v>
      </c>
      <c r="K115" s="293"/>
      <c r="L115" s="293"/>
      <c r="M115" s="293"/>
    </row>
    <row r="116" spans="2:14" x14ac:dyDescent="0.25">
      <c r="K116" s="293"/>
      <c r="L116" s="293"/>
      <c r="M116" s="293"/>
    </row>
    <row r="117" spans="2:14" x14ac:dyDescent="0.25">
      <c r="C117" s="310">
        <f>C115/3600/24</f>
        <v>22.399995925742534</v>
      </c>
      <c r="F117" s="273" t="s">
        <v>357</v>
      </c>
      <c r="K117" s="293"/>
      <c r="L117" s="293"/>
      <c r="M117" s="293"/>
    </row>
    <row r="118" spans="2:14" x14ac:dyDescent="0.25">
      <c r="N118" s="293"/>
    </row>
    <row r="119" spans="2:14" x14ac:dyDescent="0.25">
      <c r="B119" s="273" t="s">
        <v>165</v>
      </c>
      <c r="C119" s="294">
        <f>C88</f>
        <v>0.55653935185185188</v>
      </c>
      <c r="F119" s="273" t="s">
        <v>358</v>
      </c>
      <c r="N119" s="293"/>
    </row>
    <row r="120" spans="2:14" x14ac:dyDescent="0.25">
      <c r="N120" s="293"/>
    </row>
    <row r="121" spans="2:14" x14ac:dyDescent="0.25">
      <c r="N121" s="293"/>
    </row>
    <row r="122" spans="2:14" x14ac:dyDescent="0.25">
      <c r="N122" s="293"/>
    </row>
    <row r="123" spans="2:14" x14ac:dyDescent="0.25">
      <c r="N123" s="293"/>
    </row>
    <row r="124" spans="2:14" x14ac:dyDescent="0.25">
      <c r="B124" s="295" t="s">
        <v>164</v>
      </c>
      <c r="C124" s="310">
        <f>C117+C119</f>
        <v>22.956535277594387</v>
      </c>
      <c r="F124" s="273" t="s">
        <v>359</v>
      </c>
      <c r="N124" s="293"/>
    </row>
    <row r="126" spans="2:14" x14ac:dyDescent="0.25">
      <c r="C126" s="273">
        <f>HOUR(C124)</f>
        <v>22</v>
      </c>
      <c r="D126" s="273" t="s">
        <v>12</v>
      </c>
      <c r="F126" s="273" t="s">
        <v>361</v>
      </c>
    </row>
    <row r="127" spans="2:14" x14ac:dyDescent="0.25">
      <c r="C127" s="273">
        <f>MINUTE(C124)</f>
        <v>57</v>
      </c>
      <c r="D127" s="273" t="s">
        <v>7</v>
      </c>
      <c r="F127" s="273" t="s">
        <v>362</v>
      </c>
    </row>
    <row r="128" spans="2:14" x14ac:dyDescent="0.25">
      <c r="C128" s="273">
        <f>SECOND(C124)</f>
        <v>25</v>
      </c>
      <c r="D128" s="273" t="s">
        <v>6</v>
      </c>
      <c r="F128" s="273" t="s">
        <v>363</v>
      </c>
    </row>
    <row r="130" spans="2:8" x14ac:dyDescent="0.25">
      <c r="B130" s="273" t="s">
        <v>166</v>
      </c>
      <c r="C130" s="273">
        <f>C126+C127/60+C128/3600</f>
        <v>22.956944444444442</v>
      </c>
      <c r="F130" s="273" t="s">
        <v>364</v>
      </c>
    </row>
    <row r="132" spans="2:8" ht="18" x14ac:dyDescent="0.35">
      <c r="B132" s="295" t="s">
        <v>84</v>
      </c>
    </row>
    <row r="133" spans="2:8" x14ac:dyDescent="0.25">
      <c r="B133" s="273" t="s">
        <v>79</v>
      </c>
      <c r="C133" s="323">
        <f>C130/24*360</f>
        <v>344.35416666666663</v>
      </c>
      <c r="D133" s="273" t="s">
        <v>4</v>
      </c>
      <c r="F133" s="273" t="s">
        <v>365</v>
      </c>
    </row>
    <row r="134" spans="2:8" x14ac:dyDescent="0.25">
      <c r="B134" s="273" t="s">
        <v>80</v>
      </c>
      <c r="C134" s="329">
        <f>Eingabe!R21</f>
        <v>223.88740000000001</v>
      </c>
      <c r="F134" s="273" t="s">
        <v>366</v>
      </c>
    </row>
    <row r="135" spans="2:8" x14ac:dyDescent="0.25">
      <c r="B135" s="273" t="s">
        <v>86</v>
      </c>
      <c r="C135" s="278">
        <f>C134-C133</f>
        <v>-120.46676666666662</v>
      </c>
      <c r="D135" s="331">
        <f>IF(C135&lt;-180,C135+360,IF(C135&gt;180,C135-360,C135))</f>
        <v>-120.46676666666662</v>
      </c>
      <c r="E135" s="273" t="s">
        <v>4</v>
      </c>
      <c r="F135" s="273" t="s">
        <v>367</v>
      </c>
    </row>
    <row r="136" spans="2:8" x14ac:dyDescent="0.25">
      <c r="F136" s="293" t="s">
        <v>368</v>
      </c>
    </row>
    <row r="137" spans="2:8" x14ac:dyDescent="0.25">
      <c r="B137" s="293"/>
      <c r="C137" s="335"/>
      <c r="D137" s="293"/>
      <c r="E137" s="293"/>
      <c r="F137" s="293"/>
      <c r="G137" s="293"/>
      <c r="H137" s="293"/>
    </row>
    <row r="138" spans="2:8" x14ac:dyDescent="0.25">
      <c r="C138" s="286"/>
      <c r="D138" s="293"/>
      <c r="E138" s="293"/>
      <c r="F138" s="293"/>
      <c r="G138" s="293"/>
      <c r="H138" s="293"/>
    </row>
    <row r="139" spans="2:8" x14ac:dyDescent="0.25">
      <c r="B139" s="293"/>
      <c r="C139" s="336"/>
      <c r="D139" s="297"/>
      <c r="E139" s="293"/>
      <c r="F139" s="293"/>
      <c r="G139" s="293"/>
      <c r="H139" s="293"/>
    </row>
    <row r="140" spans="2:8" x14ac:dyDescent="0.25">
      <c r="B140" s="293" t="s">
        <v>167</v>
      </c>
      <c r="D140" s="293"/>
      <c r="E140" s="293"/>
      <c r="F140" s="293"/>
      <c r="G140" s="293"/>
      <c r="H140" s="293"/>
    </row>
    <row r="141" spans="2:8" x14ac:dyDescent="0.25">
      <c r="B141" s="273" t="s">
        <v>168</v>
      </c>
      <c r="C141" s="337">
        <f>C13</f>
        <v>92.898015611114516</v>
      </c>
      <c r="D141" s="273" t="s">
        <v>169</v>
      </c>
      <c r="F141" s="273" t="s">
        <v>369</v>
      </c>
    </row>
    <row r="143" spans="2:8" x14ac:dyDescent="0.25">
      <c r="C143" s="327">
        <f>C141/60</f>
        <v>1.548300260185242</v>
      </c>
      <c r="D143" s="273" t="s">
        <v>170</v>
      </c>
      <c r="F143" s="273" t="s">
        <v>370</v>
      </c>
    </row>
    <row r="145" spans="2:6" x14ac:dyDescent="0.25">
      <c r="B145" s="273" t="s">
        <v>171</v>
      </c>
      <c r="C145" s="273">
        <f>24/C143</f>
        <v>15.500869319190445</v>
      </c>
      <c r="F145" s="273" t="s">
        <v>371</v>
      </c>
    </row>
    <row r="147" spans="2:6" x14ac:dyDescent="0.25">
      <c r="C147" s="299"/>
    </row>
    <row r="152" spans="2:6" ht="28.5" x14ac:dyDescent="0.45">
      <c r="B152" s="291"/>
    </row>
    <row r="155" spans="2:6" x14ac:dyDescent="0.25">
      <c r="C155" s="328"/>
    </row>
    <row r="610" spans="10:10" x14ac:dyDescent="0.25">
      <c r="J610" s="293"/>
    </row>
    <row r="611" spans="10:10" x14ac:dyDescent="0.25">
      <c r="J611" s="293"/>
    </row>
    <row r="612" spans="10:10" x14ac:dyDescent="0.25">
      <c r="J612" s="293"/>
    </row>
    <row r="613" spans="10:10" x14ac:dyDescent="0.25">
      <c r="J613" s="293"/>
    </row>
    <row r="614" spans="10:10" x14ac:dyDescent="0.25">
      <c r="J614" s="293"/>
    </row>
    <row r="615" spans="10:10" x14ac:dyDescent="0.25">
      <c r="J615" s="293"/>
    </row>
    <row r="616" spans="10:10" x14ac:dyDescent="0.25">
      <c r="J616" s="293"/>
    </row>
    <row r="617" spans="10:10" x14ac:dyDescent="0.25">
      <c r="J617" s="293"/>
    </row>
    <row r="618" spans="10:10" x14ac:dyDescent="0.25">
      <c r="J618" s="293"/>
    </row>
    <row r="619" spans="10:10" x14ac:dyDescent="0.25">
      <c r="J619" s="293"/>
    </row>
    <row r="620" spans="10:10" x14ac:dyDescent="0.25">
      <c r="J620" s="293"/>
    </row>
    <row r="621" spans="10:10" x14ac:dyDescent="0.25">
      <c r="J621" s="293"/>
    </row>
    <row r="622" spans="10:10" x14ac:dyDescent="0.25">
      <c r="J622" s="293"/>
    </row>
    <row r="623" spans="10:10" x14ac:dyDescent="0.25">
      <c r="J623" s="293"/>
    </row>
    <row r="624" spans="10:10" x14ac:dyDescent="0.25">
      <c r="J624" s="293"/>
    </row>
    <row r="625" spans="10:10" x14ac:dyDescent="0.25">
      <c r="J625" s="293"/>
    </row>
    <row r="626" spans="10:10" x14ac:dyDescent="0.25">
      <c r="J626" s="293"/>
    </row>
    <row r="627" spans="10:10" x14ac:dyDescent="0.25">
      <c r="J627" s="293"/>
    </row>
    <row r="628" spans="10:10" x14ac:dyDescent="0.25">
      <c r="J628" s="293"/>
    </row>
    <row r="629" spans="10:10" x14ac:dyDescent="0.25">
      <c r="J629" s="293"/>
    </row>
    <row r="630" spans="10:10" x14ac:dyDescent="0.25">
      <c r="J630" s="293"/>
    </row>
    <row r="631" spans="10:10" x14ac:dyDescent="0.25">
      <c r="J631" s="293"/>
    </row>
  </sheetData>
  <sheetProtection password="B62D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U6003"/>
  <sheetViews>
    <sheetView workbookViewId="0">
      <selection activeCell="E11" sqref="E11"/>
    </sheetView>
  </sheetViews>
  <sheetFormatPr baseColWidth="10" defaultRowHeight="15" x14ac:dyDescent="0.25"/>
  <cols>
    <col min="1" max="3" width="11.42578125" style="273"/>
    <col min="4" max="4" width="12.28515625" style="273" customWidth="1"/>
    <col min="5" max="6" width="11.42578125" style="273"/>
    <col min="7" max="7" width="5.7109375" style="273" customWidth="1"/>
    <col min="8" max="8" width="5.140625" style="273" customWidth="1"/>
    <col min="9" max="9" width="5.85546875" style="273" customWidth="1"/>
    <col min="10" max="10" width="7.42578125" style="273" customWidth="1"/>
    <col min="11" max="12" width="6.42578125" style="273" customWidth="1"/>
    <col min="13" max="13" width="9.140625" style="273" customWidth="1"/>
    <col min="14" max="14" width="6.85546875" style="273" customWidth="1"/>
    <col min="15" max="16384" width="11.42578125" style="273"/>
  </cols>
  <sheetData>
    <row r="1" spans="1:21" x14ac:dyDescent="0.25">
      <c r="D1" s="285"/>
      <c r="T1" s="293"/>
    </row>
    <row r="2" spans="1:21" x14ac:dyDescent="0.25">
      <c r="J2" s="308"/>
      <c r="T2" s="293"/>
    </row>
    <row r="3" spans="1:21" x14ac:dyDescent="0.25">
      <c r="T3" s="293"/>
    </row>
    <row r="4" spans="1:21" x14ac:dyDescent="0.25">
      <c r="T4" s="293"/>
    </row>
    <row r="5" spans="1:21" x14ac:dyDescent="0.25">
      <c r="T5" s="293"/>
    </row>
    <row r="6" spans="1:21" x14ac:dyDescent="0.25">
      <c r="T6" s="293"/>
    </row>
    <row r="7" spans="1:21" x14ac:dyDescent="0.25">
      <c r="B7" s="273" t="s">
        <v>103</v>
      </c>
      <c r="E7" s="338">
        <f>Eingabe!R15</f>
        <v>51.64</v>
      </c>
      <c r="F7" s="293"/>
      <c r="J7" s="273" t="s">
        <v>378</v>
      </c>
      <c r="T7" s="293"/>
    </row>
    <row r="8" spans="1:21" x14ac:dyDescent="0.25">
      <c r="E8" s="293"/>
      <c r="T8" s="293"/>
    </row>
    <row r="9" spans="1:21" x14ac:dyDescent="0.25">
      <c r="B9" s="273" t="s">
        <v>104</v>
      </c>
      <c r="E9" s="339">
        <f>Eingabe!C44</f>
        <v>-90.244185392741556</v>
      </c>
      <c r="F9" s="293"/>
      <c r="I9" s="323"/>
      <c r="J9" s="273" t="s">
        <v>379</v>
      </c>
      <c r="T9" s="293"/>
    </row>
    <row r="10" spans="1:21" x14ac:dyDescent="0.25">
      <c r="E10" s="293"/>
      <c r="Q10" s="293"/>
      <c r="T10" s="293"/>
    </row>
    <row r="11" spans="1:21" x14ac:dyDescent="0.25">
      <c r="B11" s="273" t="s">
        <v>105</v>
      </c>
      <c r="E11" s="146">
        <v>23.55</v>
      </c>
      <c r="F11" s="273" t="s">
        <v>380</v>
      </c>
      <c r="Q11" s="293"/>
      <c r="T11" s="337"/>
      <c r="U11" s="287"/>
    </row>
    <row r="12" spans="1:21" x14ac:dyDescent="0.25">
      <c r="T12" s="337"/>
      <c r="U12" s="287"/>
    </row>
    <row r="13" spans="1:21" ht="18.75" customHeight="1" x14ac:dyDescent="0.25">
      <c r="A13" s="340"/>
      <c r="B13" s="340" t="s">
        <v>116</v>
      </c>
      <c r="C13" s="340"/>
      <c r="D13" s="340" t="s">
        <v>117</v>
      </c>
      <c r="E13" s="340"/>
      <c r="F13" s="340"/>
      <c r="G13" s="340"/>
      <c r="H13" s="340"/>
      <c r="I13" s="340"/>
      <c r="J13" s="340" t="s">
        <v>115</v>
      </c>
      <c r="K13" s="340"/>
      <c r="L13" s="340"/>
      <c r="M13" s="340" t="s">
        <v>10</v>
      </c>
      <c r="N13" s="340" t="s">
        <v>115</v>
      </c>
      <c r="O13" s="293"/>
      <c r="T13" s="337"/>
      <c r="U13" s="287"/>
    </row>
    <row r="14" spans="1:21" ht="163.5" x14ac:dyDescent="0.25">
      <c r="D14" s="273" t="s">
        <v>106</v>
      </c>
      <c r="F14" s="341" t="s">
        <v>108</v>
      </c>
      <c r="G14" s="341"/>
      <c r="H14" s="341" t="s">
        <v>109</v>
      </c>
      <c r="I14" s="341"/>
      <c r="J14" s="341" t="s">
        <v>114</v>
      </c>
      <c r="K14" s="341"/>
      <c r="L14" s="341" t="s">
        <v>110</v>
      </c>
      <c r="M14" s="341" t="s">
        <v>111</v>
      </c>
      <c r="N14" s="341" t="s">
        <v>112</v>
      </c>
      <c r="T14" s="337"/>
    </row>
    <row r="15" spans="1:21" x14ac:dyDescent="0.25">
      <c r="B15" s="273" t="s">
        <v>107</v>
      </c>
      <c r="M15" s="342">
        <f>Eingabe!G5</f>
        <v>9.75</v>
      </c>
      <c r="N15" s="342">
        <f>Eingabe!D5</f>
        <v>52.4</v>
      </c>
      <c r="T15" s="337"/>
    </row>
    <row r="16" spans="1:21" x14ac:dyDescent="0.25">
      <c r="T16" s="337"/>
      <c r="U16" s="278"/>
    </row>
    <row r="17" spans="1:20" x14ac:dyDescent="0.25">
      <c r="A17" s="273">
        <v>0</v>
      </c>
      <c r="B17" s="343">
        <f>$E$9+180</f>
        <v>89.755814607258444</v>
      </c>
      <c r="D17" s="287">
        <f>B17-A17/360*$E$11</f>
        <v>89.755814607258444</v>
      </c>
      <c r="F17" s="273">
        <f t="shared" ref="F17:F80" si="0">INT(B17/360)</f>
        <v>0</v>
      </c>
      <c r="H17" s="273">
        <f t="shared" ref="H17:H80" si="1">F17*360</f>
        <v>0</v>
      </c>
      <c r="J17" s="287">
        <f t="shared" ref="J17:J80" si="2">SIN(RADIANS(A17))*$E$7</f>
        <v>0</v>
      </c>
      <c r="L17" s="287">
        <f t="shared" ref="L17:L80" si="3">B17-H17-180</f>
        <v>-90.244185392741556</v>
      </c>
      <c r="M17" s="344">
        <f>D17-INT(D17/360)*360-180</f>
        <v>-90.244185392741556</v>
      </c>
      <c r="N17" s="344">
        <f>J17</f>
        <v>0</v>
      </c>
      <c r="Q17" s="323">
        <f t="shared" ref="Q17:Q80" si="4">D17</f>
        <v>89.755814607258444</v>
      </c>
      <c r="R17" s="287">
        <f t="shared" ref="R17:R80" si="5">N17</f>
        <v>0</v>
      </c>
      <c r="T17" s="337"/>
    </row>
    <row r="18" spans="1:20" x14ac:dyDescent="0.25">
      <c r="A18" s="273">
        <v>1</v>
      </c>
      <c r="B18" s="323">
        <f>$B$17+A18</f>
        <v>90.755814607258444</v>
      </c>
      <c r="D18" s="287">
        <f t="shared" ref="D18:D80" si="6">B18-A18/360*$E$11</f>
        <v>90.69039794059178</v>
      </c>
      <c r="F18" s="273">
        <f t="shared" si="0"/>
        <v>0</v>
      </c>
      <c r="H18" s="273">
        <f t="shared" si="1"/>
        <v>0</v>
      </c>
      <c r="J18" s="287">
        <f t="shared" si="2"/>
        <v>0.9012422684213206</v>
      </c>
      <c r="L18" s="287">
        <f t="shared" si="3"/>
        <v>-89.244185392741556</v>
      </c>
      <c r="M18" s="344">
        <f t="shared" ref="M18:M80" si="7">D18-INT(D18/360)*360-180</f>
        <v>-89.30960205940822</v>
      </c>
      <c r="N18" s="344">
        <f t="shared" ref="N18:N81" si="8">J18</f>
        <v>0.9012422684213206</v>
      </c>
      <c r="Q18" s="323">
        <f t="shared" si="4"/>
        <v>90.69039794059178</v>
      </c>
      <c r="R18" s="287">
        <f t="shared" si="5"/>
        <v>0.9012422684213206</v>
      </c>
      <c r="T18" s="337"/>
    </row>
    <row r="19" spans="1:20" x14ac:dyDescent="0.25">
      <c r="A19" s="273">
        <v>2</v>
      </c>
      <c r="B19" s="323">
        <f t="shared" ref="B19:B82" si="9">$B$17+A19</f>
        <v>91.755814607258444</v>
      </c>
      <c r="D19" s="287">
        <f t="shared" si="6"/>
        <v>91.624981273925115</v>
      </c>
      <c r="F19" s="273">
        <f t="shared" si="0"/>
        <v>0</v>
      </c>
      <c r="H19" s="273">
        <f t="shared" si="1"/>
        <v>0</v>
      </c>
      <c r="J19" s="287">
        <f t="shared" si="2"/>
        <v>1.8022100097171501</v>
      </c>
      <c r="L19" s="287">
        <f t="shared" si="3"/>
        <v>-88.244185392741556</v>
      </c>
      <c r="M19" s="344">
        <f t="shared" si="7"/>
        <v>-88.375018726074885</v>
      </c>
      <c r="N19" s="344">
        <f t="shared" si="8"/>
        <v>1.8022100097171501</v>
      </c>
      <c r="Q19" s="323">
        <f t="shared" si="4"/>
        <v>91.624981273925115</v>
      </c>
      <c r="R19" s="287">
        <f t="shared" si="5"/>
        <v>1.8022100097171501</v>
      </c>
      <c r="T19" s="337"/>
    </row>
    <row r="20" spans="1:20" x14ac:dyDescent="0.25">
      <c r="A20" s="273">
        <v>3</v>
      </c>
      <c r="B20" s="323">
        <f t="shared" si="9"/>
        <v>92.755814607258444</v>
      </c>
      <c r="D20" s="287">
        <f t="shared" si="6"/>
        <v>92.559564607258437</v>
      </c>
      <c r="F20" s="273">
        <f t="shared" si="0"/>
        <v>0</v>
      </c>
      <c r="H20" s="273">
        <f t="shared" si="1"/>
        <v>0</v>
      </c>
      <c r="J20" s="287">
        <f t="shared" si="2"/>
        <v>2.7026287803856195</v>
      </c>
      <c r="L20" s="287">
        <f t="shared" si="3"/>
        <v>-87.244185392741556</v>
      </c>
      <c r="M20" s="344">
        <f t="shared" si="7"/>
        <v>-87.440435392741563</v>
      </c>
      <c r="N20" s="344">
        <f t="shared" si="8"/>
        <v>2.7026287803856195</v>
      </c>
      <c r="Q20" s="323">
        <f t="shared" si="4"/>
        <v>92.559564607258437</v>
      </c>
      <c r="R20" s="287">
        <f t="shared" si="5"/>
        <v>2.7026287803856195</v>
      </c>
      <c r="T20" s="337"/>
    </row>
    <row r="21" spans="1:20" x14ac:dyDescent="0.25">
      <c r="A21" s="273">
        <v>4</v>
      </c>
      <c r="B21" s="323">
        <f t="shared" si="9"/>
        <v>93.755814607258444</v>
      </c>
      <c r="D21" s="287">
        <f t="shared" si="6"/>
        <v>93.494147940591773</v>
      </c>
      <c r="F21" s="273">
        <f t="shared" si="0"/>
        <v>0</v>
      </c>
      <c r="H21" s="273">
        <f t="shared" si="1"/>
        <v>0</v>
      </c>
      <c r="J21" s="287">
        <f t="shared" si="2"/>
        <v>3.6022243041466306</v>
      </c>
      <c r="L21" s="287">
        <f t="shared" si="3"/>
        <v>-86.244185392741556</v>
      </c>
      <c r="M21" s="344">
        <f t="shared" si="7"/>
        <v>-86.505852059408227</v>
      </c>
      <c r="N21" s="344">
        <f t="shared" si="8"/>
        <v>3.6022243041466306</v>
      </c>
      <c r="Q21" s="323">
        <f t="shared" si="4"/>
        <v>93.494147940591773</v>
      </c>
      <c r="R21" s="287">
        <f t="shared" si="5"/>
        <v>3.6022243041466306</v>
      </c>
      <c r="T21" s="337"/>
    </row>
    <row r="22" spans="1:20" x14ac:dyDescent="0.25">
      <c r="A22" s="273">
        <v>5</v>
      </c>
      <c r="B22" s="323">
        <f t="shared" si="9"/>
        <v>94.755814607258444</v>
      </c>
      <c r="D22" s="287">
        <f t="shared" si="6"/>
        <v>94.428731273925109</v>
      </c>
      <c r="F22" s="273">
        <f t="shared" si="0"/>
        <v>0</v>
      </c>
      <c r="H22" s="273">
        <f t="shared" si="1"/>
        <v>0</v>
      </c>
      <c r="J22" s="287">
        <f t="shared" si="2"/>
        <v>4.5007225554890677</v>
      </c>
      <c r="L22" s="287">
        <f t="shared" si="3"/>
        <v>-85.244185392741556</v>
      </c>
      <c r="M22" s="344">
        <f t="shared" si="7"/>
        <v>-85.571268726074891</v>
      </c>
      <c r="N22" s="344">
        <f t="shared" si="8"/>
        <v>4.5007225554890677</v>
      </c>
      <c r="Q22" s="323">
        <f t="shared" si="4"/>
        <v>94.428731273925109</v>
      </c>
      <c r="R22" s="287">
        <f t="shared" si="5"/>
        <v>4.5007225554890677</v>
      </c>
      <c r="T22" s="337"/>
    </row>
    <row r="23" spans="1:20" x14ac:dyDescent="0.25">
      <c r="A23" s="273">
        <v>6</v>
      </c>
      <c r="B23" s="323">
        <f t="shared" si="9"/>
        <v>95.755814607258444</v>
      </c>
      <c r="D23" s="287">
        <f t="shared" si="6"/>
        <v>95.363314607258445</v>
      </c>
      <c r="F23" s="273">
        <f t="shared" si="0"/>
        <v>0</v>
      </c>
      <c r="H23" s="273">
        <f t="shared" si="1"/>
        <v>0</v>
      </c>
      <c r="J23" s="287">
        <f t="shared" si="2"/>
        <v>5.3978498431416249</v>
      </c>
      <c r="L23" s="287">
        <f t="shared" si="3"/>
        <v>-84.244185392741556</v>
      </c>
      <c r="M23" s="344">
        <f t="shared" si="7"/>
        <v>-84.636685392741555</v>
      </c>
      <c r="N23" s="344">
        <f t="shared" si="8"/>
        <v>5.3978498431416249</v>
      </c>
      <c r="Q23" s="323">
        <f t="shared" si="4"/>
        <v>95.363314607258445</v>
      </c>
      <c r="R23" s="287">
        <f t="shared" si="5"/>
        <v>5.3978498431416249</v>
      </c>
      <c r="T23" s="337"/>
    </row>
    <row r="24" spans="1:20" x14ac:dyDescent="0.25">
      <c r="A24" s="273">
        <v>7</v>
      </c>
      <c r="B24" s="323">
        <f t="shared" si="9"/>
        <v>96.755814607258444</v>
      </c>
      <c r="D24" s="287">
        <f t="shared" si="6"/>
        <v>96.297897940591781</v>
      </c>
      <c r="F24" s="273">
        <f t="shared" si="0"/>
        <v>0</v>
      </c>
      <c r="H24" s="273">
        <f t="shared" si="1"/>
        <v>0</v>
      </c>
      <c r="J24" s="287">
        <f t="shared" si="2"/>
        <v>6.293332893441816</v>
      </c>
      <c r="L24" s="287">
        <f t="shared" si="3"/>
        <v>-83.244185392741556</v>
      </c>
      <c r="M24" s="344">
        <f t="shared" si="7"/>
        <v>-83.702102059408219</v>
      </c>
      <c r="N24" s="344">
        <f t="shared" si="8"/>
        <v>6.293332893441816</v>
      </c>
      <c r="Q24" s="323">
        <f t="shared" si="4"/>
        <v>96.297897940591781</v>
      </c>
      <c r="R24" s="287">
        <f t="shared" si="5"/>
        <v>6.293332893441816</v>
      </c>
      <c r="T24" s="337"/>
    </row>
    <row r="25" spans="1:20" x14ac:dyDescent="0.25">
      <c r="A25" s="273">
        <v>8</v>
      </c>
      <c r="B25" s="323">
        <f t="shared" si="9"/>
        <v>97.755814607258444</v>
      </c>
      <c r="D25" s="287">
        <f t="shared" si="6"/>
        <v>97.232481273925117</v>
      </c>
      <c r="F25" s="273">
        <f t="shared" si="0"/>
        <v>0</v>
      </c>
      <c r="H25" s="273">
        <f t="shared" si="1"/>
        <v>0</v>
      </c>
      <c r="J25" s="287">
        <f t="shared" si="2"/>
        <v>7.1868989335777789</v>
      </c>
      <c r="L25" s="287">
        <f t="shared" si="3"/>
        <v>-82.244185392741556</v>
      </c>
      <c r="M25" s="344">
        <f t="shared" si="7"/>
        <v>-82.767518726074883</v>
      </c>
      <c r="N25" s="344">
        <f t="shared" si="8"/>
        <v>7.1868989335777789</v>
      </c>
      <c r="Q25" s="323">
        <f t="shared" si="4"/>
        <v>97.232481273925117</v>
      </c>
      <c r="R25" s="287">
        <f t="shared" si="5"/>
        <v>7.1868989335777789</v>
      </c>
      <c r="T25" s="337"/>
    </row>
    <row r="26" spans="1:20" x14ac:dyDescent="0.25">
      <c r="A26" s="273">
        <v>9</v>
      </c>
      <c r="B26" s="323">
        <f t="shared" si="9"/>
        <v>98.755814607258444</v>
      </c>
      <c r="D26" s="287">
        <f t="shared" si="6"/>
        <v>98.167064607258439</v>
      </c>
      <c r="F26" s="273">
        <f t="shared" si="0"/>
        <v>0</v>
      </c>
      <c r="H26" s="273">
        <f t="shared" si="1"/>
        <v>0</v>
      </c>
      <c r="J26" s="287">
        <f t="shared" si="2"/>
        <v>8.0782757746775218</v>
      </c>
      <c r="L26" s="287">
        <f t="shared" si="3"/>
        <v>-81.244185392741556</v>
      </c>
      <c r="M26" s="344">
        <f t="shared" si="7"/>
        <v>-81.832935392741561</v>
      </c>
      <c r="N26" s="344">
        <f t="shared" si="8"/>
        <v>8.0782757746775218</v>
      </c>
      <c r="Q26" s="323">
        <f t="shared" si="4"/>
        <v>98.167064607258439</v>
      </c>
      <c r="R26" s="287">
        <f t="shared" si="5"/>
        <v>8.0782757746775218</v>
      </c>
      <c r="T26" s="337"/>
    </row>
    <row r="27" spans="1:20" x14ac:dyDescent="0.25">
      <c r="A27" s="273">
        <v>10</v>
      </c>
      <c r="B27" s="323">
        <f t="shared" si="9"/>
        <v>99.755814607258444</v>
      </c>
      <c r="D27" s="287">
        <f t="shared" si="6"/>
        <v>99.101647940591775</v>
      </c>
      <c r="F27" s="273">
        <f t="shared" si="0"/>
        <v>0</v>
      </c>
      <c r="H27" s="273">
        <f t="shared" si="1"/>
        <v>0</v>
      </c>
      <c r="J27" s="287">
        <f t="shared" si="2"/>
        <v>8.9671918947202816</v>
      </c>
      <c r="L27" s="287">
        <f t="shared" si="3"/>
        <v>-80.244185392741556</v>
      </c>
      <c r="M27" s="344">
        <f t="shared" si="7"/>
        <v>-80.898352059408225</v>
      </c>
      <c r="N27" s="344">
        <f t="shared" si="8"/>
        <v>8.9671918947202816</v>
      </c>
      <c r="Q27" s="323">
        <f t="shared" si="4"/>
        <v>99.101647940591775</v>
      </c>
      <c r="R27" s="287">
        <f t="shared" si="5"/>
        <v>8.9671918947202816</v>
      </c>
      <c r="T27" s="337"/>
    </row>
    <row r="28" spans="1:20" x14ac:dyDescent="0.25">
      <c r="A28" s="273">
        <v>11</v>
      </c>
      <c r="B28" s="323">
        <f t="shared" si="9"/>
        <v>100.75581460725844</v>
      </c>
      <c r="D28" s="287">
        <f t="shared" si="6"/>
        <v>100.03623127392511</v>
      </c>
      <c r="F28" s="273">
        <f t="shared" si="0"/>
        <v>0</v>
      </c>
      <c r="H28" s="273">
        <f t="shared" si="1"/>
        <v>0</v>
      </c>
      <c r="J28" s="287">
        <f t="shared" si="2"/>
        <v>9.8533765212447744</v>
      </c>
      <c r="L28" s="287">
        <f t="shared" si="3"/>
        <v>-79.244185392741556</v>
      </c>
      <c r="M28" s="344">
        <f t="shared" si="7"/>
        <v>-79.963768726074889</v>
      </c>
      <c r="N28" s="344">
        <f t="shared" si="8"/>
        <v>9.8533765212447744</v>
      </c>
      <c r="Q28" s="323">
        <f t="shared" si="4"/>
        <v>100.03623127392511</v>
      </c>
      <c r="R28" s="287">
        <f t="shared" si="5"/>
        <v>9.8533765212447744</v>
      </c>
      <c r="T28" s="337"/>
    </row>
    <row r="29" spans="1:20" x14ac:dyDescent="0.25">
      <c r="A29" s="273">
        <v>12</v>
      </c>
      <c r="B29" s="323">
        <f t="shared" si="9"/>
        <v>101.75581460725844</v>
      </c>
      <c r="D29" s="287">
        <f t="shared" si="6"/>
        <v>100.97081460725845</v>
      </c>
      <c r="F29" s="273">
        <f t="shared" si="0"/>
        <v>0</v>
      </c>
      <c r="H29" s="273">
        <f t="shared" si="1"/>
        <v>0</v>
      </c>
      <c r="J29" s="287">
        <f t="shared" si="2"/>
        <v>10.736559713829093</v>
      </c>
      <c r="L29" s="287">
        <f t="shared" si="3"/>
        <v>-78.244185392741556</v>
      </c>
      <c r="M29" s="344">
        <f t="shared" si="7"/>
        <v>-79.029185392741553</v>
      </c>
      <c r="N29" s="344">
        <f t="shared" si="8"/>
        <v>10.736559713829093</v>
      </c>
      <c r="Q29" s="323">
        <f t="shared" si="4"/>
        <v>100.97081460725845</v>
      </c>
      <c r="R29" s="287">
        <f t="shared" si="5"/>
        <v>10.736559713829093</v>
      </c>
      <c r="T29" s="337"/>
    </row>
    <row r="30" spans="1:20" x14ac:dyDescent="0.25">
      <c r="A30" s="273">
        <v>13</v>
      </c>
      <c r="B30" s="323">
        <f t="shared" si="9"/>
        <v>102.75581460725844</v>
      </c>
      <c r="D30" s="287">
        <f t="shared" si="6"/>
        <v>101.90539794059178</v>
      </c>
      <c r="F30" s="273">
        <f t="shared" si="0"/>
        <v>0</v>
      </c>
      <c r="H30" s="273">
        <f t="shared" si="1"/>
        <v>0</v>
      </c>
      <c r="J30" s="287">
        <f t="shared" si="2"/>
        <v>11.616472446317189</v>
      </c>
      <c r="L30" s="287">
        <f t="shared" si="3"/>
        <v>-77.244185392741556</v>
      </c>
      <c r="M30" s="344">
        <f t="shared" si="7"/>
        <v>-78.094602059408217</v>
      </c>
      <c r="N30" s="344">
        <f t="shared" si="8"/>
        <v>11.616472446317189</v>
      </c>
      <c r="Q30" s="323">
        <f t="shared" si="4"/>
        <v>101.90539794059178</v>
      </c>
      <c r="R30" s="287">
        <f t="shared" si="5"/>
        <v>11.616472446317189</v>
      </c>
      <c r="T30" s="337"/>
    </row>
    <row r="31" spans="1:20" x14ac:dyDescent="0.25">
      <c r="A31" s="273">
        <v>14</v>
      </c>
      <c r="B31" s="323">
        <f t="shared" si="9"/>
        <v>103.75581460725844</v>
      </c>
      <c r="D31" s="287">
        <f t="shared" si="6"/>
        <v>102.8399812739251</v>
      </c>
      <c r="F31" s="273">
        <f t="shared" si="0"/>
        <v>0</v>
      </c>
      <c r="H31" s="273">
        <f t="shared" si="1"/>
        <v>0</v>
      </c>
      <c r="J31" s="287">
        <f t="shared" si="2"/>
        <v>12.492846688766841</v>
      </c>
      <c r="L31" s="287">
        <f t="shared" si="3"/>
        <v>-76.244185392741556</v>
      </c>
      <c r="M31" s="344">
        <f t="shared" si="7"/>
        <v>-77.160018726074895</v>
      </c>
      <c r="N31" s="344">
        <f t="shared" si="8"/>
        <v>12.492846688766841</v>
      </c>
      <c r="Q31" s="323">
        <f t="shared" si="4"/>
        <v>102.8399812739251</v>
      </c>
      <c r="R31" s="287">
        <f t="shared" si="5"/>
        <v>12.492846688766841</v>
      </c>
      <c r="T31" s="337"/>
    </row>
    <row r="32" spans="1:20" x14ac:dyDescent="0.25">
      <c r="A32" s="273">
        <v>15</v>
      </c>
      <c r="B32" s="323">
        <f t="shared" si="9"/>
        <v>104.75581460725844</v>
      </c>
      <c r="D32" s="287">
        <f t="shared" si="6"/>
        <v>103.77456460725844</v>
      </c>
      <c r="F32" s="273">
        <f t="shared" si="0"/>
        <v>0</v>
      </c>
      <c r="H32" s="273">
        <f t="shared" si="1"/>
        <v>0</v>
      </c>
      <c r="J32" s="287">
        <f t="shared" si="2"/>
        <v>13.365415489094172</v>
      </c>
      <c r="L32" s="287">
        <f t="shared" si="3"/>
        <v>-75.244185392741556</v>
      </c>
      <c r="M32" s="344">
        <f t="shared" si="7"/>
        <v>-76.225435392741559</v>
      </c>
      <c r="N32" s="344">
        <f t="shared" si="8"/>
        <v>13.365415489094172</v>
      </c>
      <c r="Q32" s="323">
        <f t="shared" si="4"/>
        <v>103.77456460725844</v>
      </c>
      <c r="R32" s="287">
        <f t="shared" si="5"/>
        <v>13.365415489094172</v>
      </c>
      <c r="T32" s="337"/>
    </row>
    <row r="33" spans="1:20" x14ac:dyDescent="0.25">
      <c r="A33" s="273">
        <v>16</v>
      </c>
      <c r="B33" s="323">
        <f t="shared" si="9"/>
        <v>105.75581460725844</v>
      </c>
      <c r="D33" s="287">
        <f t="shared" si="6"/>
        <v>104.70914794059178</v>
      </c>
      <c r="F33" s="273">
        <f t="shared" si="0"/>
        <v>0</v>
      </c>
      <c r="H33" s="273">
        <f t="shared" si="1"/>
        <v>0</v>
      </c>
      <c r="J33" s="287">
        <f t="shared" si="2"/>
        <v>14.233913054389838</v>
      </c>
      <c r="L33" s="287">
        <f t="shared" si="3"/>
        <v>-74.244185392741556</v>
      </c>
      <c r="M33" s="344">
        <f t="shared" si="7"/>
        <v>-75.290852059408223</v>
      </c>
      <c r="N33" s="344">
        <f t="shared" si="8"/>
        <v>14.233913054389838</v>
      </c>
      <c r="Q33" s="323">
        <f t="shared" si="4"/>
        <v>104.70914794059178</v>
      </c>
      <c r="R33" s="287">
        <f t="shared" si="5"/>
        <v>14.233913054389838</v>
      </c>
      <c r="T33" s="337"/>
    </row>
    <row r="34" spans="1:20" x14ac:dyDescent="0.25">
      <c r="A34" s="273">
        <v>17</v>
      </c>
      <c r="B34" s="323">
        <f t="shared" si="9"/>
        <v>106.75581460725844</v>
      </c>
      <c r="D34" s="287">
        <f t="shared" si="6"/>
        <v>105.64373127392511</v>
      </c>
      <c r="F34" s="273">
        <f t="shared" si="0"/>
        <v>0</v>
      </c>
      <c r="H34" s="273">
        <f t="shared" si="1"/>
        <v>0</v>
      </c>
      <c r="J34" s="287">
        <f t="shared" si="2"/>
        <v>15.098074831882126</v>
      </c>
      <c r="L34" s="287">
        <f t="shared" si="3"/>
        <v>-73.244185392741556</v>
      </c>
      <c r="M34" s="344">
        <f t="shared" si="7"/>
        <v>-74.356268726074887</v>
      </c>
      <c r="N34" s="344">
        <f t="shared" si="8"/>
        <v>15.098074831882126</v>
      </c>
      <c r="Q34" s="323">
        <f t="shared" si="4"/>
        <v>105.64373127392511</v>
      </c>
      <c r="R34" s="287">
        <f t="shared" si="5"/>
        <v>15.098074831882126</v>
      </c>
      <c r="T34" s="337"/>
    </row>
    <row r="35" spans="1:20" x14ac:dyDescent="0.25">
      <c r="A35" s="273">
        <v>18</v>
      </c>
      <c r="B35" s="323">
        <f t="shared" si="9"/>
        <v>107.75581460725844</v>
      </c>
      <c r="D35" s="287">
        <f t="shared" si="6"/>
        <v>106.57831460725845</v>
      </c>
      <c r="F35" s="273">
        <f t="shared" si="0"/>
        <v>0</v>
      </c>
      <c r="H35" s="273">
        <f t="shared" si="1"/>
        <v>0</v>
      </c>
      <c r="J35" s="287">
        <f t="shared" si="2"/>
        <v>15.957637589522284</v>
      </c>
      <c r="L35" s="287">
        <f t="shared" si="3"/>
        <v>-72.244185392741556</v>
      </c>
      <c r="M35" s="344">
        <f t="shared" si="7"/>
        <v>-73.421685392741551</v>
      </c>
      <c r="N35" s="344">
        <f t="shared" si="8"/>
        <v>15.957637589522284</v>
      </c>
      <c r="Q35" s="323">
        <f t="shared" si="4"/>
        <v>106.57831460725845</v>
      </c>
      <c r="R35" s="287">
        <f t="shared" si="5"/>
        <v>15.957637589522284</v>
      </c>
      <c r="T35" s="337"/>
    </row>
    <row r="36" spans="1:20" x14ac:dyDescent="0.25">
      <c r="A36" s="273">
        <v>19</v>
      </c>
      <c r="B36" s="323">
        <f t="shared" si="9"/>
        <v>108.75581460725844</v>
      </c>
      <c r="D36" s="287">
        <f t="shared" si="6"/>
        <v>107.51289794059177</v>
      </c>
      <c r="F36" s="273">
        <f t="shared" si="0"/>
        <v>0</v>
      </c>
      <c r="H36" s="273">
        <f t="shared" si="1"/>
        <v>0</v>
      </c>
      <c r="J36" s="287">
        <f t="shared" si="2"/>
        <v>16.812339496167571</v>
      </c>
      <c r="L36" s="287">
        <f t="shared" si="3"/>
        <v>-71.244185392741556</v>
      </c>
      <c r="M36" s="344">
        <f t="shared" si="7"/>
        <v>-72.48710205940823</v>
      </c>
      <c r="N36" s="344">
        <f t="shared" si="8"/>
        <v>16.812339496167571</v>
      </c>
      <c r="Q36" s="323">
        <f t="shared" si="4"/>
        <v>107.51289794059177</v>
      </c>
      <c r="R36" s="287">
        <f t="shared" si="5"/>
        <v>16.812339496167571</v>
      </c>
      <c r="T36" s="337"/>
    </row>
    <row r="37" spans="1:20" x14ac:dyDescent="0.25">
      <c r="A37" s="273">
        <v>20</v>
      </c>
      <c r="B37" s="323">
        <f t="shared" si="9"/>
        <v>109.75581460725844</v>
      </c>
      <c r="D37" s="287">
        <f t="shared" si="6"/>
        <v>108.44748127392511</v>
      </c>
      <c r="F37" s="273">
        <f t="shared" si="0"/>
        <v>0</v>
      </c>
      <c r="H37" s="273">
        <f t="shared" si="1"/>
        <v>0</v>
      </c>
      <c r="J37" s="287">
        <f t="shared" si="2"/>
        <v>17.661920201337534</v>
      </c>
      <c r="L37" s="287">
        <f t="shared" si="3"/>
        <v>-70.244185392741556</v>
      </c>
      <c r="M37" s="344">
        <f t="shared" si="7"/>
        <v>-71.552518726074894</v>
      </c>
      <c r="N37" s="344">
        <f t="shared" si="8"/>
        <v>17.661920201337534</v>
      </c>
      <c r="Q37" s="323">
        <f t="shared" si="4"/>
        <v>108.44748127392511</v>
      </c>
      <c r="R37" s="287">
        <f t="shared" si="5"/>
        <v>17.661920201337534</v>
      </c>
      <c r="T37" s="337"/>
    </row>
    <row r="38" spans="1:20" x14ac:dyDescent="0.25">
      <c r="A38" s="273">
        <v>21</v>
      </c>
      <c r="B38" s="323">
        <f t="shared" si="9"/>
        <v>110.75581460725844</v>
      </c>
      <c r="D38" s="287">
        <f t="shared" si="6"/>
        <v>109.38206460725844</v>
      </c>
      <c r="F38" s="273">
        <f t="shared" si="0"/>
        <v>0</v>
      </c>
      <c r="H38" s="273">
        <f t="shared" si="1"/>
        <v>0</v>
      </c>
      <c r="J38" s="287">
        <f t="shared" si="2"/>
        <v>18.506120914519308</v>
      </c>
      <c r="L38" s="287">
        <f t="shared" si="3"/>
        <v>-69.244185392741556</v>
      </c>
      <c r="M38" s="344">
        <f t="shared" si="7"/>
        <v>-70.617935392741558</v>
      </c>
      <c r="N38" s="344">
        <f t="shared" si="8"/>
        <v>18.506120914519308</v>
      </c>
      <c r="Q38" s="323">
        <f t="shared" si="4"/>
        <v>109.38206460725844</v>
      </c>
      <c r="R38" s="287">
        <f t="shared" si="5"/>
        <v>18.506120914519308</v>
      </c>
      <c r="T38" s="337"/>
    </row>
    <row r="39" spans="1:20" x14ac:dyDescent="0.25">
      <c r="A39" s="273">
        <v>22</v>
      </c>
      <c r="B39" s="323">
        <f t="shared" si="9"/>
        <v>111.75581460725844</v>
      </c>
      <c r="D39" s="287">
        <f t="shared" si="6"/>
        <v>110.31664794059178</v>
      </c>
      <c r="F39" s="273">
        <f t="shared" si="0"/>
        <v>0</v>
      </c>
      <c r="H39" s="273">
        <f t="shared" si="1"/>
        <v>0</v>
      </c>
      <c r="J39" s="287">
        <f t="shared" si="2"/>
        <v>19.344684483997696</v>
      </c>
      <c r="L39" s="287">
        <f t="shared" si="3"/>
        <v>-68.244185392741556</v>
      </c>
      <c r="M39" s="344">
        <f t="shared" si="7"/>
        <v>-69.683352059408222</v>
      </c>
      <c r="N39" s="344">
        <f t="shared" si="8"/>
        <v>19.344684483997696</v>
      </c>
      <c r="Q39" s="323">
        <f t="shared" si="4"/>
        <v>110.31664794059178</v>
      </c>
      <c r="R39" s="287">
        <f t="shared" si="5"/>
        <v>19.344684483997696</v>
      </c>
      <c r="T39" s="337"/>
    </row>
    <row r="40" spans="1:20" x14ac:dyDescent="0.25">
      <c r="A40" s="273">
        <v>23</v>
      </c>
      <c r="B40" s="323">
        <f t="shared" si="9"/>
        <v>112.75581460725844</v>
      </c>
      <c r="D40" s="287">
        <f t="shared" si="6"/>
        <v>111.25123127392511</v>
      </c>
      <c r="F40" s="273">
        <f t="shared" si="0"/>
        <v>0</v>
      </c>
      <c r="H40" s="273">
        <f t="shared" si="1"/>
        <v>0</v>
      </c>
      <c r="J40" s="287">
        <f t="shared" si="2"/>
        <v>20.177355475186097</v>
      </c>
      <c r="L40" s="287">
        <f t="shared" si="3"/>
        <v>-67.244185392741556</v>
      </c>
      <c r="M40" s="344">
        <f t="shared" si="7"/>
        <v>-68.748768726074886</v>
      </c>
      <c r="N40" s="344">
        <f t="shared" si="8"/>
        <v>20.177355475186097</v>
      </c>
      <c r="Q40" s="323">
        <f t="shared" si="4"/>
        <v>111.25123127392511</v>
      </c>
      <c r="R40" s="287">
        <f t="shared" si="5"/>
        <v>20.177355475186097</v>
      </c>
      <c r="T40" s="337"/>
    </row>
    <row r="41" spans="1:20" x14ac:dyDescent="0.25">
      <c r="A41" s="273">
        <v>24</v>
      </c>
      <c r="B41" s="323">
        <f t="shared" si="9"/>
        <v>113.75581460725844</v>
      </c>
      <c r="D41" s="287">
        <f t="shared" si="6"/>
        <v>112.18581460725845</v>
      </c>
      <c r="F41" s="273">
        <f t="shared" si="0"/>
        <v>0</v>
      </c>
      <c r="H41" s="273">
        <f t="shared" si="1"/>
        <v>0</v>
      </c>
      <c r="J41" s="287">
        <f t="shared" si="2"/>
        <v>21.003880248434324</v>
      </c>
      <c r="L41" s="287">
        <f t="shared" si="3"/>
        <v>-66.244185392741556</v>
      </c>
      <c r="M41" s="344">
        <f t="shared" si="7"/>
        <v>-67.81418539274155</v>
      </c>
      <c r="N41" s="344">
        <f t="shared" si="8"/>
        <v>21.003880248434324</v>
      </c>
      <c r="Q41" s="323">
        <f t="shared" si="4"/>
        <v>112.18581460725845</v>
      </c>
      <c r="R41" s="287">
        <f t="shared" si="5"/>
        <v>21.003880248434324</v>
      </c>
      <c r="T41" s="337"/>
    </row>
    <row r="42" spans="1:20" x14ac:dyDescent="0.25">
      <c r="A42" s="273">
        <v>25</v>
      </c>
      <c r="B42" s="323">
        <f t="shared" si="9"/>
        <v>114.75581460725844</v>
      </c>
      <c r="D42" s="287">
        <f t="shared" si="6"/>
        <v>113.12039794059177</v>
      </c>
      <c r="F42" s="273">
        <f t="shared" si="0"/>
        <v>0</v>
      </c>
      <c r="H42" s="273">
        <f t="shared" si="1"/>
        <v>0</v>
      </c>
      <c r="J42" s="287">
        <f t="shared" si="2"/>
        <v>21.824007036289718</v>
      </c>
      <c r="L42" s="287">
        <f t="shared" si="3"/>
        <v>-65.244185392741556</v>
      </c>
      <c r="M42" s="344">
        <f t="shared" si="7"/>
        <v>-66.879602059408228</v>
      </c>
      <c r="N42" s="344">
        <f t="shared" si="8"/>
        <v>21.824007036289718</v>
      </c>
      <c r="Q42" s="323">
        <f t="shared" si="4"/>
        <v>113.12039794059177</v>
      </c>
      <c r="R42" s="287">
        <f t="shared" si="5"/>
        <v>21.824007036289718</v>
      </c>
      <c r="T42" s="337"/>
    </row>
    <row r="43" spans="1:20" x14ac:dyDescent="0.25">
      <c r="A43" s="273">
        <v>26</v>
      </c>
      <c r="B43" s="323">
        <f t="shared" si="9"/>
        <v>115.75581460725844</v>
      </c>
      <c r="D43" s="287">
        <f t="shared" si="6"/>
        <v>114.05498127392511</v>
      </c>
      <c r="F43" s="273">
        <f t="shared" si="0"/>
        <v>0</v>
      </c>
      <c r="H43" s="273">
        <f t="shared" si="1"/>
        <v>0</v>
      </c>
      <c r="J43" s="287">
        <f t="shared" si="2"/>
        <v>22.637486020187957</v>
      </c>
      <c r="L43" s="287">
        <f t="shared" si="3"/>
        <v>-64.244185392741556</v>
      </c>
      <c r="M43" s="344">
        <f t="shared" si="7"/>
        <v>-65.945018726074892</v>
      </c>
      <c r="N43" s="344">
        <f t="shared" si="8"/>
        <v>22.637486020187957</v>
      </c>
      <c r="Q43" s="323">
        <f t="shared" si="4"/>
        <v>114.05498127392511</v>
      </c>
      <c r="R43" s="287">
        <f t="shared" si="5"/>
        <v>22.637486020187957</v>
      </c>
      <c r="T43" s="337"/>
    </row>
    <row r="44" spans="1:20" x14ac:dyDescent="0.25">
      <c r="A44" s="273">
        <v>27</v>
      </c>
      <c r="B44" s="323">
        <f t="shared" si="9"/>
        <v>116.75581460725844</v>
      </c>
      <c r="D44" s="287">
        <f t="shared" si="6"/>
        <v>114.98956460725844</v>
      </c>
      <c r="F44" s="273">
        <f t="shared" si="0"/>
        <v>0</v>
      </c>
      <c r="H44" s="273">
        <f t="shared" si="1"/>
        <v>0</v>
      </c>
      <c r="J44" s="287">
        <f t="shared" si="2"/>
        <v>23.444069406550195</v>
      </c>
      <c r="L44" s="287">
        <f t="shared" si="3"/>
        <v>-63.244185392741556</v>
      </c>
      <c r="M44" s="344">
        <f t="shared" si="7"/>
        <v>-65.010435392741556</v>
      </c>
      <c r="N44" s="344">
        <f t="shared" si="8"/>
        <v>23.444069406550195</v>
      </c>
      <c r="Q44" s="323">
        <f t="shared" si="4"/>
        <v>114.98956460725844</v>
      </c>
      <c r="R44" s="287">
        <f t="shared" si="5"/>
        <v>23.444069406550195</v>
      </c>
      <c r="T44" s="337"/>
    </row>
    <row r="45" spans="1:20" x14ac:dyDescent="0.25">
      <c r="A45" s="273">
        <v>28</v>
      </c>
      <c r="B45" s="323">
        <f t="shared" si="9"/>
        <v>117.75581460725844</v>
      </c>
      <c r="D45" s="287">
        <f t="shared" si="6"/>
        <v>115.92414794059178</v>
      </c>
      <c r="F45" s="273">
        <f t="shared" si="0"/>
        <v>0</v>
      </c>
      <c r="H45" s="273">
        <f t="shared" si="1"/>
        <v>0</v>
      </c>
      <c r="J45" s="287">
        <f t="shared" si="2"/>
        <v>24.243511502263402</v>
      </c>
      <c r="L45" s="287">
        <f t="shared" si="3"/>
        <v>-62.244185392741556</v>
      </c>
      <c r="M45" s="344">
        <f t="shared" si="7"/>
        <v>-64.07585205940822</v>
      </c>
      <c r="N45" s="344">
        <f t="shared" si="8"/>
        <v>24.243511502263402</v>
      </c>
      <c r="Q45" s="323">
        <f t="shared" si="4"/>
        <v>115.92414794059178</v>
      </c>
      <c r="R45" s="287">
        <f t="shared" si="5"/>
        <v>24.243511502263402</v>
      </c>
      <c r="T45" s="337"/>
    </row>
    <row r="46" spans="1:20" x14ac:dyDescent="0.25">
      <c r="A46" s="273">
        <v>29</v>
      </c>
      <c r="B46" s="323">
        <f t="shared" si="9"/>
        <v>118.75581460725844</v>
      </c>
      <c r="D46" s="287">
        <f t="shared" si="6"/>
        <v>116.85873127392512</v>
      </c>
      <c r="F46" s="273">
        <f t="shared" si="0"/>
        <v>0</v>
      </c>
      <c r="H46" s="273">
        <f t="shared" si="1"/>
        <v>0</v>
      </c>
      <c r="J46" s="287">
        <f t="shared" si="2"/>
        <v>25.035568789520845</v>
      </c>
      <c r="L46" s="287">
        <f t="shared" si="3"/>
        <v>-61.244185392741556</v>
      </c>
      <c r="M46" s="344">
        <f t="shared" si="7"/>
        <v>-63.141268726074884</v>
      </c>
      <c r="N46" s="344">
        <f t="shared" si="8"/>
        <v>25.035568789520845</v>
      </c>
      <c r="Q46" s="323">
        <f t="shared" si="4"/>
        <v>116.85873127392512</v>
      </c>
      <c r="R46" s="287">
        <f t="shared" si="5"/>
        <v>25.035568789520845</v>
      </c>
      <c r="T46" s="337"/>
    </row>
    <row r="47" spans="1:20" x14ac:dyDescent="0.25">
      <c r="A47" s="273">
        <v>30</v>
      </c>
      <c r="B47" s="323">
        <f t="shared" si="9"/>
        <v>119.75581460725844</v>
      </c>
      <c r="D47" s="287">
        <f t="shared" si="6"/>
        <v>117.79331460725844</v>
      </c>
      <c r="F47" s="273">
        <f t="shared" si="0"/>
        <v>0</v>
      </c>
      <c r="H47" s="273">
        <f t="shared" si="1"/>
        <v>0</v>
      </c>
      <c r="J47" s="287">
        <f t="shared" si="2"/>
        <v>25.819999999999997</v>
      </c>
      <c r="L47" s="287">
        <f t="shared" si="3"/>
        <v>-60.244185392741556</v>
      </c>
      <c r="M47" s="344">
        <f t="shared" si="7"/>
        <v>-62.206685392741562</v>
      </c>
      <c r="N47" s="344">
        <f t="shared" si="8"/>
        <v>25.819999999999997</v>
      </c>
      <c r="Q47" s="323">
        <f t="shared" si="4"/>
        <v>117.79331460725844</v>
      </c>
      <c r="R47" s="287">
        <f t="shared" si="5"/>
        <v>25.819999999999997</v>
      </c>
      <c r="T47" s="337"/>
    </row>
    <row r="48" spans="1:20" x14ac:dyDescent="0.25">
      <c r="A48" s="273">
        <v>31</v>
      </c>
      <c r="B48" s="323">
        <f t="shared" si="9"/>
        <v>120.75581460725844</v>
      </c>
      <c r="D48" s="287">
        <f t="shared" si="6"/>
        <v>118.72789794059177</v>
      </c>
      <c r="F48" s="273">
        <f t="shared" si="0"/>
        <v>0</v>
      </c>
      <c r="H48" s="273">
        <f t="shared" si="1"/>
        <v>0</v>
      </c>
      <c r="J48" s="287">
        <f t="shared" si="2"/>
        <v>26.596566188355197</v>
      </c>
      <c r="L48" s="287">
        <f t="shared" si="3"/>
        <v>-59.244185392741556</v>
      </c>
      <c r="M48" s="344">
        <f t="shared" si="7"/>
        <v>-61.272102059408226</v>
      </c>
      <c r="N48" s="344">
        <f t="shared" si="8"/>
        <v>26.596566188355197</v>
      </c>
      <c r="Q48" s="323">
        <f t="shared" si="4"/>
        <v>118.72789794059177</v>
      </c>
      <c r="R48" s="287">
        <f t="shared" si="5"/>
        <v>26.596566188355197</v>
      </c>
      <c r="T48" s="337"/>
    </row>
    <row r="49" spans="1:20" x14ac:dyDescent="0.25">
      <c r="A49" s="273">
        <v>32</v>
      </c>
      <c r="B49" s="323">
        <f t="shared" si="9"/>
        <v>121.75581460725844</v>
      </c>
      <c r="D49" s="287">
        <f t="shared" si="6"/>
        <v>119.66248127392511</v>
      </c>
      <c r="F49" s="273">
        <f t="shared" si="0"/>
        <v>0</v>
      </c>
      <c r="H49" s="273">
        <f t="shared" si="1"/>
        <v>0</v>
      </c>
      <c r="J49" s="287">
        <f t="shared" si="2"/>
        <v>27.3650308050027</v>
      </c>
      <c r="L49" s="287">
        <f t="shared" si="3"/>
        <v>-58.244185392741556</v>
      </c>
      <c r="M49" s="344">
        <f t="shared" si="7"/>
        <v>-60.33751872607489</v>
      </c>
      <c r="N49" s="344">
        <f t="shared" si="8"/>
        <v>27.3650308050027</v>
      </c>
      <c r="Q49" s="323">
        <f t="shared" si="4"/>
        <v>119.66248127392511</v>
      </c>
      <c r="R49" s="287">
        <f t="shared" si="5"/>
        <v>27.3650308050027</v>
      </c>
      <c r="T49" s="337"/>
    </row>
    <row r="50" spans="1:20" x14ac:dyDescent="0.25">
      <c r="A50" s="273">
        <v>33</v>
      </c>
      <c r="B50" s="323">
        <f t="shared" si="9"/>
        <v>122.75581460725844</v>
      </c>
      <c r="D50" s="287">
        <f t="shared" si="6"/>
        <v>120.59706460725845</v>
      </c>
      <c r="F50" s="273">
        <f t="shared" si="0"/>
        <v>0</v>
      </c>
      <c r="H50" s="273">
        <f t="shared" si="1"/>
        <v>0</v>
      </c>
      <c r="J50" s="287">
        <f t="shared" si="2"/>
        <v>28.125159768175997</v>
      </c>
      <c r="L50" s="287">
        <f t="shared" si="3"/>
        <v>-57.244185392741556</v>
      </c>
      <c r="M50" s="344">
        <f t="shared" si="7"/>
        <v>-59.402935392741554</v>
      </c>
      <c r="N50" s="344">
        <f t="shared" si="8"/>
        <v>28.125159768175997</v>
      </c>
      <c r="Q50" s="323">
        <f t="shared" si="4"/>
        <v>120.59706460725845</v>
      </c>
      <c r="R50" s="287">
        <f t="shared" si="5"/>
        <v>28.125159768175997</v>
      </c>
      <c r="T50" s="337"/>
    </row>
    <row r="51" spans="1:20" x14ac:dyDescent="0.25">
      <c r="A51" s="273">
        <v>34</v>
      </c>
      <c r="B51" s="323">
        <f t="shared" si="9"/>
        <v>123.75581460725844</v>
      </c>
      <c r="D51" s="287">
        <f t="shared" si="6"/>
        <v>121.53164794059178</v>
      </c>
      <c r="F51" s="273">
        <f t="shared" si="0"/>
        <v>0</v>
      </c>
      <c r="H51" s="273">
        <f t="shared" si="1"/>
        <v>0</v>
      </c>
      <c r="J51" s="287">
        <f t="shared" si="2"/>
        <v>28.876721535229372</v>
      </c>
      <c r="L51" s="287">
        <f t="shared" si="3"/>
        <v>-56.244185392741556</v>
      </c>
      <c r="M51" s="344">
        <f t="shared" si="7"/>
        <v>-58.468352059408218</v>
      </c>
      <c r="N51" s="344">
        <f t="shared" si="8"/>
        <v>28.876721535229372</v>
      </c>
      <c r="Q51" s="323">
        <f t="shared" si="4"/>
        <v>121.53164794059178</v>
      </c>
      <c r="R51" s="287">
        <f t="shared" si="5"/>
        <v>28.876721535229372</v>
      </c>
      <c r="T51" s="337"/>
    </row>
    <row r="52" spans="1:20" x14ac:dyDescent="0.25">
      <c r="A52" s="273">
        <v>35</v>
      </c>
      <c r="B52" s="323">
        <f t="shared" si="9"/>
        <v>124.75581460725844</v>
      </c>
      <c r="D52" s="287">
        <f t="shared" si="6"/>
        <v>122.4662312739251</v>
      </c>
      <c r="F52" s="273">
        <f t="shared" si="0"/>
        <v>0</v>
      </c>
      <c r="H52" s="273">
        <f t="shared" si="1"/>
        <v>0</v>
      </c>
      <c r="J52" s="287">
        <f t="shared" si="2"/>
        <v>29.619487173168018</v>
      </c>
      <c r="L52" s="287">
        <f t="shared" si="3"/>
        <v>-55.244185392741556</v>
      </c>
      <c r="M52" s="344">
        <f t="shared" si="7"/>
        <v>-57.533768726074896</v>
      </c>
      <c r="N52" s="344">
        <f t="shared" si="8"/>
        <v>29.619487173168018</v>
      </c>
      <c r="Q52" s="323">
        <f t="shared" si="4"/>
        <v>122.4662312739251</v>
      </c>
      <c r="R52" s="287">
        <f t="shared" si="5"/>
        <v>29.619487173168018</v>
      </c>
      <c r="T52" s="337"/>
    </row>
    <row r="53" spans="1:20" x14ac:dyDescent="0.25">
      <c r="A53" s="273">
        <v>36</v>
      </c>
      <c r="B53" s="323">
        <f t="shared" si="9"/>
        <v>125.75581460725844</v>
      </c>
      <c r="D53" s="287">
        <f t="shared" si="6"/>
        <v>123.40081460725844</v>
      </c>
      <c r="F53" s="273">
        <f t="shared" si="0"/>
        <v>0</v>
      </c>
      <c r="H53" s="273">
        <f t="shared" si="1"/>
        <v>0</v>
      </c>
      <c r="J53" s="287">
        <f t="shared" si="2"/>
        <v>30.353230428383313</v>
      </c>
      <c r="L53" s="287">
        <f t="shared" si="3"/>
        <v>-54.244185392741556</v>
      </c>
      <c r="M53" s="344">
        <f t="shared" si="7"/>
        <v>-56.59918539274156</v>
      </c>
      <c r="N53" s="344">
        <f t="shared" si="8"/>
        <v>30.353230428383313</v>
      </c>
      <c r="Q53" s="323">
        <f t="shared" si="4"/>
        <v>123.40081460725844</v>
      </c>
      <c r="R53" s="287">
        <f t="shared" si="5"/>
        <v>30.353230428383313</v>
      </c>
      <c r="T53" s="337"/>
    </row>
    <row r="54" spans="1:20" x14ac:dyDescent="0.25">
      <c r="A54" s="273">
        <v>37</v>
      </c>
      <c r="B54" s="323">
        <f t="shared" si="9"/>
        <v>126.75581460725844</v>
      </c>
      <c r="D54" s="287">
        <f t="shared" si="6"/>
        <v>124.33539794059178</v>
      </c>
      <c r="F54" s="273">
        <f t="shared" si="0"/>
        <v>0</v>
      </c>
      <c r="H54" s="273">
        <f t="shared" si="1"/>
        <v>0</v>
      </c>
      <c r="J54" s="287">
        <f t="shared" si="2"/>
        <v>31.077727795571771</v>
      </c>
      <c r="L54" s="287">
        <f t="shared" si="3"/>
        <v>-53.244185392741556</v>
      </c>
      <c r="M54" s="344">
        <f t="shared" si="7"/>
        <v>-55.664602059408224</v>
      </c>
      <c r="N54" s="344">
        <f t="shared" si="8"/>
        <v>31.077727795571771</v>
      </c>
      <c r="Q54" s="323">
        <f t="shared" si="4"/>
        <v>124.33539794059178</v>
      </c>
      <c r="R54" s="287">
        <f t="shared" si="5"/>
        <v>31.077727795571771</v>
      </c>
      <c r="T54" s="337"/>
    </row>
    <row r="55" spans="1:20" x14ac:dyDescent="0.25">
      <c r="A55" s="273">
        <v>38</v>
      </c>
      <c r="B55" s="323">
        <f t="shared" si="9"/>
        <v>127.75581460725844</v>
      </c>
      <c r="D55" s="287">
        <f t="shared" si="6"/>
        <v>125.26998127392511</v>
      </c>
      <c r="F55" s="273">
        <f t="shared" si="0"/>
        <v>0</v>
      </c>
      <c r="H55" s="273">
        <f t="shared" si="1"/>
        <v>0</v>
      </c>
      <c r="J55" s="287">
        <f t="shared" si="2"/>
        <v>31.792758585816994</v>
      </c>
      <c r="L55" s="287">
        <f t="shared" si="3"/>
        <v>-52.244185392741556</v>
      </c>
      <c r="M55" s="344">
        <f t="shared" si="7"/>
        <v>-54.730018726074888</v>
      </c>
      <c r="N55" s="344">
        <f t="shared" si="8"/>
        <v>31.792758585816994</v>
      </c>
      <c r="Q55" s="323">
        <f t="shared" si="4"/>
        <v>125.26998127392511</v>
      </c>
      <c r="R55" s="287">
        <f t="shared" si="5"/>
        <v>31.792758585816994</v>
      </c>
      <c r="T55" s="337"/>
    </row>
    <row r="56" spans="1:20" x14ac:dyDescent="0.25">
      <c r="A56" s="273">
        <v>39</v>
      </c>
      <c r="B56" s="323">
        <f t="shared" si="9"/>
        <v>128.75581460725846</v>
      </c>
      <c r="D56" s="287">
        <f t="shared" si="6"/>
        <v>126.20456460725846</v>
      </c>
      <c r="F56" s="273">
        <f t="shared" si="0"/>
        <v>0</v>
      </c>
      <c r="H56" s="273">
        <f t="shared" si="1"/>
        <v>0</v>
      </c>
      <c r="J56" s="287">
        <f t="shared" si="2"/>
        <v>32.498104993813605</v>
      </c>
      <c r="L56" s="287">
        <f t="shared" si="3"/>
        <v>-51.244185392741542</v>
      </c>
      <c r="M56" s="344">
        <f t="shared" si="7"/>
        <v>-53.795435392741538</v>
      </c>
      <c r="N56" s="344">
        <f t="shared" si="8"/>
        <v>32.498104993813605</v>
      </c>
      <c r="Q56" s="323">
        <f t="shared" si="4"/>
        <v>126.20456460725846</v>
      </c>
      <c r="R56" s="287">
        <f t="shared" si="5"/>
        <v>32.498104993813605</v>
      </c>
      <c r="T56" s="337"/>
    </row>
    <row r="57" spans="1:20" x14ac:dyDescent="0.25">
      <c r="A57" s="273">
        <v>40</v>
      </c>
      <c r="B57" s="323">
        <f t="shared" si="9"/>
        <v>129.75581460725846</v>
      </c>
      <c r="D57" s="287">
        <f t="shared" si="6"/>
        <v>127.1391479405918</v>
      </c>
      <c r="F57" s="273">
        <f t="shared" si="0"/>
        <v>0</v>
      </c>
      <c r="H57" s="273">
        <f t="shared" si="1"/>
        <v>0</v>
      </c>
      <c r="J57" s="287">
        <f t="shared" si="2"/>
        <v>33.193552164212889</v>
      </c>
      <c r="L57" s="287">
        <f t="shared" si="3"/>
        <v>-50.244185392741542</v>
      </c>
      <c r="M57" s="344">
        <f t="shared" si="7"/>
        <v>-52.860852059408202</v>
      </c>
      <c r="N57" s="344">
        <f t="shared" si="8"/>
        <v>33.193552164212889</v>
      </c>
      <c r="Q57" s="323">
        <f t="shared" si="4"/>
        <v>127.1391479405918</v>
      </c>
      <c r="R57" s="287">
        <f t="shared" si="5"/>
        <v>33.193552164212889</v>
      </c>
      <c r="T57" s="337"/>
    </row>
    <row r="58" spans="1:20" x14ac:dyDescent="0.25">
      <c r="A58" s="273">
        <v>41</v>
      </c>
      <c r="B58" s="323">
        <f t="shared" si="9"/>
        <v>130.75581460725846</v>
      </c>
      <c r="D58" s="287">
        <f t="shared" si="6"/>
        <v>128.07373127392512</v>
      </c>
      <c r="F58" s="273">
        <f t="shared" si="0"/>
        <v>0</v>
      </c>
      <c r="H58" s="273">
        <f t="shared" si="1"/>
        <v>0</v>
      </c>
      <c r="J58" s="287">
        <f t="shared" si="2"/>
        <v>33.878888257069796</v>
      </c>
      <c r="L58" s="287">
        <f t="shared" si="3"/>
        <v>-49.244185392741542</v>
      </c>
      <c r="M58" s="344">
        <f t="shared" si="7"/>
        <v>-51.926268726074881</v>
      </c>
      <c r="N58" s="344">
        <f t="shared" si="8"/>
        <v>33.878888257069796</v>
      </c>
      <c r="Q58" s="323">
        <f t="shared" si="4"/>
        <v>128.07373127392512</v>
      </c>
      <c r="R58" s="287">
        <f t="shared" si="5"/>
        <v>33.878888257069796</v>
      </c>
      <c r="T58" s="337"/>
    </row>
    <row r="59" spans="1:20" x14ac:dyDescent="0.25">
      <c r="A59" s="273">
        <v>42</v>
      </c>
      <c r="B59" s="323">
        <f t="shared" si="9"/>
        <v>131.75581460725846</v>
      </c>
      <c r="D59" s="287">
        <f t="shared" si="6"/>
        <v>129.00831460725846</v>
      </c>
      <c r="F59" s="273">
        <f t="shared" si="0"/>
        <v>0</v>
      </c>
      <c r="H59" s="273">
        <f t="shared" si="1"/>
        <v>0</v>
      </c>
      <c r="J59" s="287">
        <f t="shared" si="2"/>
        <v>34.553904512371439</v>
      </c>
      <c r="L59" s="287">
        <f t="shared" si="3"/>
        <v>-48.244185392741542</v>
      </c>
      <c r="M59" s="344">
        <f t="shared" si="7"/>
        <v>-50.991685392741545</v>
      </c>
      <c r="N59" s="344">
        <f t="shared" si="8"/>
        <v>34.553904512371439</v>
      </c>
      <c r="Q59" s="323">
        <f t="shared" si="4"/>
        <v>129.00831460725846</v>
      </c>
      <c r="R59" s="287">
        <f t="shared" si="5"/>
        <v>34.553904512371439</v>
      </c>
      <c r="T59" s="337"/>
    </row>
    <row r="60" spans="1:20" x14ac:dyDescent="0.25">
      <c r="A60" s="273">
        <v>43</v>
      </c>
      <c r="B60" s="323">
        <f t="shared" si="9"/>
        <v>132.75581460725846</v>
      </c>
      <c r="D60" s="287">
        <f t="shared" si="6"/>
        <v>129.94289794059179</v>
      </c>
      <c r="F60" s="273">
        <f t="shared" si="0"/>
        <v>0</v>
      </c>
      <c r="H60" s="273">
        <f t="shared" si="1"/>
        <v>0</v>
      </c>
      <c r="J60" s="287">
        <f t="shared" si="2"/>
        <v>35.218395313627418</v>
      </c>
      <c r="L60" s="287">
        <f t="shared" si="3"/>
        <v>-47.244185392741542</v>
      </c>
      <c r="M60" s="344">
        <f t="shared" si="7"/>
        <v>-50.057102059408209</v>
      </c>
      <c r="N60" s="344">
        <f t="shared" si="8"/>
        <v>35.218395313627418</v>
      </c>
      <c r="Q60" s="323">
        <f t="shared" si="4"/>
        <v>129.94289794059179</v>
      </c>
      <c r="R60" s="287">
        <f t="shared" si="5"/>
        <v>35.218395313627418</v>
      </c>
      <c r="T60" s="337"/>
    </row>
    <row r="61" spans="1:20" x14ac:dyDescent="0.25">
      <c r="A61" s="273">
        <v>44</v>
      </c>
      <c r="B61" s="323">
        <f t="shared" si="9"/>
        <v>133.75581460725846</v>
      </c>
      <c r="D61" s="287">
        <f t="shared" si="6"/>
        <v>130.87748127392513</v>
      </c>
      <c r="F61" s="273">
        <f t="shared" si="0"/>
        <v>0</v>
      </c>
      <c r="H61" s="273">
        <f t="shared" si="1"/>
        <v>0</v>
      </c>
      <c r="J61" s="287">
        <f t="shared" si="2"/>
        <v>35.872158250502622</v>
      </c>
      <c r="L61" s="287">
        <f t="shared" si="3"/>
        <v>-46.244185392741542</v>
      </c>
      <c r="M61" s="344">
        <f t="shared" si="7"/>
        <v>-49.122518726074873</v>
      </c>
      <c r="N61" s="344">
        <f t="shared" si="8"/>
        <v>35.872158250502622</v>
      </c>
      <c r="Q61" s="323">
        <f t="shared" si="4"/>
        <v>130.87748127392513</v>
      </c>
      <c r="R61" s="287">
        <f t="shared" si="5"/>
        <v>35.872158250502622</v>
      </c>
      <c r="T61" s="337"/>
    </row>
    <row r="62" spans="1:20" x14ac:dyDescent="0.25">
      <c r="A62" s="273">
        <v>45</v>
      </c>
      <c r="B62" s="323">
        <f t="shared" si="9"/>
        <v>134.75581460725846</v>
      </c>
      <c r="D62" s="287">
        <f t="shared" si="6"/>
        <v>131.81206460725846</v>
      </c>
      <c r="F62" s="273">
        <f t="shared" si="0"/>
        <v>0</v>
      </c>
      <c r="H62" s="273">
        <f t="shared" si="1"/>
        <v>0</v>
      </c>
      <c r="J62" s="287">
        <f t="shared" si="2"/>
        <v>36.514994180473309</v>
      </c>
      <c r="L62" s="287">
        <f t="shared" si="3"/>
        <v>-45.244185392741542</v>
      </c>
      <c r="M62" s="344">
        <f t="shared" si="7"/>
        <v>-48.187935392741537</v>
      </c>
      <c r="N62" s="344">
        <f t="shared" si="8"/>
        <v>36.514994180473309</v>
      </c>
      <c r="Q62" s="323">
        <f t="shared" si="4"/>
        <v>131.81206460725846</v>
      </c>
      <c r="R62" s="287">
        <f t="shared" si="5"/>
        <v>36.514994180473309</v>
      </c>
      <c r="T62" s="337"/>
    </row>
    <row r="63" spans="1:20" x14ac:dyDescent="0.25">
      <c r="A63" s="273">
        <v>46</v>
      </c>
      <c r="B63" s="323">
        <f t="shared" si="9"/>
        <v>135.75581460725846</v>
      </c>
      <c r="D63" s="287">
        <f t="shared" si="6"/>
        <v>132.7466479405918</v>
      </c>
      <c r="F63" s="273">
        <f t="shared" si="0"/>
        <v>0</v>
      </c>
      <c r="H63" s="273">
        <f t="shared" si="1"/>
        <v>0</v>
      </c>
      <c r="J63" s="287">
        <f t="shared" si="2"/>
        <v>37.146707289487942</v>
      </c>
      <c r="L63" s="287">
        <f t="shared" si="3"/>
        <v>-44.244185392741542</v>
      </c>
      <c r="M63" s="344">
        <f t="shared" si="7"/>
        <v>-47.253352059408201</v>
      </c>
      <c r="N63" s="344">
        <f t="shared" si="8"/>
        <v>37.146707289487942</v>
      </c>
      <c r="Q63" s="323">
        <f t="shared" si="4"/>
        <v>132.7466479405918</v>
      </c>
      <c r="R63" s="287">
        <f t="shared" si="5"/>
        <v>37.146707289487942</v>
      </c>
      <c r="T63" s="337"/>
    </row>
    <row r="64" spans="1:20" x14ac:dyDescent="0.25">
      <c r="A64" s="273">
        <v>47</v>
      </c>
      <c r="B64" s="323">
        <f t="shared" si="9"/>
        <v>136.75581460725846</v>
      </c>
      <c r="D64" s="287">
        <f t="shared" si="6"/>
        <v>133.68123127392514</v>
      </c>
      <c r="F64" s="273">
        <f t="shared" si="0"/>
        <v>0</v>
      </c>
      <c r="H64" s="273">
        <f t="shared" si="1"/>
        <v>0</v>
      </c>
      <c r="J64" s="287">
        <f t="shared" si="2"/>
        <v>37.767105151613961</v>
      </c>
      <c r="L64" s="287">
        <f t="shared" si="3"/>
        <v>-43.244185392741542</v>
      </c>
      <c r="M64" s="344">
        <f t="shared" si="7"/>
        <v>-46.318768726074865</v>
      </c>
      <c r="N64" s="344">
        <f t="shared" si="8"/>
        <v>37.767105151613961</v>
      </c>
      <c r="Q64" s="323">
        <f t="shared" si="4"/>
        <v>133.68123127392514</v>
      </c>
      <c r="R64" s="287">
        <f t="shared" si="5"/>
        <v>37.767105151613961</v>
      </c>
      <c r="T64" s="337"/>
    </row>
    <row r="65" spans="1:20" x14ac:dyDescent="0.25">
      <c r="A65" s="273">
        <v>48</v>
      </c>
      <c r="B65" s="323">
        <f t="shared" si="9"/>
        <v>137.75581460725846</v>
      </c>
      <c r="D65" s="287">
        <f t="shared" si="6"/>
        <v>134.61581460725847</v>
      </c>
      <c r="F65" s="273">
        <f t="shared" si="0"/>
        <v>0</v>
      </c>
      <c r="H65" s="273">
        <f t="shared" si="1"/>
        <v>0</v>
      </c>
      <c r="J65" s="287">
        <f t="shared" si="2"/>
        <v>38.375998787652641</v>
      </c>
      <c r="L65" s="287">
        <f t="shared" si="3"/>
        <v>-42.244185392741542</v>
      </c>
      <c r="M65" s="344">
        <f t="shared" si="7"/>
        <v>-45.384185392741529</v>
      </c>
      <c r="N65" s="344">
        <f t="shared" si="8"/>
        <v>38.375998787652641</v>
      </c>
      <c r="Q65" s="323">
        <f t="shared" si="4"/>
        <v>134.61581460725847</v>
      </c>
      <c r="R65" s="287">
        <f t="shared" si="5"/>
        <v>38.375998787652641</v>
      </c>
      <c r="T65" s="337"/>
    </row>
    <row r="66" spans="1:20" x14ac:dyDescent="0.25">
      <c r="A66" s="273">
        <v>49</v>
      </c>
      <c r="B66" s="323">
        <f t="shared" si="9"/>
        <v>138.75581460725846</v>
      </c>
      <c r="D66" s="287">
        <f t="shared" si="6"/>
        <v>135.55039794059178</v>
      </c>
      <c r="F66" s="273">
        <f t="shared" si="0"/>
        <v>0</v>
      </c>
      <c r="H66" s="273">
        <f t="shared" si="1"/>
        <v>0</v>
      </c>
      <c r="J66" s="287">
        <f t="shared" si="2"/>
        <v>38.973202722703945</v>
      </c>
      <c r="L66" s="287">
        <f t="shared" si="3"/>
        <v>-41.244185392741542</v>
      </c>
      <c r="M66" s="344">
        <f t="shared" si="7"/>
        <v>-44.449602059408221</v>
      </c>
      <c r="N66" s="344">
        <f t="shared" si="8"/>
        <v>38.973202722703945</v>
      </c>
      <c r="Q66" s="323">
        <f t="shared" si="4"/>
        <v>135.55039794059178</v>
      </c>
      <c r="R66" s="287">
        <f t="shared" si="5"/>
        <v>38.973202722703945</v>
      </c>
      <c r="T66" s="337"/>
    </row>
    <row r="67" spans="1:20" x14ac:dyDescent="0.25">
      <c r="A67" s="273">
        <v>50</v>
      </c>
      <c r="B67" s="323">
        <f t="shared" si="9"/>
        <v>139.75581460725846</v>
      </c>
      <c r="D67" s="287">
        <f t="shared" si="6"/>
        <v>136.48498127392511</v>
      </c>
      <c r="F67" s="273">
        <f t="shared" si="0"/>
        <v>0</v>
      </c>
      <c r="H67" s="273">
        <f t="shared" si="1"/>
        <v>0</v>
      </c>
      <c r="J67" s="287">
        <f t="shared" si="2"/>
        <v>39.558535042664026</v>
      </c>
      <c r="L67" s="287">
        <f t="shared" si="3"/>
        <v>-40.244185392741542</v>
      </c>
      <c r="M67" s="344">
        <f t="shared" si="7"/>
        <v>-43.515018726074885</v>
      </c>
      <c r="N67" s="344">
        <f t="shared" si="8"/>
        <v>39.558535042664026</v>
      </c>
      <c r="Q67" s="323">
        <f t="shared" si="4"/>
        <v>136.48498127392511</v>
      </c>
      <c r="R67" s="287">
        <f t="shared" si="5"/>
        <v>39.558535042664026</v>
      </c>
      <c r="T67" s="337"/>
    </row>
    <row r="68" spans="1:20" x14ac:dyDescent="0.25">
      <c r="A68" s="273">
        <v>51</v>
      </c>
      <c r="B68" s="323">
        <f t="shared" si="9"/>
        <v>140.75581460725846</v>
      </c>
      <c r="D68" s="287">
        <f t="shared" si="6"/>
        <v>137.41956460725845</v>
      </c>
      <c r="F68" s="273">
        <f t="shared" si="0"/>
        <v>0</v>
      </c>
      <c r="H68" s="273">
        <f t="shared" si="1"/>
        <v>0</v>
      </c>
      <c r="J68" s="287">
        <f t="shared" si="2"/>
        <v>40.131817449637978</v>
      </c>
      <c r="L68" s="287">
        <f t="shared" si="3"/>
        <v>-39.244185392741542</v>
      </c>
      <c r="M68" s="344">
        <f t="shared" si="7"/>
        <v>-42.580435392741549</v>
      </c>
      <c r="N68" s="344">
        <f t="shared" si="8"/>
        <v>40.131817449637978</v>
      </c>
      <c r="Q68" s="323">
        <f t="shared" si="4"/>
        <v>137.41956460725845</v>
      </c>
      <c r="R68" s="287">
        <f t="shared" si="5"/>
        <v>40.131817449637978</v>
      </c>
      <c r="T68" s="337"/>
    </row>
    <row r="69" spans="1:20" x14ac:dyDescent="0.25">
      <c r="A69" s="273">
        <v>52</v>
      </c>
      <c r="B69" s="323">
        <f t="shared" si="9"/>
        <v>141.75581460725846</v>
      </c>
      <c r="D69" s="287">
        <f t="shared" si="6"/>
        <v>138.35414794059179</v>
      </c>
      <c r="F69" s="273">
        <f t="shared" si="0"/>
        <v>0</v>
      </c>
      <c r="H69" s="273">
        <f t="shared" si="1"/>
        <v>0</v>
      </c>
      <c r="J69" s="287">
        <f t="shared" si="2"/>
        <v>40.692875316251126</v>
      </c>
      <c r="L69" s="287">
        <f t="shared" si="3"/>
        <v>-38.244185392741542</v>
      </c>
      <c r="M69" s="344">
        <f t="shared" si="7"/>
        <v>-41.645852059408213</v>
      </c>
      <c r="N69" s="344">
        <f t="shared" si="8"/>
        <v>40.692875316251126</v>
      </c>
      <c r="Q69" s="323">
        <f t="shared" si="4"/>
        <v>138.35414794059179</v>
      </c>
      <c r="R69" s="287">
        <f t="shared" si="5"/>
        <v>40.692875316251126</v>
      </c>
      <c r="T69" s="337"/>
    </row>
    <row r="70" spans="1:20" x14ac:dyDescent="0.25">
      <c r="A70" s="273">
        <v>53</v>
      </c>
      <c r="B70" s="323">
        <f t="shared" si="9"/>
        <v>142.75581460725846</v>
      </c>
      <c r="D70" s="287">
        <f t="shared" si="6"/>
        <v>139.28873127392512</v>
      </c>
      <c r="F70" s="273">
        <f t="shared" si="0"/>
        <v>0</v>
      </c>
      <c r="H70" s="273">
        <f t="shared" si="1"/>
        <v>0</v>
      </c>
      <c r="J70" s="287">
        <f t="shared" si="2"/>
        <v>41.241537738842204</v>
      </c>
      <c r="L70" s="287">
        <f t="shared" si="3"/>
        <v>-37.244185392741542</v>
      </c>
      <c r="M70" s="344">
        <f t="shared" si="7"/>
        <v>-40.711268726074877</v>
      </c>
      <c r="N70" s="344">
        <f t="shared" si="8"/>
        <v>41.241537738842204</v>
      </c>
      <c r="Q70" s="323">
        <f t="shared" si="4"/>
        <v>139.28873127392512</v>
      </c>
      <c r="R70" s="287">
        <f t="shared" si="5"/>
        <v>41.241537738842204</v>
      </c>
      <c r="T70" s="337"/>
    </row>
    <row r="71" spans="1:20" x14ac:dyDescent="0.25">
      <c r="A71" s="273">
        <v>54</v>
      </c>
      <c r="B71" s="323">
        <f t="shared" si="9"/>
        <v>143.75581460725846</v>
      </c>
      <c r="D71" s="287">
        <f t="shared" si="6"/>
        <v>140.22331460725846</v>
      </c>
      <c r="F71" s="273">
        <f t="shared" si="0"/>
        <v>0</v>
      </c>
      <c r="H71" s="273">
        <f t="shared" si="1"/>
        <v>0</v>
      </c>
      <c r="J71" s="287">
        <f t="shared" si="2"/>
        <v>41.777637589522286</v>
      </c>
      <c r="L71" s="287">
        <f t="shared" si="3"/>
        <v>-36.244185392741542</v>
      </c>
      <c r="M71" s="344">
        <f t="shared" si="7"/>
        <v>-39.776685392741541</v>
      </c>
      <c r="N71" s="344">
        <f t="shared" si="8"/>
        <v>41.777637589522286</v>
      </c>
      <c r="Q71" s="323">
        <f t="shared" si="4"/>
        <v>140.22331460725846</v>
      </c>
      <c r="R71" s="287">
        <f t="shared" si="5"/>
        <v>41.777637589522286</v>
      </c>
      <c r="T71" s="337"/>
    </row>
    <row r="72" spans="1:20" x14ac:dyDescent="0.25">
      <c r="A72" s="273">
        <v>55</v>
      </c>
      <c r="B72" s="323">
        <f t="shared" si="9"/>
        <v>144.75581460725846</v>
      </c>
      <c r="D72" s="287">
        <f t="shared" si="6"/>
        <v>141.15789794059179</v>
      </c>
      <c r="F72" s="273">
        <f t="shared" si="0"/>
        <v>0</v>
      </c>
      <c r="H72" s="273">
        <f t="shared" si="1"/>
        <v>0</v>
      </c>
      <c r="J72" s="287">
        <f t="shared" si="2"/>
        <v>42.301011567083535</v>
      </c>
      <c r="L72" s="287">
        <f t="shared" si="3"/>
        <v>-35.244185392741542</v>
      </c>
      <c r="M72" s="344">
        <f t="shared" si="7"/>
        <v>-38.842102059408205</v>
      </c>
      <c r="N72" s="344">
        <f t="shared" si="8"/>
        <v>42.301011567083535</v>
      </c>
      <c r="Q72" s="323">
        <f t="shared" si="4"/>
        <v>141.15789794059179</v>
      </c>
      <c r="R72" s="287">
        <f t="shared" si="5"/>
        <v>42.301011567083535</v>
      </c>
      <c r="T72" s="337"/>
    </row>
    <row r="73" spans="1:20" x14ac:dyDescent="0.25">
      <c r="A73" s="273">
        <v>56</v>
      </c>
      <c r="B73" s="323">
        <f t="shared" si="9"/>
        <v>145.75581460725846</v>
      </c>
      <c r="D73" s="287">
        <f t="shared" si="6"/>
        <v>142.09248127392513</v>
      </c>
      <c r="F73" s="273">
        <f t="shared" si="0"/>
        <v>0</v>
      </c>
      <c r="H73" s="273">
        <f t="shared" si="1"/>
        <v>0</v>
      </c>
      <c r="J73" s="287">
        <f t="shared" si="2"/>
        <v>42.811500246742355</v>
      </c>
      <c r="L73" s="287">
        <f t="shared" si="3"/>
        <v>-34.244185392741542</v>
      </c>
      <c r="M73" s="344">
        <f t="shared" si="7"/>
        <v>-37.907518726074869</v>
      </c>
      <c r="N73" s="344">
        <f t="shared" si="8"/>
        <v>42.811500246742355</v>
      </c>
      <c r="Q73" s="323">
        <f t="shared" si="4"/>
        <v>142.09248127392513</v>
      </c>
      <c r="R73" s="287">
        <f t="shared" si="5"/>
        <v>42.811500246742355</v>
      </c>
      <c r="T73" s="337"/>
    </row>
    <row r="74" spans="1:20" x14ac:dyDescent="0.25">
      <c r="A74" s="273">
        <v>57</v>
      </c>
      <c r="B74" s="323">
        <f t="shared" si="9"/>
        <v>146.75581460725846</v>
      </c>
      <c r="D74" s="287">
        <f t="shared" si="6"/>
        <v>143.02706460725847</v>
      </c>
      <c r="F74" s="273">
        <f t="shared" si="0"/>
        <v>0</v>
      </c>
      <c r="H74" s="273">
        <f t="shared" si="1"/>
        <v>0</v>
      </c>
      <c r="J74" s="287">
        <f t="shared" si="2"/>
        <v>43.308948128701701</v>
      </c>
      <c r="L74" s="287">
        <f t="shared" si="3"/>
        <v>-33.244185392741542</v>
      </c>
      <c r="M74" s="344">
        <f t="shared" si="7"/>
        <v>-36.972935392741533</v>
      </c>
      <c r="N74" s="344">
        <f t="shared" si="8"/>
        <v>43.308948128701701</v>
      </c>
      <c r="Q74" s="323">
        <f t="shared" si="4"/>
        <v>143.02706460725847</v>
      </c>
      <c r="R74" s="287">
        <f t="shared" si="5"/>
        <v>43.308948128701701</v>
      </c>
      <c r="T74" s="337"/>
    </row>
    <row r="75" spans="1:20" x14ac:dyDescent="0.25">
      <c r="A75" s="273">
        <v>58</v>
      </c>
      <c r="B75" s="323">
        <f t="shared" si="9"/>
        <v>147.75581460725846</v>
      </c>
      <c r="D75" s="287">
        <f t="shared" si="6"/>
        <v>143.9616479405918</v>
      </c>
      <c r="F75" s="273">
        <f t="shared" si="0"/>
        <v>0</v>
      </c>
      <c r="H75" s="273">
        <f t="shared" si="1"/>
        <v>0</v>
      </c>
      <c r="J75" s="287">
        <f t="shared" si="2"/>
        <v>43.793203685517838</v>
      </c>
      <c r="L75" s="287">
        <f t="shared" si="3"/>
        <v>-32.244185392741542</v>
      </c>
      <c r="M75" s="344">
        <f t="shared" si="7"/>
        <v>-36.038352059408197</v>
      </c>
      <c r="N75" s="344">
        <f t="shared" si="8"/>
        <v>43.793203685517838</v>
      </c>
      <c r="Q75" s="323">
        <f t="shared" si="4"/>
        <v>143.9616479405918</v>
      </c>
      <c r="R75" s="287">
        <f t="shared" si="5"/>
        <v>43.793203685517838</v>
      </c>
      <c r="T75" s="337"/>
    </row>
    <row r="76" spans="1:20" x14ac:dyDescent="0.25">
      <c r="A76" s="273">
        <v>59</v>
      </c>
      <c r="B76" s="323">
        <f t="shared" si="9"/>
        <v>148.75581460725846</v>
      </c>
      <c r="D76" s="287">
        <f t="shared" si="6"/>
        <v>144.89623127392511</v>
      </c>
      <c r="F76" s="273">
        <f t="shared" si="0"/>
        <v>0</v>
      </c>
      <c r="H76" s="273">
        <f t="shared" si="1"/>
        <v>0</v>
      </c>
      <c r="J76" s="287">
        <f t="shared" si="2"/>
        <v>44.264119408257081</v>
      </c>
      <c r="L76" s="287">
        <f t="shared" si="3"/>
        <v>-31.244185392741542</v>
      </c>
      <c r="M76" s="344">
        <f t="shared" si="7"/>
        <v>-35.10376872607489</v>
      </c>
      <c r="N76" s="344">
        <f t="shared" si="8"/>
        <v>44.264119408257081</v>
      </c>
      <c r="Q76" s="323">
        <f t="shared" si="4"/>
        <v>144.89623127392511</v>
      </c>
      <c r="R76" s="287">
        <f t="shared" si="5"/>
        <v>44.264119408257081</v>
      </c>
      <c r="T76" s="337"/>
    </row>
    <row r="77" spans="1:20" x14ac:dyDescent="0.25">
      <c r="A77" s="273">
        <v>60</v>
      </c>
      <c r="B77" s="323">
        <f t="shared" si="9"/>
        <v>149.75581460725846</v>
      </c>
      <c r="D77" s="287">
        <f t="shared" si="6"/>
        <v>145.83081460725845</v>
      </c>
      <c r="F77" s="273">
        <f t="shared" si="0"/>
        <v>0</v>
      </c>
      <c r="H77" s="273">
        <f t="shared" si="1"/>
        <v>0</v>
      </c>
      <c r="J77" s="287">
        <f t="shared" si="2"/>
        <v>44.721551851428408</v>
      </c>
      <c r="L77" s="287">
        <f t="shared" si="3"/>
        <v>-30.244185392741542</v>
      </c>
      <c r="M77" s="344">
        <f t="shared" si="7"/>
        <v>-34.169185392741554</v>
      </c>
      <c r="N77" s="344">
        <f t="shared" si="8"/>
        <v>44.721551851428408</v>
      </c>
      <c r="Q77" s="323">
        <f t="shared" si="4"/>
        <v>145.83081460725845</v>
      </c>
      <c r="R77" s="287">
        <f t="shared" si="5"/>
        <v>44.721551851428408</v>
      </c>
      <c r="T77" s="337"/>
    </row>
    <row r="78" spans="1:20" x14ac:dyDescent="0.25">
      <c r="A78" s="273">
        <v>61</v>
      </c>
      <c r="B78" s="323">
        <f t="shared" si="9"/>
        <v>150.75581460725846</v>
      </c>
      <c r="D78" s="287">
        <f t="shared" si="6"/>
        <v>146.76539794059178</v>
      </c>
      <c r="F78" s="273">
        <f t="shared" si="0"/>
        <v>0</v>
      </c>
      <c r="H78" s="273">
        <f t="shared" si="1"/>
        <v>0</v>
      </c>
      <c r="J78" s="287">
        <f t="shared" si="2"/>
        <v>45.165361676678394</v>
      </c>
      <c r="L78" s="287">
        <f t="shared" si="3"/>
        <v>-29.244185392741542</v>
      </c>
      <c r="M78" s="344">
        <f t="shared" si="7"/>
        <v>-33.234602059408218</v>
      </c>
      <c r="N78" s="344">
        <f t="shared" si="8"/>
        <v>45.165361676678394</v>
      </c>
      <c r="Q78" s="323">
        <f t="shared" si="4"/>
        <v>146.76539794059178</v>
      </c>
      <c r="R78" s="287">
        <f t="shared" si="5"/>
        <v>45.165361676678394</v>
      </c>
      <c r="T78" s="337"/>
    </row>
    <row r="79" spans="1:20" x14ac:dyDescent="0.25">
      <c r="A79" s="273">
        <v>62</v>
      </c>
      <c r="B79" s="323">
        <f t="shared" si="9"/>
        <v>151.75581460725846</v>
      </c>
      <c r="D79" s="287">
        <f t="shared" si="6"/>
        <v>147.69998127392512</v>
      </c>
      <c r="F79" s="273">
        <f t="shared" si="0"/>
        <v>0</v>
      </c>
      <c r="H79" s="273">
        <f t="shared" si="1"/>
        <v>0</v>
      </c>
      <c r="J79" s="287">
        <f t="shared" si="2"/>
        <v>45.595413695234981</v>
      </c>
      <c r="L79" s="287">
        <f t="shared" si="3"/>
        <v>-28.244185392741542</v>
      </c>
      <c r="M79" s="344">
        <f t="shared" si="7"/>
        <v>-32.300018726074882</v>
      </c>
      <c r="N79" s="344">
        <f t="shared" si="8"/>
        <v>45.595413695234981</v>
      </c>
      <c r="Q79" s="323">
        <f t="shared" si="4"/>
        <v>147.69998127392512</v>
      </c>
      <c r="R79" s="287">
        <f t="shared" si="5"/>
        <v>45.595413695234981</v>
      </c>
      <c r="T79" s="337"/>
    </row>
    <row r="80" spans="1:20" x14ac:dyDescent="0.25">
      <c r="A80" s="273">
        <v>63</v>
      </c>
      <c r="B80" s="323">
        <f t="shared" si="9"/>
        <v>152.75581460725846</v>
      </c>
      <c r="D80" s="287">
        <f t="shared" si="6"/>
        <v>148.63456460725845</v>
      </c>
      <c r="F80" s="273">
        <f t="shared" si="0"/>
        <v>0</v>
      </c>
      <c r="H80" s="273">
        <f t="shared" si="1"/>
        <v>0</v>
      </c>
      <c r="J80" s="287">
        <f t="shared" si="2"/>
        <v>46.01157690908731</v>
      </c>
      <c r="L80" s="287">
        <f t="shared" si="3"/>
        <v>-27.244185392741542</v>
      </c>
      <c r="M80" s="344">
        <f t="shared" si="7"/>
        <v>-31.365435392741546</v>
      </c>
      <c r="N80" s="344">
        <f t="shared" si="8"/>
        <v>46.01157690908731</v>
      </c>
      <c r="Q80" s="323">
        <f t="shared" si="4"/>
        <v>148.63456460725845</v>
      </c>
      <c r="R80" s="287">
        <f t="shared" si="5"/>
        <v>46.01157690908731</v>
      </c>
      <c r="T80" s="337"/>
    </row>
    <row r="81" spans="1:20" x14ac:dyDescent="0.25">
      <c r="A81" s="273">
        <v>64</v>
      </c>
      <c r="B81" s="323">
        <f t="shared" si="9"/>
        <v>153.75581460725846</v>
      </c>
      <c r="D81" s="287">
        <f t="shared" ref="D81:D144" si="10">B81-A81/360*$E$11</f>
        <v>149.56914794059179</v>
      </c>
      <c r="F81" s="273">
        <f t="shared" ref="F81:F144" si="11">INT(B81/360)</f>
        <v>0</v>
      </c>
      <c r="H81" s="273">
        <f t="shared" ref="H81:H144" si="12">F81*360</f>
        <v>0</v>
      </c>
      <c r="J81" s="287">
        <f t="shared" ref="J81:J144" si="13">SIN(RADIANS(A81))*$E$7</f>
        <v>46.413724550888986</v>
      </c>
      <c r="L81" s="287">
        <f t="shared" ref="L81:L144" si="14">B81-H81-180</f>
        <v>-26.244185392741542</v>
      </c>
      <c r="M81" s="344">
        <f t="shared" ref="M81:M144" si="15">D81-INT(D81/360)*360-180</f>
        <v>-30.43085205940821</v>
      </c>
      <c r="N81" s="344">
        <f t="shared" si="8"/>
        <v>46.413724550888986</v>
      </c>
      <c r="Q81" s="323">
        <f t="shared" ref="Q81:Q144" si="16">D81</f>
        <v>149.56914794059179</v>
      </c>
      <c r="R81" s="287">
        <f t="shared" ref="R81:R144" si="17">N81</f>
        <v>46.413724550888986</v>
      </c>
      <c r="T81" s="337"/>
    </row>
    <row r="82" spans="1:20" x14ac:dyDescent="0.25">
      <c r="A82" s="273">
        <v>65</v>
      </c>
      <c r="B82" s="323">
        <f t="shared" si="9"/>
        <v>154.75581460725846</v>
      </c>
      <c r="D82" s="287">
        <f t="shared" si="10"/>
        <v>150.50373127392513</v>
      </c>
      <c r="F82" s="273">
        <f t="shared" si="11"/>
        <v>0</v>
      </c>
      <c r="H82" s="273">
        <f t="shared" si="12"/>
        <v>0</v>
      </c>
      <c r="J82" s="287">
        <f t="shared" si="13"/>
        <v>46.801734122572604</v>
      </c>
      <c r="L82" s="287">
        <f t="shared" si="14"/>
        <v>-25.244185392741542</v>
      </c>
      <c r="M82" s="344">
        <f t="shared" si="15"/>
        <v>-29.496268726074874</v>
      </c>
      <c r="N82" s="344">
        <f t="shared" ref="N82:N145" si="18">J82</f>
        <v>46.801734122572604</v>
      </c>
      <c r="Q82" s="323">
        <f t="shared" si="16"/>
        <v>150.50373127392513</v>
      </c>
      <c r="R82" s="287">
        <f t="shared" si="17"/>
        <v>46.801734122572604</v>
      </c>
      <c r="T82" s="337"/>
    </row>
    <row r="83" spans="1:20" x14ac:dyDescent="0.25">
      <c r="A83" s="273">
        <v>66</v>
      </c>
      <c r="B83" s="323">
        <f t="shared" ref="B83:B146" si="19">$B$17+A83</f>
        <v>155.75581460725846</v>
      </c>
      <c r="D83" s="287">
        <f t="shared" si="10"/>
        <v>151.43831460725846</v>
      </c>
      <c r="F83" s="273">
        <f t="shared" si="11"/>
        <v>0</v>
      </c>
      <c r="H83" s="273">
        <f t="shared" si="12"/>
        <v>0</v>
      </c>
      <c r="J83" s="287">
        <f t="shared" si="13"/>
        <v>47.175487432663907</v>
      </c>
      <c r="L83" s="287">
        <f t="shared" si="14"/>
        <v>-24.244185392741542</v>
      </c>
      <c r="M83" s="344">
        <f t="shared" si="15"/>
        <v>-28.561685392741538</v>
      </c>
      <c r="N83" s="344">
        <f t="shared" si="18"/>
        <v>47.175487432663907</v>
      </c>
      <c r="Q83" s="323">
        <f t="shared" si="16"/>
        <v>151.43831460725846</v>
      </c>
      <c r="R83" s="287">
        <f t="shared" si="17"/>
        <v>47.175487432663907</v>
      </c>
      <c r="T83" s="337"/>
    </row>
    <row r="84" spans="1:20" x14ac:dyDescent="0.25">
      <c r="A84" s="273">
        <v>67</v>
      </c>
      <c r="B84" s="323">
        <f t="shared" si="19"/>
        <v>156.75581460725846</v>
      </c>
      <c r="D84" s="287">
        <f t="shared" si="10"/>
        <v>152.3728979405918</v>
      </c>
      <c r="F84" s="273">
        <f t="shared" si="11"/>
        <v>0</v>
      </c>
      <c r="H84" s="273">
        <f t="shared" si="12"/>
        <v>0</v>
      </c>
      <c r="J84" s="287">
        <f t="shared" si="13"/>
        <v>47.534870632284019</v>
      </c>
      <c r="L84" s="287">
        <f t="shared" si="14"/>
        <v>-23.244185392741542</v>
      </c>
      <c r="M84" s="344">
        <f t="shared" si="15"/>
        <v>-27.627102059408202</v>
      </c>
      <c r="N84" s="344">
        <f t="shared" si="18"/>
        <v>47.534870632284019</v>
      </c>
      <c r="Q84" s="323">
        <f t="shared" si="16"/>
        <v>152.3728979405918</v>
      </c>
      <c r="R84" s="287">
        <f t="shared" si="17"/>
        <v>47.534870632284019</v>
      </c>
      <c r="T84" s="337"/>
    </row>
    <row r="85" spans="1:20" x14ac:dyDescent="0.25">
      <c r="A85" s="273">
        <v>68</v>
      </c>
      <c r="B85" s="323">
        <f t="shared" si="19"/>
        <v>157.75581460725846</v>
      </c>
      <c r="D85" s="287">
        <f t="shared" si="10"/>
        <v>153.30748127392513</v>
      </c>
      <c r="F85" s="273">
        <f t="shared" si="11"/>
        <v>0</v>
      </c>
      <c r="H85" s="273">
        <f t="shared" si="12"/>
        <v>0</v>
      </c>
      <c r="J85" s="287">
        <f t="shared" si="13"/>
        <v>47.879774249828905</v>
      </c>
      <c r="L85" s="287">
        <f t="shared" si="14"/>
        <v>-22.244185392741542</v>
      </c>
      <c r="M85" s="344">
        <f t="shared" si="15"/>
        <v>-26.692518726074866</v>
      </c>
      <c r="N85" s="344">
        <f t="shared" si="18"/>
        <v>47.879774249828905</v>
      </c>
      <c r="Q85" s="323">
        <f t="shared" si="16"/>
        <v>153.30748127392513</v>
      </c>
      <c r="R85" s="287">
        <f t="shared" si="17"/>
        <v>47.879774249828905</v>
      </c>
      <c r="T85" s="337"/>
    </row>
    <row r="86" spans="1:20" x14ac:dyDescent="0.25">
      <c r="A86" s="273">
        <v>69</v>
      </c>
      <c r="B86" s="323">
        <f t="shared" si="19"/>
        <v>158.75581460725846</v>
      </c>
      <c r="D86" s="287">
        <f t="shared" si="10"/>
        <v>154.24206460725847</v>
      </c>
      <c r="F86" s="273">
        <f t="shared" si="11"/>
        <v>0</v>
      </c>
      <c r="H86" s="273">
        <f t="shared" si="12"/>
        <v>0</v>
      </c>
      <c r="J86" s="287">
        <f t="shared" si="13"/>
        <v>48.2100932243155</v>
      </c>
      <c r="L86" s="287">
        <f t="shared" si="14"/>
        <v>-21.244185392741542</v>
      </c>
      <c r="M86" s="344">
        <f t="shared" si="15"/>
        <v>-25.75793539274153</v>
      </c>
      <c r="N86" s="344">
        <f t="shared" si="18"/>
        <v>48.2100932243155</v>
      </c>
      <c r="Q86" s="323">
        <f t="shared" si="16"/>
        <v>154.24206460725847</v>
      </c>
      <c r="R86" s="287">
        <f t="shared" si="17"/>
        <v>48.2100932243155</v>
      </c>
      <c r="T86" s="337"/>
    </row>
    <row r="87" spans="1:20" x14ac:dyDescent="0.25">
      <c r="A87" s="273">
        <v>70</v>
      </c>
      <c r="B87" s="323">
        <f t="shared" si="19"/>
        <v>159.75581460725846</v>
      </c>
      <c r="D87" s="287">
        <f t="shared" si="10"/>
        <v>155.17664794059178</v>
      </c>
      <c r="F87" s="273">
        <f t="shared" si="11"/>
        <v>0</v>
      </c>
      <c r="H87" s="273">
        <f t="shared" si="12"/>
        <v>0</v>
      </c>
      <c r="J87" s="287">
        <f t="shared" si="13"/>
        <v>48.525726937384306</v>
      </c>
      <c r="L87" s="287">
        <f t="shared" si="14"/>
        <v>-20.244185392741542</v>
      </c>
      <c r="M87" s="344">
        <f t="shared" si="15"/>
        <v>-24.823352059408222</v>
      </c>
      <c r="N87" s="344">
        <f t="shared" si="18"/>
        <v>48.525726937384306</v>
      </c>
      <c r="Q87" s="323">
        <f t="shared" si="16"/>
        <v>155.17664794059178</v>
      </c>
      <c r="R87" s="287">
        <f t="shared" si="17"/>
        <v>48.525726937384306</v>
      </c>
      <c r="T87" s="337"/>
    </row>
    <row r="88" spans="1:20" x14ac:dyDescent="0.25">
      <c r="A88" s="273">
        <v>71</v>
      </c>
      <c r="B88" s="323">
        <f t="shared" si="19"/>
        <v>160.75581460725846</v>
      </c>
      <c r="D88" s="287">
        <f t="shared" si="10"/>
        <v>156.11123127392511</v>
      </c>
      <c r="F88" s="273">
        <f t="shared" si="11"/>
        <v>0</v>
      </c>
      <c r="H88" s="273">
        <f t="shared" si="12"/>
        <v>0</v>
      </c>
      <c r="J88" s="287">
        <f t="shared" si="13"/>
        <v>48.826579243948714</v>
      </c>
      <c r="L88" s="287">
        <f t="shared" si="14"/>
        <v>-19.244185392741542</v>
      </c>
      <c r="M88" s="344">
        <f t="shared" si="15"/>
        <v>-23.888768726074886</v>
      </c>
      <c r="N88" s="344">
        <f t="shared" si="18"/>
        <v>48.826579243948714</v>
      </c>
      <c r="Q88" s="323">
        <f t="shared" si="16"/>
        <v>156.11123127392511</v>
      </c>
      <c r="R88" s="287">
        <f t="shared" si="17"/>
        <v>48.826579243948714</v>
      </c>
      <c r="T88" s="337"/>
    </row>
    <row r="89" spans="1:20" x14ac:dyDescent="0.25">
      <c r="A89" s="273">
        <v>72</v>
      </c>
      <c r="B89" s="323">
        <f t="shared" si="19"/>
        <v>161.75581460725846</v>
      </c>
      <c r="D89" s="287">
        <f t="shared" si="10"/>
        <v>157.04581460725845</v>
      </c>
      <c r="F89" s="273">
        <f t="shared" si="11"/>
        <v>0</v>
      </c>
      <c r="H89" s="273">
        <f t="shared" si="12"/>
        <v>0</v>
      </c>
      <c r="J89" s="287">
        <f t="shared" si="13"/>
        <v>49.112558501481729</v>
      </c>
      <c r="L89" s="287">
        <f t="shared" si="14"/>
        <v>-18.244185392741542</v>
      </c>
      <c r="M89" s="344">
        <f t="shared" si="15"/>
        <v>-22.95418539274155</v>
      </c>
      <c r="N89" s="344">
        <f t="shared" si="18"/>
        <v>49.112558501481729</v>
      </c>
      <c r="Q89" s="323">
        <f t="shared" si="16"/>
        <v>157.04581460725845</v>
      </c>
      <c r="R89" s="287">
        <f t="shared" si="17"/>
        <v>49.112558501481729</v>
      </c>
      <c r="T89" s="337"/>
    </row>
    <row r="90" spans="1:20" x14ac:dyDescent="0.25">
      <c r="A90" s="273">
        <v>73</v>
      </c>
      <c r="B90" s="323">
        <f t="shared" si="19"/>
        <v>162.75581460725846</v>
      </c>
      <c r="D90" s="287">
        <f t="shared" si="10"/>
        <v>157.98039794059179</v>
      </c>
      <c r="F90" s="273">
        <f t="shared" si="11"/>
        <v>0</v>
      </c>
      <c r="H90" s="273">
        <f t="shared" si="12"/>
        <v>0</v>
      </c>
      <c r="J90" s="287">
        <f t="shared" si="13"/>
        <v>49.383577597931151</v>
      </c>
      <c r="L90" s="287">
        <f t="shared" si="14"/>
        <v>-17.244185392741542</v>
      </c>
      <c r="M90" s="344">
        <f t="shared" si="15"/>
        <v>-22.019602059408214</v>
      </c>
      <c r="N90" s="344">
        <f t="shared" si="18"/>
        <v>49.383577597931151</v>
      </c>
      <c r="Q90" s="323">
        <f t="shared" si="16"/>
        <v>157.98039794059179</v>
      </c>
      <c r="R90" s="287">
        <f t="shared" si="17"/>
        <v>49.383577597931151</v>
      </c>
      <c r="T90" s="337"/>
    </row>
    <row r="91" spans="1:20" x14ac:dyDescent="0.25">
      <c r="A91" s="273">
        <v>74</v>
      </c>
      <c r="B91" s="323">
        <f t="shared" si="19"/>
        <v>163.75581460725846</v>
      </c>
      <c r="D91" s="287">
        <f t="shared" si="10"/>
        <v>158.91498127392512</v>
      </c>
      <c r="F91" s="273">
        <f t="shared" si="11"/>
        <v>0</v>
      </c>
      <c r="H91" s="273">
        <f t="shared" si="12"/>
        <v>0</v>
      </c>
      <c r="J91" s="287">
        <f t="shared" si="13"/>
        <v>49.639553978254789</v>
      </c>
      <c r="L91" s="287">
        <f t="shared" si="14"/>
        <v>-16.244185392741542</v>
      </c>
      <c r="M91" s="344">
        <f t="shared" si="15"/>
        <v>-21.085018726074878</v>
      </c>
      <c r="N91" s="344">
        <f t="shared" si="18"/>
        <v>49.639553978254789</v>
      </c>
      <c r="Q91" s="323">
        <f t="shared" si="16"/>
        <v>158.91498127392512</v>
      </c>
      <c r="R91" s="287">
        <f t="shared" si="17"/>
        <v>49.639553978254789</v>
      </c>
      <c r="T91" s="337"/>
    </row>
    <row r="92" spans="1:20" x14ac:dyDescent="0.25">
      <c r="A92" s="273">
        <v>75</v>
      </c>
      <c r="B92" s="323">
        <f t="shared" si="19"/>
        <v>164.75581460725846</v>
      </c>
      <c r="D92" s="287">
        <f t="shared" si="10"/>
        <v>159.84956460725846</v>
      </c>
      <c r="F92" s="273">
        <f t="shared" si="11"/>
        <v>0</v>
      </c>
      <c r="H92" s="273">
        <f t="shared" si="12"/>
        <v>0</v>
      </c>
      <c r="J92" s="287">
        <f t="shared" si="13"/>
        <v>49.880409669567491</v>
      </c>
      <c r="L92" s="287">
        <f t="shared" si="14"/>
        <v>-15.244185392741542</v>
      </c>
      <c r="M92" s="344">
        <f t="shared" si="15"/>
        <v>-20.150435392741542</v>
      </c>
      <c r="N92" s="344">
        <f t="shared" si="18"/>
        <v>49.880409669567491</v>
      </c>
      <c r="Q92" s="323">
        <f t="shared" si="16"/>
        <v>159.84956460725846</v>
      </c>
      <c r="R92" s="287">
        <f t="shared" si="17"/>
        <v>49.880409669567491</v>
      </c>
      <c r="T92" s="337"/>
    </row>
    <row r="93" spans="1:20" x14ac:dyDescent="0.25">
      <c r="A93" s="273">
        <v>76</v>
      </c>
      <c r="B93" s="323">
        <f t="shared" si="19"/>
        <v>165.75581460725846</v>
      </c>
      <c r="D93" s="287">
        <f t="shared" si="10"/>
        <v>160.78414794059179</v>
      </c>
      <c r="F93" s="273">
        <f t="shared" si="11"/>
        <v>0</v>
      </c>
      <c r="H93" s="273">
        <f t="shared" si="12"/>
        <v>0</v>
      </c>
      <c r="J93" s="287">
        <f t="shared" si="13"/>
        <v>50.10607130489246</v>
      </c>
      <c r="L93" s="287">
        <f t="shared" si="14"/>
        <v>-14.244185392741542</v>
      </c>
      <c r="M93" s="344">
        <f t="shared" si="15"/>
        <v>-19.215852059408206</v>
      </c>
      <c r="N93" s="344">
        <f t="shared" si="18"/>
        <v>50.10607130489246</v>
      </c>
      <c r="Q93" s="323">
        <f t="shared" si="16"/>
        <v>160.78414794059179</v>
      </c>
      <c r="R93" s="287">
        <f t="shared" si="17"/>
        <v>50.10607130489246</v>
      </c>
      <c r="T93" s="337"/>
    </row>
    <row r="94" spans="1:20" x14ac:dyDescent="0.25">
      <c r="A94" s="273">
        <v>77</v>
      </c>
      <c r="B94" s="323">
        <f t="shared" si="19"/>
        <v>166.75581460725846</v>
      </c>
      <c r="D94" s="287">
        <f t="shared" si="10"/>
        <v>161.71873127392513</v>
      </c>
      <c r="F94" s="273">
        <f t="shared" si="11"/>
        <v>0</v>
      </c>
      <c r="H94" s="273">
        <f t="shared" si="12"/>
        <v>0</v>
      </c>
      <c r="J94" s="287">
        <f t="shared" si="13"/>
        <v>50.316470145509548</v>
      </c>
      <c r="L94" s="287">
        <f t="shared" si="14"/>
        <v>-13.244185392741542</v>
      </c>
      <c r="M94" s="344">
        <f t="shared" si="15"/>
        <v>-18.28126872607487</v>
      </c>
      <c r="N94" s="344">
        <f t="shared" si="18"/>
        <v>50.316470145509548</v>
      </c>
      <c r="Q94" s="323">
        <f t="shared" si="16"/>
        <v>161.71873127392513</v>
      </c>
      <c r="R94" s="287">
        <f t="shared" si="17"/>
        <v>50.316470145509548</v>
      </c>
      <c r="T94" s="337"/>
    </row>
    <row r="95" spans="1:20" x14ac:dyDescent="0.25">
      <c r="A95" s="273">
        <v>78</v>
      </c>
      <c r="B95" s="323">
        <f t="shared" si="19"/>
        <v>167.75581460725846</v>
      </c>
      <c r="D95" s="287">
        <f t="shared" si="10"/>
        <v>162.65331460725847</v>
      </c>
      <c r="F95" s="273">
        <f t="shared" si="11"/>
        <v>0</v>
      </c>
      <c r="H95" s="273">
        <f t="shared" si="12"/>
        <v>0</v>
      </c>
      <c r="J95" s="287">
        <f t="shared" si="13"/>
        <v>50.511542101893724</v>
      </c>
      <c r="L95" s="287">
        <f t="shared" si="14"/>
        <v>-12.244185392741542</v>
      </c>
      <c r="M95" s="344">
        <f t="shared" si="15"/>
        <v>-17.346685392741534</v>
      </c>
      <c r="N95" s="344">
        <f t="shared" si="18"/>
        <v>50.511542101893724</v>
      </c>
      <c r="Q95" s="323">
        <f t="shared" si="16"/>
        <v>162.65331460725847</v>
      </c>
      <c r="R95" s="287">
        <f t="shared" si="17"/>
        <v>50.511542101893724</v>
      </c>
      <c r="T95" s="337"/>
    </row>
    <row r="96" spans="1:20" x14ac:dyDescent="0.25">
      <c r="A96" s="273">
        <v>79</v>
      </c>
      <c r="B96" s="323">
        <f t="shared" si="19"/>
        <v>168.75581460725846</v>
      </c>
      <c r="D96" s="287">
        <f t="shared" si="10"/>
        <v>163.5878979405918</v>
      </c>
      <c r="F96" s="273">
        <f t="shared" si="11"/>
        <v>0</v>
      </c>
      <c r="H96" s="273">
        <f t="shared" si="12"/>
        <v>0</v>
      </c>
      <c r="J96" s="287">
        <f t="shared" si="13"/>
        <v>50.691227753237371</v>
      </c>
      <c r="L96" s="287">
        <f t="shared" si="14"/>
        <v>-11.244185392741542</v>
      </c>
      <c r="M96" s="344">
        <f t="shared" si="15"/>
        <v>-16.412102059408198</v>
      </c>
      <c r="N96" s="344">
        <f t="shared" si="18"/>
        <v>50.691227753237371</v>
      </c>
      <c r="Q96" s="323">
        <f t="shared" si="16"/>
        <v>163.5878979405918</v>
      </c>
      <c r="R96" s="287">
        <f t="shared" si="17"/>
        <v>50.691227753237371</v>
      </c>
      <c r="T96" s="337"/>
    </row>
    <row r="97" spans="1:20" x14ac:dyDescent="0.25">
      <c r="A97" s="273">
        <v>80</v>
      </c>
      <c r="B97" s="323">
        <f t="shared" si="19"/>
        <v>169.75581460725846</v>
      </c>
      <c r="D97" s="287">
        <f t="shared" si="10"/>
        <v>164.52248127392514</v>
      </c>
      <c r="F97" s="273">
        <f t="shared" si="11"/>
        <v>0</v>
      </c>
      <c r="H97" s="273">
        <f t="shared" si="12"/>
        <v>0</v>
      </c>
      <c r="J97" s="287">
        <f t="shared" si="13"/>
        <v>50.855472365550426</v>
      </c>
      <c r="L97" s="287">
        <f t="shared" si="14"/>
        <v>-10.244185392741542</v>
      </c>
      <c r="M97" s="344">
        <f t="shared" si="15"/>
        <v>-15.477518726074862</v>
      </c>
      <c r="N97" s="344">
        <f t="shared" si="18"/>
        <v>50.855472365550426</v>
      </c>
      <c r="Q97" s="323">
        <f t="shared" si="16"/>
        <v>164.52248127392514</v>
      </c>
      <c r="R97" s="287">
        <f t="shared" si="17"/>
        <v>50.855472365550426</v>
      </c>
      <c r="T97" s="337"/>
    </row>
    <row r="98" spans="1:20" x14ac:dyDescent="0.25">
      <c r="A98" s="273">
        <v>81</v>
      </c>
      <c r="B98" s="323">
        <f t="shared" si="19"/>
        <v>170.75581460725846</v>
      </c>
      <c r="D98" s="287">
        <f t="shared" si="10"/>
        <v>165.45706460725845</v>
      </c>
      <c r="F98" s="273">
        <f t="shared" si="11"/>
        <v>0</v>
      </c>
      <c r="H98" s="273">
        <f t="shared" si="12"/>
        <v>0</v>
      </c>
      <c r="J98" s="287">
        <f t="shared" si="13"/>
        <v>51.004225908332913</v>
      </c>
      <c r="L98" s="287">
        <f t="shared" si="14"/>
        <v>-9.2441853927415423</v>
      </c>
      <c r="M98" s="344">
        <f t="shared" si="15"/>
        <v>-14.542935392741555</v>
      </c>
      <c r="N98" s="344">
        <f t="shared" si="18"/>
        <v>51.004225908332913</v>
      </c>
      <c r="Q98" s="323">
        <f t="shared" si="16"/>
        <v>165.45706460725845</v>
      </c>
      <c r="R98" s="287">
        <f t="shared" si="17"/>
        <v>51.004225908332913</v>
      </c>
      <c r="T98" s="337"/>
    </row>
    <row r="99" spans="1:20" x14ac:dyDescent="0.25">
      <c r="A99" s="273">
        <v>82</v>
      </c>
      <c r="B99" s="323">
        <f t="shared" si="19"/>
        <v>171.75581460725846</v>
      </c>
      <c r="D99" s="287">
        <f t="shared" si="10"/>
        <v>166.39164794059178</v>
      </c>
      <c r="F99" s="273">
        <f t="shared" si="11"/>
        <v>0</v>
      </c>
      <c r="H99" s="273">
        <f t="shared" si="12"/>
        <v>0</v>
      </c>
      <c r="J99" s="287">
        <f t="shared" si="13"/>
        <v>51.137443069814694</v>
      </c>
      <c r="L99" s="287">
        <f t="shared" si="14"/>
        <v>-8.2441853927415423</v>
      </c>
      <c r="M99" s="344">
        <f t="shared" si="15"/>
        <v>-13.608352059408219</v>
      </c>
      <c r="N99" s="344">
        <f t="shared" si="18"/>
        <v>51.137443069814694</v>
      </c>
      <c r="Q99" s="323">
        <f t="shared" si="16"/>
        <v>166.39164794059178</v>
      </c>
      <c r="R99" s="287">
        <f t="shared" si="17"/>
        <v>51.137443069814694</v>
      </c>
      <c r="T99" s="337"/>
    </row>
    <row r="100" spans="1:20" x14ac:dyDescent="0.25">
      <c r="A100" s="273">
        <v>83</v>
      </c>
      <c r="B100" s="323">
        <f t="shared" si="19"/>
        <v>172.75581460725846</v>
      </c>
      <c r="D100" s="287">
        <f t="shared" si="10"/>
        <v>167.32623127392512</v>
      </c>
      <c r="F100" s="273">
        <f t="shared" si="11"/>
        <v>0</v>
      </c>
      <c r="H100" s="273">
        <f t="shared" si="12"/>
        <v>0</v>
      </c>
      <c r="J100" s="287">
        <f t="shared" si="13"/>
        <v>51.255083270757865</v>
      </c>
      <c r="L100" s="287">
        <f t="shared" si="14"/>
        <v>-7.2441853927415423</v>
      </c>
      <c r="M100" s="344">
        <f t="shared" si="15"/>
        <v>-12.673768726074883</v>
      </c>
      <c r="N100" s="344">
        <f t="shared" si="18"/>
        <v>51.255083270757865</v>
      </c>
      <c r="Q100" s="323">
        <f t="shared" si="16"/>
        <v>167.32623127392512</v>
      </c>
      <c r="R100" s="287">
        <f t="shared" si="17"/>
        <v>51.255083270757865</v>
      </c>
      <c r="T100" s="337"/>
    </row>
    <row r="101" spans="1:20" x14ac:dyDescent="0.25">
      <c r="A101" s="273">
        <v>84</v>
      </c>
      <c r="B101" s="323">
        <f t="shared" si="19"/>
        <v>173.75581460725846</v>
      </c>
      <c r="D101" s="287">
        <f t="shared" si="10"/>
        <v>168.26081460725845</v>
      </c>
      <c r="F101" s="273">
        <f t="shared" si="11"/>
        <v>0</v>
      </c>
      <c r="H101" s="273">
        <f t="shared" si="12"/>
        <v>0</v>
      </c>
      <c r="J101" s="287">
        <f t="shared" si="13"/>
        <v>51.357110676817634</v>
      </c>
      <c r="L101" s="287">
        <f t="shared" si="14"/>
        <v>-6.2441853927415423</v>
      </c>
      <c r="M101" s="344">
        <f t="shared" si="15"/>
        <v>-11.739185392741547</v>
      </c>
      <c r="N101" s="344">
        <f t="shared" si="18"/>
        <v>51.357110676817634</v>
      </c>
      <c r="Q101" s="323">
        <f t="shared" si="16"/>
        <v>168.26081460725845</v>
      </c>
      <c r="R101" s="287">
        <f t="shared" si="17"/>
        <v>51.357110676817634</v>
      </c>
      <c r="T101" s="337"/>
    </row>
    <row r="102" spans="1:20" x14ac:dyDescent="0.25">
      <c r="A102" s="273">
        <v>85</v>
      </c>
      <c r="B102" s="323">
        <f t="shared" si="19"/>
        <v>174.75581460725846</v>
      </c>
      <c r="D102" s="287">
        <f t="shared" si="10"/>
        <v>169.19539794059179</v>
      </c>
      <c r="F102" s="273">
        <f t="shared" si="11"/>
        <v>0</v>
      </c>
      <c r="H102" s="273">
        <f t="shared" si="12"/>
        <v>0</v>
      </c>
      <c r="J102" s="287">
        <f t="shared" si="13"/>
        <v>51.443494209457739</v>
      </c>
      <c r="L102" s="287">
        <f t="shared" si="14"/>
        <v>-5.2441853927415423</v>
      </c>
      <c r="M102" s="344">
        <f t="shared" si="15"/>
        <v>-10.804602059408211</v>
      </c>
      <c r="N102" s="344">
        <f t="shared" si="18"/>
        <v>51.443494209457739</v>
      </c>
      <c r="Q102" s="323">
        <f t="shared" si="16"/>
        <v>169.19539794059179</v>
      </c>
      <c r="R102" s="287">
        <f t="shared" si="17"/>
        <v>51.443494209457739</v>
      </c>
      <c r="T102" s="337"/>
    </row>
    <row r="103" spans="1:20" x14ac:dyDescent="0.25">
      <c r="A103" s="273">
        <v>86</v>
      </c>
      <c r="B103" s="323">
        <f t="shared" si="19"/>
        <v>175.75581460725846</v>
      </c>
      <c r="D103" s="287">
        <f t="shared" si="10"/>
        <v>170.12998127392513</v>
      </c>
      <c r="F103" s="273">
        <f t="shared" si="11"/>
        <v>0</v>
      </c>
      <c r="H103" s="273">
        <f t="shared" si="12"/>
        <v>0</v>
      </c>
      <c r="J103" s="287">
        <f t="shared" si="13"/>
        <v>51.514207555417322</v>
      </c>
      <c r="L103" s="287">
        <f t="shared" si="14"/>
        <v>-4.2441853927415423</v>
      </c>
      <c r="M103" s="344">
        <f t="shared" si="15"/>
        <v>-9.8700187260748748</v>
      </c>
      <c r="N103" s="344">
        <f t="shared" si="18"/>
        <v>51.514207555417322</v>
      </c>
      <c r="Q103" s="323">
        <f t="shared" si="16"/>
        <v>170.12998127392513</v>
      </c>
      <c r="R103" s="287">
        <f t="shared" si="17"/>
        <v>51.514207555417322</v>
      </c>
      <c r="T103" s="337"/>
    </row>
    <row r="104" spans="1:20" x14ac:dyDescent="0.25">
      <c r="A104" s="273">
        <v>87</v>
      </c>
      <c r="B104" s="323">
        <f t="shared" si="19"/>
        <v>176.75581460725846</v>
      </c>
      <c r="D104" s="287">
        <f t="shared" si="10"/>
        <v>171.06456460725846</v>
      </c>
      <c r="F104" s="273">
        <f t="shared" si="11"/>
        <v>0</v>
      </c>
      <c r="H104" s="273">
        <f t="shared" si="12"/>
        <v>0</v>
      </c>
      <c r="J104" s="287">
        <f t="shared" si="13"/>
        <v>51.569229174726196</v>
      </c>
      <c r="L104" s="287">
        <f t="shared" si="14"/>
        <v>-3.2441853927415423</v>
      </c>
      <c r="M104" s="344">
        <f t="shared" si="15"/>
        <v>-8.9354353927415389</v>
      </c>
      <c r="N104" s="344">
        <f t="shared" si="18"/>
        <v>51.569229174726196</v>
      </c>
      <c r="Q104" s="323">
        <f t="shared" si="16"/>
        <v>171.06456460725846</v>
      </c>
      <c r="R104" s="287">
        <f t="shared" si="17"/>
        <v>51.569229174726196</v>
      </c>
      <c r="T104" s="337"/>
    </row>
    <row r="105" spans="1:20" x14ac:dyDescent="0.25">
      <c r="A105" s="273">
        <v>88</v>
      </c>
      <c r="B105" s="323">
        <f t="shared" si="19"/>
        <v>177.75581460725846</v>
      </c>
      <c r="D105" s="287">
        <f t="shared" si="10"/>
        <v>171.9991479405918</v>
      </c>
      <c r="F105" s="273">
        <f t="shared" si="11"/>
        <v>0</v>
      </c>
      <c r="H105" s="273">
        <f t="shared" si="12"/>
        <v>0</v>
      </c>
      <c r="J105" s="287">
        <f t="shared" si="13"/>
        <v>51.608542307266106</v>
      </c>
      <c r="L105" s="287">
        <f t="shared" si="14"/>
        <v>-2.2441853927415423</v>
      </c>
      <c r="M105" s="344">
        <f t="shared" si="15"/>
        <v>-8.0008520594082029</v>
      </c>
      <c r="N105" s="344">
        <f t="shared" si="18"/>
        <v>51.608542307266106</v>
      </c>
      <c r="Q105" s="323">
        <f t="shared" si="16"/>
        <v>171.9991479405918</v>
      </c>
      <c r="R105" s="287">
        <f t="shared" si="17"/>
        <v>51.608542307266106</v>
      </c>
      <c r="T105" s="337"/>
    </row>
    <row r="106" spans="1:20" x14ac:dyDescent="0.25">
      <c r="A106" s="273">
        <v>89</v>
      </c>
      <c r="B106" s="323">
        <f t="shared" si="19"/>
        <v>178.75581460725846</v>
      </c>
      <c r="D106" s="287">
        <f t="shared" si="10"/>
        <v>172.93373127392513</v>
      </c>
      <c r="F106" s="273">
        <f t="shared" si="11"/>
        <v>0</v>
      </c>
      <c r="H106" s="273">
        <f t="shared" si="12"/>
        <v>0</v>
      </c>
      <c r="J106" s="287">
        <f t="shared" si="13"/>
        <v>51.632134977876049</v>
      </c>
      <c r="L106" s="287">
        <f t="shared" si="14"/>
        <v>-1.2441853927415423</v>
      </c>
      <c r="M106" s="344">
        <f t="shared" si="15"/>
        <v>-7.0662687260748669</v>
      </c>
      <c r="N106" s="344">
        <f t="shared" si="18"/>
        <v>51.632134977876049</v>
      </c>
      <c r="Q106" s="323">
        <f t="shared" si="16"/>
        <v>172.93373127392513</v>
      </c>
      <c r="R106" s="287">
        <f t="shared" si="17"/>
        <v>51.632134977876049</v>
      </c>
      <c r="T106" s="337"/>
    </row>
    <row r="107" spans="1:20" x14ac:dyDescent="0.25">
      <c r="A107" s="273">
        <v>90</v>
      </c>
      <c r="B107" s="323">
        <f t="shared" si="19"/>
        <v>179.75581460725846</v>
      </c>
      <c r="D107" s="287">
        <f t="shared" si="10"/>
        <v>173.86831460725847</v>
      </c>
      <c r="F107" s="273">
        <f t="shared" si="11"/>
        <v>0</v>
      </c>
      <c r="H107" s="273">
        <f t="shared" si="12"/>
        <v>0</v>
      </c>
      <c r="J107" s="287">
        <f t="shared" si="13"/>
        <v>51.64</v>
      </c>
      <c r="L107" s="287">
        <f t="shared" si="14"/>
        <v>-0.24418539274154227</v>
      </c>
      <c r="M107" s="344">
        <f t="shared" si="15"/>
        <v>-6.1316853927415309</v>
      </c>
      <c r="N107" s="344">
        <f t="shared" si="18"/>
        <v>51.64</v>
      </c>
      <c r="Q107" s="323">
        <f t="shared" si="16"/>
        <v>173.86831460725847</v>
      </c>
      <c r="R107" s="287">
        <f t="shared" si="17"/>
        <v>51.64</v>
      </c>
      <c r="T107" s="337"/>
    </row>
    <row r="108" spans="1:20" x14ac:dyDescent="0.25">
      <c r="A108" s="273">
        <v>91</v>
      </c>
      <c r="B108" s="323">
        <f t="shared" si="19"/>
        <v>180.75581460725846</v>
      </c>
      <c r="D108" s="287">
        <f t="shared" si="10"/>
        <v>174.80289794059178</v>
      </c>
      <c r="F108" s="273">
        <f t="shared" si="11"/>
        <v>0</v>
      </c>
      <c r="H108" s="273">
        <f t="shared" si="12"/>
        <v>0</v>
      </c>
      <c r="J108" s="287">
        <f t="shared" si="13"/>
        <v>51.632134977876049</v>
      </c>
      <c r="L108" s="287">
        <f t="shared" si="14"/>
        <v>0.75581460725845773</v>
      </c>
      <c r="M108" s="344">
        <f t="shared" si="15"/>
        <v>-5.1971020594082233</v>
      </c>
      <c r="N108" s="344">
        <f t="shared" si="18"/>
        <v>51.632134977876049</v>
      </c>
      <c r="Q108" s="323">
        <f t="shared" si="16"/>
        <v>174.80289794059178</v>
      </c>
      <c r="R108" s="287">
        <f t="shared" si="17"/>
        <v>51.632134977876049</v>
      </c>
      <c r="T108" s="337"/>
    </row>
    <row r="109" spans="1:20" x14ac:dyDescent="0.25">
      <c r="A109" s="273">
        <v>92</v>
      </c>
      <c r="B109" s="323">
        <f t="shared" si="19"/>
        <v>181.75581460725846</v>
      </c>
      <c r="D109" s="287">
        <f t="shared" si="10"/>
        <v>175.73748127392511</v>
      </c>
      <c r="F109" s="273">
        <f t="shared" si="11"/>
        <v>0</v>
      </c>
      <c r="H109" s="273">
        <f t="shared" si="12"/>
        <v>0</v>
      </c>
      <c r="J109" s="287">
        <f t="shared" si="13"/>
        <v>51.608542307266106</v>
      </c>
      <c r="L109" s="287">
        <f t="shared" si="14"/>
        <v>1.7558146072584577</v>
      </c>
      <c r="M109" s="344">
        <f t="shared" si="15"/>
        <v>-4.2625187260748874</v>
      </c>
      <c r="N109" s="344">
        <f t="shared" si="18"/>
        <v>51.608542307266106</v>
      </c>
      <c r="Q109" s="323">
        <f t="shared" si="16"/>
        <v>175.73748127392511</v>
      </c>
      <c r="R109" s="287">
        <f t="shared" si="17"/>
        <v>51.608542307266106</v>
      </c>
      <c r="T109" s="337"/>
    </row>
    <row r="110" spans="1:20" x14ac:dyDescent="0.25">
      <c r="A110" s="273">
        <v>93</v>
      </c>
      <c r="B110" s="323">
        <f t="shared" si="19"/>
        <v>182.75581460725846</v>
      </c>
      <c r="D110" s="287">
        <f t="shared" si="10"/>
        <v>176.67206460725845</v>
      </c>
      <c r="F110" s="273">
        <f t="shared" si="11"/>
        <v>0</v>
      </c>
      <c r="H110" s="273">
        <f t="shared" si="12"/>
        <v>0</v>
      </c>
      <c r="J110" s="287">
        <f t="shared" si="13"/>
        <v>51.569229174726196</v>
      </c>
      <c r="L110" s="287">
        <f t="shared" si="14"/>
        <v>2.7558146072584577</v>
      </c>
      <c r="M110" s="344">
        <f t="shared" si="15"/>
        <v>-3.3279353927415514</v>
      </c>
      <c r="N110" s="344">
        <f t="shared" si="18"/>
        <v>51.569229174726196</v>
      </c>
      <c r="Q110" s="323">
        <f t="shared" si="16"/>
        <v>176.67206460725845</v>
      </c>
      <c r="R110" s="287">
        <f t="shared" si="17"/>
        <v>51.569229174726196</v>
      </c>
      <c r="T110" s="337"/>
    </row>
    <row r="111" spans="1:20" x14ac:dyDescent="0.25">
      <c r="A111" s="273">
        <v>94</v>
      </c>
      <c r="B111" s="323">
        <f t="shared" si="19"/>
        <v>183.75581460725846</v>
      </c>
      <c r="D111" s="287">
        <f t="shared" si="10"/>
        <v>177.60664794059178</v>
      </c>
      <c r="F111" s="273">
        <f t="shared" si="11"/>
        <v>0</v>
      </c>
      <c r="H111" s="273">
        <f t="shared" si="12"/>
        <v>0</v>
      </c>
      <c r="J111" s="287">
        <f t="shared" si="13"/>
        <v>51.514207555417322</v>
      </c>
      <c r="L111" s="287">
        <f t="shared" si="14"/>
        <v>3.7558146072584577</v>
      </c>
      <c r="M111" s="344">
        <f t="shared" si="15"/>
        <v>-2.3933520594082154</v>
      </c>
      <c r="N111" s="344">
        <f t="shared" si="18"/>
        <v>51.514207555417322</v>
      </c>
      <c r="Q111" s="323">
        <f t="shared" si="16"/>
        <v>177.60664794059178</v>
      </c>
      <c r="R111" s="287">
        <f t="shared" si="17"/>
        <v>51.514207555417322</v>
      </c>
      <c r="T111" s="337"/>
    </row>
    <row r="112" spans="1:20" x14ac:dyDescent="0.25">
      <c r="A112" s="273">
        <v>95</v>
      </c>
      <c r="B112" s="323">
        <f t="shared" si="19"/>
        <v>184.75581460725846</v>
      </c>
      <c r="D112" s="287">
        <f t="shared" si="10"/>
        <v>178.54123127392512</v>
      </c>
      <c r="F112" s="273">
        <f t="shared" si="11"/>
        <v>0</v>
      </c>
      <c r="H112" s="273">
        <f t="shared" si="12"/>
        <v>0</v>
      </c>
      <c r="J112" s="287">
        <f t="shared" si="13"/>
        <v>51.443494209457739</v>
      </c>
      <c r="L112" s="287">
        <f t="shared" si="14"/>
        <v>4.7558146072584577</v>
      </c>
      <c r="M112" s="344">
        <f t="shared" si="15"/>
        <v>-1.4587687260748794</v>
      </c>
      <c r="N112" s="344">
        <f t="shared" si="18"/>
        <v>51.443494209457739</v>
      </c>
      <c r="Q112" s="323">
        <f t="shared" si="16"/>
        <v>178.54123127392512</v>
      </c>
      <c r="R112" s="287">
        <f t="shared" si="17"/>
        <v>51.443494209457739</v>
      </c>
      <c r="T112" s="337"/>
    </row>
    <row r="113" spans="1:20" x14ac:dyDescent="0.25">
      <c r="A113" s="273">
        <v>96</v>
      </c>
      <c r="B113" s="323">
        <f t="shared" si="19"/>
        <v>185.75581460725846</v>
      </c>
      <c r="D113" s="287">
        <f t="shared" si="10"/>
        <v>179.47581460725846</v>
      </c>
      <c r="F113" s="273">
        <f t="shared" si="11"/>
        <v>0</v>
      </c>
      <c r="H113" s="273">
        <f t="shared" si="12"/>
        <v>0</v>
      </c>
      <c r="J113" s="287">
        <f t="shared" si="13"/>
        <v>51.357110676817634</v>
      </c>
      <c r="L113" s="287">
        <f t="shared" si="14"/>
        <v>5.7558146072584577</v>
      </c>
      <c r="M113" s="344">
        <f t="shared" si="15"/>
        <v>-0.52418539274154341</v>
      </c>
      <c r="N113" s="344">
        <f t="shared" si="18"/>
        <v>51.357110676817634</v>
      </c>
      <c r="Q113" s="323">
        <f t="shared" si="16"/>
        <v>179.47581460725846</v>
      </c>
      <c r="R113" s="287">
        <f t="shared" si="17"/>
        <v>51.357110676817634</v>
      </c>
      <c r="T113" s="337"/>
    </row>
    <row r="114" spans="1:20" x14ac:dyDescent="0.25">
      <c r="A114" s="273">
        <v>97</v>
      </c>
      <c r="B114" s="323">
        <f t="shared" si="19"/>
        <v>186.75581460725846</v>
      </c>
      <c r="D114" s="287">
        <f t="shared" si="10"/>
        <v>180.41039794059179</v>
      </c>
      <c r="F114" s="273">
        <f t="shared" si="11"/>
        <v>0</v>
      </c>
      <c r="H114" s="273">
        <f t="shared" si="12"/>
        <v>0</v>
      </c>
      <c r="J114" s="287">
        <f t="shared" si="13"/>
        <v>51.255083270757872</v>
      </c>
      <c r="L114" s="287">
        <f t="shared" si="14"/>
        <v>6.7558146072584577</v>
      </c>
      <c r="M114" s="344">
        <f t="shared" si="15"/>
        <v>0.41039794059179258</v>
      </c>
      <c r="N114" s="344">
        <f t="shared" si="18"/>
        <v>51.255083270757872</v>
      </c>
      <c r="Q114" s="323">
        <f t="shared" si="16"/>
        <v>180.41039794059179</v>
      </c>
      <c r="R114" s="287">
        <f t="shared" si="17"/>
        <v>51.255083270757872</v>
      </c>
      <c r="T114" s="337"/>
    </row>
    <row r="115" spans="1:20" x14ac:dyDescent="0.25">
      <c r="A115" s="273">
        <v>98</v>
      </c>
      <c r="B115" s="323">
        <f t="shared" si="19"/>
        <v>187.75581460725846</v>
      </c>
      <c r="D115" s="287">
        <f t="shared" si="10"/>
        <v>181.34498127392513</v>
      </c>
      <c r="F115" s="273">
        <f t="shared" si="11"/>
        <v>0</v>
      </c>
      <c r="H115" s="273">
        <f t="shared" si="12"/>
        <v>0</v>
      </c>
      <c r="J115" s="287">
        <f t="shared" si="13"/>
        <v>51.137443069814694</v>
      </c>
      <c r="L115" s="287">
        <f t="shared" si="14"/>
        <v>7.7558146072584577</v>
      </c>
      <c r="M115" s="344">
        <f t="shared" si="15"/>
        <v>1.3449812739251286</v>
      </c>
      <c r="N115" s="344">
        <f t="shared" si="18"/>
        <v>51.137443069814694</v>
      </c>
      <c r="Q115" s="323">
        <f t="shared" si="16"/>
        <v>181.34498127392513</v>
      </c>
      <c r="R115" s="287">
        <f t="shared" si="17"/>
        <v>51.137443069814694</v>
      </c>
      <c r="T115" s="337"/>
    </row>
    <row r="116" spans="1:20" x14ac:dyDescent="0.25">
      <c r="A116" s="273">
        <v>99</v>
      </c>
      <c r="B116" s="323">
        <f t="shared" si="19"/>
        <v>188.75581460725846</v>
      </c>
      <c r="D116" s="287">
        <f t="shared" si="10"/>
        <v>182.27956460725846</v>
      </c>
      <c r="F116" s="273">
        <f t="shared" si="11"/>
        <v>0</v>
      </c>
      <c r="H116" s="273">
        <f t="shared" si="12"/>
        <v>0</v>
      </c>
      <c r="J116" s="287">
        <f t="shared" si="13"/>
        <v>51.004225908332913</v>
      </c>
      <c r="L116" s="287">
        <f t="shared" si="14"/>
        <v>8.7558146072584577</v>
      </c>
      <c r="M116" s="344">
        <f t="shared" si="15"/>
        <v>2.2795646072584645</v>
      </c>
      <c r="N116" s="344">
        <f t="shared" si="18"/>
        <v>51.004225908332913</v>
      </c>
      <c r="Q116" s="323">
        <f t="shared" si="16"/>
        <v>182.27956460725846</v>
      </c>
      <c r="R116" s="287">
        <f t="shared" si="17"/>
        <v>51.004225908332913</v>
      </c>
      <c r="T116" s="337"/>
    </row>
    <row r="117" spans="1:20" x14ac:dyDescent="0.25">
      <c r="A117" s="273">
        <v>100</v>
      </c>
      <c r="B117" s="323">
        <f t="shared" si="19"/>
        <v>189.75581460725846</v>
      </c>
      <c r="D117" s="287">
        <f t="shared" si="10"/>
        <v>183.2141479405918</v>
      </c>
      <c r="F117" s="273">
        <f t="shared" si="11"/>
        <v>0</v>
      </c>
      <c r="H117" s="273">
        <f t="shared" si="12"/>
        <v>0</v>
      </c>
      <c r="J117" s="287">
        <f t="shared" si="13"/>
        <v>50.855472365550426</v>
      </c>
      <c r="L117" s="287">
        <f t="shared" si="14"/>
        <v>9.7558146072584577</v>
      </c>
      <c r="M117" s="344">
        <f t="shared" si="15"/>
        <v>3.2141479405918005</v>
      </c>
      <c r="N117" s="344">
        <f t="shared" si="18"/>
        <v>50.855472365550426</v>
      </c>
      <c r="Q117" s="323">
        <f t="shared" si="16"/>
        <v>183.2141479405918</v>
      </c>
      <c r="R117" s="287">
        <f t="shared" si="17"/>
        <v>50.855472365550426</v>
      </c>
      <c r="T117" s="337"/>
    </row>
    <row r="118" spans="1:20" x14ac:dyDescent="0.25">
      <c r="A118" s="273">
        <v>101</v>
      </c>
      <c r="B118" s="323">
        <f t="shared" si="19"/>
        <v>190.75581460725846</v>
      </c>
      <c r="D118" s="287">
        <f t="shared" si="10"/>
        <v>184.14873127392514</v>
      </c>
      <c r="F118" s="273">
        <f t="shared" si="11"/>
        <v>0</v>
      </c>
      <c r="H118" s="273">
        <f t="shared" si="12"/>
        <v>0</v>
      </c>
      <c r="J118" s="287">
        <f t="shared" si="13"/>
        <v>50.691227753237371</v>
      </c>
      <c r="L118" s="287">
        <f t="shared" si="14"/>
        <v>10.755814607258458</v>
      </c>
      <c r="M118" s="344">
        <f t="shared" si="15"/>
        <v>4.1487312739251365</v>
      </c>
      <c r="N118" s="344">
        <f t="shared" si="18"/>
        <v>50.691227753237371</v>
      </c>
      <c r="Q118" s="323">
        <f t="shared" si="16"/>
        <v>184.14873127392514</v>
      </c>
      <c r="R118" s="287">
        <f t="shared" si="17"/>
        <v>50.691227753237371</v>
      </c>
      <c r="T118" s="337"/>
    </row>
    <row r="119" spans="1:20" x14ac:dyDescent="0.25">
      <c r="A119" s="273">
        <v>102</v>
      </c>
      <c r="B119" s="323">
        <f t="shared" si="19"/>
        <v>191.75581460725846</v>
      </c>
      <c r="D119" s="287">
        <f t="shared" si="10"/>
        <v>185.08331460725844</v>
      </c>
      <c r="F119" s="273">
        <f t="shared" si="11"/>
        <v>0</v>
      </c>
      <c r="H119" s="273">
        <f t="shared" si="12"/>
        <v>0</v>
      </c>
      <c r="J119" s="287">
        <f t="shared" si="13"/>
        <v>50.511542101893724</v>
      </c>
      <c r="L119" s="287">
        <f t="shared" si="14"/>
        <v>11.755814607258458</v>
      </c>
      <c r="M119" s="344">
        <f t="shared" si="15"/>
        <v>5.0833146072584441</v>
      </c>
      <c r="N119" s="344">
        <f t="shared" si="18"/>
        <v>50.511542101893724</v>
      </c>
      <c r="Q119" s="323">
        <f t="shared" si="16"/>
        <v>185.08331460725844</v>
      </c>
      <c r="R119" s="287">
        <f t="shared" si="17"/>
        <v>50.511542101893724</v>
      </c>
      <c r="T119" s="337"/>
    </row>
    <row r="120" spans="1:20" x14ac:dyDescent="0.25">
      <c r="A120" s="273">
        <v>103</v>
      </c>
      <c r="B120" s="323">
        <f t="shared" si="19"/>
        <v>192.75581460725846</v>
      </c>
      <c r="D120" s="287">
        <f t="shared" si="10"/>
        <v>186.01789794059178</v>
      </c>
      <c r="F120" s="273">
        <f t="shared" si="11"/>
        <v>0</v>
      </c>
      <c r="H120" s="273">
        <f t="shared" si="12"/>
        <v>0</v>
      </c>
      <c r="J120" s="287">
        <f t="shared" si="13"/>
        <v>50.316470145509548</v>
      </c>
      <c r="L120" s="287">
        <f t="shared" si="14"/>
        <v>12.755814607258458</v>
      </c>
      <c r="M120" s="344">
        <f t="shared" si="15"/>
        <v>6.0178979405917801</v>
      </c>
      <c r="N120" s="344">
        <f t="shared" si="18"/>
        <v>50.316470145509548</v>
      </c>
      <c r="Q120" s="323">
        <f t="shared" si="16"/>
        <v>186.01789794059178</v>
      </c>
      <c r="R120" s="287">
        <f t="shared" si="17"/>
        <v>50.316470145509548</v>
      </c>
      <c r="T120" s="337"/>
    </row>
    <row r="121" spans="1:20" x14ac:dyDescent="0.25">
      <c r="A121" s="273">
        <v>104</v>
      </c>
      <c r="B121" s="323">
        <f t="shared" si="19"/>
        <v>193.75581460725846</v>
      </c>
      <c r="D121" s="287">
        <f t="shared" si="10"/>
        <v>186.95248127392512</v>
      </c>
      <c r="F121" s="273">
        <f t="shared" si="11"/>
        <v>0</v>
      </c>
      <c r="H121" s="273">
        <f t="shared" si="12"/>
        <v>0</v>
      </c>
      <c r="J121" s="287">
        <f t="shared" si="13"/>
        <v>50.10607130489246</v>
      </c>
      <c r="L121" s="287">
        <f t="shared" si="14"/>
        <v>13.755814607258458</v>
      </c>
      <c r="M121" s="344">
        <f t="shared" si="15"/>
        <v>6.9524812739251161</v>
      </c>
      <c r="N121" s="344">
        <f t="shared" si="18"/>
        <v>50.10607130489246</v>
      </c>
      <c r="Q121" s="323">
        <f t="shared" si="16"/>
        <v>186.95248127392512</v>
      </c>
      <c r="R121" s="287">
        <f t="shared" si="17"/>
        <v>50.10607130489246</v>
      </c>
      <c r="T121" s="337"/>
    </row>
    <row r="122" spans="1:20" x14ac:dyDescent="0.25">
      <c r="A122" s="273">
        <v>105</v>
      </c>
      <c r="B122" s="323">
        <f t="shared" si="19"/>
        <v>194.75581460725846</v>
      </c>
      <c r="D122" s="287">
        <f t="shared" si="10"/>
        <v>187.88706460725845</v>
      </c>
      <c r="F122" s="273">
        <f t="shared" si="11"/>
        <v>0</v>
      </c>
      <c r="H122" s="273">
        <f t="shared" si="12"/>
        <v>0</v>
      </c>
      <c r="J122" s="287">
        <f t="shared" si="13"/>
        <v>49.880409669567491</v>
      </c>
      <c r="L122" s="287">
        <f t="shared" si="14"/>
        <v>14.755814607258458</v>
      </c>
      <c r="M122" s="344">
        <f t="shared" si="15"/>
        <v>7.887064607258452</v>
      </c>
      <c r="N122" s="344">
        <f t="shared" si="18"/>
        <v>49.880409669567491</v>
      </c>
      <c r="Q122" s="323">
        <f t="shared" si="16"/>
        <v>187.88706460725845</v>
      </c>
      <c r="R122" s="287">
        <f t="shared" si="17"/>
        <v>49.880409669567491</v>
      </c>
      <c r="T122" s="337"/>
    </row>
    <row r="123" spans="1:20" x14ac:dyDescent="0.25">
      <c r="A123" s="273">
        <v>106</v>
      </c>
      <c r="B123" s="323">
        <f t="shared" si="19"/>
        <v>195.75581460725846</v>
      </c>
      <c r="D123" s="287">
        <f t="shared" si="10"/>
        <v>188.82164794059179</v>
      </c>
      <c r="F123" s="273">
        <f t="shared" si="11"/>
        <v>0</v>
      </c>
      <c r="H123" s="273">
        <f t="shared" si="12"/>
        <v>0</v>
      </c>
      <c r="J123" s="287">
        <f t="shared" si="13"/>
        <v>49.639553978254789</v>
      </c>
      <c r="L123" s="287">
        <f t="shared" si="14"/>
        <v>15.755814607258458</v>
      </c>
      <c r="M123" s="344">
        <f t="shared" si="15"/>
        <v>8.821647940591788</v>
      </c>
      <c r="N123" s="344">
        <f t="shared" si="18"/>
        <v>49.639553978254789</v>
      </c>
      <c r="Q123" s="323">
        <f t="shared" si="16"/>
        <v>188.82164794059179</v>
      </c>
      <c r="R123" s="287">
        <f t="shared" si="17"/>
        <v>49.639553978254789</v>
      </c>
      <c r="T123" s="337"/>
    </row>
    <row r="124" spans="1:20" x14ac:dyDescent="0.25">
      <c r="A124" s="273">
        <v>107</v>
      </c>
      <c r="B124" s="323">
        <f t="shared" si="19"/>
        <v>196.75581460725846</v>
      </c>
      <c r="D124" s="287">
        <f t="shared" si="10"/>
        <v>189.75623127392512</v>
      </c>
      <c r="F124" s="273">
        <f t="shared" si="11"/>
        <v>0</v>
      </c>
      <c r="H124" s="273">
        <f t="shared" si="12"/>
        <v>0</v>
      </c>
      <c r="J124" s="287">
        <f t="shared" si="13"/>
        <v>49.383577597931158</v>
      </c>
      <c r="L124" s="287">
        <f t="shared" si="14"/>
        <v>16.755814607258458</v>
      </c>
      <c r="M124" s="344">
        <f t="shared" si="15"/>
        <v>9.756231273925124</v>
      </c>
      <c r="N124" s="344">
        <f t="shared" si="18"/>
        <v>49.383577597931158</v>
      </c>
      <c r="Q124" s="323">
        <f t="shared" si="16"/>
        <v>189.75623127392512</v>
      </c>
      <c r="R124" s="287">
        <f t="shared" si="17"/>
        <v>49.383577597931158</v>
      </c>
      <c r="T124" s="337"/>
    </row>
    <row r="125" spans="1:20" x14ac:dyDescent="0.25">
      <c r="A125" s="273">
        <v>108</v>
      </c>
      <c r="B125" s="323">
        <f t="shared" si="19"/>
        <v>197.75581460725846</v>
      </c>
      <c r="D125" s="287">
        <f t="shared" si="10"/>
        <v>190.69081460725846</v>
      </c>
      <c r="F125" s="273">
        <f t="shared" si="11"/>
        <v>0</v>
      </c>
      <c r="H125" s="273">
        <f t="shared" si="12"/>
        <v>0</v>
      </c>
      <c r="J125" s="287">
        <f t="shared" si="13"/>
        <v>49.112558501481736</v>
      </c>
      <c r="L125" s="287">
        <f t="shared" si="14"/>
        <v>17.755814607258458</v>
      </c>
      <c r="M125" s="344">
        <f t="shared" si="15"/>
        <v>10.69081460725846</v>
      </c>
      <c r="N125" s="344">
        <f t="shared" si="18"/>
        <v>49.112558501481736</v>
      </c>
      <c r="Q125" s="323">
        <f t="shared" si="16"/>
        <v>190.69081460725846</v>
      </c>
      <c r="R125" s="287">
        <f t="shared" si="17"/>
        <v>49.112558501481736</v>
      </c>
      <c r="T125" s="337"/>
    </row>
    <row r="126" spans="1:20" x14ac:dyDescent="0.25">
      <c r="A126" s="273">
        <v>109</v>
      </c>
      <c r="B126" s="323">
        <f t="shared" si="19"/>
        <v>198.75581460725846</v>
      </c>
      <c r="D126" s="287">
        <f t="shared" si="10"/>
        <v>191.6253979405918</v>
      </c>
      <c r="F126" s="273">
        <f t="shared" si="11"/>
        <v>0</v>
      </c>
      <c r="H126" s="273">
        <f t="shared" si="12"/>
        <v>0</v>
      </c>
      <c r="J126" s="287">
        <f t="shared" si="13"/>
        <v>48.826579243948721</v>
      </c>
      <c r="L126" s="287">
        <f t="shared" si="14"/>
        <v>18.755814607258458</v>
      </c>
      <c r="M126" s="344">
        <f t="shared" si="15"/>
        <v>11.625397940591796</v>
      </c>
      <c r="N126" s="344">
        <f t="shared" si="18"/>
        <v>48.826579243948721</v>
      </c>
      <c r="Q126" s="323">
        <f t="shared" si="16"/>
        <v>191.6253979405918</v>
      </c>
      <c r="R126" s="287">
        <f t="shared" si="17"/>
        <v>48.826579243948721</v>
      </c>
      <c r="T126" s="337"/>
    </row>
    <row r="127" spans="1:20" x14ac:dyDescent="0.25">
      <c r="A127" s="273">
        <v>110</v>
      </c>
      <c r="B127" s="323">
        <f t="shared" si="19"/>
        <v>199.75581460725846</v>
      </c>
      <c r="D127" s="287">
        <f t="shared" si="10"/>
        <v>192.55998127392513</v>
      </c>
      <c r="F127" s="273">
        <f t="shared" si="11"/>
        <v>0</v>
      </c>
      <c r="H127" s="273">
        <f t="shared" si="12"/>
        <v>0</v>
      </c>
      <c r="J127" s="287">
        <f t="shared" si="13"/>
        <v>48.525726937384313</v>
      </c>
      <c r="L127" s="287">
        <f t="shared" si="14"/>
        <v>19.755814607258458</v>
      </c>
      <c r="M127" s="344">
        <f t="shared" si="15"/>
        <v>12.559981273925132</v>
      </c>
      <c r="N127" s="344">
        <f t="shared" si="18"/>
        <v>48.525726937384313</v>
      </c>
      <c r="Q127" s="323">
        <f t="shared" si="16"/>
        <v>192.55998127392513</v>
      </c>
      <c r="R127" s="287">
        <f t="shared" si="17"/>
        <v>48.525726937384313</v>
      </c>
      <c r="T127" s="337"/>
    </row>
    <row r="128" spans="1:20" x14ac:dyDescent="0.25">
      <c r="A128" s="273">
        <v>111</v>
      </c>
      <c r="B128" s="323">
        <f t="shared" si="19"/>
        <v>200.75581460725846</v>
      </c>
      <c r="D128" s="287">
        <f t="shared" si="10"/>
        <v>193.49456460725847</v>
      </c>
      <c r="F128" s="273">
        <f t="shared" si="11"/>
        <v>0</v>
      </c>
      <c r="H128" s="273">
        <f t="shared" si="12"/>
        <v>0</v>
      </c>
      <c r="J128" s="287">
        <f t="shared" si="13"/>
        <v>48.2100932243155</v>
      </c>
      <c r="L128" s="287">
        <f t="shared" si="14"/>
        <v>20.755814607258458</v>
      </c>
      <c r="M128" s="344">
        <f t="shared" si="15"/>
        <v>13.494564607258468</v>
      </c>
      <c r="N128" s="344">
        <f t="shared" si="18"/>
        <v>48.2100932243155</v>
      </c>
      <c r="Q128" s="323">
        <f t="shared" si="16"/>
        <v>193.49456460725847</v>
      </c>
      <c r="R128" s="287">
        <f t="shared" si="17"/>
        <v>48.2100932243155</v>
      </c>
      <c r="T128" s="337"/>
    </row>
    <row r="129" spans="1:20" x14ac:dyDescent="0.25">
      <c r="A129" s="273">
        <v>112</v>
      </c>
      <c r="B129" s="323">
        <f t="shared" si="19"/>
        <v>201.75581460725846</v>
      </c>
      <c r="D129" s="287">
        <f t="shared" si="10"/>
        <v>194.4291479405918</v>
      </c>
      <c r="F129" s="273">
        <f t="shared" si="11"/>
        <v>0</v>
      </c>
      <c r="H129" s="273">
        <f t="shared" si="12"/>
        <v>0</v>
      </c>
      <c r="J129" s="287">
        <f t="shared" si="13"/>
        <v>47.879774249828905</v>
      </c>
      <c r="L129" s="287">
        <f t="shared" si="14"/>
        <v>21.755814607258458</v>
      </c>
      <c r="M129" s="344">
        <f t="shared" si="15"/>
        <v>14.429147940591804</v>
      </c>
      <c r="N129" s="344">
        <f t="shared" si="18"/>
        <v>47.879774249828905</v>
      </c>
      <c r="Q129" s="323">
        <f t="shared" si="16"/>
        <v>194.4291479405918</v>
      </c>
      <c r="R129" s="287">
        <f t="shared" si="17"/>
        <v>47.879774249828905</v>
      </c>
      <c r="T129" s="337"/>
    </row>
    <row r="130" spans="1:20" x14ac:dyDescent="0.25">
      <c r="A130" s="273">
        <v>113</v>
      </c>
      <c r="B130" s="323">
        <f t="shared" si="19"/>
        <v>202.75581460725846</v>
      </c>
      <c r="D130" s="287">
        <f t="shared" si="10"/>
        <v>195.36373127392511</v>
      </c>
      <c r="F130" s="273">
        <f t="shared" si="11"/>
        <v>0</v>
      </c>
      <c r="H130" s="273">
        <f t="shared" si="12"/>
        <v>0</v>
      </c>
      <c r="J130" s="287">
        <f t="shared" si="13"/>
        <v>47.534870632284019</v>
      </c>
      <c r="L130" s="287">
        <f t="shared" si="14"/>
        <v>22.755814607258458</v>
      </c>
      <c r="M130" s="344">
        <f t="shared" si="15"/>
        <v>15.363731273925112</v>
      </c>
      <c r="N130" s="344">
        <f t="shared" si="18"/>
        <v>47.534870632284019</v>
      </c>
      <c r="Q130" s="323">
        <f t="shared" si="16"/>
        <v>195.36373127392511</v>
      </c>
      <c r="R130" s="287">
        <f t="shared" si="17"/>
        <v>47.534870632284019</v>
      </c>
      <c r="T130" s="337"/>
    </row>
    <row r="131" spans="1:20" x14ac:dyDescent="0.25">
      <c r="A131" s="273">
        <v>114</v>
      </c>
      <c r="B131" s="323">
        <f t="shared" si="19"/>
        <v>203.75581460725846</v>
      </c>
      <c r="D131" s="287">
        <f t="shared" si="10"/>
        <v>196.29831460725845</v>
      </c>
      <c r="F131" s="273">
        <f t="shared" si="11"/>
        <v>0</v>
      </c>
      <c r="H131" s="273">
        <f t="shared" si="12"/>
        <v>0</v>
      </c>
      <c r="J131" s="287">
        <f t="shared" si="13"/>
        <v>47.175487432663907</v>
      </c>
      <c r="L131" s="287">
        <f t="shared" si="14"/>
        <v>23.755814607258458</v>
      </c>
      <c r="M131" s="344">
        <f t="shared" si="15"/>
        <v>16.298314607258447</v>
      </c>
      <c r="N131" s="344">
        <f t="shared" si="18"/>
        <v>47.175487432663907</v>
      </c>
      <c r="Q131" s="323">
        <f t="shared" si="16"/>
        <v>196.29831460725845</v>
      </c>
      <c r="R131" s="287">
        <f t="shared" si="17"/>
        <v>47.175487432663907</v>
      </c>
      <c r="T131" s="337"/>
    </row>
    <row r="132" spans="1:20" x14ac:dyDescent="0.25">
      <c r="A132" s="273">
        <v>115</v>
      </c>
      <c r="B132" s="323">
        <f t="shared" si="19"/>
        <v>204.75581460725846</v>
      </c>
      <c r="D132" s="287">
        <f t="shared" si="10"/>
        <v>197.23289794059178</v>
      </c>
      <c r="F132" s="273">
        <f t="shared" si="11"/>
        <v>0</v>
      </c>
      <c r="H132" s="273">
        <f t="shared" si="12"/>
        <v>0</v>
      </c>
      <c r="J132" s="287">
        <f t="shared" si="13"/>
        <v>46.801734122572611</v>
      </c>
      <c r="L132" s="287">
        <f t="shared" si="14"/>
        <v>24.755814607258458</v>
      </c>
      <c r="M132" s="344">
        <f t="shared" si="15"/>
        <v>17.232897940591783</v>
      </c>
      <c r="N132" s="344">
        <f t="shared" si="18"/>
        <v>46.801734122572611</v>
      </c>
      <c r="Q132" s="323">
        <f t="shared" si="16"/>
        <v>197.23289794059178</v>
      </c>
      <c r="R132" s="287">
        <f t="shared" si="17"/>
        <v>46.801734122572611</v>
      </c>
      <c r="T132" s="337"/>
    </row>
    <row r="133" spans="1:20" x14ac:dyDescent="0.25">
      <c r="A133" s="273">
        <v>116</v>
      </c>
      <c r="B133" s="323">
        <f t="shared" si="19"/>
        <v>205.75581460725846</v>
      </c>
      <c r="D133" s="287">
        <f t="shared" si="10"/>
        <v>198.16748127392512</v>
      </c>
      <c r="F133" s="273">
        <f t="shared" si="11"/>
        <v>0</v>
      </c>
      <c r="H133" s="273">
        <f t="shared" si="12"/>
        <v>0</v>
      </c>
      <c r="J133" s="287">
        <f t="shared" si="13"/>
        <v>46.413724550888979</v>
      </c>
      <c r="L133" s="287">
        <f t="shared" si="14"/>
        <v>25.755814607258458</v>
      </c>
      <c r="M133" s="344">
        <f t="shared" si="15"/>
        <v>18.167481273925119</v>
      </c>
      <c r="N133" s="344">
        <f t="shared" si="18"/>
        <v>46.413724550888979</v>
      </c>
      <c r="Q133" s="323">
        <f t="shared" si="16"/>
        <v>198.16748127392512</v>
      </c>
      <c r="R133" s="287">
        <f t="shared" si="17"/>
        <v>46.413724550888979</v>
      </c>
      <c r="T133" s="337"/>
    </row>
    <row r="134" spans="1:20" x14ac:dyDescent="0.25">
      <c r="A134" s="273">
        <v>117</v>
      </c>
      <c r="B134" s="323">
        <f t="shared" si="19"/>
        <v>206.75581460725846</v>
      </c>
      <c r="D134" s="287">
        <f t="shared" si="10"/>
        <v>199.10206460725846</v>
      </c>
      <c r="F134" s="273">
        <f t="shared" si="11"/>
        <v>0</v>
      </c>
      <c r="H134" s="273">
        <f t="shared" si="12"/>
        <v>0</v>
      </c>
      <c r="J134" s="287">
        <f t="shared" si="13"/>
        <v>46.011576909087317</v>
      </c>
      <c r="L134" s="287">
        <f t="shared" si="14"/>
        <v>26.755814607258458</v>
      </c>
      <c r="M134" s="344">
        <f t="shared" si="15"/>
        <v>19.102064607258455</v>
      </c>
      <c r="N134" s="344">
        <f t="shared" si="18"/>
        <v>46.011576909087317</v>
      </c>
      <c r="Q134" s="323">
        <f t="shared" si="16"/>
        <v>199.10206460725846</v>
      </c>
      <c r="R134" s="287">
        <f t="shared" si="17"/>
        <v>46.011576909087317</v>
      </c>
      <c r="T134" s="337"/>
    </row>
    <row r="135" spans="1:20" x14ac:dyDescent="0.25">
      <c r="A135" s="273">
        <v>118</v>
      </c>
      <c r="B135" s="323">
        <f t="shared" si="19"/>
        <v>207.75581460725846</v>
      </c>
      <c r="D135" s="287">
        <f t="shared" si="10"/>
        <v>200.03664794059179</v>
      </c>
      <c r="F135" s="273">
        <f t="shared" si="11"/>
        <v>0</v>
      </c>
      <c r="H135" s="273">
        <f t="shared" si="12"/>
        <v>0</v>
      </c>
      <c r="J135" s="287">
        <f t="shared" si="13"/>
        <v>45.595413695234981</v>
      </c>
      <c r="L135" s="287">
        <f t="shared" si="14"/>
        <v>27.755814607258458</v>
      </c>
      <c r="M135" s="344">
        <f t="shared" si="15"/>
        <v>20.036647940591791</v>
      </c>
      <c r="N135" s="344">
        <f t="shared" si="18"/>
        <v>45.595413695234981</v>
      </c>
      <c r="Q135" s="323">
        <f t="shared" si="16"/>
        <v>200.03664794059179</v>
      </c>
      <c r="R135" s="287">
        <f t="shared" si="17"/>
        <v>45.595413695234981</v>
      </c>
      <c r="T135" s="337"/>
    </row>
    <row r="136" spans="1:20" x14ac:dyDescent="0.25">
      <c r="A136" s="273">
        <v>119</v>
      </c>
      <c r="B136" s="323">
        <f t="shared" si="19"/>
        <v>208.75581460725846</v>
      </c>
      <c r="D136" s="287">
        <f t="shared" si="10"/>
        <v>200.97123127392513</v>
      </c>
      <c r="F136" s="273">
        <f t="shared" si="11"/>
        <v>0</v>
      </c>
      <c r="H136" s="273">
        <f t="shared" si="12"/>
        <v>0</v>
      </c>
      <c r="J136" s="287">
        <f t="shared" si="13"/>
        <v>45.165361676678401</v>
      </c>
      <c r="L136" s="287">
        <f t="shared" si="14"/>
        <v>28.755814607258458</v>
      </c>
      <c r="M136" s="344">
        <f t="shared" si="15"/>
        <v>20.971231273925127</v>
      </c>
      <c r="N136" s="344">
        <f t="shared" si="18"/>
        <v>45.165361676678401</v>
      </c>
      <c r="Q136" s="323">
        <f t="shared" si="16"/>
        <v>200.97123127392513</v>
      </c>
      <c r="R136" s="287">
        <f t="shared" si="17"/>
        <v>45.165361676678401</v>
      </c>
      <c r="T136" s="337"/>
    </row>
    <row r="137" spans="1:20" x14ac:dyDescent="0.25">
      <c r="A137" s="273">
        <v>120</v>
      </c>
      <c r="B137" s="323">
        <f t="shared" si="19"/>
        <v>209.75581460725846</v>
      </c>
      <c r="D137" s="287">
        <f t="shared" si="10"/>
        <v>201.90581460725846</v>
      </c>
      <c r="F137" s="273">
        <f t="shared" si="11"/>
        <v>0</v>
      </c>
      <c r="H137" s="273">
        <f t="shared" si="12"/>
        <v>0</v>
      </c>
      <c r="J137" s="287">
        <f t="shared" si="13"/>
        <v>44.721551851428416</v>
      </c>
      <c r="L137" s="287">
        <f t="shared" si="14"/>
        <v>29.755814607258458</v>
      </c>
      <c r="M137" s="344">
        <f t="shared" si="15"/>
        <v>21.905814607258463</v>
      </c>
      <c r="N137" s="344">
        <f t="shared" si="18"/>
        <v>44.721551851428416</v>
      </c>
      <c r="Q137" s="323">
        <f t="shared" si="16"/>
        <v>201.90581460725846</v>
      </c>
      <c r="R137" s="287">
        <f t="shared" si="17"/>
        <v>44.721551851428416</v>
      </c>
      <c r="T137" s="337"/>
    </row>
    <row r="138" spans="1:20" x14ac:dyDescent="0.25">
      <c r="A138" s="273">
        <v>121</v>
      </c>
      <c r="B138" s="323">
        <f t="shared" si="19"/>
        <v>210.75581460725846</v>
      </c>
      <c r="D138" s="287">
        <f t="shared" si="10"/>
        <v>202.8403979405918</v>
      </c>
      <c r="F138" s="273">
        <f t="shared" si="11"/>
        <v>0</v>
      </c>
      <c r="H138" s="273">
        <f t="shared" si="12"/>
        <v>0</v>
      </c>
      <c r="J138" s="287">
        <f t="shared" si="13"/>
        <v>44.264119408257081</v>
      </c>
      <c r="L138" s="287">
        <f t="shared" si="14"/>
        <v>30.755814607258458</v>
      </c>
      <c r="M138" s="344">
        <f t="shared" si="15"/>
        <v>22.840397940591799</v>
      </c>
      <c r="N138" s="344">
        <f t="shared" si="18"/>
        <v>44.264119408257081</v>
      </c>
      <c r="Q138" s="323">
        <f t="shared" si="16"/>
        <v>202.8403979405918</v>
      </c>
      <c r="R138" s="287">
        <f t="shared" si="17"/>
        <v>44.264119408257081</v>
      </c>
      <c r="T138" s="337"/>
    </row>
    <row r="139" spans="1:20" x14ac:dyDescent="0.25">
      <c r="A139" s="273">
        <v>122</v>
      </c>
      <c r="B139" s="323">
        <f t="shared" si="19"/>
        <v>211.75581460725846</v>
      </c>
      <c r="D139" s="287">
        <f t="shared" si="10"/>
        <v>203.77498127392514</v>
      </c>
      <c r="F139" s="273">
        <f t="shared" si="11"/>
        <v>0</v>
      </c>
      <c r="H139" s="273">
        <f t="shared" si="12"/>
        <v>0</v>
      </c>
      <c r="J139" s="287">
        <f t="shared" si="13"/>
        <v>43.793203685517845</v>
      </c>
      <c r="L139" s="287">
        <f t="shared" si="14"/>
        <v>31.755814607258458</v>
      </c>
      <c r="M139" s="344">
        <f t="shared" si="15"/>
        <v>23.774981273925135</v>
      </c>
      <c r="N139" s="344">
        <f t="shared" si="18"/>
        <v>43.793203685517845</v>
      </c>
      <c r="Q139" s="323">
        <f t="shared" si="16"/>
        <v>203.77498127392514</v>
      </c>
      <c r="R139" s="287">
        <f t="shared" si="17"/>
        <v>43.793203685517845</v>
      </c>
      <c r="T139" s="337"/>
    </row>
    <row r="140" spans="1:20" x14ac:dyDescent="0.25">
      <c r="A140" s="273">
        <v>123</v>
      </c>
      <c r="B140" s="323">
        <f t="shared" si="19"/>
        <v>212.75581460725846</v>
      </c>
      <c r="D140" s="287">
        <f t="shared" si="10"/>
        <v>204.70956460725847</v>
      </c>
      <c r="F140" s="273">
        <f t="shared" si="11"/>
        <v>0</v>
      </c>
      <c r="H140" s="273">
        <f t="shared" si="12"/>
        <v>0</v>
      </c>
      <c r="J140" s="287">
        <f t="shared" si="13"/>
        <v>43.308948128701694</v>
      </c>
      <c r="L140" s="287">
        <f t="shared" si="14"/>
        <v>32.755814607258458</v>
      </c>
      <c r="M140" s="344">
        <f t="shared" si="15"/>
        <v>24.709564607258471</v>
      </c>
      <c r="N140" s="344">
        <f t="shared" si="18"/>
        <v>43.308948128701694</v>
      </c>
      <c r="Q140" s="323">
        <f t="shared" si="16"/>
        <v>204.70956460725847</v>
      </c>
      <c r="R140" s="287">
        <f t="shared" si="17"/>
        <v>43.308948128701694</v>
      </c>
      <c r="T140" s="337"/>
    </row>
    <row r="141" spans="1:20" x14ac:dyDescent="0.25">
      <c r="A141" s="273">
        <v>124</v>
      </c>
      <c r="B141" s="323">
        <f t="shared" si="19"/>
        <v>213.75581460725846</v>
      </c>
      <c r="D141" s="287">
        <f t="shared" si="10"/>
        <v>205.64414794059178</v>
      </c>
      <c r="F141" s="273">
        <f t="shared" si="11"/>
        <v>0</v>
      </c>
      <c r="H141" s="273">
        <f t="shared" si="12"/>
        <v>0</v>
      </c>
      <c r="J141" s="287">
        <f t="shared" si="13"/>
        <v>42.811500246742355</v>
      </c>
      <c r="L141" s="287">
        <f t="shared" si="14"/>
        <v>33.755814607258458</v>
      </c>
      <c r="M141" s="344">
        <f t="shared" si="15"/>
        <v>25.644147940591779</v>
      </c>
      <c r="N141" s="344">
        <f t="shared" si="18"/>
        <v>42.811500246742355</v>
      </c>
      <c r="Q141" s="323">
        <f t="shared" si="16"/>
        <v>205.64414794059178</v>
      </c>
      <c r="R141" s="287">
        <f t="shared" si="17"/>
        <v>42.811500246742355</v>
      </c>
      <c r="T141" s="337"/>
    </row>
    <row r="142" spans="1:20" x14ac:dyDescent="0.25">
      <c r="A142" s="273">
        <v>125</v>
      </c>
      <c r="B142" s="323">
        <f t="shared" si="19"/>
        <v>214.75581460725846</v>
      </c>
      <c r="D142" s="287">
        <f t="shared" si="10"/>
        <v>206.57873127392511</v>
      </c>
      <c r="F142" s="273">
        <f t="shared" si="11"/>
        <v>0</v>
      </c>
      <c r="H142" s="273">
        <f t="shared" si="12"/>
        <v>0</v>
      </c>
      <c r="J142" s="287">
        <f t="shared" si="13"/>
        <v>42.301011567083535</v>
      </c>
      <c r="L142" s="287">
        <f t="shared" si="14"/>
        <v>34.755814607258458</v>
      </c>
      <c r="M142" s="344">
        <f t="shared" si="15"/>
        <v>26.578731273925115</v>
      </c>
      <c r="N142" s="344">
        <f t="shared" si="18"/>
        <v>42.301011567083535</v>
      </c>
      <c r="Q142" s="323">
        <f t="shared" si="16"/>
        <v>206.57873127392511</v>
      </c>
      <c r="R142" s="287">
        <f t="shared" si="17"/>
        <v>42.301011567083535</v>
      </c>
      <c r="T142" s="337"/>
    </row>
    <row r="143" spans="1:20" x14ac:dyDescent="0.25">
      <c r="A143" s="273">
        <v>126</v>
      </c>
      <c r="B143" s="323">
        <f t="shared" si="19"/>
        <v>215.75581460725846</v>
      </c>
      <c r="D143" s="287">
        <f t="shared" si="10"/>
        <v>207.51331460725845</v>
      </c>
      <c r="F143" s="273">
        <f t="shared" si="11"/>
        <v>0</v>
      </c>
      <c r="H143" s="273">
        <f t="shared" si="12"/>
        <v>0</v>
      </c>
      <c r="J143" s="287">
        <f t="shared" si="13"/>
        <v>41.777637589522286</v>
      </c>
      <c r="L143" s="287">
        <f t="shared" si="14"/>
        <v>35.755814607258458</v>
      </c>
      <c r="M143" s="344">
        <f t="shared" si="15"/>
        <v>27.513314607258451</v>
      </c>
      <c r="N143" s="344">
        <f t="shared" si="18"/>
        <v>41.777637589522286</v>
      </c>
      <c r="Q143" s="323">
        <f t="shared" si="16"/>
        <v>207.51331460725845</v>
      </c>
      <c r="R143" s="287">
        <f t="shared" si="17"/>
        <v>41.777637589522286</v>
      </c>
      <c r="T143" s="337"/>
    </row>
    <row r="144" spans="1:20" x14ac:dyDescent="0.25">
      <c r="A144" s="273">
        <v>127</v>
      </c>
      <c r="B144" s="323">
        <f t="shared" si="19"/>
        <v>216.75581460725846</v>
      </c>
      <c r="D144" s="287">
        <f t="shared" si="10"/>
        <v>208.44789794059179</v>
      </c>
      <c r="F144" s="273">
        <f t="shared" si="11"/>
        <v>0</v>
      </c>
      <c r="H144" s="273">
        <f t="shared" si="12"/>
        <v>0</v>
      </c>
      <c r="J144" s="287">
        <f t="shared" si="13"/>
        <v>41.241537738842197</v>
      </c>
      <c r="L144" s="287">
        <f t="shared" si="14"/>
        <v>36.755814607258458</v>
      </c>
      <c r="M144" s="344">
        <f t="shared" si="15"/>
        <v>28.447897940591787</v>
      </c>
      <c r="N144" s="344">
        <f t="shared" si="18"/>
        <v>41.241537738842197</v>
      </c>
      <c r="Q144" s="323">
        <f t="shared" si="16"/>
        <v>208.44789794059179</v>
      </c>
      <c r="R144" s="287">
        <f t="shared" si="17"/>
        <v>41.241537738842197</v>
      </c>
      <c r="T144" s="337"/>
    </row>
    <row r="145" spans="1:20" x14ac:dyDescent="0.25">
      <c r="A145" s="273">
        <v>128</v>
      </c>
      <c r="B145" s="323">
        <f t="shared" si="19"/>
        <v>217.75581460725846</v>
      </c>
      <c r="D145" s="287">
        <f t="shared" ref="D145:D208" si="20">B145-A145/360*$E$11</f>
        <v>209.38248127392512</v>
      </c>
      <c r="F145" s="273">
        <f t="shared" ref="F145:F208" si="21">INT(B145/360)</f>
        <v>0</v>
      </c>
      <c r="H145" s="273">
        <f t="shared" ref="H145:H208" si="22">F145*360</f>
        <v>0</v>
      </c>
      <c r="J145" s="287">
        <f t="shared" ref="J145:J208" si="23">SIN(RADIANS(A145))*$E$7</f>
        <v>40.692875316251126</v>
      </c>
      <c r="L145" s="287">
        <f t="shared" ref="L145:L208" si="24">B145-H145-180</f>
        <v>37.755814607258458</v>
      </c>
      <c r="M145" s="344">
        <f t="shared" ref="M145:M208" si="25">D145-INT(D145/360)*360-180</f>
        <v>29.382481273925123</v>
      </c>
      <c r="N145" s="344">
        <f t="shared" si="18"/>
        <v>40.692875316251126</v>
      </c>
      <c r="Q145" s="323">
        <f t="shared" ref="Q145:Q208" si="26">D145</f>
        <v>209.38248127392512</v>
      </c>
      <c r="R145" s="287">
        <f t="shared" ref="R145:R208" si="27">N145</f>
        <v>40.692875316251126</v>
      </c>
      <c r="T145" s="337"/>
    </row>
    <row r="146" spans="1:20" x14ac:dyDescent="0.25">
      <c r="A146" s="273">
        <v>129</v>
      </c>
      <c r="B146" s="323">
        <f t="shared" si="19"/>
        <v>218.75581460725846</v>
      </c>
      <c r="D146" s="287">
        <f t="shared" si="20"/>
        <v>210.31706460725846</v>
      </c>
      <c r="F146" s="273">
        <f t="shared" si="21"/>
        <v>0</v>
      </c>
      <c r="H146" s="273">
        <f t="shared" si="22"/>
        <v>0</v>
      </c>
      <c r="J146" s="287">
        <f t="shared" si="23"/>
        <v>40.131817449637985</v>
      </c>
      <c r="L146" s="287">
        <f t="shared" si="24"/>
        <v>38.755814607258458</v>
      </c>
      <c r="M146" s="344">
        <f t="shared" si="25"/>
        <v>30.317064607258459</v>
      </c>
      <c r="N146" s="344">
        <f t="shared" ref="N146:N209" si="28">J146</f>
        <v>40.131817449637985</v>
      </c>
      <c r="Q146" s="323">
        <f t="shared" si="26"/>
        <v>210.31706460725846</v>
      </c>
      <c r="R146" s="287">
        <f t="shared" si="27"/>
        <v>40.131817449637985</v>
      </c>
      <c r="T146" s="337"/>
    </row>
    <row r="147" spans="1:20" x14ac:dyDescent="0.25">
      <c r="A147" s="273">
        <v>130</v>
      </c>
      <c r="B147" s="323">
        <f t="shared" ref="B147:B210" si="29">$B$17+A147</f>
        <v>219.75581460725846</v>
      </c>
      <c r="D147" s="287">
        <f t="shared" si="20"/>
        <v>211.25164794059179</v>
      </c>
      <c r="F147" s="273">
        <f t="shared" si="21"/>
        <v>0</v>
      </c>
      <c r="H147" s="273">
        <f t="shared" si="22"/>
        <v>0</v>
      </c>
      <c r="J147" s="287">
        <f t="shared" si="23"/>
        <v>39.558535042664026</v>
      </c>
      <c r="L147" s="287">
        <f t="shared" si="24"/>
        <v>39.755814607258458</v>
      </c>
      <c r="M147" s="344">
        <f t="shared" si="25"/>
        <v>31.251647940591795</v>
      </c>
      <c r="N147" s="344">
        <f t="shared" si="28"/>
        <v>39.558535042664026</v>
      </c>
      <c r="Q147" s="323">
        <f t="shared" si="26"/>
        <v>211.25164794059179</v>
      </c>
      <c r="R147" s="287">
        <f t="shared" si="27"/>
        <v>39.558535042664026</v>
      </c>
      <c r="T147" s="337"/>
    </row>
    <row r="148" spans="1:20" x14ac:dyDescent="0.25">
      <c r="A148" s="273">
        <v>131</v>
      </c>
      <c r="B148" s="323">
        <f t="shared" si="29"/>
        <v>220.75581460725846</v>
      </c>
      <c r="D148" s="287">
        <f t="shared" si="20"/>
        <v>212.18623127392513</v>
      </c>
      <c r="F148" s="273">
        <f t="shared" si="21"/>
        <v>0</v>
      </c>
      <c r="H148" s="273">
        <f t="shared" si="22"/>
        <v>0</v>
      </c>
      <c r="J148" s="287">
        <f t="shared" si="23"/>
        <v>38.973202722703952</v>
      </c>
      <c r="L148" s="287">
        <f t="shared" si="24"/>
        <v>40.755814607258458</v>
      </c>
      <c r="M148" s="344">
        <f t="shared" si="25"/>
        <v>32.186231273925131</v>
      </c>
      <c r="N148" s="344">
        <f t="shared" si="28"/>
        <v>38.973202722703952</v>
      </c>
      <c r="Q148" s="323">
        <f t="shared" si="26"/>
        <v>212.18623127392513</v>
      </c>
      <c r="R148" s="287">
        <f t="shared" si="27"/>
        <v>38.973202722703952</v>
      </c>
      <c r="T148" s="337"/>
    </row>
    <row r="149" spans="1:20" x14ac:dyDescent="0.25">
      <c r="A149" s="273">
        <v>132</v>
      </c>
      <c r="B149" s="323">
        <f t="shared" si="29"/>
        <v>221.75581460725846</v>
      </c>
      <c r="D149" s="287">
        <f t="shared" si="20"/>
        <v>213.12081460725847</v>
      </c>
      <c r="F149" s="273">
        <f t="shared" si="21"/>
        <v>0</v>
      </c>
      <c r="H149" s="273">
        <f t="shared" si="22"/>
        <v>0</v>
      </c>
      <c r="J149" s="287">
        <f t="shared" si="23"/>
        <v>38.375998787652641</v>
      </c>
      <c r="L149" s="287">
        <f t="shared" si="24"/>
        <v>41.755814607258458</v>
      </c>
      <c r="M149" s="344">
        <f t="shared" si="25"/>
        <v>33.120814607258467</v>
      </c>
      <c r="N149" s="344">
        <f t="shared" si="28"/>
        <v>38.375998787652641</v>
      </c>
      <c r="Q149" s="323">
        <f t="shared" si="26"/>
        <v>213.12081460725847</v>
      </c>
      <c r="R149" s="287">
        <f t="shared" si="27"/>
        <v>38.375998787652641</v>
      </c>
      <c r="T149" s="337"/>
    </row>
    <row r="150" spans="1:20" x14ac:dyDescent="0.25">
      <c r="A150" s="273">
        <v>133</v>
      </c>
      <c r="B150" s="323">
        <f t="shared" si="29"/>
        <v>222.75581460725846</v>
      </c>
      <c r="D150" s="287">
        <f t="shared" si="20"/>
        <v>214.0553979405918</v>
      </c>
      <c r="F150" s="273">
        <f t="shared" si="21"/>
        <v>0</v>
      </c>
      <c r="H150" s="273">
        <f t="shared" si="22"/>
        <v>0</v>
      </c>
      <c r="J150" s="287">
        <f t="shared" si="23"/>
        <v>37.767105151613968</v>
      </c>
      <c r="L150" s="287">
        <f t="shared" si="24"/>
        <v>42.755814607258458</v>
      </c>
      <c r="M150" s="344">
        <f t="shared" si="25"/>
        <v>34.055397940591803</v>
      </c>
      <c r="N150" s="344">
        <f t="shared" si="28"/>
        <v>37.767105151613968</v>
      </c>
      <c r="Q150" s="323">
        <f t="shared" si="26"/>
        <v>214.0553979405918</v>
      </c>
      <c r="R150" s="287">
        <f t="shared" si="27"/>
        <v>37.767105151613968</v>
      </c>
      <c r="T150" s="337"/>
    </row>
    <row r="151" spans="1:20" x14ac:dyDescent="0.25">
      <c r="A151" s="273">
        <v>134</v>
      </c>
      <c r="B151" s="323">
        <f t="shared" si="29"/>
        <v>223.75581460725846</v>
      </c>
      <c r="D151" s="287">
        <f t="shared" si="20"/>
        <v>214.98998127392514</v>
      </c>
      <c r="F151" s="273">
        <f t="shared" si="21"/>
        <v>0</v>
      </c>
      <c r="H151" s="273">
        <f t="shared" si="22"/>
        <v>0</v>
      </c>
      <c r="J151" s="287">
        <f t="shared" si="23"/>
        <v>37.146707289487942</v>
      </c>
      <c r="L151" s="287">
        <f t="shared" si="24"/>
        <v>43.755814607258458</v>
      </c>
      <c r="M151" s="344">
        <f t="shared" si="25"/>
        <v>34.989981273925139</v>
      </c>
      <c r="N151" s="344">
        <f t="shared" si="28"/>
        <v>37.146707289487942</v>
      </c>
      <c r="Q151" s="323">
        <f t="shared" si="26"/>
        <v>214.98998127392514</v>
      </c>
      <c r="R151" s="287">
        <f t="shared" si="27"/>
        <v>37.146707289487942</v>
      </c>
      <c r="T151" s="337"/>
    </row>
    <row r="152" spans="1:20" x14ac:dyDescent="0.25">
      <c r="A152" s="273">
        <v>135</v>
      </c>
      <c r="B152" s="323">
        <f t="shared" si="29"/>
        <v>224.75581460725846</v>
      </c>
      <c r="D152" s="287">
        <f t="shared" si="20"/>
        <v>215.92456460725845</v>
      </c>
      <c r="F152" s="273">
        <f t="shared" si="21"/>
        <v>0</v>
      </c>
      <c r="H152" s="273">
        <f t="shared" si="22"/>
        <v>0</v>
      </c>
      <c r="J152" s="287">
        <f t="shared" si="23"/>
        <v>36.514994180473316</v>
      </c>
      <c r="L152" s="287">
        <f t="shared" si="24"/>
        <v>44.755814607258458</v>
      </c>
      <c r="M152" s="344">
        <f t="shared" si="25"/>
        <v>35.924564607258446</v>
      </c>
      <c r="N152" s="344">
        <f t="shared" si="28"/>
        <v>36.514994180473316</v>
      </c>
      <c r="Q152" s="323">
        <f t="shared" si="26"/>
        <v>215.92456460725845</v>
      </c>
      <c r="R152" s="287">
        <f t="shared" si="27"/>
        <v>36.514994180473316</v>
      </c>
      <c r="T152" s="337"/>
    </row>
    <row r="153" spans="1:20" x14ac:dyDescent="0.25">
      <c r="A153" s="273">
        <v>136</v>
      </c>
      <c r="B153" s="323">
        <f t="shared" si="29"/>
        <v>225.75581460725846</v>
      </c>
      <c r="D153" s="287">
        <f t="shared" si="20"/>
        <v>216.85914794059178</v>
      </c>
      <c r="F153" s="273">
        <f t="shared" si="21"/>
        <v>0</v>
      </c>
      <c r="H153" s="273">
        <f t="shared" si="22"/>
        <v>0</v>
      </c>
      <c r="J153" s="287">
        <f t="shared" si="23"/>
        <v>35.872158250502615</v>
      </c>
      <c r="L153" s="287">
        <f t="shared" si="24"/>
        <v>45.755814607258458</v>
      </c>
      <c r="M153" s="344">
        <f t="shared" si="25"/>
        <v>36.859147940591782</v>
      </c>
      <c r="N153" s="344">
        <f t="shared" si="28"/>
        <v>35.872158250502615</v>
      </c>
      <c r="Q153" s="323">
        <f t="shared" si="26"/>
        <v>216.85914794059178</v>
      </c>
      <c r="R153" s="287">
        <f t="shared" si="27"/>
        <v>35.872158250502615</v>
      </c>
      <c r="T153" s="337"/>
    </row>
    <row r="154" spans="1:20" x14ac:dyDescent="0.25">
      <c r="A154" s="273">
        <v>137</v>
      </c>
      <c r="B154" s="323">
        <f t="shared" si="29"/>
        <v>226.75581460725846</v>
      </c>
      <c r="D154" s="287">
        <f t="shared" si="20"/>
        <v>217.79373127392512</v>
      </c>
      <c r="F154" s="273">
        <f t="shared" si="21"/>
        <v>0</v>
      </c>
      <c r="H154" s="273">
        <f t="shared" si="22"/>
        <v>0</v>
      </c>
      <c r="J154" s="287">
        <f t="shared" si="23"/>
        <v>35.218395313627425</v>
      </c>
      <c r="L154" s="287">
        <f t="shared" si="24"/>
        <v>46.755814607258458</v>
      </c>
      <c r="M154" s="344">
        <f t="shared" si="25"/>
        <v>37.793731273925118</v>
      </c>
      <c r="N154" s="344">
        <f t="shared" si="28"/>
        <v>35.218395313627425</v>
      </c>
      <c r="Q154" s="323">
        <f t="shared" si="26"/>
        <v>217.79373127392512</v>
      </c>
      <c r="R154" s="287">
        <f t="shared" si="27"/>
        <v>35.218395313627425</v>
      </c>
      <c r="T154" s="337"/>
    </row>
    <row r="155" spans="1:20" x14ac:dyDescent="0.25">
      <c r="A155" s="273">
        <v>138</v>
      </c>
      <c r="B155" s="323">
        <f t="shared" si="29"/>
        <v>227.75581460725846</v>
      </c>
      <c r="D155" s="287">
        <f t="shared" si="20"/>
        <v>218.72831460725845</v>
      </c>
      <c r="F155" s="273">
        <f t="shared" si="21"/>
        <v>0</v>
      </c>
      <c r="H155" s="273">
        <f t="shared" si="22"/>
        <v>0</v>
      </c>
      <c r="J155" s="287">
        <f t="shared" si="23"/>
        <v>34.553904512371446</v>
      </c>
      <c r="L155" s="287">
        <f t="shared" si="24"/>
        <v>47.755814607258458</v>
      </c>
      <c r="M155" s="344">
        <f t="shared" si="25"/>
        <v>38.728314607258454</v>
      </c>
      <c r="N155" s="344">
        <f t="shared" si="28"/>
        <v>34.553904512371446</v>
      </c>
      <c r="Q155" s="323">
        <f t="shared" si="26"/>
        <v>218.72831460725845</v>
      </c>
      <c r="R155" s="287">
        <f t="shared" si="27"/>
        <v>34.553904512371446</v>
      </c>
      <c r="T155" s="337"/>
    </row>
    <row r="156" spans="1:20" x14ac:dyDescent="0.25">
      <c r="A156" s="273">
        <v>139</v>
      </c>
      <c r="B156" s="323">
        <f t="shared" si="29"/>
        <v>228.75581460725846</v>
      </c>
      <c r="D156" s="287">
        <f t="shared" si="20"/>
        <v>219.66289794059179</v>
      </c>
      <c r="F156" s="273">
        <f t="shared" si="21"/>
        <v>0</v>
      </c>
      <c r="H156" s="273">
        <f t="shared" si="22"/>
        <v>0</v>
      </c>
      <c r="J156" s="287">
        <f t="shared" si="23"/>
        <v>33.878888257069796</v>
      </c>
      <c r="L156" s="287">
        <f t="shared" si="24"/>
        <v>48.755814607258458</v>
      </c>
      <c r="M156" s="344">
        <f t="shared" si="25"/>
        <v>39.66289794059179</v>
      </c>
      <c r="N156" s="344">
        <f t="shared" si="28"/>
        <v>33.878888257069796</v>
      </c>
      <c r="Q156" s="323">
        <f t="shared" si="26"/>
        <v>219.66289794059179</v>
      </c>
      <c r="R156" s="287">
        <f t="shared" si="27"/>
        <v>33.878888257069796</v>
      </c>
      <c r="T156" s="337"/>
    </row>
    <row r="157" spans="1:20" x14ac:dyDescent="0.25">
      <c r="A157" s="273">
        <v>140</v>
      </c>
      <c r="B157" s="323">
        <f t="shared" si="29"/>
        <v>229.75581460725846</v>
      </c>
      <c r="D157" s="287">
        <f t="shared" si="20"/>
        <v>220.59748127392513</v>
      </c>
      <c r="F157" s="273">
        <f t="shared" si="21"/>
        <v>0</v>
      </c>
      <c r="H157" s="273">
        <f t="shared" si="22"/>
        <v>0</v>
      </c>
      <c r="J157" s="287">
        <f t="shared" si="23"/>
        <v>33.193552164212896</v>
      </c>
      <c r="L157" s="287">
        <f t="shared" si="24"/>
        <v>49.755814607258458</v>
      </c>
      <c r="M157" s="344">
        <f t="shared" si="25"/>
        <v>40.597481273925126</v>
      </c>
      <c r="N157" s="344">
        <f t="shared" si="28"/>
        <v>33.193552164212896</v>
      </c>
      <c r="Q157" s="323">
        <f t="shared" si="26"/>
        <v>220.59748127392513</v>
      </c>
      <c r="R157" s="287">
        <f t="shared" si="27"/>
        <v>33.193552164212896</v>
      </c>
      <c r="T157" s="337"/>
    </row>
    <row r="158" spans="1:20" x14ac:dyDescent="0.25">
      <c r="A158" s="273">
        <v>141</v>
      </c>
      <c r="B158" s="323">
        <f t="shared" si="29"/>
        <v>230.75581460725846</v>
      </c>
      <c r="D158" s="287">
        <f t="shared" si="20"/>
        <v>221.53206460725846</v>
      </c>
      <c r="F158" s="273">
        <f t="shared" si="21"/>
        <v>0</v>
      </c>
      <c r="H158" s="273">
        <f t="shared" si="22"/>
        <v>0</v>
      </c>
      <c r="J158" s="287">
        <f t="shared" si="23"/>
        <v>32.498104993813605</v>
      </c>
      <c r="L158" s="287">
        <f t="shared" si="24"/>
        <v>50.755814607258458</v>
      </c>
      <c r="M158" s="344">
        <f t="shared" si="25"/>
        <v>41.532064607258462</v>
      </c>
      <c r="N158" s="344">
        <f t="shared" si="28"/>
        <v>32.498104993813605</v>
      </c>
      <c r="Q158" s="323">
        <f t="shared" si="26"/>
        <v>221.53206460725846</v>
      </c>
      <c r="R158" s="287">
        <f t="shared" si="27"/>
        <v>32.498104993813605</v>
      </c>
      <c r="T158" s="337"/>
    </row>
    <row r="159" spans="1:20" x14ac:dyDescent="0.25">
      <c r="A159" s="273">
        <v>142</v>
      </c>
      <c r="B159" s="323">
        <f t="shared" si="29"/>
        <v>231.75581460725846</v>
      </c>
      <c r="D159" s="287">
        <f t="shared" si="20"/>
        <v>222.4666479405918</v>
      </c>
      <c r="F159" s="273">
        <f t="shared" si="21"/>
        <v>0</v>
      </c>
      <c r="H159" s="273">
        <f t="shared" si="22"/>
        <v>0</v>
      </c>
      <c r="J159" s="287">
        <f t="shared" si="23"/>
        <v>31.792758585817001</v>
      </c>
      <c r="L159" s="287">
        <f t="shared" si="24"/>
        <v>51.755814607258458</v>
      </c>
      <c r="M159" s="344">
        <f t="shared" si="25"/>
        <v>42.466647940591798</v>
      </c>
      <c r="N159" s="344">
        <f t="shared" si="28"/>
        <v>31.792758585817001</v>
      </c>
      <c r="Q159" s="323">
        <f t="shared" si="26"/>
        <v>222.4666479405918</v>
      </c>
      <c r="R159" s="287">
        <f t="shared" si="27"/>
        <v>31.792758585817001</v>
      </c>
      <c r="T159" s="337"/>
    </row>
    <row r="160" spans="1:20" x14ac:dyDescent="0.25">
      <c r="A160" s="273">
        <v>143</v>
      </c>
      <c r="B160" s="323">
        <f t="shared" si="29"/>
        <v>232.75581460725846</v>
      </c>
      <c r="D160" s="287">
        <f t="shared" si="20"/>
        <v>223.40123127392513</v>
      </c>
      <c r="F160" s="273">
        <f t="shared" si="21"/>
        <v>0</v>
      </c>
      <c r="H160" s="273">
        <f t="shared" si="22"/>
        <v>0</v>
      </c>
      <c r="J160" s="287">
        <f t="shared" si="23"/>
        <v>31.077727795571768</v>
      </c>
      <c r="L160" s="287">
        <f t="shared" si="24"/>
        <v>52.755814607258458</v>
      </c>
      <c r="M160" s="344">
        <f t="shared" si="25"/>
        <v>43.401231273925134</v>
      </c>
      <c r="N160" s="344">
        <f t="shared" si="28"/>
        <v>31.077727795571768</v>
      </c>
      <c r="Q160" s="323">
        <f t="shared" si="26"/>
        <v>223.40123127392513</v>
      </c>
      <c r="R160" s="287">
        <f t="shared" si="27"/>
        <v>31.077727795571768</v>
      </c>
      <c r="T160" s="337"/>
    </row>
    <row r="161" spans="1:20" x14ac:dyDescent="0.25">
      <c r="A161" s="273">
        <v>144</v>
      </c>
      <c r="B161" s="323">
        <f t="shared" si="29"/>
        <v>233.75581460725846</v>
      </c>
      <c r="D161" s="287">
        <f t="shared" si="20"/>
        <v>224.33581460725847</v>
      </c>
      <c r="F161" s="273">
        <f t="shared" si="21"/>
        <v>0</v>
      </c>
      <c r="H161" s="273">
        <f t="shared" si="22"/>
        <v>0</v>
      </c>
      <c r="J161" s="287">
        <f t="shared" si="23"/>
        <v>30.35323042838332</v>
      </c>
      <c r="L161" s="287">
        <f t="shared" si="24"/>
        <v>53.755814607258458</v>
      </c>
      <c r="M161" s="344">
        <f t="shared" si="25"/>
        <v>44.33581460725847</v>
      </c>
      <c r="N161" s="344">
        <f t="shared" si="28"/>
        <v>30.35323042838332</v>
      </c>
      <c r="Q161" s="323">
        <f t="shared" si="26"/>
        <v>224.33581460725847</v>
      </c>
      <c r="R161" s="287">
        <f t="shared" si="27"/>
        <v>30.35323042838332</v>
      </c>
      <c r="T161" s="337"/>
    </row>
    <row r="162" spans="1:20" x14ac:dyDescent="0.25">
      <c r="A162" s="273">
        <v>145</v>
      </c>
      <c r="B162" s="323">
        <f t="shared" si="29"/>
        <v>234.75581460725846</v>
      </c>
      <c r="D162" s="287">
        <f t="shared" si="20"/>
        <v>225.27039794059178</v>
      </c>
      <c r="F162" s="273">
        <f t="shared" si="21"/>
        <v>0</v>
      </c>
      <c r="H162" s="273">
        <f t="shared" si="22"/>
        <v>0</v>
      </c>
      <c r="J162" s="287">
        <f t="shared" si="23"/>
        <v>29.619487173168011</v>
      </c>
      <c r="L162" s="287">
        <f t="shared" si="24"/>
        <v>54.755814607258458</v>
      </c>
      <c r="M162" s="344">
        <f t="shared" si="25"/>
        <v>45.270397940591778</v>
      </c>
      <c r="N162" s="344">
        <f t="shared" si="28"/>
        <v>29.619487173168011</v>
      </c>
      <c r="Q162" s="323">
        <f t="shared" si="26"/>
        <v>225.27039794059178</v>
      </c>
      <c r="R162" s="287">
        <f t="shared" si="27"/>
        <v>29.619487173168011</v>
      </c>
      <c r="T162" s="337"/>
    </row>
    <row r="163" spans="1:20" x14ac:dyDescent="0.25">
      <c r="A163" s="273">
        <v>146</v>
      </c>
      <c r="B163" s="323">
        <f t="shared" si="29"/>
        <v>235.75581460725846</v>
      </c>
      <c r="D163" s="287">
        <f t="shared" si="20"/>
        <v>226.20498127392511</v>
      </c>
      <c r="F163" s="273">
        <f t="shared" si="21"/>
        <v>0</v>
      </c>
      <c r="H163" s="273">
        <f t="shared" si="22"/>
        <v>0</v>
      </c>
      <c r="J163" s="287">
        <f t="shared" si="23"/>
        <v>28.876721535229372</v>
      </c>
      <c r="L163" s="287">
        <f t="shared" si="24"/>
        <v>55.755814607258458</v>
      </c>
      <c r="M163" s="344">
        <f t="shared" si="25"/>
        <v>46.204981273925114</v>
      </c>
      <c r="N163" s="344">
        <f t="shared" si="28"/>
        <v>28.876721535229372</v>
      </c>
      <c r="Q163" s="323">
        <f t="shared" si="26"/>
        <v>226.20498127392511</v>
      </c>
      <c r="R163" s="287">
        <f t="shared" si="27"/>
        <v>28.876721535229372</v>
      </c>
      <c r="T163" s="337"/>
    </row>
    <row r="164" spans="1:20" x14ac:dyDescent="0.25">
      <c r="A164" s="273">
        <v>147</v>
      </c>
      <c r="B164" s="323">
        <f t="shared" si="29"/>
        <v>236.75581460725846</v>
      </c>
      <c r="D164" s="287">
        <f t="shared" si="20"/>
        <v>227.13956460725845</v>
      </c>
      <c r="F164" s="273">
        <f t="shared" si="21"/>
        <v>0</v>
      </c>
      <c r="H164" s="273">
        <f t="shared" si="22"/>
        <v>0</v>
      </c>
      <c r="J164" s="287">
        <f t="shared" si="23"/>
        <v>28.125159768176012</v>
      </c>
      <c r="L164" s="287">
        <f t="shared" si="24"/>
        <v>56.755814607258458</v>
      </c>
      <c r="M164" s="344">
        <f t="shared" si="25"/>
        <v>47.13956460725845</v>
      </c>
      <c r="N164" s="344">
        <f t="shared" si="28"/>
        <v>28.125159768176012</v>
      </c>
      <c r="Q164" s="323">
        <f t="shared" si="26"/>
        <v>227.13956460725845</v>
      </c>
      <c r="R164" s="287">
        <f t="shared" si="27"/>
        <v>28.125159768176012</v>
      </c>
      <c r="T164" s="337"/>
    </row>
    <row r="165" spans="1:20" x14ac:dyDescent="0.25">
      <c r="A165" s="273">
        <v>148</v>
      </c>
      <c r="B165" s="323">
        <f t="shared" si="29"/>
        <v>237.75581460725846</v>
      </c>
      <c r="D165" s="287">
        <f t="shared" si="20"/>
        <v>228.07414794059179</v>
      </c>
      <c r="F165" s="273">
        <f t="shared" si="21"/>
        <v>0</v>
      </c>
      <c r="H165" s="273">
        <f t="shared" si="22"/>
        <v>0</v>
      </c>
      <c r="J165" s="287">
        <f t="shared" si="23"/>
        <v>27.3650308050027</v>
      </c>
      <c r="L165" s="287">
        <f t="shared" si="24"/>
        <v>57.755814607258458</v>
      </c>
      <c r="M165" s="344">
        <f t="shared" si="25"/>
        <v>48.074147940591786</v>
      </c>
      <c r="N165" s="344">
        <f t="shared" si="28"/>
        <v>27.3650308050027</v>
      </c>
      <c r="Q165" s="323">
        <f t="shared" si="26"/>
        <v>228.07414794059179</v>
      </c>
      <c r="R165" s="287">
        <f t="shared" si="27"/>
        <v>27.3650308050027</v>
      </c>
      <c r="T165" s="337"/>
    </row>
    <row r="166" spans="1:20" x14ac:dyDescent="0.25">
      <c r="A166" s="273">
        <v>149</v>
      </c>
      <c r="B166" s="323">
        <f t="shared" si="29"/>
        <v>238.75581460725846</v>
      </c>
      <c r="D166" s="287">
        <f t="shared" si="20"/>
        <v>229.00873127392512</v>
      </c>
      <c r="F166" s="273">
        <f t="shared" si="21"/>
        <v>0</v>
      </c>
      <c r="H166" s="273">
        <f t="shared" si="22"/>
        <v>0</v>
      </c>
      <c r="J166" s="287">
        <f t="shared" si="23"/>
        <v>26.596566188355208</v>
      </c>
      <c r="L166" s="287">
        <f t="shared" si="24"/>
        <v>58.755814607258458</v>
      </c>
      <c r="M166" s="344">
        <f t="shared" si="25"/>
        <v>49.008731273925122</v>
      </c>
      <c r="N166" s="344">
        <f t="shared" si="28"/>
        <v>26.596566188355208</v>
      </c>
      <c r="Q166" s="323">
        <f t="shared" si="26"/>
        <v>229.00873127392512</v>
      </c>
      <c r="R166" s="287">
        <f t="shared" si="27"/>
        <v>26.596566188355208</v>
      </c>
      <c r="T166" s="337"/>
    </row>
    <row r="167" spans="1:20" x14ac:dyDescent="0.25">
      <c r="A167" s="273">
        <v>150</v>
      </c>
      <c r="B167" s="323">
        <f t="shared" si="29"/>
        <v>239.75581460725846</v>
      </c>
      <c r="D167" s="287">
        <f t="shared" si="20"/>
        <v>229.94331460725846</v>
      </c>
      <c r="F167" s="273">
        <f t="shared" si="21"/>
        <v>0</v>
      </c>
      <c r="H167" s="273">
        <f t="shared" si="22"/>
        <v>0</v>
      </c>
      <c r="J167" s="287">
        <f t="shared" si="23"/>
        <v>25.819999999999997</v>
      </c>
      <c r="L167" s="287">
        <f t="shared" si="24"/>
        <v>59.755814607258458</v>
      </c>
      <c r="M167" s="344">
        <f t="shared" si="25"/>
        <v>49.943314607258458</v>
      </c>
      <c r="N167" s="344">
        <f t="shared" si="28"/>
        <v>25.819999999999997</v>
      </c>
      <c r="Q167" s="323">
        <f t="shared" si="26"/>
        <v>229.94331460725846</v>
      </c>
      <c r="R167" s="287">
        <f t="shared" si="27"/>
        <v>25.819999999999997</v>
      </c>
      <c r="T167" s="337"/>
    </row>
    <row r="168" spans="1:20" x14ac:dyDescent="0.25">
      <c r="A168" s="273">
        <v>151</v>
      </c>
      <c r="B168" s="323">
        <f t="shared" si="29"/>
        <v>240.75581460725846</v>
      </c>
      <c r="D168" s="287">
        <f t="shared" si="20"/>
        <v>230.87789794059179</v>
      </c>
      <c r="F168" s="273">
        <f t="shared" si="21"/>
        <v>0</v>
      </c>
      <c r="H168" s="273">
        <f t="shared" si="22"/>
        <v>0</v>
      </c>
      <c r="J168" s="287">
        <f t="shared" si="23"/>
        <v>25.035568789520852</v>
      </c>
      <c r="L168" s="287">
        <f t="shared" si="24"/>
        <v>60.755814607258458</v>
      </c>
      <c r="M168" s="344">
        <f t="shared" si="25"/>
        <v>50.877897940591794</v>
      </c>
      <c r="N168" s="344">
        <f t="shared" si="28"/>
        <v>25.035568789520852</v>
      </c>
      <c r="Q168" s="323">
        <f t="shared" si="26"/>
        <v>230.87789794059179</v>
      </c>
      <c r="R168" s="287">
        <f t="shared" si="27"/>
        <v>25.035568789520852</v>
      </c>
      <c r="T168" s="337"/>
    </row>
    <row r="169" spans="1:20" x14ac:dyDescent="0.25">
      <c r="A169" s="273">
        <v>152</v>
      </c>
      <c r="B169" s="323">
        <f t="shared" si="29"/>
        <v>241.75581460725846</v>
      </c>
      <c r="D169" s="287">
        <f t="shared" si="20"/>
        <v>231.81248127392513</v>
      </c>
      <c r="F169" s="273">
        <f t="shared" si="21"/>
        <v>0</v>
      </c>
      <c r="H169" s="273">
        <f t="shared" si="22"/>
        <v>0</v>
      </c>
      <c r="J169" s="287">
        <f t="shared" si="23"/>
        <v>24.243511502263395</v>
      </c>
      <c r="L169" s="287">
        <f t="shared" si="24"/>
        <v>61.755814607258458</v>
      </c>
      <c r="M169" s="344">
        <f t="shared" si="25"/>
        <v>51.81248127392513</v>
      </c>
      <c r="N169" s="344">
        <f t="shared" si="28"/>
        <v>24.243511502263395</v>
      </c>
      <c r="Q169" s="323">
        <f t="shared" si="26"/>
        <v>231.81248127392513</v>
      </c>
      <c r="R169" s="287">
        <f t="shared" si="27"/>
        <v>24.243511502263395</v>
      </c>
      <c r="T169" s="337"/>
    </row>
    <row r="170" spans="1:20" x14ac:dyDescent="0.25">
      <c r="A170" s="273">
        <v>153</v>
      </c>
      <c r="B170" s="323">
        <f t="shared" si="29"/>
        <v>242.75581460725846</v>
      </c>
      <c r="D170" s="287">
        <f t="shared" si="20"/>
        <v>232.74706460725847</v>
      </c>
      <c r="F170" s="273">
        <f t="shared" si="21"/>
        <v>0</v>
      </c>
      <c r="H170" s="273">
        <f t="shared" si="22"/>
        <v>0</v>
      </c>
      <c r="J170" s="287">
        <f t="shared" si="23"/>
        <v>23.444069406550199</v>
      </c>
      <c r="L170" s="287">
        <f t="shared" si="24"/>
        <v>62.755814607258458</v>
      </c>
      <c r="M170" s="344">
        <f t="shared" si="25"/>
        <v>52.747064607258466</v>
      </c>
      <c r="N170" s="344">
        <f t="shared" si="28"/>
        <v>23.444069406550199</v>
      </c>
      <c r="Q170" s="323">
        <f t="shared" si="26"/>
        <v>232.74706460725847</v>
      </c>
      <c r="R170" s="287">
        <f t="shared" si="27"/>
        <v>23.444069406550199</v>
      </c>
      <c r="T170" s="337"/>
    </row>
    <row r="171" spans="1:20" x14ac:dyDescent="0.25">
      <c r="A171" s="273">
        <v>154</v>
      </c>
      <c r="B171" s="323">
        <f t="shared" si="29"/>
        <v>243.75581460725846</v>
      </c>
      <c r="D171" s="287">
        <f t="shared" si="20"/>
        <v>233.6816479405918</v>
      </c>
      <c r="F171" s="273">
        <f t="shared" si="21"/>
        <v>0</v>
      </c>
      <c r="H171" s="273">
        <f t="shared" si="22"/>
        <v>0</v>
      </c>
      <c r="J171" s="287">
        <f t="shared" si="23"/>
        <v>22.63748602018795</v>
      </c>
      <c r="L171" s="287">
        <f t="shared" si="24"/>
        <v>63.755814607258458</v>
      </c>
      <c r="M171" s="344">
        <f t="shared" si="25"/>
        <v>53.681647940591802</v>
      </c>
      <c r="N171" s="344">
        <f t="shared" si="28"/>
        <v>22.63748602018795</v>
      </c>
      <c r="Q171" s="323">
        <f t="shared" si="26"/>
        <v>233.6816479405918</v>
      </c>
      <c r="R171" s="287">
        <f t="shared" si="27"/>
        <v>22.63748602018795</v>
      </c>
      <c r="T171" s="337"/>
    </row>
    <row r="172" spans="1:20" x14ac:dyDescent="0.25">
      <c r="A172" s="273">
        <v>155</v>
      </c>
      <c r="B172" s="323">
        <f t="shared" si="29"/>
        <v>244.75581460725846</v>
      </c>
      <c r="D172" s="287">
        <f t="shared" si="20"/>
        <v>234.61623127392511</v>
      </c>
      <c r="F172" s="273">
        <f t="shared" si="21"/>
        <v>0</v>
      </c>
      <c r="H172" s="273">
        <f t="shared" si="22"/>
        <v>0</v>
      </c>
      <c r="J172" s="287">
        <f t="shared" si="23"/>
        <v>21.824007036289721</v>
      </c>
      <c r="L172" s="287">
        <f t="shared" si="24"/>
        <v>64.755814607258458</v>
      </c>
      <c r="M172" s="344">
        <f t="shared" si="25"/>
        <v>54.616231273925109</v>
      </c>
      <c r="N172" s="344">
        <f t="shared" si="28"/>
        <v>21.824007036289721</v>
      </c>
      <c r="Q172" s="323">
        <f t="shared" si="26"/>
        <v>234.61623127392511</v>
      </c>
      <c r="R172" s="287">
        <f t="shared" si="27"/>
        <v>21.824007036289721</v>
      </c>
      <c r="T172" s="337"/>
    </row>
    <row r="173" spans="1:20" x14ac:dyDescent="0.25">
      <c r="A173" s="273">
        <v>156</v>
      </c>
      <c r="B173" s="323">
        <f t="shared" si="29"/>
        <v>245.75581460725846</v>
      </c>
      <c r="D173" s="287">
        <f t="shared" si="20"/>
        <v>235.55081460725845</v>
      </c>
      <c r="F173" s="273">
        <f t="shared" si="21"/>
        <v>0</v>
      </c>
      <c r="H173" s="273">
        <f t="shared" si="22"/>
        <v>0</v>
      </c>
      <c r="J173" s="287">
        <f t="shared" si="23"/>
        <v>21.003880248434335</v>
      </c>
      <c r="L173" s="287">
        <f t="shared" si="24"/>
        <v>65.755814607258458</v>
      </c>
      <c r="M173" s="344">
        <f t="shared" si="25"/>
        <v>55.550814607258445</v>
      </c>
      <c r="N173" s="344">
        <f t="shared" si="28"/>
        <v>21.003880248434335</v>
      </c>
      <c r="Q173" s="323">
        <f t="shared" si="26"/>
        <v>235.55081460725845</v>
      </c>
      <c r="R173" s="287">
        <f t="shared" si="27"/>
        <v>21.003880248434335</v>
      </c>
      <c r="T173" s="337"/>
    </row>
    <row r="174" spans="1:20" x14ac:dyDescent="0.25">
      <c r="A174" s="273">
        <v>157</v>
      </c>
      <c r="B174" s="323">
        <f t="shared" si="29"/>
        <v>246.75581460725846</v>
      </c>
      <c r="D174" s="287">
        <f t="shared" si="20"/>
        <v>236.48539794059178</v>
      </c>
      <c r="F174" s="273">
        <f t="shared" si="21"/>
        <v>0</v>
      </c>
      <c r="H174" s="273">
        <f t="shared" si="22"/>
        <v>0</v>
      </c>
      <c r="J174" s="287">
        <f t="shared" si="23"/>
        <v>20.177355475186097</v>
      </c>
      <c r="L174" s="287">
        <f t="shared" si="24"/>
        <v>66.755814607258458</v>
      </c>
      <c r="M174" s="344">
        <f t="shared" si="25"/>
        <v>56.485397940591781</v>
      </c>
      <c r="N174" s="344">
        <f t="shared" si="28"/>
        <v>20.177355475186097</v>
      </c>
      <c r="Q174" s="323">
        <f t="shared" si="26"/>
        <v>236.48539794059178</v>
      </c>
      <c r="R174" s="287">
        <f t="shared" si="27"/>
        <v>20.177355475186097</v>
      </c>
      <c r="T174" s="337"/>
    </row>
    <row r="175" spans="1:20" x14ac:dyDescent="0.25">
      <c r="A175" s="273">
        <v>158</v>
      </c>
      <c r="B175" s="323">
        <f t="shared" si="29"/>
        <v>247.75581460725846</v>
      </c>
      <c r="D175" s="287">
        <f t="shared" si="20"/>
        <v>237.41998127392512</v>
      </c>
      <c r="F175" s="273">
        <f t="shared" si="21"/>
        <v>0</v>
      </c>
      <c r="H175" s="273">
        <f t="shared" si="22"/>
        <v>0</v>
      </c>
      <c r="J175" s="287">
        <f t="shared" si="23"/>
        <v>19.344684483997707</v>
      </c>
      <c r="L175" s="287">
        <f t="shared" si="24"/>
        <v>67.755814607258458</v>
      </c>
      <c r="M175" s="344">
        <f t="shared" si="25"/>
        <v>57.419981273925117</v>
      </c>
      <c r="N175" s="344">
        <f t="shared" si="28"/>
        <v>19.344684483997707</v>
      </c>
      <c r="Q175" s="323">
        <f t="shared" si="26"/>
        <v>237.41998127392512</v>
      </c>
      <c r="R175" s="287">
        <f t="shared" si="27"/>
        <v>19.344684483997707</v>
      </c>
      <c r="T175" s="337"/>
    </row>
    <row r="176" spans="1:20" x14ac:dyDescent="0.25">
      <c r="A176" s="273">
        <v>159</v>
      </c>
      <c r="B176" s="323">
        <f t="shared" si="29"/>
        <v>248.75581460725846</v>
      </c>
      <c r="D176" s="287">
        <f t="shared" si="20"/>
        <v>238.35456460725845</v>
      </c>
      <c r="F176" s="273">
        <f t="shared" si="21"/>
        <v>0</v>
      </c>
      <c r="H176" s="273">
        <f t="shared" si="22"/>
        <v>0</v>
      </c>
      <c r="J176" s="287">
        <f t="shared" si="23"/>
        <v>18.506120914519304</v>
      </c>
      <c r="L176" s="287">
        <f t="shared" si="24"/>
        <v>68.755814607258458</v>
      </c>
      <c r="M176" s="344">
        <f t="shared" si="25"/>
        <v>58.354564607258453</v>
      </c>
      <c r="N176" s="344">
        <f t="shared" si="28"/>
        <v>18.506120914519304</v>
      </c>
      <c r="Q176" s="323">
        <f t="shared" si="26"/>
        <v>238.35456460725845</v>
      </c>
      <c r="R176" s="287">
        <f t="shared" si="27"/>
        <v>18.506120914519304</v>
      </c>
      <c r="T176" s="337"/>
    </row>
    <row r="177" spans="1:20" x14ac:dyDescent="0.25">
      <c r="A177" s="273">
        <v>160</v>
      </c>
      <c r="B177" s="323">
        <f t="shared" si="29"/>
        <v>249.75581460725846</v>
      </c>
      <c r="D177" s="287">
        <f t="shared" si="20"/>
        <v>239.28914794059179</v>
      </c>
      <c r="F177" s="273">
        <f t="shared" si="21"/>
        <v>0</v>
      </c>
      <c r="H177" s="273">
        <f t="shared" si="22"/>
        <v>0</v>
      </c>
      <c r="J177" s="287">
        <f t="shared" si="23"/>
        <v>17.661920201337541</v>
      </c>
      <c r="L177" s="287">
        <f t="shared" si="24"/>
        <v>69.755814607258458</v>
      </c>
      <c r="M177" s="344">
        <f t="shared" si="25"/>
        <v>59.289147940591789</v>
      </c>
      <c r="N177" s="344">
        <f t="shared" si="28"/>
        <v>17.661920201337541</v>
      </c>
      <c r="Q177" s="323">
        <f t="shared" si="26"/>
        <v>239.28914794059179</v>
      </c>
      <c r="R177" s="287">
        <f t="shared" si="27"/>
        <v>17.661920201337541</v>
      </c>
      <c r="T177" s="337"/>
    </row>
    <row r="178" spans="1:20" x14ac:dyDescent="0.25">
      <c r="A178" s="273">
        <v>161</v>
      </c>
      <c r="B178" s="323">
        <f t="shared" si="29"/>
        <v>250.75581460725846</v>
      </c>
      <c r="D178" s="287">
        <f t="shared" si="20"/>
        <v>240.22373127392513</v>
      </c>
      <c r="F178" s="273">
        <f t="shared" si="21"/>
        <v>0</v>
      </c>
      <c r="H178" s="273">
        <f t="shared" si="22"/>
        <v>0</v>
      </c>
      <c r="J178" s="287">
        <f t="shared" si="23"/>
        <v>16.812339496167567</v>
      </c>
      <c r="L178" s="287">
        <f t="shared" si="24"/>
        <v>70.755814607258458</v>
      </c>
      <c r="M178" s="344">
        <f t="shared" si="25"/>
        <v>60.223731273925125</v>
      </c>
      <c r="N178" s="344">
        <f t="shared" si="28"/>
        <v>16.812339496167567</v>
      </c>
      <c r="Q178" s="323">
        <f t="shared" si="26"/>
        <v>240.22373127392513</v>
      </c>
      <c r="R178" s="287">
        <f t="shared" si="27"/>
        <v>16.812339496167567</v>
      </c>
      <c r="T178" s="337"/>
    </row>
    <row r="179" spans="1:20" x14ac:dyDescent="0.25">
      <c r="A179" s="273">
        <v>162</v>
      </c>
      <c r="B179" s="323">
        <f t="shared" si="29"/>
        <v>251.75581460725846</v>
      </c>
      <c r="D179" s="287">
        <f t="shared" si="20"/>
        <v>241.15831460725846</v>
      </c>
      <c r="F179" s="273">
        <f t="shared" si="21"/>
        <v>0</v>
      </c>
      <c r="H179" s="273">
        <f t="shared" si="22"/>
        <v>0</v>
      </c>
      <c r="J179" s="287">
        <f t="shared" si="23"/>
        <v>15.957637589522289</v>
      </c>
      <c r="L179" s="287">
        <f t="shared" si="24"/>
        <v>71.755814607258458</v>
      </c>
      <c r="M179" s="344">
        <f t="shared" si="25"/>
        <v>61.158314607258461</v>
      </c>
      <c r="N179" s="344">
        <f t="shared" si="28"/>
        <v>15.957637589522289</v>
      </c>
      <c r="Q179" s="323">
        <f t="shared" si="26"/>
        <v>241.15831460725846</v>
      </c>
      <c r="R179" s="287">
        <f t="shared" si="27"/>
        <v>15.957637589522289</v>
      </c>
      <c r="T179" s="337"/>
    </row>
    <row r="180" spans="1:20" x14ac:dyDescent="0.25">
      <c r="A180" s="273">
        <v>163</v>
      </c>
      <c r="B180" s="323">
        <f t="shared" si="29"/>
        <v>252.75581460725846</v>
      </c>
      <c r="D180" s="287">
        <f t="shared" si="20"/>
        <v>242.0928979405918</v>
      </c>
      <c r="F180" s="273">
        <f t="shared" si="21"/>
        <v>0</v>
      </c>
      <c r="H180" s="273">
        <f t="shared" si="22"/>
        <v>0</v>
      </c>
      <c r="J180" s="287">
        <f t="shared" si="23"/>
        <v>15.098074831882119</v>
      </c>
      <c r="L180" s="287">
        <f t="shared" si="24"/>
        <v>72.755814607258458</v>
      </c>
      <c r="M180" s="344">
        <f t="shared" si="25"/>
        <v>62.092897940591797</v>
      </c>
      <c r="N180" s="344">
        <f t="shared" si="28"/>
        <v>15.098074831882119</v>
      </c>
      <c r="Q180" s="323">
        <f t="shared" si="26"/>
        <v>242.0928979405918</v>
      </c>
      <c r="R180" s="287">
        <f t="shared" si="27"/>
        <v>15.098074831882119</v>
      </c>
      <c r="T180" s="337"/>
    </row>
    <row r="181" spans="1:20" x14ac:dyDescent="0.25">
      <c r="A181" s="273">
        <v>164</v>
      </c>
      <c r="B181" s="323">
        <f t="shared" si="29"/>
        <v>253.75581460725846</v>
      </c>
      <c r="D181" s="287">
        <f t="shared" si="20"/>
        <v>243.02748127392513</v>
      </c>
      <c r="F181" s="273">
        <f t="shared" si="21"/>
        <v>0</v>
      </c>
      <c r="H181" s="273">
        <f t="shared" si="22"/>
        <v>0</v>
      </c>
      <c r="J181" s="287">
        <f t="shared" si="23"/>
        <v>14.23391305438984</v>
      </c>
      <c r="L181" s="287">
        <f t="shared" si="24"/>
        <v>73.755814607258458</v>
      </c>
      <c r="M181" s="344">
        <f t="shared" si="25"/>
        <v>63.027481273925133</v>
      </c>
      <c r="N181" s="344">
        <f t="shared" si="28"/>
        <v>14.23391305438984</v>
      </c>
      <c r="Q181" s="323">
        <f t="shared" si="26"/>
        <v>243.02748127392513</v>
      </c>
      <c r="R181" s="287">
        <f t="shared" si="27"/>
        <v>14.23391305438984</v>
      </c>
      <c r="T181" s="337"/>
    </row>
    <row r="182" spans="1:20" x14ac:dyDescent="0.25">
      <c r="A182" s="273">
        <v>165</v>
      </c>
      <c r="B182" s="323">
        <f t="shared" si="29"/>
        <v>254.75581460725846</v>
      </c>
      <c r="D182" s="287">
        <f t="shared" si="20"/>
        <v>243.96206460725847</v>
      </c>
      <c r="F182" s="273">
        <f t="shared" si="21"/>
        <v>0</v>
      </c>
      <c r="H182" s="273">
        <f t="shared" si="22"/>
        <v>0</v>
      </c>
      <c r="J182" s="287">
        <f t="shared" si="23"/>
        <v>13.365415489094186</v>
      </c>
      <c r="L182" s="287">
        <f t="shared" si="24"/>
        <v>74.755814607258458</v>
      </c>
      <c r="M182" s="344">
        <f t="shared" si="25"/>
        <v>63.962064607258469</v>
      </c>
      <c r="N182" s="344">
        <f t="shared" si="28"/>
        <v>13.365415489094186</v>
      </c>
      <c r="Q182" s="323">
        <f t="shared" si="26"/>
        <v>243.96206460725847</v>
      </c>
      <c r="R182" s="287">
        <f t="shared" si="27"/>
        <v>13.365415489094186</v>
      </c>
      <c r="T182" s="337"/>
    </row>
    <row r="183" spans="1:20" x14ac:dyDescent="0.25">
      <c r="A183" s="273">
        <v>166</v>
      </c>
      <c r="B183" s="323">
        <f t="shared" si="29"/>
        <v>255.75581460725846</v>
      </c>
      <c r="D183" s="287">
        <f t="shared" si="20"/>
        <v>244.89664794059178</v>
      </c>
      <c r="F183" s="273">
        <f t="shared" si="21"/>
        <v>0</v>
      </c>
      <c r="H183" s="273">
        <f t="shared" si="22"/>
        <v>0</v>
      </c>
      <c r="J183" s="287">
        <f t="shared" si="23"/>
        <v>12.492846688766841</v>
      </c>
      <c r="L183" s="287">
        <f t="shared" si="24"/>
        <v>75.755814607258458</v>
      </c>
      <c r="M183" s="344">
        <f t="shared" si="25"/>
        <v>64.896647940591777</v>
      </c>
      <c r="N183" s="344">
        <f t="shared" si="28"/>
        <v>12.492846688766841</v>
      </c>
      <c r="Q183" s="323">
        <f t="shared" si="26"/>
        <v>244.89664794059178</v>
      </c>
      <c r="R183" s="287">
        <f t="shared" si="27"/>
        <v>12.492846688766841</v>
      </c>
      <c r="T183" s="337"/>
    </row>
    <row r="184" spans="1:20" x14ac:dyDescent="0.25">
      <c r="A184" s="273">
        <v>167</v>
      </c>
      <c r="B184" s="323">
        <f t="shared" si="29"/>
        <v>256.75581460725846</v>
      </c>
      <c r="D184" s="287">
        <f t="shared" si="20"/>
        <v>245.83123127392511</v>
      </c>
      <c r="F184" s="273">
        <f t="shared" si="21"/>
        <v>0</v>
      </c>
      <c r="H184" s="273">
        <f t="shared" si="22"/>
        <v>0</v>
      </c>
      <c r="J184" s="287">
        <f t="shared" si="23"/>
        <v>11.616472446317198</v>
      </c>
      <c r="L184" s="287">
        <f t="shared" si="24"/>
        <v>76.755814607258458</v>
      </c>
      <c r="M184" s="344">
        <f t="shared" si="25"/>
        <v>65.831231273925113</v>
      </c>
      <c r="N184" s="344">
        <f t="shared" si="28"/>
        <v>11.616472446317198</v>
      </c>
      <c r="Q184" s="323">
        <f t="shared" si="26"/>
        <v>245.83123127392511</v>
      </c>
      <c r="R184" s="287">
        <f t="shared" si="27"/>
        <v>11.616472446317198</v>
      </c>
      <c r="T184" s="337"/>
    </row>
    <row r="185" spans="1:20" x14ac:dyDescent="0.25">
      <c r="A185" s="273">
        <v>168</v>
      </c>
      <c r="B185" s="323">
        <f t="shared" si="29"/>
        <v>257.75581460725846</v>
      </c>
      <c r="D185" s="287">
        <f t="shared" si="20"/>
        <v>246.76581460725845</v>
      </c>
      <c r="F185" s="273">
        <f t="shared" si="21"/>
        <v>0</v>
      </c>
      <c r="H185" s="273">
        <f t="shared" si="22"/>
        <v>0</v>
      </c>
      <c r="J185" s="287">
        <f t="shared" si="23"/>
        <v>10.736559713829092</v>
      </c>
      <c r="L185" s="287">
        <f t="shared" si="24"/>
        <v>77.755814607258458</v>
      </c>
      <c r="M185" s="344">
        <f t="shared" si="25"/>
        <v>66.765814607258449</v>
      </c>
      <c r="N185" s="344">
        <f t="shared" si="28"/>
        <v>10.736559713829092</v>
      </c>
      <c r="Q185" s="323">
        <f t="shared" si="26"/>
        <v>246.76581460725845</v>
      </c>
      <c r="R185" s="287">
        <f t="shared" si="27"/>
        <v>10.736559713829092</v>
      </c>
      <c r="T185" s="337"/>
    </row>
    <row r="186" spans="1:20" x14ac:dyDescent="0.25">
      <c r="A186" s="273">
        <v>169</v>
      </c>
      <c r="B186" s="323">
        <f t="shared" si="29"/>
        <v>258.75581460725846</v>
      </c>
      <c r="D186" s="287">
        <f t="shared" si="20"/>
        <v>247.70039794059178</v>
      </c>
      <c r="F186" s="273">
        <f t="shared" si="21"/>
        <v>0</v>
      </c>
      <c r="H186" s="273">
        <f t="shared" si="22"/>
        <v>0</v>
      </c>
      <c r="J186" s="287">
        <f t="shared" si="23"/>
        <v>9.8533765212447832</v>
      </c>
      <c r="L186" s="287">
        <f t="shared" si="24"/>
        <v>78.755814607258458</v>
      </c>
      <c r="M186" s="344">
        <f t="shared" si="25"/>
        <v>67.700397940591785</v>
      </c>
      <c r="N186" s="344">
        <f t="shared" si="28"/>
        <v>9.8533765212447832</v>
      </c>
      <c r="Q186" s="323">
        <f t="shared" si="26"/>
        <v>247.70039794059178</v>
      </c>
      <c r="R186" s="287">
        <f t="shared" si="27"/>
        <v>9.8533765212447832</v>
      </c>
      <c r="T186" s="337"/>
    </row>
    <row r="187" spans="1:20" x14ac:dyDescent="0.25">
      <c r="A187" s="273">
        <v>170</v>
      </c>
      <c r="B187" s="323">
        <f t="shared" si="29"/>
        <v>259.75581460725846</v>
      </c>
      <c r="D187" s="287">
        <f t="shared" si="20"/>
        <v>248.63498127392512</v>
      </c>
      <c r="F187" s="273">
        <f t="shared" si="21"/>
        <v>0</v>
      </c>
      <c r="H187" s="273">
        <f t="shared" si="22"/>
        <v>0</v>
      </c>
      <c r="J187" s="287">
        <f t="shared" si="23"/>
        <v>8.9671918947202798</v>
      </c>
      <c r="L187" s="287">
        <f t="shared" si="24"/>
        <v>79.755814607258458</v>
      </c>
      <c r="M187" s="344">
        <f t="shared" si="25"/>
        <v>68.634981273925121</v>
      </c>
      <c r="N187" s="344">
        <f t="shared" si="28"/>
        <v>8.9671918947202798</v>
      </c>
      <c r="Q187" s="323">
        <f t="shared" si="26"/>
        <v>248.63498127392512</v>
      </c>
      <c r="R187" s="287">
        <f t="shared" si="27"/>
        <v>8.9671918947202798</v>
      </c>
      <c r="T187" s="337"/>
    </row>
    <row r="188" spans="1:20" x14ac:dyDescent="0.25">
      <c r="A188" s="273">
        <v>171</v>
      </c>
      <c r="B188" s="323">
        <f t="shared" si="29"/>
        <v>260.75581460725846</v>
      </c>
      <c r="D188" s="287">
        <f t="shared" si="20"/>
        <v>249.56956460725846</v>
      </c>
      <c r="F188" s="273">
        <f t="shared" si="21"/>
        <v>0</v>
      </c>
      <c r="H188" s="273">
        <f t="shared" si="22"/>
        <v>0</v>
      </c>
      <c r="J188" s="287">
        <f t="shared" si="23"/>
        <v>8.0782757746775271</v>
      </c>
      <c r="L188" s="287">
        <f t="shared" si="24"/>
        <v>80.755814607258458</v>
      </c>
      <c r="M188" s="344">
        <f t="shared" si="25"/>
        <v>69.569564607258457</v>
      </c>
      <c r="N188" s="344">
        <f t="shared" si="28"/>
        <v>8.0782757746775271</v>
      </c>
      <c r="Q188" s="323">
        <f t="shared" si="26"/>
        <v>249.56956460725846</v>
      </c>
      <c r="R188" s="287">
        <f t="shared" si="27"/>
        <v>8.0782757746775271</v>
      </c>
      <c r="T188" s="337"/>
    </row>
    <row r="189" spans="1:20" x14ac:dyDescent="0.25">
      <c r="A189" s="273">
        <v>172</v>
      </c>
      <c r="B189" s="323">
        <f t="shared" si="29"/>
        <v>261.75581460725846</v>
      </c>
      <c r="D189" s="287">
        <f t="shared" si="20"/>
        <v>250.50414794059179</v>
      </c>
      <c r="F189" s="273">
        <f t="shared" si="21"/>
        <v>0</v>
      </c>
      <c r="H189" s="273">
        <f t="shared" si="22"/>
        <v>0</v>
      </c>
      <c r="J189" s="287">
        <f t="shared" si="23"/>
        <v>7.1868989335777735</v>
      </c>
      <c r="L189" s="287">
        <f t="shared" si="24"/>
        <v>81.755814607258458</v>
      </c>
      <c r="M189" s="344">
        <f t="shared" si="25"/>
        <v>70.504147940591793</v>
      </c>
      <c r="N189" s="344">
        <f t="shared" si="28"/>
        <v>7.1868989335777735</v>
      </c>
      <c r="Q189" s="323">
        <f t="shared" si="26"/>
        <v>250.50414794059179</v>
      </c>
      <c r="R189" s="287">
        <f t="shared" si="27"/>
        <v>7.1868989335777735</v>
      </c>
      <c r="T189" s="337"/>
    </row>
    <row r="190" spans="1:20" x14ac:dyDescent="0.25">
      <c r="A190" s="273">
        <v>173</v>
      </c>
      <c r="B190" s="323">
        <f t="shared" si="29"/>
        <v>262.75581460725846</v>
      </c>
      <c r="D190" s="287">
        <f t="shared" si="20"/>
        <v>251.43873127392513</v>
      </c>
      <c r="F190" s="273">
        <f t="shared" si="21"/>
        <v>0</v>
      </c>
      <c r="H190" s="273">
        <f t="shared" si="22"/>
        <v>0</v>
      </c>
      <c r="J190" s="287">
        <f t="shared" si="23"/>
        <v>6.2933328934418196</v>
      </c>
      <c r="L190" s="287">
        <f t="shared" si="24"/>
        <v>82.755814607258458</v>
      </c>
      <c r="M190" s="344">
        <f t="shared" si="25"/>
        <v>71.438731273925129</v>
      </c>
      <c r="N190" s="344">
        <f t="shared" si="28"/>
        <v>6.2933328934418196</v>
      </c>
      <c r="Q190" s="323">
        <f t="shared" si="26"/>
        <v>251.43873127392513</v>
      </c>
      <c r="R190" s="287">
        <f t="shared" si="27"/>
        <v>6.2933328934418196</v>
      </c>
      <c r="T190" s="337"/>
    </row>
    <row r="191" spans="1:20" x14ac:dyDescent="0.25">
      <c r="A191" s="273">
        <v>174</v>
      </c>
      <c r="B191" s="323">
        <f t="shared" si="29"/>
        <v>263.75581460725846</v>
      </c>
      <c r="D191" s="287">
        <f t="shared" si="20"/>
        <v>252.37331460725846</v>
      </c>
      <c r="F191" s="273">
        <f t="shared" si="21"/>
        <v>0</v>
      </c>
      <c r="H191" s="273">
        <f t="shared" si="22"/>
        <v>0</v>
      </c>
      <c r="J191" s="287">
        <f t="shared" si="23"/>
        <v>5.3978498431416391</v>
      </c>
      <c r="L191" s="287">
        <f t="shared" si="24"/>
        <v>83.755814607258458</v>
      </c>
      <c r="M191" s="344">
        <f t="shared" si="25"/>
        <v>72.373314607258465</v>
      </c>
      <c r="N191" s="344">
        <f t="shared" si="28"/>
        <v>5.3978498431416391</v>
      </c>
      <c r="Q191" s="323">
        <f t="shared" si="26"/>
        <v>252.37331460725846</v>
      </c>
      <c r="R191" s="287">
        <f t="shared" si="27"/>
        <v>5.3978498431416391</v>
      </c>
      <c r="T191" s="337"/>
    </row>
    <row r="192" spans="1:20" x14ac:dyDescent="0.25">
      <c r="A192" s="273">
        <v>175</v>
      </c>
      <c r="B192" s="323">
        <f t="shared" si="29"/>
        <v>264.75581460725846</v>
      </c>
      <c r="D192" s="287">
        <f t="shared" si="20"/>
        <v>253.3078979405918</v>
      </c>
      <c r="F192" s="273">
        <f t="shared" si="21"/>
        <v>0</v>
      </c>
      <c r="H192" s="273">
        <f t="shared" si="22"/>
        <v>0</v>
      </c>
      <c r="J192" s="287">
        <f t="shared" si="23"/>
        <v>4.5007225554890695</v>
      </c>
      <c r="L192" s="287">
        <f t="shared" si="24"/>
        <v>84.755814607258458</v>
      </c>
      <c r="M192" s="344">
        <f t="shared" si="25"/>
        <v>73.307897940591801</v>
      </c>
      <c r="N192" s="344">
        <f t="shared" si="28"/>
        <v>4.5007225554890695</v>
      </c>
      <c r="Q192" s="323">
        <f t="shared" si="26"/>
        <v>253.3078979405918</v>
      </c>
      <c r="R192" s="287">
        <f t="shared" si="27"/>
        <v>4.5007225554890695</v>
      </c>
      <c r="T192" s="337"/>
    </row>
    <row r="193" spans="1:20" x14ac:dyDescent="0.25">
      <c r="A193" s="273">
        <v>176</v>
      </c>
      <c r="B193" s="323">
        <f t="shared" si="29"/>
        <v>265.75581460725846</v>
      </c>
      <c r="D193" s="287">
        <f t="shared" si="20"/>
        <v>254.24248127392514</v>
      </c>
      <c r="F193" s="273">
        <f t="shared" si="21"/>
        <v>0</v>
      </c>
      <c r="H193" s="273">
        <f t="shared" si="22"/>
        <v>0</v>
      </c>
      <c r="J193" s="287">
        <f t="shared" si="23"/>
        <v>3.6022243041466422</v>
      </c>
      <c r="L193" s="287">
        <f t="shared" si="24"/>
        <v>85.755814607258458</v>
      </c>
      <c r="M193" s="344">
        <f t="shared" si="25"/>
        <v>74.242481273925137</v>
      </c>
      <c r="N193" s="344">
        <f t="shared" si="28"/>
        <v>3.6022243041466422</v>
      </c>
      <c r="Q193" s="323">
        <f t="shared" si="26"/>
        <v>254.24248127392514</v>
      </c>
      <c r="R193" s="287">
        <f t="shared" si="27"/>
        <v>3.6022243041466422</v>
      </c>
      <c r="T193" s="337"/>
    </row>
    <row r="194" spans="1:20" x14ac:dyDescent="0.25">
      <c r="A194" s="273">
        <v>177</v>
      </c>
      <c r="B194" s="323">
        <f t="shared" si="29"/>
        <v>266.75581460725846</v>
      </c>
      <c r="D194" s="287">
        <f t="shared" si="20"/>
        <v>255.17706460725844</v>
      </c>
      <c r="F194" s="273">
        <f t="shared" si="21"/>
        <v>0</v>
      </c>
      <c r="H194" s="273">
        <f t="shared" si="22"/>
        <v>0</v>
      </c>
      <c r="J194" s="287">
        <f t="shared" si="23"/>
        <v>2.7026287803856182</v>
      </c>
      <c r="L194" s="287">
        <f t="shared" si="24"/>
        <v>86.755814607258458</v>
      </c>
      <c r="M194" s="344">
        <f t="shared" si="25"/>
        <v>75.177064607258444</v>
      </c>
      <c r="N194" s="344">
        <f t="shared" si="28"/>
        <v>2.7026287803856182</v>
      </c>
      <c r="Q194" s="323">
        <f t="shared" si="26"/>
        <v>255.17706460725844</v>
      </c>
      <c r="R194" s="287">
        <f t="shared" si="27"/>
        <v>2.7026287803856182</v>
      </c>
      <c r="T194" s="337"/>
    </row>
    <row r="195" spans="1:20" x14ac:dyDescent="0.25">
      <c r="A195" s="273">
        <v>178</v>
      </c>
      <c r="B195" s="323">
        <f t="shared" si="29"/>
        <v>267.75581460725846</v>
      </c>
      <c r="D195" s="287">
        <f t="shared" si="20"/>
        <v>256.11164794059181</v>
      </c>
      <c r="F195" s="273">
        <f t="shared" si="21"/>
        <v>0</v>
      </c>
      <c r="H195" s="273">
        <f t="shared" si="22"/>
        <v>0</v>
      </c>
      <c r="J195" s="287">
        <f t="shared" si="23"/>
        <v>1.8022100097171589</v>
      </c>
      <c r="L195" s="287">
        <f t="shared" si="24"/>
        <v>87.755814607258458</v>
      </c>
      <c r="M195" s="344">
        <f t="shared" si="25"/>
        <v>76.111647940591808</v>
      </c>
      <c r="N195" s="344">
        <f t="shared" si="28"/>
        <v>1.8022100097171589</v>
      </c>
      <c r="Q195" s="323">
        <f t="shared" si="26"/>
        <v>256.11164794059181</v>
      </c>
      <c r="R195" s="287">
        <f t="shared" si="27"/>
        <v>1.8022100097171589</v>
      </c>
      <c r="T195" s="337"/>
    </row>
    <row r="196" spans="1:20" x14ac:dyDescent="0.25">
      <c r="A196" s="273">
        <v>179</v>
      </c>
      <c r="B196" s="323">
        <f t="shared" si="29"/>
        <v>268.75581460725846</v>
      </c>
      <c r="D196" s="287">
        <f t="shared" si="20"/>
        <v>257.04623127392512</v>
      </c>
      <c r="F196" s="273">
        <f t="shared" si="21"/>
        <v>0</v>
      </c>
      <c r="H196" s="273">
        <f t="shared" si="22"/>
        <v>0</v>
      </c>
      <c r="J196" s="287">
        <f t="shared" si="23"/>
        <v>0.90124226842131683</v>
      </c>
      <c r="L196" s="287">
        <f t="shared" si="24"/>
        <v>88.755814607258458</v>
      </c>
      <c r="M196" s="344">
        <f t="shared" si="25"/>
        <v>77.046231273925116</v>
      </c>
      <c r="N196" s="344">
        <f t="shared" si="28"/>
        <v>0.90124226842131683</v>
      </c>
      <c r="Q196" s="323">
        <f t="shared" si="26"/>
        <v>257.04623127392512</v>
      </c>
      <c r="R196" s="287">
        <f t="shared" si="27"/>
        <v>0.90124226842131683</v>
      </c>
      <c r="T196" s="337"/>
    </row>
    <row r="197" spans="1:20" x14ac:dyDescent="0.25">
      <c r="A197" s="273">
        <v>180</v>
      </c>
      <c r="B197" s="323">
        <f t="shared" si="29"/>
        <v>269.75581460725846</v>
      </c>
      <c r="D197" s="287">
        <f t="shared" si="20"/>
        <v>257.98081460725848</v>
      </c>
      <c r="F197" s="273">
        <f t="shared" si="21"/>
        <v>0</v>
      </c>
      <c r="H197" s="273">
        <f t="shared" si="22"/>
        <v>0</v>
      </c>
      <c r="J197" s="287">
        <f t="shared" si="23"/>
        <v>6.3266666211481134E-15</v>
      </c>
      <c r="L197" s="287">
        <f t="shared" si="24"/>
        <v>89.755814607258458</v>
      </c>
      <c r="M197" s="344">
        <f t="shared" si="25"/>
        <v>77.98081460725848</v>
      </c>
      <c r="N197" s="344">
        <f t="shared" si="28"/>
        <v>6.3266666211481134E-15</v>
      </c>
      <c r="Q197" s="323">
        <f t="shared" si="26"/>
        <v>257.98081460725848</v>
      </c>
      <c r="R197" s="287">
        <f t="shared" si="27"/>
        <v>6.3266666211481134E-15</v>
      </c>
      <c r="T197" s="337"/>
    </row>
    <row r="198" spans="1:20" x14ac:dyDescent="0.25">
      <c r="A198" s="273">
        <v>181</v>
      </c>
      <c r="B198" s="323">
        <f t="shared" si="29"/>
        <v>270.75581460725846</v>
      </c>
      <c r="D198" s="287">
        <f t="shared" si="20"/>
        <v>258.91539794059179</v>
      </c>
      <c r="F198" s="273">
        <f t="shared" si="21"/>
        <v>0</v>
      </c>
      <c r="H198" s="273">
        <f t="shared" si="22"/>
        <v>0</v>
      </c>
      <c r="J198" s="287">
        <f t="shared" si="23"/>
        <v>-0.90124226842132704</v>
      </c>
      <c r="L198" s="287">
        <f t="shared" si="24"/>
        <v>90.755814607258458</v>
      </c>
      <c r="M198" s="344">
        <f t="shared" si="25"/>
        <v>78.915397940591788</v>
      </c>
      <c r="N198" s="344">
        <f t="shared" si="28"/>
        <v>-0.90124226842132704</v>
      </c>
      <c r="Q198" s="323">
        <f t="shared" si="26"/>
        <v>258.91539794059179</v>
      </c>
      <c r="R198" s="287">
        <f t="shared" si="27"/>
        <v>-0.90124226842132704</v>
      </c>
      <c r="T198" s="337"/>
    </row>
    <row r="199" spans="1:20" x14ac:dyDescent="0.25">
      <c r="A199" s="273">
        <v>182</v>
      </c>
      <c r="B199" s="323">
        <f t="shared" si="29"/>
        <v>271.75581460725846</v>
      </c>
      <c r="D199" s="287">
        <f t="shared" si="20"/>
        <v>259.8499812739251</v>
      </c>
      <c r="F199" s="273">
        <f t="shared" si="21"/>
        <v>0</v>
      </c>
      <c r="H199" s="273">
        <f t="shared" si="22"/>
        <v>0</v>
      </c>
      <c r="J199" s="287">
        <f t="shared" si="23"/>
        <v>-1.8022100097171465</v>
      </c>
      <c r="L199" s="287">
        <f t="shared" si="24"/>
        <v>91.755814607258458</v>
      </c>
      <c r="M199" s="344">
        <f t="shared" si="25"/>
        <v>79.849981273925096</v>
      </c>
      <c r="N199" s="344">
        <f t="shared" si="28"/>
        <v>-1.8022100097171465</v>
      </c>
      <c r="Q199" s="323">
        <f t="shared" si="26"/>
        <v>259.8499812739251</v>
      </c>
      <c r="R199" s="287">
        <f t="shared" si="27"/>
        <v>-1.8022100097171465</v>
      </c>
      <c r="T199" s="337"/>
    </row>
    <row r="200" spans="1:20" x14ac:dyDescent="0.25">
      <c r="A200" s="273">
        <v>183</v>
      </c>
      <c r="B200" s="323">
        <f t="shared" si="29"/>
        <v>272.75581460725846</v>
      </c>
      <c r="D200" s="287">
        <f t="shared" si="20"/>
        <v>260.78456460725846</v>
      </c>
      <c r="F200" s="273">
        <f t="shared" si="21"/>
        <v>0</v>
      </c>
      <c r="H200" s="273">
        <f t="shared" si="22"/>
        <v>0</v>
      </c>
      <c r="J200" s="287">
        <f t="shared" si="23"/>
        <v>-2.7026287803856053</v>
      </c>
      <c r="L200" s="287">
        <f t="shared" si="24"/>
        <v>92.755814607258458</v>
      </c>
      <c r="M200" s="344">
        <f t="shared" si="25"/>
        <v>80.78456460725846</v>
      </c>
      <c r="N200" s="344">
        <f t="shared" si="28"/>
        <v>-2.7026287803856053</v>
      </c>
      <c r="Q200" s="323">
        <f t="shared" si="26"/>
        <v>260.78456460725846</v>
      </c>
      <c r="R200" s="287">
        <f t="shared" si="27"/>
        <v>-2.7026287803856053</v>
      </c>
      <c r="T200" s="337"/>
    </row>
    <row r="201" spans="1:20" x14ac:dyDescent="0.25">
      <c r="A201" s="273">
        <v>184</v>
      </c>
      <c r="B201" s="323">
        <f t="shared" si="29"/>
        <v>273.75581460725846</v>
      </c>
      <c r="D201" s="287">
        <f t="shared" si="20"/>
        <v>261.71914794059177</v>
      </c>
      <c r="F201" s="273">
        <f t="shared" si="21"/>
        <v>0</v>
      </c>
      <c r="H201" s="273">
        <f t="shared" si="22"/>
        <v>0</v>
      </c>
      <c r="J201" s="287">
        <f t="shared" si="23"/>
        <v>-3.6022243041466293</v>
      </c>
      <c r="L201" s="287">
        <f t="shared" si="24"/>
        <v>93.755814607258458</v>
      </c>
      <c r="M201" s="344">
        <f t="shared" si="25"/>
        <v>81.719147940591768</v>
      </c>
      <c r="N201" s="344">
        <f t="shared" si="28"/>
        <v>-3.6022243041466293</v>
      </c>
      <c r="Q201" s="323">
        <f t="shared" si="26"/>
        <v>261.71914794059177</v>
      </c>
      <c r="R201" s="287">
        <f t="shared" si="27"/>
        <v>-3.6022243041466293</v>
      </c>
      <c r="T201" s="337"/>
    </row>
    <row r="202" spans="1:20" x14ac:dyDescent="0.25">
      <c r="A202" s="273">
        <v>185</v>
      </c>
      <c r="B202" s="323">
        <f t="shared" si="29"/>
        <v>274.75581460725846</v>
      </c>
      <c r="D202" s="287">
        <f t="shared" si="20"/>
        <v>262.65373127392513</v>
      </c>
      <c r="F202" s="273">
        <f t="shared" si="21"/>
        <v>0</v>
      </c>
      <c r="H202" s="273">
        <f t="shared" si="22"/>
        <v>0</v>
      </c>
      <c r="J202" s="287">
        <f t="shared" si="23"/>
        <v>-4.5007225554890562</v>
      </c>
      <c r="L202" s="287">
        <f t="shared" si="24"/>
        <v>94.755814607258458</v>
      </c>
      <c r="M202" s="344">
        <f t="shared" si="25"/>
        <v>82.653731273925132</v>
      </c>
      <c r="N202" s="344">
        <f t="shared" si="28"/>
        <v>-4.5007225554890562</v>
      </c>
      <c r="Q202" s="323">
        <f t="shared" si="26"/>
        <v>262.65373127392513</v>
      </c>
      <c r="R202" s="287">
        <f t="shared" si="27"/>
        <v>-4.5007225554890562</v>
      </c>
      <c r="T202" s="337"/>
    </row>
    <row r="203" spans="1:20" x14ac:dyDescent="0.25">
      <c r="A203" s="273">
        <v>186</v>
      </c>
      <c r="B203" s="323">
        <f t="shared" si="29"/>
        <v>275.75581460725846</v>
      </c>
      <c r="D203" s="287">
        <f t="shared" si="20"/>
        <v>263.58831460725844</v>
      </c>
      <c r="F203" s="273">
        <f t="shared" si="21"/>
        <v>0</v>
      </c>
      <c r="H203" s="273">
        <f t="shared" si="22"/>
        <v>0</v>
      </c>
      <c r="J203" s="287">
        <f t="shared" si="23"/>
        <v>-5.3978498431416266</v>
      </c>
      <c r="L203" s="287">
        <f t="shared" si="24"/>
        <v>95.755814607258458</v>
      </c>
      <c r="M203" s="344">
        <f t="shared" si="25"/>
        <v>83.58831460725844</v>
      </c>
      <c r="N203" s="344">
        <f t="shared" si="28"/>
        <v>-5.3978498431416266</v>
      </c>
      <c r="Q203" s="323">
        <f t="shared" si="26"/>
        <v>263.58831460725844</v>
      </c>
      <c r="R203" s="287">
        <f t="shared" si="27"/>
        <v>-5.3978498431416266</v>
      </c>
      <c r="T203" s="337"/>
    </row>
    <row r="204" spans="1:20" x14ac:dyDescent="0.25">
      <c r="A204" s="273">
        <v>187</v>
      </c>
      <c r="B204" s="323">
        <f t="shared" si="29"/>
        <v>276.75581460725846</v>
      </c>
      <c r="D204" s="287">
        <f t="shared" si="20"/>
        <v>264.5228979405918</v>
      </c>
      <c r="F204" s="273">
        <f t="shared" si="21"/>
        <v>0</v>
      </c>
      <c r="H204" s="273">
        <f t="shared" si="22"/>
        <v>0</v>
      </c>
      <c r="J204" s="287">
        <f t="shared" si="23"/>
        <v>-6.2933328934418071</v>
      </c>
      <c r="L204" s="287">
        <f t="shared" si="24"/>
        <v>96.755814607258458</v>
      </c>
      <c r="M204" s="344">
        <f t="shared" si="25"/>
        <v>84.522897940591804</v>
      </c>
      <c r="N204" s="344">
        <f t="shared" si="28"/>
        <v>-6.2933328934418071</v>
      </c>
      <c r="Q204" s="323">
        <f t="shared" si="26"/>
        <v>264.5228979405918</v>
      </c>
      <c r="R204" s="287">
        <f t="shared" si="27"/>
        <v>-6.2933328934418071</v>
      </c>
      <c r="T204" s="337"/>
    </row>
    <row r="205" spans="1:20" x14ac:dyDescent="0.25">
      <c r="A205" s="273">
        <v>188</v>
      </c>
      <c r="B205" s="323">
        <f t="shared" si="29"/>
        <v>277.75581460725846</v>
      </c>
      <c r="D205" s="287">
        <f t="shared" si="20"/>
        <v>265.45748127392511</v>
      </c>
      <c r="F205" s="273">
        <f t="shared" si="21"/>
        <v>0</v>
      </c>
      <c r="H205" s="273">
        <f t="shared" si="22"/>
        <v>0</v>
      </c>
      <c r="J205" s="287">
        <f t="shared" si="23"/>
        <v>-7.1868989335777833</v>
      </c>
      <c r="L205" s="287">
        <f t="shared" si="24"/>
        <v>97.755814607258458</v>
      </c>
      <c r="M205" s="344">
        <f t="shared" si="25"/>
        <v>85.457481273925112</v>
      </c>
      <c r="N205" s="344">
        <f t="shared" si="28"/>
        <v>-7.1868989335777833</v>
      </c>
      <c r="Q205" s="323">
        <f t="shared" si="26"/>
        <v>265.45748127392511</v>
      </c>
      <c r="R205" s="287">
        <f t="shared" si="27"/>
        <v>-7.1868989335777833</v>
      </c>
      <c r="T205" s="337"/>
    </row>
    <row r="206" spans="1:20" x14ac:dyDescent="0.25">
      <c r="A206" s="273">
        <v>189</v>
      </c>
      <c r="B206" s="323">
        <f t="shared" si="29"/>
        <v>278.75581460725846</v>
      </c>
      <c r="D206" s="287">
        <f t="shared" si="20"/>
        <v>266.39206460725848</v>
      </c>
      <c r="F206" s="273">
        <f t="shared" si="21"/>
        <v>0</v>
      </c>
      <c r="H206" s="273">
        <f t="shared" si="22"/>
        <v>0</v>
      </c>
      <c r="J206" s="287">
        <f t="shared" si="23"/>
        <v>-8.0782757746775147</v>
      </c>
      <c r="L206" s="287">
        <f t="shared" si="24"/>
        <v>98.755814607258458</v>
      </c>
      <c r="M206" s="344">
        <f t="shared" si="25"/>
        <v>86.392064607258476</v>
      </c>
      <c r="N206" s="344">
        <f t="shared" si="28"/>
        <v>-8.0782757746775147</v>
      </c>
      <c r="Q206" s="323">
        <f t="shared" si="26"/>
        <v>266.39206460725848</v>
      </c>
      <c r="R206" s="287">
        <f t="shared" si="27"/>
        <v>-8.0782757746775147</v>
      </c>
      <c r="T206" s="337"/>
    </row>
    <row r="207" spans="1:20" x14ac:dyDescent="0.25">
      <c r="A207" s="273">
        <v>190</v>
      </c>
      <c r="B207" s="323">
        <f t="shared" si="29"/>
        <v>279.75581460725846</v>
      </c>
      <c r="D207" s="287">
        <f t="shared" si="20"/>
        <v>267.32664794059178</v>
      </c>
      <c r="F207" s="273">
        <f t="shared" si="21"/>
        <v>0</v>
      </c>
      <c r="H207" s="273">
        <f t="shared" si="22"/>
        <v>0</v>
      </c>
      <c r="J207" s="287">
        <f t="shared" si="23"/>
        <v>-8.9671918947202904</v>
      </c>
      <c r="L207" s="287">
        <f t="shared" si="24"/>
        <v>99.755814607258458</v>
      </c>
      <c r="M207" s="344">
        <f t="shared" si="25"/>
        <v>87.326647940591783</v>
      </c>
      <c r="N207" s="344">
        <f t="shared" si="28"/>
        <v>-8.9671918947202904</v>
      </c>
      <c r="Q207" s="323">
        <f t="shared" si="26"/>
        <v>267.32664794059178</v>
      </c>
      <c r="R207" s="287">
        <f t="shared" si="27"/>
        <v>-8.9671918947202904</v>
      </c>
      <c r="T207" s="337"/>
    </row>
    <row r="208" spans="1:20" x14ac:dyDescent="0.25">
      <c r="A208" s="273">
        <v>191</v>
      </c>
      <c r="B208" s="323">
        <f t="shared" si="29"/>
        <v>280.75581460725846</v>
      </c>
      <c r="D208" s="287">
        <f t="shared" si="20"/>
        <v>268.26123127392515</v>
      </c>
      <c r="F208" s="273">
        <f t="shared" si="21"/>
        <v>0</v>
      </c>
      <c r="H208" s="273">
        <f t="shared" si="22"/>
        <v>0</v>
      </c>
      <c r="J208" s="287">
        <f t="shared" si="23"/>
        <v>-9.853376521244769</v>
      </c>
      <c r="L208" s="287">
        <f t="shared" si="24"/>
        <v>100.75581460725846</v>
      </c>
      <c r="M208" s="344">
        <f t="shared" si="25"/>
        <v>88.261231273925148</v>
      </c>
      <c r="N208" s="344">
        <f t="shared" si="28"/>
        <v>-9.853376521244769</v>
      </c>
      <c r="Q208" s="323">
        <f t="shared" si="26"/>
        <v>268.26123127392515</v>
      </c>
      <c r="R208" s="287">
        <f t="shared" si="27"/>
        <v>-9.853376521244769</v>
      </c>
      <c r="T208" s="337"/>
    </row>
    <row r="209" spans="1:20" x14ac:dyDescent="0.25">
      <c r="A209" s="273">
        <v>192</v>
      </c>
      <c r="B209" s="323">
        <f t="shared" si="29"/>
        <v>281.75581460725846</v>
      </c>
      <c r="D209" s="287">
        <f t="shared" ref="D209:D272" si="30">B209-A209/360*$E$11</f>
        <v>269.19581460725846</v>
      </c>
      <c r="F209" s="273">
        <f t="shared" ref="F209:F272" si="31">INT(B209/360)</f>
        <v>0</v>
      </c>
      <c r="H209" s="273">
        <f t="shared" ref="H209:H272" si="32">F209*360</f>
        <v>0</v>
      </c>
      <c r="J209" s="287">
        <f t="shared" ref="J209:J272" si="33">SIN(RADIANS(A209))*$E$7</f>
        <v>-10.7365597138291</v>
      </c>
      <c r="L209" s="287">
        <f t="shared" ref="L209:L272" si="34">B209-H209-180</f>
        <v>101.75581460725846</v>
      </c>
      <c r="M209" s="344">
        <f t="shared" ref="M209:M272" si="35">D209-INT(D209/360)*360-180</f>
        <v>89.195814607258455</v>
      </c>
      <c r="N209" s="344">
        <f t="shared" si="28"/>
        <v>-10.7365597138291</v>
      </c>
      <c r="Q209" s="323">
        <f t="shared" ref="Q209:Q272" si="36">D209</f>
        <v>269.19581460725846</v>
      </c>
      <c r="R209" s="287">
        <f t="shared" ref="R209:R272" si="37">N209</f>
        <v>-10.7365597138291</v>
      </c>
      <c r="T209" s="337"/>
    </row>
    <row r="210" spans="1:20" x14ac:dyDescent="0.25">
      <c r="A210" s="273">
        <v>193</v>
      </c>
      <c r="B210" s="323">
        <f t="shared" si="29"/>
        <v>282.75581460725846</v>
      </c>
      <c r="D210" s="287">
        <f t="shared" si="30"/>
        <v>270.13039794059182</v>
      </c>
      <c r="F210" s="273">
        <f t="shared" si="31"/>
        <v>0</v>
      </c>
      <c r="H210" s="273">
        <f t="shared" si="32"/>
        <v>0</v>
      </c>
      <c r="J210" s="287">
        <f t="shared" si="33"/>
        <v>-11.616472446317188</v>
      </c>
      <c r="L210" s="287">
        <f t="shared" si="34"/>
        <v>102.75581460725846</v>
      </c>
      <c r="M210" s="344">
        <f t="shared" si="35"/>
        <v>90.13039794059182</v>
      </c>
      <c r="N210" s="344">
        <f t="shared" ref="N210:N273" si="38">J210</f>
        <v>-11.616472446317188</v>
      </c>
      <c r="Q210" s="323">
        <f t="shared" si="36"/>
        <v>270.13039794059182</v>
      </c>
      <c r="R210" s="287">
        <f t="shared" si="37"/>
        <v>-11.616472446317188</v>
      </c>
      <c r="T210" s="337"/>
    </row>
    <row r="211" spans="1:20" x14ac:dyDescent="0.25">
      <c r="A211" s="273">
        <v>194</v>
      </c>
      <c r="B211" s="323">
        <f t="shared" ref="B211:B274" si="39">$B$17+A211</f>
        <v>283.75581460725846</v>
      </c>
      <c r="D211" s="287">
        <f t="shared" si="30"/>
        <v>271.06498127392513</v>
      </c>
      <c r="F211" s="273">
        <f t="shared" si="31"/>
        <v>0</v>
      </c>
      <c r="H211" s="273">
        <f t="shared" si="32"/>
        <v>0</v>
      </c>
      <c r="J211" s="287">
        <f t="shared" si="33"/>
        <v>-12.49284668876683</v>
      </c>
      <c r="L211" s="287">
        <f t="shared" si="34"/>
        <v>103.75581460725846</v>
      </c>
      <c r="M211" s="344">
        <f t="shared" si="35"/>
        <v>91.064981273925127</v>
      </c>
      <c r="N211" s="344">
        <f t="shared" si="38"/>
        <v>-12.49284668876683</v>
      </c>
      <c r="Q211" s="323">
        <f t="shared" si="36"/>
        <v>271.06498127392513</v>
      </c>
      <c r="R211" s="287">
        <f t="shared" si="37"/>
        <v>-12.49284668876683</v>
      </c>
      <c r="T211" s="337"/>
    </row>
    <row r="212" spans="1:20" x14ac:dyDescent="0.25">
      <c r="A212" s="273">
        <v>195</v>
      </c>
      <c r="B212" s="323">
        <f t="shared" si="39"/>
        <v>284.75581460725846</v>
      </c>
      <c r="D212" s="287">
        <f t="shared" si="30"/>
        <v>271.99956460725843</v>
      </c>
      <c r="F212" s="273">
        <f t="shared" si="31"/>
        <v>0</v>
      </c>
      <c r="H212" s="273">
        <f t="shared" si="32"/>
        <v>0</v>
      </c>
      <c r="J212" s="287">
        <f t="shared" si="33"/>
        <v>-13.365415489094174</v>
      </c>
      <c r="L212" s="287">
        <f t="shared" si="34"/>
        <v>104.75581460725846</v>
      </c>
      <c r="M212" s="344">
        <f t="shared" si="35"/>
        <v>91.999564607258435</v>
      </c>
      <c r="N212" s="344">
        <f t="shared" si="38"/>
        <v>-13.365415489094174</v>
      </c>
      <c r="Q212" s="323">
        <f t="shared" si="36"/>
        <v>271.99956460725843</v>
      </c>
      <c r="R212" s="287">
        <f t="shared" si="37"/>
        <v>-13.365415489094174</v>
      </c>
      <c r="T212" s="337"/>
    </row>
    <row r="213" spans="1:20" x14ac:dyDescent="0.25">
      <c r="A213" s="273">
        <v>196</v>
      </c>
      <c r="B213" s="323">
        <f t="shared" si="39"/>
        <v>285.75581460725846</v>
      </c>
      <c r="D213" s="287">
        <f t="shared" si="30"/>
        <v>272.9341479405918</v>
      </c>
      <c r="F213" s="273">
        <f t="shared" si="31"/>
        <v>0</v>
      </c>
      <c r="H213" s="273">
        <f t="shared" si="32"/>
        <v>0</v>
      </c>
      <c r="J213" s="287">
        <f t="shared" si="33"/>
        <v>-14.233913054389829</v>
      </c>
      <c r="L213" s="287">
        <f t="shared" si="34"/>
        <v>105.75581460725846</v>
      </c>
      <c r="M213" s="344">
        <f t="shared" si="35"/>
        <v>92.934147940591799</v>
      </c>
      <c r="N213" s="344">
        <f t="shared" si="38"/>
        <v>-14.233913054389829</v>
      </c>
      <c r="Q213" s="323">
        <f t="shared" si="36"/>
        <v>272.9341479405918</v>
      </c>
      <c r="R213" s="287">
        <f t="shared" si="37"/>
        <v>-14.233913054389829</v>
      </c>
      <c r="T213" s="337"/>
    </row>
    <row r="214" spans="1:20" x14ac:dyDescent="0.25">
      <c r="A214" s="273">
        <v>197</v>
      </c>
      <c r="B214" s="323">
        <f t="shared" si="39"/>
        <v>286.75581460725846</v>
      </c>
      <c r="D214" s="287">
        <f t="shared" si="30"/>
        <v>273.86873127392511</v>
      </c>
      <c r="F214" s="273">
        <f t="shared" si="31"/>
        <v>0</v>
      </c>
      <c r="H214" s="273">
        <f t="shared" si="32"/>
        <v>0</v>
      </c>
      <c r="J214" s="287">
        <f t="shared" si="33"/>
        <v>-15.098074831882126</v>
      </c>
      <c r="L214" s="287">
        <f t="shared" si="34"/>
        <v>106.75581460725846</v>
      </c>
      <c r="M214" s="344">
        <f t="shared" si="35"/>
        <v>93.868731273925107</v>
      </c>
      <c r="N214" s="344">
        <f t="shared" si="38"/>
        <v>-15.098074831882126</v>
      </c>
      <c r="Q214" s="323">
        <f t="shared" si="36"/>
        <v>273.86873127392511</v>
      </c>
      <c r="R214" s="287">
        <f t="shared" si="37"/>
        <v>-15.098074831882126</v>
      </c>
      <c r="T214" s="337"/>
    </row>
    <row r="215" spans="1:20" x14ac:dyDescent="0.25">
      <c r="A215" s="273">
        <v>198</v>
      </c>
      <c r="B215" s="323">
        <f t="shared" si="39"/>
        <v>287.75581460725846</v>
      </c>
      <c r="D215" s="287">
        <f t="shared" si="30"/>
        <v>274.80331460725847</v>
      </c>
      <c r="F215" s="273">
        <f t="shared" si="31"/>
        <v>0</v>
      </c>
      <c r="H215" s="273">
        <f t="shared" si="32"/>
        <v>0</v>
      </c>
      <c r="J215" s="287">
        <f t="shared" si="33"/>
        <v>-15.957637589522278</v>
      </c>
      <c r="L215" s="287">
        <f t="shared" si="34"/>
        <v>107.75581460725846</v>
      </c>
      <c r="M215" s="344">
        <f t="shared" si="35"/>
        <v>94.803314607258471</v>
      </c>
      <c r="N215" s="344">
        <f t="shared" si="38"/>
        <v>-15.957637589522278</v>
      </c>
      <c r="Q215" s="323">
        <f t="shared" si="36"/>
        <v>274.80331460725847</v>
      </c>
      <c r="R215" s="287">
        <f t="shared" si="37"/>
        <v>-15.957637589522278</v>
      </c>
      <c r="T215" s="337"/>
    </row>
    <row r="216" spans="1:20" x14ac:dyDescent="0.25">
      <c r="A216" s="273">
        <v>199</v>
      </c>
      <c r="B216" s="323">
        <f t="shared" si="39"/>
        <v>288.75581460725846</v>
      </c>
      <c r="D216" s="287">
        <f t="shared" si="30"/>
        <v>275.73789794059178</v>
      </c>
      <c r="F216" s="273">
        <f t="shared" si="31"/>
        <v>0</v>
      </c>
      <c r="H216" s="273">
        <f t="shared" si="32"/>
        <v>0</v>
      </c>
      <c r="J216" s="287">
        <f t="shared" si="33"/>
        <v>-16.812339496167574</v>
      </c>
      <c r="L216" s="287">
        <f t="shared" si="34"/>
        <v>108.75581460725846</v>
      </c>
      <c r="M216" s="344">
        <f t="shared" si="35"/>
        <v>95.737897940591779</v>
      </c>
      <c r="N216" s="344">
        <f t="shared" si="38"/>
        <v>-16.812339496167574</v>
      </c>
      <c r="Q216" s="323">
        <f t="shared" si="36"/>
        <v>275.73789794059178</v>
      </c>
      <c r="R216" s="287">
        <f t="shared" si="37"/>
        <v>-16.812339496167574</v>
      </c>
      <c r="T216" s="337"/>
    </row>
    <row r="217" spans="1:20" x14ac:dyDescent="0.25">
      <c r="A217" s="273">
        <v>200</v>
      </c>
      <c r="B217" s="323">
        <f t="shared" si="39"/>
        <v>289.75581460725846</v>
      </c>
      <c r="D217" s="287">
        <f t="shared" si="30"/>
        <v>276.67248127392514</v>
      </c>
      <c r="F217" s="273">
        <f t="shared" si="31"/>
        <v>0</v>
      </c>
      <c r="H217" s="273">
        <f t="shared" si="32"/>
        <v>0</v>
      </c>
      <c r="J217" s="287">
        <f t="shared" si="33"/>
        <v>-17.66192020133753</v>
      </c>
      <c r="L217" s="287">
        <f t="shared" si="34"/>
        <v>109.75581460725846</v>
      </c>
      <c r="M217" s="344">
        <f t="shared" si="35"/>
        <v>96.672481273925143</v>
      </c>
      <c r="N217" s="344">
        <f t="shared" si="38"/>
        <v>-17.66192020133753</v>
      </c>
      <c r="Q217" s="323">
        <f t="shared" si="36"/>
        <v>276.67248127392514</v>
      </c>
      <c r="R217" s="287">
        <f t="shared" si="37"/>
        <v>-17.66192020133753</v>
      </c>
      <c r="T217" s="337"/>
    </row>
    <row r="218" spans="1:20" x14ac:dyDescent="0.25">
      <c r="A218" s="273">
        <v>201</v>
      </c>
      <c r="B218" s="323">
        <f t="shared" si="39"/>
        <v>290.75581460725846</v>
      </c>
      <c r="D218" s="287">
        <f t="shared" si="30"/>
        <v>277.60706460725845</v>
      </c>
      <c r="F218" s="273">
        <f t="shared" si="31"/>
        <v>0</v>
      </c>
      <c r="H218" s="273">
        <f t="shared" si="32"/>
        <v>0</v>
      </c>
      <c r="J218" s="287">
        <f t="shared" si="33"/>
        <v>-18.506120914519315</v>
      </c>
      <c r="L218" s="287">
        <f t="shared" si="34"/>
        <v>110.75581460725846</v>
      </c>
      <c r="M218" s="344">
        <f t="shared" si="35"/>
        <v>97.607064607258451</v>
      </c>
      <c r="N218" s="344">
        <f t="shared" si="38"/>
        <v>-18.506120914519315</v>
      </c>
      <c r="Q218" s="323">
        <f t="shared" si="36"/>
        <v>277.60706460725845</v>
      </c>
      <c r="R218" s="287">
        <f t="shared" si="37"/>
        <v>-18.506120914519315</v>
      </c>
      <c r="T218" s="337"/>
    </row>
    <row r="219" spans="1:20" x14ac:dyDescent="0.25">
      <c r="A219" s="273">
        <v>202</v>
      </c>
      <c r="B219" s="323">
        <f t="shared" si="39"/>
        <v>291.75581460725846</v>
      </c>
      <c r="D219" s="287">
        <f t="shared" si="30"/>
        <v>278.54164794059182</v>
      </c>
      <c r="F219" s="273">
        <f t="shared" si="31"/>
        <v>0</v>
      </c>
      <c r="H219" s="273">
        <f t="shared" si="32"/>
        <v>0</v>
      </c>
      <c r="J219" s="287">
        <f t="shared" si="33"/>
        <v>-19.344684483997696</v>
      </c>
      <c r="L219" s="287">
        <f t="shared" si="34"/>
        <v>111.75581460725846</v>
      </c>
      <c r="M219" s="344">
        <f t="shared" si="35"/>
        <v>98.541647940591815</v>
      </c>
      <c r="N219" s="344">
        <f t="shared" si="38"/>
        <v>-19.344684483997696</v>
      </c>
      <c r="Q219" s="323">
        <f t="shared" si="36"/>
        <v>278.54164794059182</v>
      </c>
      <c r="R219" s="287">
        <f t="shared" si="37"/>
        <v>-19.344684483997696</v>
      </c>
      <c r="T219" s="337"/>
    </row>
    <row r="220" spans="1:20" x14ac:dyDescent="0.25">
      <c r="A220" s="273">
        <v>203</v>
      </c>
      <c r="B220" s="323">
        <f t="shared" si="39"/>
        <v>292.75581460725846</v>
      </c>
      <c r="D220" s="287">
        <f t="shared" si="30"/>
        <v>279.47623127392512</v>
      </c>
      <c r="F220" s="273">
        <f t="shared" si="31"/>
        <v>0</v>
      </c>
      <c r="H220" s="273">
        <f t="shared" si="32"/>
        <v>0</v>
      </c>
      <c r="J220" s="287">
        <f t="shared" si="33"/>
        <v>-20.177355475186086</v>
      </c>
      <c r="L220" s="287">
        <f t="shared" si="34"/>
        <v>112.75581460725846</v>
      </c>
      <c r="M220" s="344">
        <f t="shared" si="35"/>
        <v>99.476231273925123</v>
      </c>
      <c r="N220" s="344">
        <f t="shared" si="38"/>
        <v>-20.177355475186086</v>
      </c>
      <c r="Q220" s="323">
        <f t="shared" si="36"/>
        <v>279.47623127392512</v>
      </c>
      <c r="R220" s="287">
        <f t="shared" si="37"/>
        <v>-20.177355475186086</v>
      </c>
      <c r="T220" s="337"/>
    </row>
    <row r="221" spans="1:20" x14ac:dyDescent="0.25">
      <c r="A221" s="273">
        <v>204</v>
      </c>
      <c r="B221" s="323">
        <f t="shared" si="39"/>
        <v>293.75581460725846</v>
      </c>
      <c r="D221" s="287">
        <f t="shared" si="30"/>
        <v>280.41081460725843</v>
      </c>
      <c r="F221" s="273">
        <f t="shared" si="31"/>
        <v>0</v>
      </c>
      <c r="H221" s="273">
        <f t="shared" si="32"/>
        <v>0</v>
      </c>
      <c r="J221" s="287">
        <f t="shared" si="33"/>
        <v>-21.003880248434324</v>
      </c>
      <c r="L221" s="287">
        <f t="shared" si="34"/>
        <v>113.75581460725846</v>
      </c>
      <c r="M221" s="344">
        <f t="shared" si="35"/>
        <v>100.41081460725843</v>
      </c>
      <c r="N221" s="344">
        <f t="shared" si="38"/>
        <v>-21.003880248434324</v>
      </c>
      <c r="Q221" s="323">
        <f t="shared" si="36"/>
        <v>280.41081460725843</v>
      </c>
      <c r="R221" s="287">
        <f t="shared" si="37"/>
        <v>-21.003880248434324</v>
      </c>
      <c r="T221" s="337"/>
    </row>
    <row r="222" spans="1:20" x14ac:dyDescent="0.25">
      <c r="A222" s="273">
        <v>205</v>
      </c>
      <c r="B222" s="323">
        <f t="shared" si="39"/>
        <v>294.75581460725846</v>
      </c>
      <c r="D222" s="287">
        <f t="shared" si="30"/>
        <v>281.34539794059179</v>
      </c>
      <c r="F222" s="273">
        <f t="shared" si="31"/>
        <v>0</v>
      </c>
      <c r="H222" s="273">
        <f t="shared" si="32"/>
        <v>0</v>
      </c>
      <c r="J222" s="287">
        <f t="shared" si="33"/>
        <v>-21.824007036289711</v>
      </c>
      <c r="L222" s="287">
        <f t="shared" si="34"/>
        <v>114.75581460725846</v>
      </c>
      <c r="M222" s="344">
        <f t="shared" si="35"/>
        <v>101.34539794059179</v>
      </c>
      <c r="N222" s="344">
        <f t="shared" si="38"/>
        <v>-21.824007036289711</v>
      </c>
      <c r="Q222" s="323">
        <f t="shared" si="36"/>
        <v>281.34539794059179</v>
      </c>
      <c r="R222" s="287">
        <f t="shared" si="37"/>
        <v>-21.824007036289711</v>
      </c>
      <c r="T222" s="337"/>
    </row>
    <row r="223" spans="1:20" x14ac:dyDescent="0.25">
      <c r="A223" s="273">
        <v>206</v>
      </c>
      <c r="B223" s="323">
        <f t="shared" si="39"/>
        <v>295.75581460725846</v>
      </c>
      <c r="D223" s="287">
        <f t="shared" si="30"/>
        <v>282.2799812739251</v>
      </c>
      <c r="F223" s="273">
        <f t="shared" si="31"/>
        <v>0</v>
      </c>
      <c r="H223" s="273">
        <f t="shared" si="32"/>
        <v>0</v>
      </c>
      <c r="J223" s="287">
        <f t="shared" si="33"/>
        <v>-22.637486020187961</v>
      </c>
      <c r="L223" s="287">
        <f t="shared" si="34"/>
        <v>115.75581460725846</v>
      </c>
      <c r="M223" s="344">
        <f t="shared" si="35"/>
        <v>102.2799812739251</v>
      </c>
      <c r="N223" s="344">
        <f t="shared" si="38"/>
        <v>-22.637486020187961</v>
      </c>
      <c r="Q223" s="323">
        <f t="shared" si="36"/>
        <v>282.2799812739251</v>
      </c>
      <c r="R223" s="287">
        <f t="shared" si="37"/>
        <v>-22.637486020187961</v>
      </c>
      <c r="T223" s="337"/>
    </row>
    <row r="224" spans="1:20" x14ac:dyDescent="0.25">
      <c r="A224" s="273">
        <v>207</v>
      </c>
      <c r="B224" s="323">
        <f t="shared" si="39"/>
        <v>296.75581460725846</v>
      </c>
      <c r="D224" s="287">
        <f t="shared" si="30"/>
        <v>283.21456460725847</v>
      </c>
      <c r="F224" s="273">
        <f t="shared" si="31"/>
        <v>0</v>
      </c>
      <c r="H224" s="273">
        <f t="shared" si="32"/>
        <v>0</v>
      </c>
      <c r="J224" s="287">
        <f t="shared" si="33"/>
        <v>-23.444069406550192</v>
      </c>
      <c r="L224" s="287">
        <f t="shared" si="34"/>
        <v>116.75581460725846</v>
      </c>
      <c r="M224" s="344">
        <f t="shared" si="35"/>
        <v>103.21456460725847</v>
      </c>
      <c r="N224" s="344">
        <f t="shared" si="38"/>
        <v>-23.444069406550192</v>
      </c>
      <c r="Q224" s="323">
        <f t="shared" si="36"/>
        <v>283.21456460725847</v>
      </c>
      <c r="R224" s="287">
        <f t="shared" si="37"/>
        <v>-23.444069406550192</v>
      </c>
      <c r="T224" s="337"/>
    </row>
    <row r="225" spans="1:20" x14ac:dyDescent="0.25">
      <c r="A225" s="273">
        <v>208</v>
      </c>
      <c r="B225" s="323">
        <f t="shared" si="39"/>
        <v>297.75581460725846</v>
      </c>
      <c r="D225" s="287">
        <f t="shared" si="30"/>
        <v>284.14914794059177</v>
      </c>
      <c r="F225" s="273">
        <f t="shared" si="31"/>
        <v>0</v>
      </c>
      <c r="H225" s="273">
        <f t="shared" si="32"/>
        <v>0</v>
      </c>
      <c r="J225" s="287">
        <f t="shared" si="33"/>
        <v>-24.243511502263406</v>
      </c>
      <c r="L225" s="287">
        <f t="shared" si="34"/>
        <v>117.75581460725846</v>
      </c>
      <c r="M225" s="344">
        <f t="shared" si="35"/>
        <v>104.14914794059177</v>
      </c>
      <c r="N225" s="344">
        <f t="shared" si="38"/>
        <v>-24.243511502263406</v>
      </c>
      <c r="Q225" s="323">
        <f t="shared" si="36"/>
        <v>284.14914794059177</v>
      </c>
      <c r="R225" s="287">
        <f t="shared" si="37"/>
        <v>-24.243511502263406</v>
      </c>
      <c r="T225" s="337"/>
    </row>
    <row r="226" spans="1:20" x14ac:dyDescent="0.25">
      <c r="A226" s="273">
        <v>209</v>
      </c>
      <c r="B226" s="323">
        <f t="shared" si="39"/>
        <v>298.75581460725846</v>
      </c>
      <c r="D226" s="287">
        <f t="shared" si="30"/>
        <v>285.08373127392514</v>
      </c>
      <c r="F226" s="273">
        <f t="shared" si="31"/>
        <v>0</v>
      </c>
      <c r="H226" s="273">
        <f t="shared" si="32"/>
        <v>0</v>
      </c>
      <c r="J226" s="287">
        <f t="shared" si="33"/>
        <v>-25.035568789520841</v>
      </c>
      <c r="L226" s="287">
        <f t="shared" si="34"/>
        <v>118.75581460725846</v>
      </c>
      <c r="M226" s="344">
        <f t="shared" si="35"/>
        <v>105.08373127392514</v>
      </c>
      <c r="N226" s="344">
        <f t="shared" si="38"/>
        <v>-25.035568789520841</v>
      </c>
      <c r="Q226" s="323">
        <f t="shared" si="36"/>
        <v>285.08373127392514</v>
      </c>
      <c r="R226" s="287">
        <f t="shared" si="37"/>
        <v>-25.035568789520841</v>
      </c>
      <c r="T226" s="337"/>
    </row>
    <row r="227" spans="1:20" x14ac:dyDescent="0.25">
      <c r="A227" s="273">
        <v>210</v>
      </c>
      <c r="B227" s="323">
        <f t="shared" si="39"/>
        <v>299.75581460725846</v>
      </c>
      <c r="D227" s="287">
        <f t="shared" si="30"/>
        <v>286.01831460725845</v>
      </c>
      <c r="F227" s="273">
        <f t="shared" si="31"/>
        <v>0</v>
      </c>
      <c r="H227" s="273">
        <f t="shared" si="32"/>
        <v>0</v>
      </c>
      <c r="J227" s="287">
        <f t="shared" si="33"/>
        <v>-25.820000000000007</v>
      </c>
      <c r="L227" s="287">
        <f t="shared" si="34"/>
        <v>119.75581460725846</v>
      </c>
      <c r="M227" s="344">
        <f t="shared" si="35"/>
        <v>106.01831460725845</v>
      </c>
      <c r="N227" s="344">
        <f t="shared" si="38"/>
        <v>-25.820000000000007</v>
      </c>
      <c r="Q227" s="323">
        <f t="shared" si="36"/>
        <v>286.01831460725845</v>
      </c>
      <c r="R227" s="287">
        <f t="shared" si="37"/>
        <v>-25.820000000000007</v>
      </c>
      <c r="T227" s="337"/>
    </row>
    <row r="228" spans="1:20" x14ac:dyDescent="0.25">
      <c r="A228" s="273">
        <v>211</v>
      </c>
      <c r="B228" s="323">
        <f t="shared" si="39"/>
        <v>300.75581460725846</v>
      </c>
      <c r="D228" s="287">
        <f t="shared" si="30"/>
        <v>286.95289794059181</v>
      </c>
      <c r="F228" s="273">
        <f t="shared" si="31"/>
        <v>0</v>
      </c>
      <c r="H228" s="273">
        <f t="shared" si="32"/>
        <v>0</v>
      </c>
      <c r="J228" s="287">
        <f t="shared" si="33"/>
        <v>-26.596566188355197</v>
      </c>
      <c r="L228" s="287">
        <f t="shared" si="34"/>
        <v>120.75581460725846</v>
      </c>
      <c r="M228" s="344">
        <f t="shared" si="35"/>
        <v>106.95289794059181</v>
      </c>
      <c r="N228" s="344">
        <f t="shared" si="38"/>
        <v>-26.596566188355197</v>
      </c>
      <c r="Q228" s="323">
        <f t="shared" si="36"/>
        <v>286.95289794059181</v>
      </c>
      <c r="R228" s="287">
        <f t="shared" si="37"/>
        <v>-26.596566188355197</v>
      </c>
      <c r="T228" s="337"/>
    </row>
    <row r="229" spans="1:20" x14ac:dyDescent="0.25">
      <c r="A229" s="273">
        <v>212</v>
      </c>
      <c r="B229" s="323">
        <f t="shared" si="39"/>
        <v>301.75581460725846</v>
      </c>
      <c r="D229" s="287">
        <f t="shared" si="30"/>
        <v>287.88748127392512</v>
      </c>
      <c r="F229" s="273">
        <f t="shared" si="31"/>
        <v>0</v>
      </c>
      <c r="H229" s="273">
        <f t="shared" si="32"/>
        <v>0</v>
      </c>
      <c r="J229" s="287">
        <f t="shared" si="33"/>
        <v>-27.365030805002696</v>
      </c>
      <c r="L229" s="287">
        <f t="shared" si="34"/>
        <v>121.75581460725846</v>
      </c>
      <c r="M229" s="344">
        <f t="shared" si="35"/>
        <v>107.88748127392512</v>
      </c>
      <c r="N229" s="344">
        <f t="shared" si="38"/>
        <v>-27.365030805002696</v>
      </c>
      <c r="Q229" s="323">
        <f t="shared" si="36"/>
        <v>287.88748127392512</v>
      </c>
      <c r="R229" s="287">
        <f t="shared" si="37"/>
        <v>-27.365030805002696</v>
      </c>
      <c r="T229" s="337"/>
    </row>
    <row r="230" spans="1:20" x14ac:dyDescent="0.25">
      <c r="A230" s="273">
        <v>213</v>
      </c>
      <c r="B230" s="323">
        <f t="shared" si="39"/>
        <v>302.75581460725846</v>
      </c>
      <c r="D230" s="287">
        <f t="shared" si="30"/>
        <v>288.82206460725848</v>
      </c>
      <c r="F230" s="273">
        <f t="shared" si="31"/>
        <v>0</v>
      </c>
      <c r="H230" s="273">
        <f t="shared" si="32"/>
        <v>0</v>
      </c>
      <c r="J230" s="287">
        <f t="shared" si="33"/>
        <v>-28.125159768175997</v>
      </c>
      <c r="L230" s="287">
        <f t="shared" si="34"/>
        <v>122.75581460725846</v>
      </c>
      <c r="M230" s="344">
        <f t="shared" si="35"/>
        <v>108.82206460725848</v>
      </c>
      <c r="N230" s="344">
        <f t="shared" si="38"/>
        <v>-28.125159768175997</v>
      </c>
      <c r="Q230" s="323">
        <f t="shared" si="36"/>
        <v>288.82206460725848</v>
      </c>
      <c r="R230" s="287">
        <f t="shared" si="37"/>
        <v>-28.125159768175997</v>
      </c>
      <c r="T230" s="337"/>
    </row>
    <row r="231" spans="1:20" x14ac:dyDescent="0.25">
      <c r="A231" s="273">
        <v>214</v>
      </c>
      <c r="B231" s="323">
        <f t="shared" si="39"/>
        <v>303.75581460725846</v>
      </c>
      <c r="D231" s="287">
        <f t="shared" si="30"/>
        <v>289.75664794059179</v>
      </c>
      <c r="F231" s="273">
        <f t="shared" si="31"/>
        <v>0</v>
      </c>
      <c r="H231" s="273">
        <f t="shared" si="32"/>
        <v>0</v>
      </c>
      <c r="J231" s="287">
        <f t="shared" si="33"/>
        <v>-28.876721535229358</v>
      </c>
      <c r="L231" s="287">
        <f t="shared" si="34"/>
        <v>123.75581460725846</v>
      </c>
      <c r="M231" s="344">
        <f t="shared" si="35"/>
        <v>109.75664794059179</v>
      </c>
      <c r="N231" s="344">
        <f t="shared" si="38"/>
        <v>-28.876721535229358</v>
      </c>
      <c r="Q231" s="323">
        <f t="shared" si="36"/>
        <v>289.75664794059179</v>
      </c>
      <c r="R231" s="287">
        <f t="shared" si="37"/>
        <v>-28.876721535229358</v>
      </c>
      <c r="T231" s="337"/>
    </row>
    <row r="232" spans="1:20" x14ac:dyDescent="0.25">
      <c r="A232" s="273">
        <v>215</v>
      </c>
      <c r="B232" s="323">
        <f t="shared" si="39"/>
        <v>304.75581460725846</v>
      </c>
      <c r="D232" s="287">
        <f t="shared" si="30"/>
        <v>290.6912312739251</v>
      </c>
      <c r="F232" s="273">
        <f t="shared" si="31"/>
        <v>0</v>
      </c>
      <c r="H232" s="273">
        <f t="shared" si="32"/>
        <v>0</v>
      </c>
      <c r="J232" s="287">
        <f t="shared" si="33"/>
        <v>-29.619487173168025</v>
      </c>
      <c r="L232" s="287">
        <f t="shared" si="34"/>
        <v>124.75581460725846</v>
      </c>
      <c r="M232" s="344">
        <f t="shared" si="35"/>
        <v>110.6912312739251</v>
      </c>
      <c r="N232" s="344">
        <f t="shared" si="38"/>
        <v>-29.619487173168025</v>
      </c>
      <c r="Q232" s="323">
        <f t="shared" si="36"/>
        <v>290.6912312739251</v>
      </c>
      <c r="R232" s="287">
        <f t="shared" si="37"/>
        <v>-29.619487173168025</v>
      </c>
      <c r="T232" s="337"/>
    </row>
    <row r="233" spans="1:20" x14ac:dyDescent="0.25">
      <c r="A233" s="273">
        <v>216</v>
      </c>
      <c r="B233" s="323">
        <f t="shared" si="39"/>
        <v>305.75581460725846</v>
      </c>
      <c r="D233" s="287">
        <f t="shared" si="30"/>
        <v>291.62581460725846</v>
      </c>
      <c r="F233" s="273">
        <f t="shared" si="31"/>
        <v>0</v>
      </c>
      <c r="H233" s="273">
        <f t="shared" si="32"/>
        <v>0</v>
      </c>
      <c r="J233" s="287">
        <f t="shared" si="33"/>
        <v>-30.353230428383306</v>
      </c>
      <c r="L233" s="287">
        <f t="shared" si="34"/>
        <v>125.75581460725846</v>
      </c>
      <c r="M233" s="344">
        <f t="shared" si="35"/>
        <v>111.62581460725846</v>
      </c>
      <c r="N233" s="344">
        <f t="shared" si="38"/>
        <v>-30.353230428383306</v>
      </c>
      <c r="Q233" s="323">
        <f t="shared" si="36"/>
        <v>291.62581460725846</v>
      </c>
      <c r="R233" s="287">
        <f t="shared" si="37"/>
        <v>-30.353230428383306</v>
      </c>
      <c r="T233" s="337"/>
    </row>
    <row r="234" spans="1:20" x14ac:dyDescent="0.25">
      <c r="A234" s="273">
        <v>217</v>
      </c>
      <c r="B234" s="323">
        <f t="shared" si="39"/>
        <v>306.75581460725846</v>
      </c>
      <c r="D234" s="287">
        <f t="shared" si="30"/>
        <v>292.56039794059177</v>
      </c>
      <c r="F234" s="273">
        <f t="shared" si="31"/>
        <v>0</v>
      </c>
      <c r="H234" s="273">
        <f t="shared" si="32"/>
        <v>0</v>
      </c>
      <c r="J234" s="287">
        <f t="shared" si="33"/>
        <v>-31.077727795571779</v>
      </c>
      <c r="L234" s="287">
        <f t="shared" si="34"/>
        <v>126.75581460725846</v>
      </c>
      <c r="M234" s="344">
        <f t="shared" si="35"/>
        <v>112.56039794059177</v>
      </c>
      <c r="N234" s="344">
        <f t="shared" si="38"/>
        <v>-31.077727795571779</v>
      </c>
      <c r="Q234" s="323">
        <f t="shared" si="36"/>
        <v>292.56039794059177</v>
      </c>
      <c r="R234" s="287">
        <f t="shared" si="37"/>
        <v>-31.077727795571779</v>
      </c>
      <c r="T234" s="337"/>
    </row>
    <row r="235" spans="1:20" x14ac:dyDescent="0.25">
      <c r="A235" s="273">
        <v>218</v>
      </c>
      <c r="B235" s="323">
        <f t="shared" si="39"/>
        <v>307.75581460725846</v>
      </c>
      <c r="D235" s="287">
        <f t="shared" si="30"/>
        <v>293.49498127392513</v>
      </c>
      <c r="F235" s="273">
        <f t="shared" si="31"/>
        <v>0</v>
      </c>
      <c r="H235" s="273">
        <f t="shared" si="32"/>
        <v>0</v>
      </c>
      <c r="J235" s="287">
        <f t="shared" si="33"/>
        <v>-31.792758585816991</v>
      </c>
      <c r="L235" s="287">
        <f t="shared" si="34"/>
        <v>127.75581460725846</v>
      </c>
      <c r="M235" s="344">
        <f t="shared" si="35"/>
        <v>113.49498127392513</v>
      </c>
      <c r="N235" s="344">
        <f t="shared" si="38"/>
        <v>-31.792758585816991</v>
      </c>
      <c r="Q235" s="323">
        <f t="shared" si="36"/>
        <v>293.49498127392513</v>
      </c>
      <c r="R235" s="287">
        <f t="shared" si="37"/>
        <v>-31.792758585816991</v>
      </c>
      <c r="T235" s="337"/>
    </row>
    <row r="236" spans="1:20" x14ac:dyDescent="0.25">
      <c r="A236" s="273">
        <v>219</v>
      </c>
      <c r="B236" s="323">
        <f t="shared" si="39"/>
        <v>308.75581460725846</v>
      </c>
      <c r="D236" s="287">
        <f t="shared" si="30"/>
        <v>294.42956460725844</v>
      </c>
      <c r="F236" s="273">
        <f t="shared" si="31"/>
        <v>0</v>
      </c>
      <c r="H236" s="273">
        <f t="shared" si="32"/>
        <v>0</v>
      </c>
      <c r="J236" s="287">
        <f t="shared" si="33"/>
        <v>-32.498104993813612</v>
      </c>
      <c r="L236" s="287">
        <f t="shared" si="34"/>
        <v>128.75581460725846</v>
      </c>
      <c r="M236" s="344">
        <f t="shared" si="35"/>
        <v>114.42956460725844</v>
      </c>
      <c r="N236" s="344">
        <f t="shared" si="38"/>
        <v>-32.498104993813612</v>
      </c>
      <c r="Q236" s="323">
        <f t="shared" si="36"/>
        <v>294.42956460725844</v>
      </c>
      <c r="R236" s="287">
        <f t="shared" si="37"/>
        <v>-32.498104993813612</v>
      </c>
      <c r="T236" s="337"/>
    </row>
    <row r="237" spans="1:20" x14ac:dyDescent="0.25">
      <c r="A237" s="273">
        <v>220</v>
      </c>
      <c r="B237" s="323">
        <f t="shared" si="39"/>
        <v>309.75581460725846</v>
      </c>
      <c r="D237" s="287">
        <f t="shared" si="30"/>
        <v>295.36414794059181</v>
      </c>
      <c r="F237" s="273">
        <f t="shared" si="31"/>
        <v>0</v>
      </c>
      <c r="H237" s="273">
        <f t="shared" si="32"/>
        <v>0</v>
      </c>
      <c r="J237" s="287">
        <f t="shared" si="33"/>
        <v>-33.193552164212889</v>
      </c>
      <c r="L237" s="287">
        <f t="shared" si="34"/>
        <v>129.75581460725846</v>
      </c>
      <c r="M237" s="344">
        <f t="shared" si="35"/>
        <v>115.36414794059181</v>
      </c>
      <c r="N237" s="344">
        <f t="shared" si="38"/>
        <v>-33.193552164212889</v>
      </c>
      <c r="Q237" s="323">
        <f t="shared" si="36"/>
        <v>295.36414794059181</v>
      </c>
      <c r="R237" s="287">
        <f t="shared" si="37"/>
        <v>-33.193552164212889</v>
      </c>
      <c r="T237" s="337"/>
    </row>
    <row r="238" spans="1:20" x14ac:dyDescent="0.25">
      <c r="A238" s="273">
        <v>221</v>
      </c>
      <c r="B238" s="323">
        <f t="shared" si="39"/>
        <v>310.75581460725846</v>
      </c>
      <c r="D238" s="287">
        <f t="shared" si="30"/>
        <v>296.29873127392511</v>
      </c>
      <c r="F238" s="273">
        <f t="shared" si="31"/>
        <v>0</v>
      </c>
      <c r="H238" s="273">
        <f t="shared" si="32"/>
        <v>0</v>
      </c>
      <c r="J238" s="287">
        <f t="shared" si="33"/>
        <v>-33.878888257069782</v>
      </c>
      <c r="L238" s="287">
        <f t="shared" si="34"/>
        <v>130.75581460725846</v>
      </c>
      <c r="M238" s="344">
        <f t="shared" si="35"/>
        <v>116.29873127392511</v>
      </c>
      <c r="N238" s="344">
        <f t="shared" si="38"/>
        <v>-33.878888257069782</v>
      </c>
      <c r="Q238" s="323">
        <f t="shared" si="36"/>
        <v>296.29873127392511</v>
      </c>
      <c r="R238" s="287">
        <f t="shared" si="37"/>
        <v>-33.878888257069782</v>
      </c>
      <c r="T238" s="337"/>
    </row>
    <row r="239" spans="1:20" x14ac:dyDescent="0.25">
      <c r="A239" s="273">
        <v>222</v>
      </c>
      <c r="B239" s="323">
        <f t="shared" si="39"/>
        <v>311.75581460725846</v>
      </c>
      <c r="D239" s="287">
        <f t="shared" si="30"/>
        <v>297.23331460725848</v>
      </c>
      <c r="F239" s="273">
        <f t="shared" si="31"/>
        <v>0</v>
      </c>
      <c r="H239" s="273">
        <f t="shared" si="32"/>
        <v>0</v>
      </c>
      <c r="J239" s="287">
        <f t="shared" si="33"/>
        <v>-34.553904512371439</v>
      </c>
      <c r="L239" s="287">
        <f t="shared" si="34"/>
        <v>131.75581460725846</v>
      </c>
      <c r="M239" s="344">
        <f t="shared" si="35"/>
        <v>117.23331460725848</v>
      </c>
      <c r="N239" s="344">
        <f t="shared" si="38"/>
        <v>-34.553904512371439</v>
      </c>
      <c r="Q239" s="323">
        <f t="shared" si="36"/>
        <v>297.23331460725848</v>
      </c>
      <c r="R239" s="287">
        <f t="shared" si="37"/>
        <v>-34.553904512371439</v>
      </c>
      <c r="T239" s="337"/>
    </row>
    <row r="240" spans="1:20" x14ac:dyDescent="0.25">
      <c r="A240" s="273">
        <v>223</v>
      </c>
      <c r="B240" s="323">
        <f t="shared" si="39"/>
        <v>312.75581460725846</v>
      </c>
      <c r="D240" s="287">
        <f t="shared" si="30"/>
        <v>298.16789794059179</v>
      </c>
      <c r="F240" s="273">
        <f t="shared" si="31"/>
        <v>0</v>
      </c>
      <c r="H240" s="273">
        <f t="shared" si="32"/>
        <v>0</v>
      </c>
      <c r="J240" s="287">
        <f t="shared" si="33"/>
        <v>-35.218395313627418</v>
      </c>
      <c r="L240" s="287">
        <f t="shared" si="34"/>
        <v>132.75581460725846</v>
      </c>
      <c r="M240" s="344">
        <f t="shared" si="35"/>
        <v>118.16789794059179</v>
      </c>
      <c r="N240" s="344">
        <f t="shared" si="38"/>
        <v>-35.218395313627418</v>
      </c>
      <c r="Q240" s="323">
        <f t="shared" si="36"/>
        <v>298.16789794059179</v>
      </c>
      <c r="R240" s="287">
        <f t="shared" si="37"/>
        <v>-35.218395313627418</v>
      </c>
      <c r="T240" s="337"/>
    </row>
    <row r="241" spans="1:20" x14ac:dyDescent="0.25">
      <c r="A241" s="273">
        <v>224</v>
      </c>
      <c r="B241" s="323">
        <f t="shared" si="39"/>
        <v>313.75581460725846</v>
      </c>
      <c r="D241" s="287">
        <f t="shared" si="30"/>
        <v>299.10248127392515</v>
      </c>
      <c r="F241" s="273">
        <f t="shared" si="31"/>
        <v>0</v>
      </c>
      <c r="H241" s="273">
        <f t="shared" si="32"/>
        <v>0</v>
      </c>
      <c r="J241" s="287">
        <f t="shared" si="33"/>
        <v>-35.872158250502622</v>
      </c>
      <c r="L241" s="287">
        <f t="shared" si="34"/>
        <v>133.75581460725846</v>
      </c>
      <c r="M241" s="344">
        <f t="shared" si="35"/>
        <v>119.10248127392515</v>
      </c>
      <c r="N241" s="344">
        <f t="shared" si="38"/>
        <v>-35.872158250502622</v>
      </c>
      <c r="Q241" s="323">
        <f t="shared" si="36"/>
        <v>299.10248127392515</v>
      </c>
      <c r="R241" s="287">
        <f t="shared" si="37"/>
        <v>-35.872158250502622</v>
      </c>
      <c r="T241" s="337"/>
    </row>
    <row r="242" spans="1:20" x14ac:dyDescent="0.25">
      <c r="A242" s="273">
        <v>225</v>
      </c>
      <c r="B242" s="323">
        <f t="shared" si="39"/>
        <v>314.75581460725846</v>
      </c>
      <c r="D242" s="287">
        <f t="shared" si="30"/>
        <v>300.03706460725846</v>
      </c>
      <c r="F242" s="273">
        <f t="shared" si="31"/>
        <v>0</v>
      </c>
      <c r="H242" s="273">
        <f t="shared" si="32"/>
        <v>0</v>
      </c>
      <c r="J242" s="287">
        <f t="shared" si="33"/>
        <v>-36.514994180473309</v>
      </c>
      <c r="L242" s="287">
        <f t="shared" si="34"/>
        <v>134.75581460725846</v>
      </c>
      <c r="M242" s="344">
        <f t="shared" si="35"/>
        <v>120.03706460725846</v>
      </c>
      <c r="N242" s="344">
        <f t="shared" si="38"/>
        <v>-36.514994180473309</v>
      </c>
      <c r="Q242" s="323">
        <f t="shared" si="36"/>
        <v>300.03706460725846</v>
      </c>
      <c r="R242" s="287">
        <f t="shared" si="37"/>
        <v>-36.514994180473309</v>
      </c>
      <c r="T242" s="337"/>
    </row>
    <row r="243" spans="1:20" x14ac:dyDescent="0.25">
      <c r="A243" s="273">
        <v>226</v>
      </c>
      <c r="B243" s="323">
        <f t="shared" si="39"/>
        <v>315.75581460725846</v>
      </c>
      <c r="D243" s="287">
        <f t="shared" si="30"/>
        <v>300.97164794059177</v>
      </c>
      <c r="F243" s="273">
        <f t="shared" si="31"/>
        <v>0</v>
      </c>
      <c r="H243" s="273">
        <f t="shared" si="32"/>
        <v>0</v>
      </c>
      <c r="J243" s="287">
        <f t="shared" si="33"/>
        <v>-37.146707289487949</v>
      </c>
      <c r="L243" s="287">
        <f t="shared" si="34"/>
        <v>135.75581460725846</v>
      </c>
      <c r="M243" s="344">
        <f t="shared" si="35"/>
        <v>120.97164794059177</v>
      </c>
      <c r="N243" s="344">
        <f t="shared" si="38"/>
        <v>-37.146707289487949</v>
      </c>
      <c r="Q243" s="323">
        <f t="shared" si="36"/>
        <v>300.97164794059177</v>
      </c>
      <c r="R243" s="287">
        <f t="shared" si="37"/>
        <v>-37.146707289487949</v>
      </c>
      <c r="T243" s="337"/>
    </row>
    <row r="244" spans="1:20" x14ac:dyDescent="0.25">
      <c r="A244" s="273">
        <v>227</v>
      </c>
      <c r="B244" s="323">
        <f t="shared" si="39"/>
        <v>316.75581460725846</v>
      </c>
      <c r="D244" s="287">
        <f t="shared" si="30"/>
        <v>301.90623127392513</v>
      </c>
      <c r="F244" s="273">
        <f t="shared" si="31"/>
        <v>0</v>
      </c>
      <c r="H244" s="273">
        <f t="shared" si="32"/>
        <v>0</v>
      </c>
      <c r="J244" s="287">
        <f t="shared" si="33"/>
        <v>-37.767105151613961</v>
      </c>
      <c r="L244" s="287">
        <f t="shared" si="34"/>
        <v>136.75581460725846</v>
      </c>
      <c r="M244" s="344">
        <f t="shared" si="35"/>
        <v>121.90623127392513</v>
      </c>
      <c r="N244" s="344">
        <f t="shared" si="38"/>
        <v>-37.767105151613961</v>
      </c>
      <c r="Q244" s="323">
        <f t="shared" si="36"/>
        <v>301.90623127392513</v>
      </c>
      <c r="R244" s="287">
        <f t="shared" si="37"/>
        <v>-37.767105151613961</v>
      </c>
      <c r="T244" s="337"/>
    </row>
    <row r="245" spans="1:20" x14ac:dyDescent="0.25">
      <c r="A245" s="273">
        <v>228</v>
      </c>
      <c r="B245" s="323">
        <f t="shared" si="39"/>
        <v>317.75581460725846</v>
      </c>
      <c r="D245" s="287">
        <f t="shared" si="30"/>
        <v>302.84081460725844</v>
      </c>
      <c r="F245" s="273">
        <f t="shared" si="31"/>
        <v>0</v>
      </c>
      <c r="H245" s="273">
        <f t="shared" si="32"/>
        <v>0</v>
      </c>
      <c r="J245" s="287">
        <f t="shared" si="33"/>
        <v>-38.375998787652648</v>
      </c>
      <c r="L245" s="287">
        <f t="shared" si="34"/>
        <v>137.75581460725846</v>
      </c>
      <c r="M245" s="344">
        <f t="shared" si="35"/>
        <v>122.84081460725844</v>
      </c>
      <c r="N245" s="344">
        <f t="shared" si="38"/>
        <v>-38.375998787652648</v>
      </c>
      <c r="Q245" s="323">
        <f t="shared" si="36"/>
        <v>302.84081460725844</v>
      </c>
      <c r="R245" s="287">
        <f t="shared" si="37"/>
        <v>-38.375998787652648</v>
      </c>
      <c r="T245" s="337"/>
    </row>
    <row r="246" spans="1:20" x14ac:dyDescent="0.25">
      <c r="A246" s="273">
        <v>229</v>
      </c>
      <c r="B246" s="323">
        <f t="shared" si="39"/>
        <v>318.75581460725846</v>
      </c>
      <c r="D246" s="287">
        <f t="shared" si="30"/>
        <v>303.7753979405918</v>
      </c>
      <c r="F246" s="273">
        <f t="shared" si="31"/>
        <v>0</v>
      </c>
      <c r="H246" s="273">
        <f t="shared" si="32"/>
        <v>0</v>
      </c>
      <c r="J246" s="287">
        <f t="shared" si="33"/>
        <v>-38.973202722703945</v>
      </c>
      <c r="L246" s="287">
        <f t="shared" si="34"/>
        <v>138.75581460725846</v>
      </c>
      <c r="M246" s="344">
        <f t="shared" si="35"/>
        <v>123.7753979405918</v>
      </c>
      <c r="N246" s="344">
        <f t="shared" si="38"/>
        <v>-38.973202722703945</v>
      </c>
      <c r="Q246" s="323">
        <f t="shared" si="36"/>
        <v>303.7753979405918</v>
      </c>
      <c r="R246" s="287">
        <f t="shared" si="37"/>
        <v>-38.973202722703945</v>
      </c>
      <c r="T246" s="337"/>
    </row>
    <row r="247" spans="1:20" x14ac:dyDescent="0.25">
      <c r="A247" s="273">
        <v>230</v>
      </c>
      <c r="B247" s="323">
        <f t="shared" si="39"/>
        <v>319.75581460725846</v>
      </c>
      <c r="D247" s="287">
        <f t="shared" si="30"/>
        <v>304.70998127392511</v>
      </c>
      <c r="F247" s="273">
        <f t="shared" si="31"/>
        <v>0</v>
      </c>
      <c r="H247" s="273">
        <f t="shared" si="32"/>
        <v>0</v>
      </c>
      <c r="J247" s="287">
        <f t="shared" si="33"/>
        <v>-39.558535042664019</v>
      </c>
      <c r="L247" s="287">
        <f t="shared" si="34"/>
        <v>139.75581460725846</v>
      </c>
      <c r="M247" s="344">
        <f t="shared" si="35"/>
        <v>124.70998127392511</v>
      </c>
      <c r="N247" s="344">
        <f t="shared" si="38"/>
        <v>-39.558535042664019</v>
      </c>
      <c r="Q247" s="323">
        <f t="shared" si="36"/>
        <v>304.70998127392511</v>
      </c>
      <c r="R247" s="287">
        <f t="shared" si="37"/>
        <v>-39.558535042664019</v>
      </c>
      <c r="T247" s="337"/>
    </row>
    <row r="248" spans="1:20" x14ac:dyDescent="0.25">
      <c r="A248" s="273">
        <v>231</v>
      </c>
      <c r="B248" s="323">
        <f t="shared" si="39"/>
        <v>320.75581460725846</v>
      </c>
      <c r="D248" s="287">
        <f t="shared" si="30"/>
        <v>305.64456460725847</v>
      </c>
      <c r="F248" s="273">
        <f t="shared" si="31"/>
        <v>0</v>
      </c>
      <c r="H248" s="273">
        <f t="shared" si="32"/>
        <v>0</v>
      </c>
      <c r="J248" s="287">
        <f t="shared" si="33"/>
        <v>-40.131817449637964</v>
      </c>
      <c r="L248" s="287">
        <f t="shared" si="34"/>
        <v>140.75581460725846</v>
      </c>
      <c r="M248" s="344">
        <f t="shared" si="35"/>
        <v>125.64456460725847</v>
      </c>
      <c r="N248" s="344">
        <f t="shared" si="38"/>
        <v>-40.131817449637964</v>
      </c>
      <c r="Q248" s="323">
        <f t="shared" si="36"/>
        <v>305.64456460725847</v>
      </c>
      <c r="R248" s="287">
        <f t="shared" si="37"/>
        <v>-40.131817449637964</v>
      </c>
      <c r="T248" s="337"/>
    </row>
    <row r="249" spans="1:20" x14ac:dyDescent="0.25">
      <c r="A249" s="273">
        <v>232</v>
      </c>
      <c r="B249" s="323">
        <f t="shared" si="39"/>
        <v>321.75581460725846</v>
      </c>
      <c r="D249" s="287">
        <f t="shared" si="30"/>
        <v>306.57914794059178</v>
      </c>
      <c r="F249" s="273">
        <f t="shared" si="31"/>
        <v>0</v>
      </c>
      <c r="H249" s="273">
        <f t="shared" si="32"/>
        <v>0</v>
      </c>
      <c r="J249" s="287">
        <f t="shared" si="33"/>
        <v>-40.692875316251133</v>
      </c>
      <c r="L249" s="287">
        <f t="shared" si="34"/>
        <v>141.75581460725846</v>
      </c>
      <c r="M249" s="344">
        <f t="shared" si="35"/>
        <v>126.57914794059178</v>
      </c>
      <c r="N249" s="344">
        <f t="shared" si="38"/>
        <v>-40.692875316251133</v>
      </c>
      <c r="Q249" s="323">
        <f t="shared" si="36"/>
        <v>306.57914794059178</v>
      </c>
      <c r="R249" s="287">
        <f t="shared" si="37"/>
        <v>-40.692875316251133</v>
      </c>
      <c r="T249" s="337"/>
    </row>
    <row r="250" spans="1:20" x14ac:dyDescent="0.25">
      <c r="A250" s="273">
        <v>233</v>
      </c>
      <c r="B250" s="323">
        <f t="shared" si="39"/>
        <v>322.75581460725846</v>
      </c>
      <c r="D250" s="287">
        <f t="shared" si="30"/>
        <v>307.51373127392515</v>
      </c>
      <c r="F250" s="273">
        <f t="shared" si="31"/>
        <v>0</v>
      </c>
      <c r="H250" s="273">
        <f t="shared" si="32"/>
        <v>0</v>
      </c>
      <c r="J250" s="287">
        <f t="shared" si="33"/>
        <v>-41.241537738842204</v>
      </c>
      <c r="L250" s="287">
        <f t="shared" si="34"/>
        <v>142.75581460725846</v>
      </c>
      <c r="M250" s="344">
        <f t="shared" si="35"/>
        <v>127.51373127392515</v>
      </c>
      <c r="N250" s="344">
        <f t="shared" si="38"/>
        <v>-41.241537738842204</v>
      </c>
      <c r="Q250" s="323">
        <f t="shared" si="36"/>
        <v>307.51373127392515</v>
      </c>
      <c r="R250" s="287">
        <f t="shared" si="37"/>
        <v>-41.241537738842204</v>
      </c>
      <c r="T250" s="337"/>
    </row>
    <row r="251" spans="1:20" x14ac:dyDescent="0.25">
      <c r="A251" s="273">
        <v>234</v>
      </c>
      <c r="B251" s="323">
        <f t="shared" si="39"/>
        <v>323.75581460725846</v>
      </c>
      <c r="D251" s="287">
        <f t="shared" si="30"/>
        <v>308.44831460725845</v>
      </c>
      <c r="F251" s="273">
        <f t="shared" si="31"/>
        <v>0</v>
      </c>
      <c r="H251" s="273">
        <f t="shared" si="32"/>
        <v>0</v>
      </c>
      <c r="J251" s="287">
        <f t="shared" si="33"/>
        <v>-41.777637589522278</v>
      </c>
      <c r="L251" s="287">
        <f t="shared" si="34"/>
        <v>143.75581460725846</v>
      </c>
      <c r="M251" s="344">
        <f t="shared" si="35"/>
        <v>128.44831460725845</v>
      </c>
      <c r="N251" s="344">
        <f t="shared" si="38"/>
        <v>-41.777637589522278</v>
      </c>
      <c r="Q251" s="323">
        <f t="shared" si="36"/>
        <v>308.44831460725845</v>
      </c>
      <c r="R251" s="287">
        <f t="shared" si="37"/>
        <v>-41.777637589522278</v>
      </c>
      <c r="T251" s="337"/>
    </row>
    <row r="252" spans="1:20" x14ac:dyDescent="0.25">
      <c r="A252" s="273">
        <v>235</v>
      </c>
      <c r="B252" s="323">
        <f t="shared" si="39"/>
        <v>324.75581460725846</v>
      </c>
      <c r="D252" s="287">
        <f t="shared" si="30"/>
        <v>309.38289794059182</v>
      </c>
      <c r="F252" s="273">
        <f t="shared" si="31"/>
        <v>0</v>
      </c>
      <c r="H252" s="273">
        <f t="shared" si="32"/>
        <v>0</v>
      </c>
      <c r="J252" s="287">
        <f t="shared" si="33"/>
        <v>-42.301011567083528</v>
      </c>
      <c r="L252" s="287">
        <f t="shared" si="34"/>
        <v>144.75581460725846</v>
      </c>
      <c r="M252" s="344">
        <f t="shared" si="35"/>
        <v>129.38289794059182</v>
      </c>
      <c r="N252" s="344">
        <f t="shared" si="38"/>
        <v>-42.301011567083528</v>
      </c>
      <c r="Q252" s="323">
        <f t="shared" si="36"/>
        <v>309.38289794059182</v>
      </c>
      <c r="R252" s="287">
        <f t="shared" si="37"/>
        <v>-42.301011567083528</v>
      </c>
      <c r="T252" s="337"/>
    </row>
    <row r="253" spans="1:20" x14ac:dyDescent="0.25">
      <c r="A253" s="273">
        <v>236</v>
      </c>
      <c r="B253" s="323">
        <f t="shared" si="39"/>
        <v>325.75581460725846</v>
      </c>
      <c r="D253" s="287">
        <f t="shared" si="30"/>
        <v>310.31748127392513</v>
      </c>
      <c r="F253" s="273">
        <f t="shared" si="31"/>
        <v>0</v>
      </c>
      <c r="H253" s="273">
        <f t="shared" si="32"/>
        <v>0</v>
      </c>
      <c r="J253" s="287">
        <f t="shared" si="33"/>
        <v>-42.811500246742362</v>
      </c>
      <c r="L253" s="287">
        <f t="shared" si="34"/>
        <v>145.75581460725846</v>
      </c>
      <c r="M253" s="344">
        <f t="shared" si="35"/>
        <v>130.31748127392513</v>
      </c>
      <c r="N253" s="344">
        <f t="shared" si="38"/>
        <v>-42.811500246742362</v>
      </c>
      <c r="Q253" s="323">
        <f t="shared" si="36"/>
        <v>310.31748127392513</v>
      </c>
      <c r="R253" s="287">
        <f t="shared" si="37"/>
        <v>-42.811500246742362</v>
      </c>
      <c r="T253" s="337"/>
    </row>
    <row r="254" spans="1:20" x14ac:dyDescent="0.25">
      <c r="A254" s="273">
        <v>237</v>
      </c>
      <c r="B254" s="323">
        <f t="shared" si="39"/>
        <v>326.75581460725846</v>
      </c>
      <c r="D254" s="287">
        <f t="shared" si="30"/>
        <v>311.25206460725843</v>
      </c>
      <c r="F254" s="273">
        <f t="shared" si="31"/>
        <v>0</v>
      </c>
      <c r="H254" s="273">
        <f t="shared" si="32"/>
        <v>0</v>
      </c>
      <c r="J254" s="287">
        <f t="shared" si="33"/>
        <v>-43.308948128701701</v>
      </c>
      <c r="L254" s="287">
        <f t="shared" si="34"/>
        <v>146.75581460725846</v>
      </c>
      <c r="M254" s="344">
        <f t="shared" si="35"/>
        <v>131.25206460725843</v>
      </c>
      <c r="N254" s="344">
        <f t="shared" si="38"/>
        <v>-43.308948128701701</v>
      </c>
      <c r="Q254" s="323">
        <f t="shared" si="36"/>
        <v>311.25206460725843</v>
      </c>
      <c r="R254" s="287">
        <f t="shared" si="37"/>
        <v>-43.308948128701701</v>
      </c>
      <c r="T254" s="337"/>
    </row>
    <row r="255" spans="1:20" x14ac:dyDescent="0.25">
      <c r="A255" s="273">
        <v>238</v>
      </c>
      <c r="B255" s="323">
        <f t="shared" si="39"/>
        <v>327.75581460725846</v>
      </c>
      <c r="D255" s="287">
        <f t="shared" si="30"/>
        <v>312.1866479405918</v>
      </c>
      <c r="F255" s="273">
        <f t="shared" si="31"/>
        <v>0</v>
      </c>
      <c r="H255" s="273">
        <f t="shared" si="32"/>
        <v>0</v>
      </c>
      <c r="J255" s="287">
        <f t="shared" si="33"/>
        <v>-43.793203685517838</v>
      </c>
      <c r="L255" s="287">
        <f t="shared" si="34"/>
        <v>147.75581460725846</v>
      </c>
      <c r="M255" s="344">
        <f t="shared" si="35"/>
        <v>132.1866479405918</v>
      </c>
      <c r="N255" s="344">
        <f t="shared" si="38"/>
        <v>-43.793203685517838</v>
      </c>
      <c r="Q255" s="323">
        <f t="shared" si="36"/>
        <v>312.1866479405918</v>
      </c>
      <c r="R255" s="287">
        <f t="shared" si="37"/>
        <v>-43.793203685517838</v>
      </c>
      <c r="T255" s="337"/>
    </row>
    <row r="256" spans="1:20" x14ac:dyDescent="0.25">
      <c r="A256" s="273">
        <v>239</v>
      </c>
      <c r="B256" s="323">
        <f t="shared" si="39"/>
        <v>328.75581460725846</v>
      </c>
      <c r="D256" s="287">
        <f t="shared" si="30"/>
        <v>313.1212312739251</v>
      </c>
      <c r="F256" s="273">
        <f t="shared" si="31"/>
        <v>0</v>
      </c>
      <c r="H256" s="273">
        <f t="shared" si="32"/>
        <v>0</v>
      </c>
      <c r="J256" s="287">
        <f t="shared" si="33"/>
        <v>-44.264119408257073</v>
      </c>
      <c r="L256" s="287">
        <f t="shared" si="34"/>
        <v>148.75581460725846</v>
      </c>
      <c r="M256" s="344">
        <f t="shared" si="35"/>
        <v>133.1212312739251</v>
      </c>
      <c r="N256" s="344">
        <f t="shared" si="38"/>
        <v>-44.264119408257073</v>
      </c>
      <c r="Q256" s="323">
        <f t="shared" si="36"/>
        <v>313.1212312739251</v>
      </c>
      <c r="R256" s="287">
        <f t="shared" si="37"/>
        <v>-44.264119408257073</v>
      </c>
      <c r="T256" s="337"/>
    </row>
    <row r="257" spans="1:20" x14ac:dyDescent="0.25">
      <c r="A257" s="273">
        <v>240</v>
      </c>
      <c r="B257" s="323">
        <f t="shared" si="39"/>
        <v>329.75581460725846</v>
      </c>
      <c r="D257" s="287">
        <f t="shared" si="30"/>
        <v>314.05581460725847</v>
      </c>
      <c r="F257" s="273">
        <f t="shared" si="31"/>
        <v>0</v>
      </c>
      <c r="H257" s="273">
        <f t="shared" si="32"/>
        <v>0</v>
      </c>
      <c r="J257" s="287">
        <f t="shared" si="33"/>
        <v>-44.721551851428401</v>
      </c>
      <c r="L257" s="287">
        <f t="shared" si="34"/>
        <v>149.75581460725846</v>
      </c>
      <c r="M257" s="344">
        <f t="shared" si="35"/>
        <v>134.05581460725847</v>
      </c>
      <c r="N257" s="344">
        <f t="shared" si="38"/>
        <v>-44.721551851428401</v>
      </c>
      <c r="Q257" s="323">
        <f t="shared" si="36"/>
        <v>314.05581460725847</v>
      </c>
      <c r="R257" s="287">
        <f t="shared" si="37"/>
        <v>-44.721551851428401</v>
      </c>
      <c r="T257" s="337"/>
    </row>
    <row r="258" spans="1:20" x14ac:dyDescent="0.25">
      <c r="A258" s="273">
        <v>241</v>
      </c>
      <c r="B258" s="323">
        <f t="shared" si="39"/>
        <v>330.75581460725846</v>
      </c>
      <c r="D258" s="287">
        <f t="shared" si="30"/>
        <v>314.99039794059178</v>
      </c>
      <c r="F258" s="273">
        <f t="shared" si="31"/>
        <v>0</v>
      </c>
      <c r="H258" s="273">
        <f t="shared" si="32"/>
        <v>0</v>
      </c>
      <c r="J258" s="287">
        <f t="shared" si="33"/>
        <v>-45.165361676678408</v>
      </c>
      <c r="L258" s="287">
        <f t="shared" si="34"/>
        <v>150.75581460725846</v>
      </c>
      <c r="M258" s="344">
        <f t="shared" si="35"/>
        <v>134.99039794059178</v>
      </c>
      <c r="N258" s="344">
        <f t="shared" si="38"/>
        <v>-45.165361676678408</v>
      </c>
      <c r="Q258" s="323">
        <f t="shared" si="36"/>
        <v>314.99039794059178</v>
      </c>
      <c r="R258" s="287">
        <f t="shared" si="37"/>
        <v>-45.165361676678408</v>
      </c>
      <c r="T258" s="337"/>
    </row>
    <row r="259" spans="1:20" x14ac:dyDescent="0.25">
      <c r="A259" s="273">
        <v>242</v>
      </c>
      <c r="B259" s="323">
        <f t="shared" si="39"/>
        <v>331.75581460725846</v>
      </c>
      <c r="D259" s="287">
        <f t="shared" si="30"/>
        <v>315.92498127392514</v>
      </c>
      <c r="F259" s="273">
        <f t="shared" si="31"/>
        <v>0</v>
      </c>
      <c r="H259" s="273">
        <f t="shared" si="32"/>
        <v>0</v>
      </c>
      <c r="J259" s="287">
        <f t="shared" si="33"/>
        <v>-45.595413695234988</v>
      </c>
      <c r="L259" s="287">
        <f t="shared" si="34"/>
        <v>151.75581460725846</v>
      </c>
      <c r="M259" s="344">
        <f t="shared" si="35"/>
        <v>135.92498127392514</v>
      </c>
      <c r="N259" s="344">
        <f t="shared" si="38"/>
        <v>-45.595413695234988</v>
      </c>
      <c r="Q259" s="323">
        <f t="shared" si="36"/>
        <v>315.92498127392514</v>
      </c>
      <c r="R259" s="287">
        <f t="shared" si="37"/>
        <v>-45.595413695234988</v>
      </c>
      <c r="T259" s="337"/>
    </row>
    <row r="260" spans="1:20" x14ac:dyDescent="0.25">
      <c r="A260" s="273">
        <v>243</v>
      </c>
      <c r="B260" s="323">
        <f t="shared" si="39"/>
        <v>332.75581460725846</v>
      </c>
      <c r="D260" s="287">
        <f t="shared" si="30"/>
        <v>316.85956460725845</v>
      </c>
      <c r="F260" s="273">
        <f t="shared" si="31"/>
        <v>0</v>
      </c>
      <c r="H260" s="273">
        <f t="shared" si="32"/>
        <v>0</v>
      </c>
      <c r="J260" s="287">
        <f t="shared" si="33"/>
        <v>-46.01157690908731</v>
      </c>
      <c r="L260" s="287">
        <f t="shared" si="34"/>
        <v>152.75581460725846</v>
      </c>
      <c r="M260" s="344">
        <f t="shared" si="35"/>
        <v>136.85956460725845</v>
      </c>
      <c r="N260" s="344">
        <f t="shared" si="38"/>
        <v>-46.01157690908731</v>
      </c>
      <c r="Q260" s="323">
        <f t="shared" si="36"/>
        <v>316.85956460725845</v>
      </c>
      <c r="R260" s="287">
        <f t="shared" si="37"/>
        <v>-46.01157690908731</v>
      </c>
      <c r="T260" s="337"/>
    </row>
    <row r="261" spans="1:20" x14ac:dyDescent="0.25">
      <c r="A261" s="273">
        <v>244</v>
      </c>
      <c r="B261" s="323">
        <f t="shared" si="39"/>
        <v>333.75581460725846</v>
      </c>
      <c r="D261" s="287">
        <f t="shared" si="30"/>
        <v>317.79414794059181</v>
      </c>
      <c r="F261" s="273">
        <f t="shared" si="31"/>
        <v>0</v>
      </c>
      <c r="H261" s="273">
        <f t="shared" si="32"/>
        <v>0</v>
      </c>
      <c r="J261" s="287">
        <f t="shared" si="33"/>
        <v>-46.413724550888972</v>
      </c>
      <c r="L261" s="287">
        <f t="shared" si="34"/>
        <v>153.75581460725846</v>
      </c>
      <c r="M261" s="344">
        <f t="shared" si="35"/>
        <v>137.79414794059181</v>
      </c>
      <c r="N261" s="344">
        <f t="shared" si="38"/>
        <v>-46.413724550888972</v>
      </c>
      <c r="Q261" s="323">
        <f t="shared" si="36"/>
        <v>317.79414794059181</v>
      </c>
      <c r="R261" s="287">
        <f t="shared" si="37"/>
        <v>-46.413724550888972</v>
      </c>
      <c r="T261" s="337"/>
    </row>
    <row r="262" spans="1:20" x14ac:dyDescent="0.25">
      <c r="A262" s="273">
        <v>245</v>
      </c>
      <c r="B262" s="323">
        <f t="shared" si="39"/>
        <v>334.75581460725846</v>
      </c>
      <c r="D262" s="287">
        <f t="shared" si="30"/>
        <v>318.72873127392512</v>
      </c>
      <c r="F262" s="273">
        <f t="shared" si="31"/>
        <v>0</v>
      </c>
      <c r="H262" s="273">
        <f t="shared" si="32"/>
        <v>0</v>
      </c>
      <c r="J262" s="287">
        <f t="shared" si="33"/>
        <v>-46.801734122572611</v>
      </c>
      <c r="L262" s="287">
        <f t="shared" si="34"/>
        <v>154.75581460725846</v>
      </c>
      <c r="M262" s="344">
        <f t="shared" si="35"/>
        <v>138.72873127392512</v>
      </c>
      <c r="N262" s="344">
        <f t="shared" si="38"/>
        <v>-46.801734122572611</v>
      </c>
      <c r="Q262" s="323">
        <f t="shared" si="36"/>
        <v>318.72873127392512</v>
      </c>
      <c r="R262" s="287">
        <f t="shared" si="37"/>
        <v>-46.801734122572611</v>
      </c>
      <c r="T262" s="337"/>
    </row>
    <row r="263" spans="1:20" x14ac:dyDescent="0.25">
      <c r="A263" s="273">
        <v>246</v>
      </c>
      <c r="B263" s="323">
        <f t="shared" si="39"/>
        <v>335.75581460725846</v>
      </c>
      <c r="D263" s="287">
        <f t="shared" si="30"/>
        <v>319.66331460725849</v>
      </c>
      <c r="F263" s="273">
        <f t="shared" si="31"/>
        <v>0</v>
      </c>
      <c r="H263" s="273">
        <f t="shared" si="32"/>
        <v>0</v>
      </c>
      <c r="J263" s="287">
        <f t="shared" si="33"/>
        <v>-47.175487432663914</v>
      </c>
      <c r="L263" s="287">
        <f t="shared" si="34"/>
        <v>155.75581460725846</v>
      </c>
      <c r="M263" s="344">
        <f t="shared" si="35"/>
        <v>139.66331460725849</v>
      </c>
      <c r="N263" s="344">
        <f t="shared" si="38"/>
        <v>-47.175487432663914</v>
      </c>
      <c r="Q263" s="323">
        <f t="shared" si="36"/>
        <v>319.66331460725849</v>
      </c>
      <c r="R263" s="287">
        <f t="shared" si="37"/>
        <v>-47.175487432663914</v>
      </c>
      <c r="T263" s="337"/>
    </row>
    <row r="264" spans="1:20" x14ac:dyDescent="0.25">
      <c r="A264" s="273">
        <v>247</v>
      </c>
      <c r="B264" s="323">
        <f t="shared" si="39"/>
        <v>336.75581460725846</v>
      </c>
      <c r="D264" s="287">
        <f t="shared" si="30"/>
        <v>320.59789794059179</v>
      </c>
      <c r="F264" s="273">
        <f t="shared" si="31"/>
        <v>0</v>
      </c>
      <c r="H264" s="273">
        <f t="shared" si="32"/>
        <v>0</v>
      </c>
      <c r="J264" s="287">
        <f t="shared" si="33"/>
        <v>-47.534870632284019</v>
      </c>
      <c r="L264" s="287">
        <f t="shared" si="34"/>
        <v>156.75581460725846</v>
      </c>
      <c r="M264" s="344">
        <f t="shared" si="35"/>
        <v>140.59789794059179</v>
      </c>
      <c r="N264" s="344">
        <f t="shared" si="38"/>
        <v>-47.534870632284019</v>
      </c>
      <c r="Q264" s="323">
        <f t="shared" si="36"/>
        <v>320.59789794059179</v>
      </c>
      <c r="R264" s="287">
        <f t="shared" si="37"/>
        <v>-47.534870632284019</v>
      </c>
      <c r="T264" s="337"/>
    </row>
    <row r="265" spans="1:20" x14ac:dyDescent="0.25">
      <c r="A265" s="273">
        <v>248</v>
      </c>
      <c r="B265" s="323">
        <f t="shared" si="39"/>
        <v>337.75581460725846</v>
      </c>
      <c r="D265" s="287">
        <f t="shared" si="30"/>
        <v>321.5324812739251</v>
      </c>
      <c r="F265" s="273">
        <f t="shared" si="31"/>
        <v>0</v>
      </c>
      <c r="H265" s="273">
        <f t="shared" si="32"/>
        <v>0</v>
      </c>
      <c r="J265" s="287">
        <f t="shared" si="33"/>
        <v>-47.879774249828898</v>
      </c>
      <c r="L265" s="287">
        <f t="shared" si="34"/>
        <v>157.75581460725846</v>
      </c>
      <c r="M265" s="344">
        <f t="shared" si="35"/>
        <v>141.5324812739251</v>
      </c>
      <c r="N265" s="344">
        <f t="shared" si="38"/>
        <v>-47.879774249828898</v>
      </c>
      <c r="Q265" s="323">
        <f t="shared" si="36"/>
        <v>321.5324812739251</v>
      </c>
      <c r="R265" s="287">
        <f t="shared" si="37"/>
        <v>-47.879774249828898</v>
      </c>
      <c r="T265" s="337"/>
    </row>
    <row r="266" spans="1:20" x14ac:dyDescent="0.25">
      <c r="A266" s="273">
        <v>249</v>
      </c>
      <c r="B266" s="323">
        <f t="shared" si="39"/>
        <v>338.75581460725846</v>
      </c>
      <c r="D266" s="287">
        <f t="shared" si="30"/>
        <v>322.46706460725846</v>
      </c>
      <c r="F266" s="273">
        <f t="shared" si="31"/>
        <v>0</v>
      </c>
      <c r="H266" s="273">
        <f t="shared" si="32"/>
        <v>0</v>
      </c>
      <c r="J266" s="287">
        <f t="shared" si="33"/>
        <v>-48.210093224315493</v>
      </c>
      <c r="L266" s="287">
        <f t="shared" si="34"/>
        <v>158.75581460725846</v>
      </c>
      <c r="M266" s="344">
        <f t="shared" si="35"/>
        <v>142.46706460725846</v>
      </c>
      <c r="N266" s="344">
        <f t="shared" si="38"/>
        <v>-48.210093224315493</v>
      </c>
      <c r="Q266" s="323">
        <f t="shared" si="36"/>
        <v>322.46706460725846</v>
      </c>
      <c r="R266" s="287">
        <f t="shared" si="37"/>
        <v>-48.210093224315493</v>
      </c>
      <c r="T266" s="337"/>
    </row>
    <row r="267" spans="1:20" x14ac:dyDescent="0.25">
      <c r="A267" s="273">
        <v>250</v>
      </c>
      <c r="B267" s="323">
        <f t="shared" si="39"/>
        <v>339.75581460725846</v>
      </c>
      <c r="D267" s="287">
        <f t="shared" si="30"/>
        <v>323.40164794059177</v>
      </c>
      <c r="F267" s="273">
        <f t="shared" si="31"/>
        <v>0</v>
      </c>
      <c r="H267" s="273">
        <f t="shared" si="32"/>
        <v>0</v>
      </c>
      <c r="J267" s="287">
        <f t="shared" si="33"/>
        <v>-48.525726937384313</v>
      </c>
      <c r="L267" s="287">
        <f t="shared" si="34"/>
        <v>159.75581460725846</v>
      </c>
      <c r="M267" s="344">
        <f t="shared" si="35"/>
        <v>143.40164794059177</v>
      </c>
      <c r="N267" s="344">
        <f t="shared" si="38"/>
        <v>-48.525726937384313</v>
      </c>
      <c r="Q267" s="323">
        <f t="shared" si="36"/>
        <v>323.40164794059177</v>
      </c>
      <c r="R267" s="287">
        <f t="shared" si="37"/>
        <v>-48.525726937384313</v>
      </c>
      <c r="T267" s="337"/>
    </row>
    <row r="268" spans="1:20" x14ac:dyDescent="0.25">
      <c r="A268" s="273">
        <v>251</v>
      </c>
      <c r="B268" s="323">
        <f t="shared" si="39"/>
        <v>340.75581460725846</v>
      </c>
      <c r="D268" s="287">
        <f t="shared" si="30"/>
        <v>324.33623127392514</v>
      </c>
      <c r="F268" s="273">
        <f t="shared" si="31"/>
        <v>0</v>
      </c>
      <c r="H268" s="273">
        <f t="shared" si="32"/>
        <v>0</v>
      </c>
      <c r="J268" s="287">
        <f t="shared" si="33"/>
        <v>-48.826579243948721</v>
      </c>
      <c r="L268" s="287">
        <f t="shared" si="34"/>
        <v>160.75581460725846</v>
      </c>
      <c r="M268" s="344">
        <f t="shared" si="35"/>
        <v>144.33623127392514</v>
      </c>
      <c r="N268" s="344">
        <f t="shared" si="38"/>
        <v>-48.826579243948721</v>
      </c>
      <c r="Q268" s="323">
        <f t="shared" si="36"/>
        <v>324.33623127392514</v>
      </c>
      <c r="R268" s="287">
        <f t="shared" si="37"/>
        <v>-48.826579243948721</v>
      </c>
      <c r="T268" s="337"/>
    </row>
    <row r="269" spans="1:20" x14ac:dyDescent="0.25">
      <c r="A269" s="273">
        <v>252</v>
      </c>
      <c r="B269" s="323">
        <f t="shared" si="39"/>
        <v>341.75581460725846</v>
      </c>
      <c r="D269" s="287">
        <f t="shared" si="30"/>
        <v>325.27081460725844</v>
      </c>
      <c r="F269" s="273">
        <f t="shared" si="31"/>
        <v>0</v>
      </c>
      <c r="H269" s="273">
        <f t="shared" si="32"/>
        <v>0</v>
      </c>
      <c r="J269" s="287">
        <f t="shared" si="33"/>
        <v>-49.112558501481729</v>
      </c>
      <c r="L269" s="287">
        <f t="shared" si="34"/>
        <v>161.75581460725846</v>
      </c>
      <c r="M269" s="344">
        <f t="shared" si="35"/>
        <v>145.27081460725844</v>
      </c>
      <c r="N269" s="344">
        <f t="shared" si="38"/>
        <v>-49.112558501481729</v>
      </c>
      <c r="Q269" s="323">
        <f t="shared" si="36"/>
        <v>325.27081460725844</v>
      </c>
      <c r="R269" s="287">
        <f t="shared" si="37"/>
        <v>-49.112558501481729</v>
      </c>
      <c r="T269" s="337"/>
    </row>
    <row r="270" spans="1:20" x14ac:dyDescent="0.25">
      <c r="A270" s="273">
        <v>253</v>
      </c>
      <c r="B270" s="323">
        <f t="shared" si="39"/>
        <v>342.75581460725846</v>
      </c>
      <c r="D270" s="287">
        <f t="shared" si="30"/>
        <v>326.20539794059181</v>
      </c>
      <c r="F270" s="273">
        <f t="shared" si="31"/>
        <v>0</v>
      </c>
      <c r="H270" s="273">
        <f t="shared" si="32"/>
        <v>0</v>
      </c>
      <c r="J270" s="287">
        <f t="shared" si="33"/>
        <v>-49.383577597931144</v>
      </c>
      <c r="L270" s="287">
        <f t="shared" si="34"/>
        <v>162.75581460725846</v>
      </c>
      <c r="M270" s="344">
        <f t="shared" si="35"/>
        <v>146.20539794059181</v>
      </c>
      <c r="N270" s="344">
        <f t="shared" si="38"/>
        <v>-49.383577597931144</v>
      </c>
      <c r="Q270" s="323">
        <f t="shared" si="36"/>
        <v>326.20539794059181</v>
      </c>
      <c r="R270" s="287">
        <f t="shared" si="37"/>
        <v>-49.383577597931144</v>
      </c>
      <c r="T270" s="337"/>
    </row>
    <row r="271" spans="1:20" x14ac:dyDescent="0.25">
      <c r="A271" s="273">
        <v>254</v>
      </c>
      <c r="B271" s="323">
        <f t="shared" si="39"/>
        <v>343.75581460725846</v>
      </c>
      <c r="D271" s="287">
        <f t="shared" si="30"/>
        <v>327.13998127392512</v>
      </c>
      <c r="F271" s="273">
        <f t="shared" si="31"/>
        <v>0</v>
      </c>
      <c r="H271" s="273">
        <f t="shared" si="32"/>
        <v>0</v>
      </c>
      <c r="J271" s="287">
        <f t="shared" si="33"/>
        <v>-49.639553978254796</v>
      </c>
      <c r="L271" s="287">
        <f t="shared" si="34"/>
        <v>163.75581460725846</v>
      </c>
      <c r="M271" s="344">
        <f t="shared" si="35"/>
        <v>147.13998127392512</v>
      </c>
      <c r="N271" s="344">
        <f t="shared" si="38"/>
        <v>-49.639553978254796</v>
      </c>
      <c r="Q271" s="323">
        <f t="shared" si="36"/>
        <v>327.13998127392512</v>
      </c>
      <c r="R271" s="287">
        <f t="shared" si="37"/>
        <v>-49.639553978254796</v>
      </c>
      <c r="T271" s="337"/>
    </row>
    <row r="272" spans="1:20" x14ac:dyDescent="0.25">
      <c r="A272" s="273">
        <v>255</v>
      </c>
      <c r="B272" s="323">
        <f t="shared" si="39"/>
        <v>344.75581460725846</v>
      </c>
      <c r="D272" s="287">
        <f t="shared" si="30"/>
        <v>328.07456460725848</v>
      </c>
      <c r="F272" s="273">
        <f t="shared" si="31"/>
        <v>0</v>
      </c>
      <c r="H272" s="273">
        <f t="shared" si="32"/>
        <v>0</v>
      </c>
      <c r="J272" s="287">
        <f t="shared" si="33"/>
        <v>-49.880409669567491</v>
      </c>
      <c r="L272" s="287">
        <f t="shared" si="34"/>
        <v>164.75581460725846</v>
      </c>
      <c r="M272" s="344">
        <f t="shared" si="35"/>
        <v>148.07456460725848</v>
      </c>
      <c r="N272" s="344">
        <f t="shared" si="38"/>
        <v>-49.880409669567491</v>
      </c>
      <c r="Q272" s="323">
        <f t="shared" si="36"/>
        <v>328.07456460725848</v>
      </c>
      <c r="R272" s="287">
        <f t="shared" si="37"/>
        <v>-49.880409669567491</v>
      </c>
      <c r="T272" s="337"/>
    </row>
    <row r="273" spans="1:20" x14ac:dyDescent="0.25">
      <c r="A273" s="273">
        <v>256</v>
      </c>
      <c r="B273" s="323">
        <f t="shared" si="39"/>
        <v>345.75581460725846</v>
      </c>
      <c r="D273" s="287">
        <f t="shared" ref="D273:D336" si="40">B273-A273/360*$E$11</f>
        <v>329.00914794059179</v>
      </c>
      <c r="F273" s="273">
        <f t="shared" ref="F273:F336" si="41">INT(B273/360)</f>
        <v>0</v>
      </c>
      <c r="H273" s="273">
        <f t="shared" ref="H273:H336" si="42">F273*360</f>
        <v>0</v>
      </c>
      <c r="J273" s="287">
        <f t="shared" ref="J273:J336" si="43">SIN(RADIANS(A273))*$E$7</f>
        <v>-50.10607130489246</v>
      </c>
      <c r="L273" s="287">
        <f t="shared" ref="L273:L336" si="44">B273-H273-180</f>
        <v>165.75581460725846</v>
      </c>
      <c r="M273" s="344">
        <f t="shared" ref="M273:M336" si="45">D273-INT(D273/360)*360-180</f>
        <v>149.00914794059179</v>
      </c>
      <c r="N273" s="344">
        <f t="shared" si="38"/>
        <v>-50.10607130489246</v>
      </c>
      <c r="Q273" s="323">
        <f t="shared" ref="Q273:Q336" si="46">D273</f>
        <v>329.00914794059179</v>
      </c>
      <c r="R273" s="287">
        <f t="shared" ref="R273:R336" si="47">N273</f>
        <v>-50.10607130489246</v>
      </c>
      <c r="T273" s="337"/>
    </row>
    <row r="274" spans="1:20" x14ac:dyDescent="0.25">
      <c r="A274" s="273">
        <v>257</v>
      </c>
      <c r="B274" s="323">
        <f t="shared" si="39"/>
        <v>346.75581460725846</v>
      </c>
      <c r="D274" s="287">
        <f t="shared" si="40"/>
        <v>329.9437312739251</v>
      </c>
      <c r="F274" s="273">
        <f t="shared" si="41"/>
        <v>0</v>
      </c>
      <c r="H274" s="273">
        <f t="shared" si="42"/>
        <v>0</v>
      </c>
      <c r="J274" s="287">
        <f t="shared" si="43"/>
        <v>-50.316470145509541</v>
      </c>
      <c r="L274" s="287">
        <f t="shared" si="44"/>
        <v>166.75581460725846</v>
      </c>
      <c r="M274" s="344">
        <f t="shared" si="45"/>
        <v>149.9437312739251</v>
      </c>
      <c r="N274" s="344">
        <f t="shared" ref="N274:N337" si="48">J274</f>
        <v>-50.316470145509541</v>
      </c>
      <c r="Q274" s="323">
        <f t="shared" si="46"/>
        <v>329.9437312739251</v>
      </c>
      <c r="R274" s="287">
        <f t="shared" si="47"/>
        <v>-50.316470145509541</v>
      </c>
      <c r="T274" s="337"/>
    </row>
    <row r="275" spans="1:20" x14ac:dyDescent="0.25">
      <c r="A275" s="273">
        <v>258</v>
      </c>
      <c r="B275" s="323">
        <f t="shared" ref="B275:B338" si="49">$B$17+A275</f>
        <v>347.75581460725846</v>
      </c>
      <c r="D275" s="287">
        <f t="shared" si="40"/>
        <v>330.87831460725846</v>
      </c>
      <c r="F275" s="273">
        <f t="shared" si="41"/>
        <v>0</v>
      </c>
      <c r="H275" s="273">
        <f t="shared" si="42"/>
        <v>0</v>
      </c>
      <c r="J275" s="287">
        <f t="shared" si="43"/>
        <v>-50.511542101893724</v>
      </c>
      <c r="L275" s="287">
        <f t="shared" si="44"/>
        <v>167.75581460725846</v>
      </c>
      <c r="M275" s="344">
        <f t="shared" si="45"/>
        <v>150.87831460725846</v>
      </c>
      <c r="N275" s="344">
        <f t="shared" si="48"/>
        <v>-50.511542101893724</v>
      </c>
      <c r="Q275" s="323">
        <f t="shared" si="46"/>
        <v>330.87831460725846</v>
      </c>
      <c r="R275" s="287">
        <f t="shared" si="47"/>
        <v>-50.511542101893724</v>
      </c>
      <c r="T275" s="337"/>
    </row>
    <row r="276" spans="1:20" x14ac:dyDescent="0.25">
      <c r="A276" s="273">
        <v>259</v>
      </c>
      <c r="B276" s="323">
        <f t="shared" si="49"/>
        <v>348.75581460725846</v>
      </c>
      <c r="D276" s="287">
        <f t="shared" si="40"/>
        <v>331.81289794059177</v>
      </c>
      <c r="F276" s="273">
        <f t="shared" si="41"/>
        <v>0</v>
      </c>
      <c r="H276" s="273">
        <f t="shared" si="42"/>
        <v>0</v>
      </c>
      <c r="J276" s="287">
        <f t="shared" si="43"/>
        <v>-50.691227753237371</v>
      </c>
      <c r="L276" s="287">
        <f t="shared" si="44"/>
        <v>168.75581460725846</v>
      </c>
      <c r="M276" s="344">
        <f t="shared" si="45"/>
        <v>151.81289794059177</v>
      </c>
      <c r="N276" s="344">
        <f t="shared" si="48"/>
        <v>-50.691227753237371</v>
      </c>
      <c r="Q276" s="323">
        <f t="shared" si="46"/>
        <v>331.81289794059177</v>
      </c>
      <c r="R276" s="287">
        <f t="shared" si="47"/>
        <v>-50.691227753237371</v>
      </c>
      <c r="T276" s="337"/>
    </row>
    <row r="277" spans="1:20" x14ac:dyDescent="0.25">
      <c r="A277" s="273">
        <v>260</v>
      </c>
      <c r="B277" s="323">
        <f t="shared" si="49"/>
        <v>349.75581460725846</v>
      </c>
      <c r="D277" s="287">
        <f t="shared" si="40"/>
        <v>332.74748127392513</v>
      </c>
      <c r="F277" s="273">
        <f t="shared" si="41"/>
        <v>0</v>
      </c>
      <c r="H277" s="273">
        <f t="shared" si="42"/>
        <v>0</v>
      </c>
      <c r="J277" s="287">
        <f t="shared" si="43"/>
        <v>-50.855472365550426</v>
      </c>
      <c r="L277" s="287">
        <f t="shared" si="44"/>
        <v>169.75581460725846</v>
      </c>
      <c r="M277" s="344">
        <f t="shared" si="45"/>
        <v>152.74748127392513</v>
      </c>
      <c r="N277" s="344">
        <f t="shared" si="48"/>
        <v>-50.855472365550426</v>
      </c>
      <c r="Q277" s="323">
        <f t="shared" si="46"/>
        <v>332.74748127392513</v>
      </c>
      <c r="R277" s="287">
        <f t="shared" si="47"/>
        <v>-50.855472365550426</v>
      </c>
      <c r="T277" s="337"/>
    </row>
    <row r="278" spans="1:20" x14ac:dyDescent="0.25">
      <c r="A278" s="273">
        <v>261</v>
      </c>
      <c r="B278" s="323">
        <f t="shared" si="49"/>
        <v>350.75581460725846</v>
      </c>
      <c r="D278" s="287">
        <f t="shared" si="40"/>
        <v>333.68206460725844</v>
      </c>
      <c r="F278" s="273">
        <f t="shared" si="41"/>
        <v>0</v>
      </c>
      <c r="H278" s="273">
        <f t="shared" si="42"/>
        <v>0</v>
      </c>
      <c r="J278" s="287">
        <f t="shared" si="43"/>
        <v>-51.004225908332913</v>
      </c>
      <c r="L278" s="287">
        <f t="shared" si="44"/>
        <v>170.75581460725846</v>
      </c>
      <c r="M278" s="344">
        <f t="shared" si="45"/>
        <v>153.68206460725844</v>
      </c>
      <c r="N278" s="344">
        <f t="shared" si="48"/>
        <v>-51.004225908332913</v>
      </c>
      <c r="Q278" s="323">
        <f t="shared" si="46"/>
        <v>333.68206460725844</v>
      </c>
      <c r="R278" s="287">
        <f t="shared" si="47"/>
        <v>-51.004225908332913</v>
      </c>
      <c r="T278" s="337"/>
    </row>
    <row r="279" spans="1:20" x14ac:dyDescent="0.25">
      <c r="A279" s="273">
        <v>262</v>
      </c>
      <c r="B279" s="323">
        <f t="shared" si="49"/>
        <v>351.75581460725846</v>
      </c>
      <c r="D279" s="287">
        <f t="shared" si="40"/>
        <v>334.6166479405918</v>
      </c>
      <c r="F279" s="273">
        <f t="shared" si="41"/>
        <v>0</v>
      </c>
      <c r="H279" s="273">
        <f t="shared" si="42"/>
        <v>0</v>
      </c>
      <c r="J279" s="287">
        <f t="shared" si="43"/>
        <v>-51.137443069814687</v>
      </c>
      <c r="L279" s="287">
        <f t="shared" si="44"/>
        <v>171.75581460725846</v>
      </c>
      <c r="M279" s="344">
        <f t="shared" si="45"/>
        <v>154.6166479405918</v>
      </c>
      <c r="N279" s="344">
        <f t="shared" si="48"/>
        <v>-51.137443069814687</v>
      </c>
      <c r="Q279" s="323">
        <f t="shared" si="46"/>
        <v>334.6166479405918</v>
      </c>
      <c r="R279" s="287">
        <f t="shared" si="47"/>
        <v>-51.137443069814687</v>
      </c>
      <c r="T279" s="337"/>
    </row>
    <row r="280" spans="1:20" x14ac:dyDescent="0.25">
      <c r="A280" s="273">
        <v>263</v>
      </c>
      <c r="B280" s="323">
        <f t="shared" si="49"/>
        <v>352.75581460725846</v>
      </c>
      <c r="D280" s="287">
        <f t="shared" si="40"/>
        <v>335.55123127392511</v>
      </c>
      <c r="F280" s="273">
        <f t="shared" si="41"/>
        <v>0</v>
      </c>
      <c r="H280" s="273">
        <f t="shared" si="42"/>
        <v>0</v>
      </c>
      <c r="J280" s="287">
        <f t="shared" si="43"/>
        <v>-51.255083270757872</v>
      </c>
      <c r="L280" s="287">
        <f t="shared" si="44"/>
        <v>172.75581460725846</v>
      </c>
      <c r="M280" s="344">
        <f t="shared" si="45"/>
        <v>155.55123127392511</v>
      </c>
      <c r="N280" s="344">
        <f t="shared" si="48"/>
        <v>-51.255083270757872</v>
      </c>
      <c r="Q280" s="323">
        <f t="shared" si="46"/>
        <v>335.55123127392511</v>
      </c>
      <c r="R280" s="287">
        <f t="shared" si="47"/>
        <v>-51.255083270757872</v>
      </c>
      <c r="T280" s="337"/>
    </row>
    <row r="281" spans="1:20" x14ac:dyDescent="0.25">
      <c r="A281" s="273">
        <v>264</v>
      </c>
      <c r="B281" s="323">
        <f t="shared" si="49"/>
        <v>353.75581460725846</v>
      </c>
      <c r="D281" s="287">
        <f t="shared" si="40"/>
        <v>336.48581460725848</v>
      </c>
      <c r="F281" s="273">
        <f t="shared" si="41"/>
        <v>0</v>
      </c>
      <c r="H281" s="273">
        <f t="shared" si="42"/>
        <v>0</v>
      </c>
      <c r="J281" s="287">
        <f t="shared" si="43"/>
        <v>-51.357110676817641</v>
      </c>
      <c r="L281" s="287">
        <f t="shared" si="44"/>
        <v>173.75581460725846</v>
      </c>
      <c r="M281" s="344">
        <f t="shared" si="45"/>
        <v>156.48581460725848</v>
      </c>
      <c r="N281" s="344">
        <f t="shared" si="48"/>
        <v>-51.357110676817641</v>
      </c>
      <c r="Q281" s="323">
        <f t="shared" si="46"/>
        <v>336.48581460725848</v>
      </c>
      <c r="R281" s="287">
        <f t="shared" si="47"/>
        <v>-51.357110676817641</v>
      </c>
      <c r="T281" s="337"/>
    </row>
    <row r="282" spans="1:20" x14ac:dyDescent="0.25">
      <c r="A282" s="273">
        <v>265</v>
      </c>
      <c r="B282" s="323">
        <f t="shared" si="49"/>
        <v>354.75581460725846</v>
      </c>
      <c r="D282" s="287">
        <f t="shared" si="40"/>
        <v>337.42039794059178</v>
      </c>
      <c r="F282" s="273">
        <f t="shared" si="41"/>
        <v>0</v>
      </c>
      <c r="H282" s="273">
        <f t="shared" si="42"/>
        <v>0</v>
      </c>
      <c r="J282" s="287">
        <f t="shared" si="43"/>
        <v>-51.443494209457739</v>
      </c>
      <c r="L282" s="287">
        <f t="shared" si="44"/>
        <v>174.75581460725846</v>
      </c>
      <c r="M282" s="344">
        <f t="shared" si="45"/>
        <v>157.42039794059178</v>
      </c>
      <c r="N282" s="344">
        <f t="shared" si="48"/>
        <v>-51.443494209457739</v>
      </c>
      <c r="Q282" s="323">
        <f t="shared" si="46"/>
        <v>337.42039794059178</v>
      </c>
      <c r="R282" s="287">
        <f t="shared" si="47"/>
        <v>-51.443494209457739</v>
      </c>
      <c r="T282" s="337"/>
    </row>
    <row r="283" spans="1:20" x14ac:dyDescent="0.25">
      <c r="A283" s="273">
        <v>266</v>
      </c>
      <c r="B283" s="323">
        <f t="shared" si="49"/>
        <v>355.75581460725846</v>
      </c>
      <c r="D283" s="287">
        <f t="shared" si="40"/>
        <v>338.35498127392515</v>
      </c>
      <c r="F283" s="273">
        <f t="shared" si="41"/>
        <v>0</v>
      </c>
      <c r="H283" s="273">
        <f t="shared" si="42"/>
        <v>0</v>
      </c>
      <c r="J283" s="287">
        <f t="shared" si="43"/>
        <v>-51.514207555417322</v>
      </c>
      <c r="L283" s="287">
        <f t="shared" si="44"/>
        <v>175.75581460725846</v>
      </c>
      <c r="M283" s="344">
        <f t="shared" si="45"/>
        <v>158.35498127392515</v>
      </c>
      <c r="N283" s="344">
        <f t="shared" si="48"/>
        <v>-51.514207555417322</v>
      </c>
      <c r="Q283" s="323">
        <f t="shared" si="46"/>
        <v>338.35498127392515</v>
      </c>
      <c r="R283" s="287">
        <f t="shared" si="47"/>
        <v>-51.514207555417322</v>
      </c>
      <c r="T283" s="337"/>
    </row>
    <row r="284" spans="1:20" x14ac:dyDescent="0.25">
      <c r="A284" s="273">
        <v>267</v>
      </c>
      <c r="B284" s="323">
        <f t="shared" si="49"/>
        <v>356.75581460725846</v>
      </c>
      <c r="D284" s="287">
        <f t="shared" si="40"/>
        <v>339.28956460725846</v>
      </c>
      <c r="F284" s="273">
        <f t="shared" si="41"/>
        <v>0</v>
      </c>
      <c r="H284" s="273">
        <f t="shared" si="42"/>
        <v>0</v>
      </c>
      <c r="J284" s="287">
        <f t="shared" si="43"/>
        <v>-51.569229174726196</v>
      </c>
      <c r="L284" s="287">
        <f t="shared" si="44"/>
        <v>176.75581460725846</v>
      </c>
      <c r="M284" s="344">
        <f t="shared" si="45"/>
        <v>159.28956460725846</v>
      </c>
      <c r="N284" s="344">
        <f t="shared" si="48"/>
        <v>-51.569229174726196</v>
      </c>
      <c r="Q284" s="323">
        <f t="shared" si="46"/>
        <v>339.28956460725846</v>
      </c>
      <c r="R284" s="287">
        <f t="shared" si="47"/>
        <v>-51.569229174726196</v>
      </c>
      <c r="T284" s="337"/>
    </row>
    <row r="285" spans="1:20" x14ac:dyDescent="0.25">
      <c r="A285" s="273">
        <v>268</v>
      </c>
      <c r="B285" s="323">
        <f t="shared" si="49"/>
        <v>357.75581460725846</v>
      </c>
      <c r="D285" s="287">
        <f t="shared" si="40"/>
        <v>340.22414794059182</v>
      </c>
      <c r="F285" s="273">
        <f t="shared" si="41"/>
        <v>0</v>
      </c>
      <c r="H285" s="273">
        <f t="shared" si="42"/>
        <v>0</v>
      </c>
      <c r="J285" s="287">
        <f t="shared" si="43"/>
        <v>-51.608542307266106</v>
      </c>
      <c r="L285" s="287">
        <f t="shared" si="44"/>
        <v>177.75581460725846</v>
      </c>
      <c r="M285" s="344">
        <f t="shared" si="45"/>
        <v>160.22414794059182</v>
      </c>
      <c r="N285" s="344">
        <f t="shared" si="48"/>
        <v>-51.608542307266106</v>
      </c>
      <c r="Q285" s="323">
        <f t="shared" si="46"/>
        <v>340.22414794059182</v>
      </c>
      <c r="R285" s="287">
        <f t="shared" si="47"/>
        <v>-51.608542307266106</v>
      </c>
      <c r="T285" s="337"/>
    </row>
    <row r="286" spans="1:20" x14ac:dyDescent="0.25">
      <c r="A286" s="273">
        <v>269</v>
      </c>
      <c r="B286" s="323">
        <f t="shared" si="49"/>
        <v>358.75581460725846</v>
      </c>
      <c r="D286" s="287">
        <f t="shared" si="40"/>
        <v>341.15873127392513</v>
      </c>
      <c r="F286" s="273">
        <f t="shared" si="41"/>
        <v>0</v>
      </c>
      <c r="H286" s="273">
        <f t="shared" si="42"/>
        <v>0</v>
      </c>
      <c r="J286" s="287">
        <f t="shared" si="43"/>
        <v>-51.632134977876049</v>
      </c>
      <c r="L286" s="287">
        <f t="shared" si="44"/>
        <v>178.75581460725846</v>
      </c>
      <c r="M286" s="344">
        <f t="shared" si="45"/>
        <v>161.15873127392513</v>
      </c>
      <c r="N286" s="344">
        <f t="shared" si="48"/>
        <v>-51.632134977876049</v>
      </c>
      <c r="Q286" s="323">
        <f t="shared" si="46"/>
        <v>341.15873127392513</v>
      </c>
      <c r="R286" s="287">
        <f t="shared" si="47"/>
        <v>-51.632134977876049</v>
      </c>
      <c r="T286" s="337"/>
    </row>
    <row r="287" spans="1:20" x14ac:dyDescent="0.25">
      <c r="A287" s="273">
        <v>270</v>
      </c>
      <c r="B287" s="323">
        <f t="shared" si="49"/>
        <v>359.75581460725846</v>
      </c>
      <c r="D287" s="287">
        <f t="shared" si="40"/>
        <v>342.09331460725843</v>
      </c>
      <c r="F287" s="273">
        <f t="shared" si="41"/>
        <v>0</v>
      </c>
      <c r="H287" s="273">
        <f t="shared" si="42"/>
        <v>0</v>
      </c>
      <c r="J287" s="287">
        <f t="shared" si="43"/>
        <v>-51.64</v>
      </c>
      <c r="L287" s="287">
        <f t="shared" si="44"/>
        <v>179.75581460725846</v>
      </c>
      <c r="M287" s="344">
        <f t="shared" si="45"/>
        <v>162.09331460725843</v>
      </c>
      <c r="N287" s="344">
        <f t="shared" si="48"/>
        <v>-51.64</v>
      </c>
      <c r="Q287" s="323">
        <f t="shared" si="46"/>
        <v>342.09331460725843</v>
      </c>
      <c r="R287" s="287">
        <f t="shared" si="47"/>
        <v>-51.64</v>
      </c>
      <c r="T287" s="337"/>
    </row>
    <row r="288" spans="1:20" x14ac:dyDescent="0.25">
      <c r="A288" s="273">
        <v>271</v>
      </c>
      <c r="B288" s="323">
        <f t="shared" si="49"/>
        <v>360.75581460725846</v>
      </c>
      <c r="D288" s="287">
        <f t="shared" si="40"/>
        <v>343.0278979405918</v>
      </c>
      <c r="F288" s="273">
        <f t="shared" si="41"/>
        <v>1</v>
      </c>
      <c r="H288" s="273">
        <f t="shared" si="42"/>
        <v>360</v>
      </c>
      <c r="J288" s="287">
        <f t="shared" si="43"/>
        <v>-51.632134977876049</v>
      </c>
      <c r="L288" s="287">
        <f t="shared" si="44"/>
        <v>-179.24418539274154</v>
      </c>
      <c r="M288" s="344">
        <f t="shared" si="45"/>
        <v>163.0278979405918</v>
      </c>
      <c r="N288" s="344">
        <f t="shared" si="48"/>
        <v>-51.632134977876049</v>
      </c>
      <c r="Q288" s="323">
        <f t="shared" si="46"/>
        <v>343.0278979405918</v>
      </c>
      <c r="R288" s="287">
        <f t="shared" si="47"/>
        <v>-51.632134977876049</v>
      </c>
      <c r="T288" s="337"/>
    </row>
    <row r="289" spans="1:20" x14ac:dyDescent="0.25">
      <c r="A289" s="273">
        <v>272</v>
      </c>
      <c r="B289" s="323">
        <f t="shared" si="49"/>
        <v>361.75581460725846</v>
      </c>
      <c r="D289" s="287">
        <f t="shared" si="40"/>
        <v>343.96248127392511</v>
      </c>
      <c r="F289" s="273">
        <f t="shared" si="41"/>
        <v>1</v>
      </c>
      <c r="H289" s="273">
        <f t="shared" si="42"/>
        <v>360</v>
      </c>
      <c r="J289" s="287">
        <f t="shared" si="43"/>
        <v>-51.608542307266106</v>
      </c>
      <c r="L289" s="287">
        <f t="shared" si="44"/>
        <v>-178.24418539274154</v>
      </c>
      <c r="M289" s="344">
        <f t="shared" si="45"/>
        <v>163.96248127392511</v>
      </c>
      <c r="N289" s="344">
        <f t="shared" si="48"/>
        <v>-51.608542307266106</v>
      </c>
      <c r="Q289" s="323">
        <f t="shared" si="46"/>
        <v>343.96248127392511</v>
      </c>
      <c r="R289" s="287">
        <f t="shared" si="47"/>
        <v>-51.608542307266106</v>
      </c>
      <c r="T289" s="337"/>
    </row>
    <row r="290" spans="1:20" x14ac:dyDescent="0.25">
      <c r="A290" s="273">
        <v>273</v>
      </c>
      <c r="B290" s="323">
        <f t="shared" si="49"/>
        <v>362.75581460725846</v>
      </c>
      <c r="D290" s="287">
        <f t="shared" si="40"/>
        <v>344.89706460725847</v>
      </c>
      <c r="F290" s="273">
        <f t="shared" si="41"/>
        <v>1</v>
      </c>
      <c r="H290" s="273">
        <f t="shared" si="42"/>
        <v>360</v>
      </c>
      <c r="J290" s="287">
        <f t="shared" si="43"/>
        <v>-51.569229174726196</v>
      </c>
      <c r="L290" s="287">
        <f t="shared" si="44"/>
        <v>-177.24418539274154</v>
      </c>
      <c r="M290" s="344">
        <f t="shared" si="45"/>
        <v>164.89706460725847</v>
      </c>
      <c r="N290" s="344">
        <f t="shared" si="48"/>
        <v>-51.569229174726196</v>
      </c>
      <c r="Q290" s="323">
        <f t="shared" si="46"/>
        <v>344.89706460725847</v>
      </c>
      <c r="R290" s="287">
        <f t="shared" si="47"/>
        <v>-51.569229174726196</v>
      </c>
      <c r="T290" s="337"/>
    </row>
    <row r="291" spans="1:20" x14ac:dyDescent="0.25">
      <c r="A291" s="273">
        <v>274</v>
      </c>
      <c r="B291" s="323">
        <f t="shared" si="49"/>
        <v>363.75581460725846</v>
      </c>
      <c r="D291" s="287">
        <f t="shared" si="40"/>
        <v>345.83164794059178</v>
      </c>
      <c r="F291" s="273">
        <f t="shared" si="41"/>
        <v>1</v>
      </c>
      <c r="H291" s="273">
        <f t="shared" si="42"/>
        <v>360</v>
      </c>
      <c r="J291" s="287">
        <f t="shared" si="43"/>
        <v>-51.514207555417329</v>
      </c>
      <c r="L291" s="287">
        <f t="shared" si="44"/>
        <v>-176.24418539274154</v>
      </c>
      <c r="M291" s="344">
        <f t="shared" si="45"/>
        <v>165.83164794059178</v>
      </c>
      <c r="N291" s="344">
        <f t="shared" si="48"/>
        <v>-51.514207555417329</v>
      </c>
      <c r="Q291" s="323">
        <f t="shared" si="46"/>
        <v>345.83164794059178</v>
      </c>
      <c r="R291" s="287">
        <f t="shared" si="47"/>
        <v>-51.514207555417329</v>
      </c>
      <c r="T291" s="337"/>
    </row>
    <row r="292" spans="1:20" x14ac:dyDescent="0.25">
      <c r="A292" s="273">
        <v>275</v>
      </c>
      <c r="B292" s="323">
        <f t="shared" si="49"/>
        <v>364.75581460725846</v>
      </c>
      <c r="D292" s="287">
        <f t="shared" si="40"/>
        <v>346.76623127392514</v>
      </c>
      <c r="F292" s="273">
        <f t="shared" si="41"/>
        <v>1</v>
      </c>
      <c r="H292" s="273">
        <f t="shared" si="42"/>
        <v>360</v>
      </c>
      <c r="J292" s="287">
        <f t="shared" si="43"/>
        <v>-51.443494209457739</v>
      </c>
      <c r="L292" s="287">
        <f t="shared" si="44"/>
        <v>-175.24418539274154</v>
      </c>
      <c r="M292" s="344">
        <f t="shared" si="45"/>
        <v>166.76623127392514</v>
      </c>
      <c r="N292" s="344">
        <f t="shared" si="48"/>
        <v>-51.443494209457739</v>
      </c>
      <c r="Q292" s="323">
        <f t="shared" si="46"/>
        <v>346.76623127392514</v>
      </c>
      <c r="R292" s="287">
        <f t="shared" si="47"/>
        <v>-51.443494209457739</v>
      </c>
      <c r="T292" s="337"/>
    </row>
    <row r="293" spans="1:20" x14ac:dyDescent="0.25">
      <c r="A293" s="273">
        <v>276</v>
      </c>
      <c r="B293" s="323">
        <f t="shared" si="49"/>
        <v>365.75581460725846</v>
      </c>
      <c r="D293" s="287">
        <f t="shared" si="40"/>
        <v>347.70081460725845</v>
      </c>
      <c r="F293" s="273">
        <f t="shared" si="41"/>
        <v>1</v>
      </c>
      <c r="H293" s="273">
        <f t="shared" si="42"/>
        <v>360</v>
      </c>
      <c r="J293" s="287">
        <f t="shared" si="43"/>
        <v>-51.357110676817641</v>
      </c>
      <c r="L293" s="287">
        <f t="shared" si="44"/>
        <v>-174.24418539274154</v>
      </c>
      <c r="M293" s="344">
        <f t="shared" si="45"/>
        <v>167.70081460725845</v>
      </c>
      <c r="N293" s="344">
        <f t="shared" si="48"/>
        <v>-51.357110676817641</v>
      </c>
      <c r="Q293" s="323">
        <f t="shared" si="46"/>
        <v>347.70081460725845</v>
      </c>
      <c r="R293" s="287">
        <f t="shared" si="47"/>
        <v>-51.357110676817641</v>
      </c>
      <c r="T293" s="337"/>
    </row>
    <row r="294" spans="1:20" x14ac:dyDescent="0.25">
      <c r="A294" s="273">
        <v>277</v>
      </c>
      <c r="B294" s="323">
        <f t="shared" si="49"/>
        <v>366.75581460725846</v>
      </c>
      <c r="D294" s="287">
        <f t="shared" si="40"/>
        <v>348.63539794059182</v>
      </c>
      <c r="F294" s="273">
        <f t="shared" si="41"/>
        <v>1</v>
      </c>
      <c r="H294" s="273">
        <f t="shared" si="42"/>
        <v>360</v>
      </c>
      <c r="J294" s="287">
        <f t="shared" si="43"/>
        <v>-51.255083270757865</v>
      </c>
      <c r="L294" s="287">
        <f t="shared" si="44"/>
        <v>-173.24418539274154</v>
      </c>
      <c r="M294" s="344">
        <f t="shared" si="45"/>
        <v>168.63539794059182</v>
      </c>
      <c r="N294" s="344">
        <f t="shared" si="48"/>
        <v>-51.255083270757865</v>
      </c>
      <c r="Q294" s="323">
        <f t="shared" si="46"/>
        <v>348.63539794059182</v>
      </c>
      <c r="R294" s="287">
        <f t="shared" si="47"/>
        <v>-51.255083270757865</v>
      </c>
      <c r="T294" s="337"/>
    </row>
    <row r="295" spans="1:20" x14ac:dyDescent="0.25">
      <c r="A295" s="273">
        <v>278</v>
      </c>
      <c r="B295" s="323">
        <f t="shared" si="49"/>
        <v>367.75581460725846</v>
      </c>
      <c r="D295" s="287">
        <f t="shared" si="40"/>
        <v>349.56998127392512</v>
      </c>
      <c r="F295" s="273">
        <f t="shared" si="41"/>
        <v>1</v>
      </c>
      <c r="H295" s="273">
        <f t="shared" si="42"/>
        <v>360</v>
      </c>
      <c r="J295" s="287">
        <f t="shared" si="43"/>
        <v>-51.137443069814694</v>
      </c>
      <c r="L295" s="287">
        <f t="shared" si="44"/>
        <v>-172.24418539274154</v>
      </c>
      <c r="M295" s="344">
        <f t="shared" si="45"/>
        <v>169.56998127392512</v>
      </c>
      <c r="N295" s="344">
        <f t="shared" si="48"/>
        <v>-51.137443069814694</v>
      </c>
      <c r="Q295" s="323">
        <f t="shared" si="46"/>
        <v>349.56998127392512</v>
      </c>
      <c r="R295" s="287">
        <f t="shared" si="47"/>
        <v>-51.137443069814694</v>
      </c>
      <c r="T295" s="337"/>
    </row>
    <row r="296" spans="1:20" x14ac:dyDescent="0.25">
      <c r="A296" s="273">
        <v>279</v>
      </c>
      <c r="B296" s="323">
        <f t="shared" si="49"/>
        <v>368.75581460725846</v>
      </c>
      <c r="D296" s="287">
        <f t="shared" si="40"/>
        <v>350.50456460725843</v>
      </c>
      <c r="F296" s="273">
        <f t="shared" si="41"/>
        <v>1</v>
      </c>
      <c r="H296" s="273">
        <f t="shared" si="42"/>
        <v>360</v>
      </c>
      <c r="J296" s="287">
        <f t="shared" si="43"/>
        <v>-51.004225908332913</v>
      </c>
      <c r="L296" s="287">
        <f t="shared" si="44"/>
        <v>-171.24418539274154</v>
      </c>
      <c r="M296" s="344">
        <f t="shared" si="45"/>
        <v>170.50456460725843</v>
      </c>
      <c r="N296" s="344">
        <f t="shared" si="48"/>
        <v>-51.004225908332913</v>
      </c>
      <c r="Q296" s="323">
        <f t="shared" si="46"/>
        <v>350.50456460725843</v>
      </c>
      <c r="R296" s="287">
        <f t="shared" si="47"/>
        <v>-51.004225908332913</v>
      </c>
      <c r="T296" s="337"/>
    </row>
    <row r="297" spans="1:20" x14ac:dyDescent="0.25">
      <c r="A297" s="273">
        <v>280</v>
      </c>
      <c r="B297" s="323">
        <f t="shared" si="49"/>
        <v>369.75581460725846</v>
      </c>
      <c r="D297" s="287">
        <f t="shared" si="40"/>
        <v>351.43914794059179</v>
      </c>
      <c r="F297" s="273">
        <f t="shared" si="41"/>
        <v>1</v>
      </c>
      <c r="H297" s="273">
        <f t="shared" si="42"/>
        <v>360</v>
      </c>
      <c r="J297" s="287">
        <f t="shared" si="43"/>
        <v>-50.855472365550426</v>
      </c>
      <c r="L297" s="287">
        <f t="shared" si="44"/>
        <v>-170.24418539274154</v>
      </c>
      <c r="M297" s="344">
        <f t="shared" si="45"/>
        <v>171.43914794059179</v>
      </c>
      <c r="N297" s="344">
        <f t="shared" si="48"/>
        <v>-50.855472365550426</v>
      </c>
      <c r="Q297" s="323">
        <f t="shared" si="46"/>
        <v>351.43914794059179</v>
      </c>
      <c r="R297" s="287">
        <f t="shared" si="47"/>
        <v>-50.855472365550426</v>
      </c>
      <c r="T297" s="337"/>
    </row>
    <row r="298" spans="1:20" x14ac:dyDescent="0.25">
      <c r="A298" s="273">
        <v>281</v>
      </c>
      <c r="B298" s="323">
        <f t="shared" si="49"/>
        <v>370.75581460725846</v>
      </c>
      <c r="D298" s="287">
        <f t="shared" si="40"/>
        <v>352.3737312739251</v>
      </c>
      <c r="F298" s="273">
        <f t="shared" si="41"/>
        <v>1</v>
      </c>
      <c r="H298" s="273">
        <f t="shared" si="42"/>
        <v>360</v>
      </c>
      <c r="J298" s="287">
        <f t="shared" si="43"/>
        <v>-50.691227753237364</v>
      </c>
      <c r="L298" s="287">
        <f t="shared" si="44"/>
        <v>-169.24418539274154</v>
      </c>
      <c r="M298" s="344">
        <f t="shared" si="45"/>
        <v>172.3737312739251</v>
      </c>
      <c r="N298" s="344">
        <f t="shared" si="48"/>
        <v>-50.691227753237364</v>
      </c>
      <c r="Q298" s="323">
        <f t="shared" si="46"/>
        <v>352.3737312739251</v>
      </c>
      <c r="R298" s="287">
        <f t="shared" si="47"/>
        <v>-50.691227753237364</v>
      </c>
      <c r="T298" s="337"/>
    </row>
    <row r="299" spans="1:20" x14ac:dyDescent="0.25">
      <c r="A299" s="273">
        <v>282</v>
      </c>
      <c r="B299" s="323">
        <f t="shared" si="49"/>
        <v>371.75581460725846</v>
      </c>
      <c r="D299" s="287">
        <f t="shared" si="40"/>
        <v>353.30831460725847</v>
      </c>
      <c r="F299" s="273">
        <f t="shared" si="41"/>
        <v>1</v>
      </c>
      <c r="H299" s="273">
        <f t="shared" si="42"/>
        <v>360</v>
      </c>
      <c r="J299" s="287">
        <f t="shared" si="43"/>
        <v>-50.511542101893724</v>
      </c>
      <c r="L299" s="287">
        <f t="shared" si="44"/>
        <v>-168.24418539274154</v>
      </c>
      <c r="M299" s="344">
        <f t="shared" si="45"/>
        <v>173.30831460725847</v>
      </c>
      <c r="N299" s="344">
        <f t="shared" si="48"/>
        <v>-50.511542101893724</v>
      </c>
      <c r="Q299" s="323">
        <f t="shared" si="46"/>
        <v>353.30831460725847</v>
      </c>
      <c r="R299" s="287">
        <f t="shared" si="47"/>
        <v>-50.511542101893724</v>
      </c>
      <c r="T299" s="337"/>
    </row>
    <row r="300" spans="1:20" x14ac:dyDescent="0.25">
      <c r="A300" s="273">
        <v>283</v>
      </c>
      <c r="B300" s="323">
        <f t="shared" si="49"/>
        <v>372.75581460725846</v>
      </c>
      <c r="D300" s="287">
        <f t="shared" si="40"/>
        <v>354.24289794059177</v>
      </c>
      <c r="F300" s="273">
        <f t="shared" si="41"/>
        <v>1</v>
      </c>
      <c r="H300" s="273">
        <f t="shared" si="42"/>
        <v>360</v>
      </c>
      <c r="J300" s="287">
        <f t="shared" si="43"/>
        <v>-50.316470145509548</v>
      </c>
      <c r="L300" s="287">
        <f t="shared" si="44"/>
        <v>-167.24418539274154</v>
      </c>
      <c r="M300" s="344">
        <f t="shared" si="45"/>
        <v>174.24289794059177</v>
      </c>
      <c r="N300" s="344">
        <f t="shared" si="48"/>
        <v>-50.316470145509548</v>
      </c>
      <c r="Q300" s="323">
        <f t="shared" si="46"/>
        <v>354.24289794059177</v>
      </c>
      <c r="R300" s="287">
        <f t="shared" si="47"/>
        <v>-50.316470145509548</v>
      </c>
      <c r="T300" s="337"/>
    </row>
    <row r="301" spans="1:20" x14ac:dyDescent="0.25">
      <c r="A301" s="273">
        <v>284</v>
      </c>
      <c r="B301" s="323">
        <f t="shared" si="49"/>
        <v>373.75581460725846</v>
      </c>
      <c r="D301" s="287">
        <f t="shared" si="40"/>
        <v>355.17748127392514</v>
      </c>
      <c r="F301" s="273">
        <f t="shared" si="41"/>
        <v>1</v>
      </c>
      <c r="H301" s="273">
        <f t="shared" si="42"/>
        <v>360</v>
      </c>
      <c r="J301" s="287">
        <f t="shared" si="43"/>
        <v>-50.106071304892467</v>
      </c>
      <c r="L301" s="287">
        <f t="shared" si="44"/>
        <v>-166.24418539274154</v>
      </c>
      <c r="M301" s="344">
        <f t="shared" si="45"/>
        <v>175.17748127392514</v>
      </c>
      <c r="N301" s="344">
        <f t="shared" si="48"/>
        <v>-50.106071304892467</v>
      </c>
      <c r="Q301" s="323">
        <f t="shared" si="46"/>
        <v>355.17748127392514</v>
      </c>
      <c r="R301" s="287">
        <f t="shared" si="47"/>
        <v>-50.106071304892467</v>
      </c>
      <c r="T301" s="337"/>
    </row>
    <row r="302" spans="1:20" x14ac:dyDescent="0.25">
      <c r="A302" s="273">
        <v>285</v>
      </c>
      <c r="B302" s="323">
        <f t="shared" si="49"/>
        <v>374.75581460725846</v>
      </c>
      <c r="D302" s="287">
        <f t="shared" si="40"/>
        <v>356.11206460725845</v>
      </c>
      <c r="F302" s="273">
        <f t="shared" si="41"/>
        <v>1</v>
      </c>
      <c r="H302" s="273">
        <f t="shared" si="42"/>
        <v>360</v>
      </c>
      <c r="J302" s="287">
        <f t="shared" si="43"/>
        <v>-49.880409669567491</v>
      </c>
      <c r="L302" s="287">
        <f t="shared" si="44"/>
        <v>-165.24418539274154</v>
      </c>
      <c r="M302" s="344">
        <f t="shared" si="45"/>
        <v>176.11206460725845</v>
      </c>
      <c r="N302" s="344">
        <f t="shared" si="48"/>
        <v>-49.880409669567491</v>
      </c>
      <c r="Q302" s="323">
        <f t="shared" si="46"/>
        <v>356.11206460725845</v>
      </c>
      <c r="R302" s="287">
        <f t="shared" si="47"/>
        <v>-49.880409669567491</v>
      </c>
      <c r="T302" s="337"/>
    </row>
    <row r="303" spans="1:20" x14ac:dyDescent="0.25">
      <c r="A303" s="273">
        <v>286</v>
      </c>
      <c r="B303" s="323">
        <f t="shared" si="49"/>
        <v>375.75581460725846</v>
      </c>
      <c r="D303" s="287">
        <f t="shared" si="40"/>
        <v>357.04664794059181</v>
      </c>
      <c r="F303" s="273">
        <f t="shared" si="41"/>
        <v>1</v>
      </c>
      <c r="H303" s="273">
        <f t="shared" si="42"/>
        <v>360</v>
      </c>
      <c r="J303" s="287">
        <f t="shared" si="43"/>
        <v>-49.639553978254781</v>
      </c>
      <c r="L303" s="287">
        <f t="shared" si="44"/>
        <v>-164.24418539274154</v>
      </c>
      <c r="M303" s="344">
        <f t="shared" si="45"/>
        <v>177.04664794059181</v>
      </c>
      <c r="N303" s="344">
        <f t="shared" si="48"/>
        <v>-49.639553978254781</v>
      </c>
      <c r="Q303" s="323">
        <f t="shared" si="46"/>
        <v>357.04664794059181</v>
      </c>
      <c r="R303" s="287">
        <f t="shared" si="47"/>
        <v>-49.639553978254781</v>
      </c>
      <c r="T303" s="337"/>
    </row>
    <row r="304" spans="1:20" x14ac:dyDescent="0.25">
      <c r="A304" s="273">
        <v>287</v>
      </c>
      <c r="B304" s="323">
        <f t="shared" si="49"/>
        <v>376.75581460725846</v>
      </c>
      <c r="D304" s="287">
        <f t="shared" si="40"/>
        <v>357.98123127392512</v>
      </c>
      <c r="F304" s="273">
        <f t="shared" si="41"/>
        <v>1</v>
      </c>
      <c r="H304" s="273">
        <f t="shared" si="42"/>
        <v>360</v>
      </c>
      <c r="J304" s="287">
        <f t="shared" si="43"/>
        <v>-49.383577597931151</v>
      </c>
      <c r="L304" s="287">
        <f t="shared" si="44"/>
        <v>-163.24418539274154</v>
      </c>
      <c r="M304" s="344">
        <f t="shared" si="45"/>
        <v>177.98123127392512</v>
      </c>
      <c r="N304" s="344">
        <f t="shared" si="48"/>
        <v>-49.383577597931151</v>
      </c>
      <c r="Q304" s="323">
        <f t="shared" si="46"/>
        <v>357.98123127392512</v>
      </c>
      <c r="R304" s="287">
        <f t="shared" si="47"/>
        <v>-49.383577597931151</v>
      </c>
      <c r="T304" s="337"/>
    </row>
    <row r="305" spans="1:20" x14ac:dyDescent="0.25">
      <c r="A305" s="273">
        <v>288</v>
      </c>
      <c r="B305" s="323">
        <f t="shared" si="49"/>
        <v>377.75581460725846</v>
      </c>
      <c r="D305" s="287">
        <f t="shared" si="40"/>
        <v>358.91581460725848</v>
      </c>
      <c r="F305" s="273">
        <f t="shared" si="41"/>
        <v>1</v>
      </c>
      <c r="H305" s="273">
        <f t="shared" si="42"/>
        <v>360</v>
      </c>
      <c r="J305" s="287">
        <f t="shared" si="43"/>
        <v>-49.112558501481736</v>
      </c>
      <c r="L305" s="287">
        <f t="shared" si="44"/>
        <v>-162.24418539274154</v>
      </c>
      <c r="M305" s="344">
        <f t="shared" si="45"/>
        <v>178.91581460725848</v>
      </c>
      <c r="N305" s="344">
        <f t="shared" si="48"/>
        <v>-49.112558501481736</v>
      </c>
      <c r="Q305" s="323">
        <f t="shared" si="46"/>
        <v>358.91581460725848</v>
      </c>
      <c r="R305" s="287">
        <f t="shared" si="47"/>
        <v>-49.112558501481736</v>
      </c>
      <c r="T305" s="337"/>
    </row>
    <row r="306" spans="1:20" x14ac:dyDescent="0.25">
      <c r="A306" s="273">
        <v>289</v>
      </c>
      <c r="B306" s="323">
        <f t="shared" si="49"/>
        <v>378.75581460725846</v>
      </c>
      <c r="D306" s="287">
        <f t="shared" si="40"/>
        <v>359.85039794059179</v>
      </c>
      <c r="F306" s="273">
        <f t="shared" si="41"/>
        <v>1</v>
      </c>
      <c r="H306" s="273">
        <f t="shared" si="42"/>
        <v>360</v>
      </c>
      <c r="J306" s="287">
        <f t="shared" si="43"/>
        <v>-48.826579243948729</v>
      </c>
      <c r="L306" s="287">
        <f t="shared" si="44"/>
        <v>-161.24418539274154</v>
      </c>
      <c r="M306" s="344">
        <f t="shared" si="45"/>
        <v>179.85039794059179</v>
      </c>
      <c r="N306" s="344">
        <f t="shared" si="48"/>
        <v>-48.826579243948729</v>
      </c>
      <c r="Q306" s="323">
        <f t="shared" si="46"/>
        <v>359.85039794059179</v>
      </c>
      <c r="R306" s="287">
        <f t="shared" si="47"/>
        <v>-48.826579243948729</v>
      </c>
      <c r="T306" s="337"/>
    </row>
    <row r="307" spans="1:20" x14ac:dyDescent="0.25">
      <c r="A307" s="273">
        <v>290</v>
      </c>
      <c r="B307" s="323">
        <f t="shared" si="49"/>
        <v>379.75581460725846</v>
      </c>
      <c r="D307" s="287">
        <f t="shared" si="40"/>
        <v>360.7849812739251</v>
      </c>
      <c r="F307" s="273">
        <f t="shared" si="41"/>
        <v>1</v>
      </c>
      <c r="H307" s="273">
        <f t="shared" si="42"/>
        <v>360</v>
      </c>
      <c r="J307" s="287">
        <f t="shared" si="43"/>
        <v>-48.525726937384306</v>
      </c>
      <c r="L307" s="287">
        <f t="shared" si="44"/>
        <v>-160.24418539274154</v>
      </c>
      <c r="M307" s="344">
        <f t="shared" si="45"/>
        <v>-179.2150187260749</v>
      </c>
      <c r="N307" s="344">
        <f t="shared" si="48"/>
        <v>-48.525726937384306</v>
      </c>
      <c r="Q307" s="323">
        <f t="shared" si="46"/>
        <v>360.7849812739251</v>
      </c>
      <c r="R307" s="287">
        <f t="shared" si="47"/>
        <v>-48.525726937384306</v>
      </c>
      <c r="T307" s="337"/>
    </row>
    <row r="308" spans="1:20" x14ac:dyDescent="0.25">
      <c r="A308" s="273">
        <v>291</v>
      </c>
      <c r="B308" s="323">
        <f t="shared" si="49"/>
        <v>380.75581460725846</v>
      </c>
      <c r="D308" s="287">
        <f t="shared" si="40"/>
        <v>361.71956460725846</v>
      </c>
      <c r="F308" s="273">
        <f t="shared" si="41"/>
        <v>1</v>
      </c>
      <c r="H308" s="273">
        <f t="shared" si="42"/>
        <v>360</v>
      </c>
      <c r="J308" s="287">
        <f t="shared" si="43"/>
        <v>-48.2100932243155</v>
      </c>
      <c r="L308" s="287">
        <f t="shared" si="44"/>
        <v>-159.24418539274154</v>
      </c>
      <c r="M308" s="344">
        <f t="shared" si="45"/>
        <v>-178.28043539274154</v>
      </c>
      <c r="N308" s="344">
        <f t="shared" si="48"/>
        <v>-48.2100932243155</v>
      </c>
      <c r="Q308" s="323">
        <f t="shared" si="46"/>
        <v>361.71956460725846</v>
      </c>
      <c r="R308" s="287">
        <f t="shared" si="47"/>
        <v>-48.2100932243155</v>
      </c>
      <c r="T308" s="337"/>
    </row>
    <row r="309" spans="1:20" x14ac:dyDescent="0.25">
      <c r="A309" s="273">
        <v>292</v>
      </c>
      <c r="B309" s="323">
        <f t="shared" si="49"/>
        <v>381.75581460725846</v>
      </c>
      <c r="D309" s="287">
        <f t="shared" si="40"/>
        <v>362.65414794059177</v>
      </c>
      <c r="F309" s="273">
        <f t="shared" si="41"/>
        <v>1</v>
      </c>
      <c r="H309" s="273">
        <f t="shared" si="42"/>
        <v>360</v>
      </c>
      <c r="J309" s="287">
        <f t="shared" si="43"/>
        <v>-47.879774249828905</v>
      </c>
      <c r="L309" s="287">
        <f t="shared" si="44"/>
        <v>-158.24418539274154</v>
      </c>
      <c r="M309" s="344">
        <f t="shared" si="45"/>
        <v>-177.34585205940823</v>
      </c>
      <c r="N309" s="344">
        <f t="shared" si="48"/>
        <v>-47.879774249828905</v>
      </c>
      <c r="Q309" s="323">
        <f t="shared" si="46"/>
        <v>362.65414794059177</v>
      </c>
      <c r="R309" s="287">
        <f t="shared" si="47"/>
        <v>-47.879774249828905</v>
      </c>
      <c r="T309" s="337"/>
    </row>
    <row r="310" spans="1:20" x14ac:dyDescent="0.25">
      <c r="A310" s="273">
        <v>293</v>
      </c>
      <c r="B310" s="323">
        <f t="shared" si="49"/>
        <v>382.75581460725846</v>
      </c>
      <c r="D310" s="287">
        <f t="shared" si="40"/>
        <v>363.58873127392513</v>
      </c>
      <c r="F310" s="273">
        <f t="shared" si="41"/>
        <v>1</v>
      </c>
      <c r="H310" s="273">
        <f t="shared" si="42"/>
        <v>360</v>
      </c>
      <c r="J310" s="287">
        <f t="shared" si="43"/>
        <v>-47.534870632284026</v>
      </c>
      <c r="L310" s="287">
        <f t="shared" si="44"/>
        <v>-157.24418539274154</v>
      </c>
      <c r="M310" s="344">
        <f t="shared" si="45"/>
        <v>-176.41126872607487</v>
      </c>
      <c r="N310" s="344">
        <f t="shared" si="48"/>
        <v>-47.534870632284026</v>
      </c>
      <c r="Q310" s="323">
        <f t="shared" si="46"/>
        <v>363.58873127392513</v>
      </c>
      <c r="R310" s="287">
        <f t="shared" si="47"/>
        <v>-47.534870632284026</v>
      </c>
      <c r="T310" s="337"/>
    </row>
    <row r="311" spans="1:20" x14ac:dyDescent="0.25">
      <c r="A311" s="273">
        <v>294</v>
      </c>
      <c r="B311" s="323">
        <f t="shared" si="49"/>
        <v>383.75581460725846</v>
      </c>
      <c r="D311" s="287">
        <f t="shared" si="40"/>
        <v>364.52331460725844</v>
      </c>
      <c r="F311" s="273">
        <f t="shared" si="41"/>
        <v>1</v>
      </c>
      <c r="H311" s="273">
        <f t="shared" si="42"/>
        <v>360</v>
      </c>
      <c r="J311" s="287">
        <f t="shared" si="43"/>
        <v>-47.175487432663921</v>
      </c>
      <c r="L311" s="287">
        <f t="shared" si="44"/>
        <v>-156.24418539274154</v>
      </c>
      <c r="M311" s="344">
        <f t="shared" si="45"/>
        <v>-175.47668539274156</v>
      </c>
      <c r="N311" s="344">
        <f t="shared" si="48"/>
        <v>-47.175487432663921</v>
      </c>
      <c r="Q311" s="323">
        <f t="shared" si="46"/>
        <v>364.52331460725844</v>
      </c>
      <c r="R311" s="287">
        <f t="shared" si="47"/>
        <v>-47.175487432663921</v>
      </c>
      <c r="T311" s="337"/>
    </row>
    <row r="312" spans="1:20" x14ac:dyDescent="0.25">
      <c r="A312" s="273">
        <v>295</v>
      </c>
      <c r="B312" s="323">
        <f t="shared" si="49"/>
        <v>384.75581460725846</v>
      </c>
      <c r="D312" s="287">
        <f t="shared" si="40"/>
        <v>365.45789794059181</v>
      </c>
      <c r="F312" s="273">
        <f t="shared" si="41"/>
        <v>1</v>
      </c>
      <c r="H312" s="273">
        <f t="shared" si="42"/>
        <v>360</v>
      </c>
      <c r="J312" s="287">
        <f t="shared" si="43"/>
        <v>-46.801734122572604</v>
      </c>
      <c r="L312" s="287">
        <f t="shared" si="44"/>
        <v>-155.24418539274154</v>
      </c>
      <c r="M312" s="344">
        <f t="shared" si="45"/>
        <v>-174.54210205940819</v>
      </c>
      <c r="N312" s="344">
        <f t="shared" si="48"/>
        <v>-46.801734122572604</v>
      </c>
      <c r="Q312" s="323">
        <f t="shared" si="46"/>
        <v>365.45789794059181</v>
      </c>
      <c r="R312" s="287">
        <f t="shared" si="47"/>
        <v>-46.801734122572604</v>
      </c>
      <c r="T312" s="337"/>
    </row>
    <row r="313" spans="1:20" x14ac:dyDescent="0.25">
      <c r="A313" s="273">
        <v>296</v>
      </c>
      <c r="B313" s="323">
        <f t="shared" si="49"/>
        <v>385.75581460725846</v>
      </c>
      <c r="D313" s="287">
        <f t="shared" si="40"/>
        <v>366.39248127392511</v>
      </c>
      <c r="F313" s="273">
        <f t="shared" si="41"/>
        <v>1</v>
      </c>
      <c r="H313" s="273">
        <f t="shared" si="42"/>
        <v>360</v>
      </c>
      <c r="J313" s="287">
        <f t="shared" si="43"/>
        <v>-46.413724550888986</v>
      </c>
      <c r="L313" s="287">
        <f t="shared" si="44"/>
        <v>-154.24418539274154</v>
      </c>
      <c r="M313" s="344">
        <f t="shared" si="45"/>
        <v>-173.60751872607489</v>
      </c>
      <c r="N313" s="344">
        <f t="shared" si="48"/>
        <v>-46.413724550888986</v>
      </c>
      <c r="Q313" s="323">
        <f t="shared" si="46"/>
        <v>366.39248127392511</v>
      </c>
      <c r="R313" s="287">
        <f t="shared" si="47"/>
        <v>-46.413724550888986</v>
      </c>
      <c r="T313" s="337"/>
    </row>
    <row r="314" spans="1:20" x14ac:dyDescent="0.25">
      <c r="A314" s="273">
        <v>297</v>
      </c>
      <c r="B314" s="323">
        <f t="shared" si="49"/>
        <v>386.75581460725846</v>
      </c>
      <c r="D314" s="287">
        <f t="shared" si="40"/>
        <v>367.32706460725848</v>
      </c>
      <c r="F314" s="273">
        <f t="shared" si="41"/>
        <v>1</v>
      </c>
      <c r="H314" s="273">
        <f t="shared" si="42"/>
        <v>360</v>
      </c>
      <c r="J314" s="287">
        <f t="shared" si="43"/>
        <v>-46.011576909087317</v>
      </c>
      <c r="L314" s="287">
        <f t="shared" si="44"/>
        <v>-153.24418539274154</v>
      </c>
      <c r="M314" s="344">
        <f t="shared" si="45"/>
        <v>-172.67293539274152</v>
      </c>
      <c r="N314" s="344">
        <f t="shared" si="48"/>
        <v>-46.011576909087317</v>
      </c>
      <c r="Q314" s="323">
        <f t="shared" si="46"/>
        <v>367.32706460725848</v>
      </c>
      <c r="R314" s="287">
        <f t="shared" si="47"/>
        <v>-46.011576909087317</v>
      </c>
      <c r="T314" s="337"/>
    </row>
    <row r="315" spans="1:20" x14ac:dyDescent="0.25">
      <c r="A315" s="273">
        <v>298</v>
      </c>
      <c r="B315" s="323">
        <f t="shared" si="49"/>
        <v>387.75581460725846</v>
      </c>
      <c r="D315" s="287">
        <f t="shared" si="40"/>
        <v>368.26164794059179</v>
      </c>
      <c r="F315" s="273">
        <f t="shared" si="41"/>
        <v>1</v>
      </c>
      <c r="H315" s="273">
        <f t="shared" si="42"/>
        <v>360</v>
      </c>
      <c r="J315" s="287">
        <f t="shared" si="43"/>
        <v>-45.595413695234996</v>
      </c>
      <c r="L315" s="287">
        <f t="shared" si="44"/>
        <v>-152.24418539274154</v>
      </c>
      <c r="M315" s="344">
        <f t="shared" si="45"/>
        <v>-171.73835205940821</v>
      </c>
      <c r="N315" s="344">
        <f t="shared" si="48"/>
        <v>-45.595413695234996</v>
      </c>
      <c r="Q315" s="323">
        <f t="shared" si="46"/>
        <v>368.26164794059179</v>
      </c>
      <c r="R315" s="287">
        <f t="shared" si="47"/>
        <v>-45.595413695234996</v>
      </c>
      <c r="T315" s="337"/>
    </row>
    <row r="316" spans="1:20" x14ac:dyDescent="0.25">
      <c r="A316" s="273">
        <v>299</v>
      </c>
      <c r="B316" s="323">
        <f t="shared" si="49"/>
        <v>388.75581460725846</v>
      </c>
      <c r="D316" s="287">
        <f t="shared" si="40"/>
        <v>369.19623127392515</v>
      </c>
      <c r="F316" s="273">
        <f t="shared" si="41"/>
        <v>1</v>
      </c>
      <c r="H316" s="273">
        <f t="shared" si="42"/>
        <v>360</v>
      </c>
      <c r="J316" s="287">
        <f t="shared" si="43"/>
        <v>-45.165361676678394</v>
      </c>
      <c r="L316" s="287">
        <f t="shared" si="44"/>
        <v>-151.24418539274154</v>
      </c>
      <c r="M316" s="344">
        <f t="shared" si="45"/>
        <v>-170.80376872607485</v>
      </c>
      <c r="N316" s="344">
        <f t="shared" si="48"/>
        <v>-45.165361676678394</v>
      </c>
      <c r="Q316" s="323">
        <f t="shared" si="46"/>
        <v>369.19623127392515</v>
      </c>
      <c r="R316" s="287">
        <f t="shared" si="47"/>
        <v>-45.165361676678394</v>
      </c>
      <c r="T316" s="337"/>
    </row>
    <row r="317" spans="1:20" x14ac:dyDescent="0.25">
      <c r="A317" s="273">
        <v>300</v>
      </c>
      <c r="B317" s="323">
        <f t="shared" si="49"/>
        <v>389.75581460725846</v>
      </c>
      <c r="D317" s="287">
        <f t="shared" si="40"/>
        <v>370.13081460725846</v>
      </c>
      <c r="F317" s="273">
        <f t="shared" si="41"/>
        <v>1</v>
      </c>
      <c r="H317" s="273">
        <f t="shared" si="42"/>
        <v>360</v>
      </c>
      <c r="J317" s="287">
        <f t="shared" si="43"/>
        <v>-44.721551851428408</v>
      </c>
      <c r="L317" s="287">
        <f t="shared" si="44"/>
        <v>-150.24418539274154</v>
      </c>
      <c r="M317" s="344">
        <f t="shared" si="45"/>
        <v>-169.86918539274154</v>
      </c>
      <c r="N317" s="344">
        <f t="shared" si="48"/>
        <v>-44.721551851428408</v>
      </c>
      <c r="Q317" s="323">
        <f t="shared" si="46"/>
        <v>370.13081460725846</v>
      </c>
      <c r="R317" s="287">
        <f t="shared" si="47"/>
        <v>-44.721551851428408</v>
      </c>
      <c r="T317" s="337"/>
    </row>
    <row r="318" spans="1:20" x14ac:dyDescent="0.25">
      <c r="A318" s="273">
        <v>301</v>
      </c>
      <c r="B318" s="323">
        <f t="shared" si="49"/>
        <v>390.75581460725846</v>
      </c>
      <c r="D318" s="287">
        <f t="shared" si="40"/>
        <v>371.06539794059177</v>
      </c>
      <c r="F318" s="273">
        <f t="shared" si="41"/>
        <v>1</v>
      </c>
      <c r="H318" s="273">
        <f t="shared" si="42"/>
        <v>360</v>
      </c>
      <c r="J318" s="287">
        <f t="shared" si="43"/>
        <v>-44.264119408257081</v>
      </c>
      <c r="L318" s="287">
        <f t="shared" si="44"/>
        <v>-149.24418539274154</v>
      </c>
      <c r="M318" s="344">
        <f t="shared" si="45"/>
        <v>-168.93460205940823</v>
      </c>
      <c r="N318" s="344">
        <f t="shared" si="48"/>
        <v>-44.264119408257081</v>
      </c>
      <c r="Q318" s="323">
        <f t="shared" si="46"/>
        <v>371.06539794059177</v>
      </c>
      <c r="R318" s="287">
        <f t="shared" si="47"/>
        <v>-44.264119408257081</v>
      </c>
      <c r="T318" s="337"/>
    </row>
    <row r="319" spans="1:20" x14ac:dyDescent="0.25">
      <c r="A319" s="273">
        <v>302</v>
      </c>
      <c r="B319" s="323">
        <f t="shared" si="49"/>
        <v>391.75581460725846</v>
      </c>
      <c r="D319" s="287">
        <f t="shared" si="40"/>
        <v>371.99998127392513</v>
      </c>
      <c r="F319" s="273">
        <f t="shared" si="41"/>
        <v>1</v>
      </c>
      <c r="H319" s="273">
        <f t="shared" si="42"/>
        <v>360</v>
      </c>
      <c r="J319" s="287">
        <f t="shared" si="43"/>
        <v>-43.793203685517845</v>
      </c>
      <c r="L319" s="287">
        <f t="shared" si="44"/>
        <v>-148.24418539274154</v>
      </c>
      <c r="M319" s="344">
        <f t="shared" si="45"/>
        <v>-168.00001872607487</v>
      </c>
      <c r="N319" s="344">
        <f t="shared" si="48"/>
        <v>-43.793203685517845</v>
      </c>
      <c r="Q319" s="323">
        <f t="shared" si="46"/>
        <v>371.99998127392513</v>
      </c>
      <c r="R319" s="287">
        <f t="shared" si="47"/>
        <v>-43.793203685517845</v>
      </c>
      <c r="T319" s="337"/>
    </row>
    <row r="320" spans="1:20" x14ac:dyDescent="0.25">
      <c r="A320" s="273">
        <v>303</v>
      </c>
      <c r="B320" s="323">
        <f t="shared" si="49"/>
        <v>392.75581460725846</v>
      </c>
      <c r="D320" s="287">
        <f t="shared" si="40"/>
        <v>372.93456460725844</v>
      </c>
      <c r="F320" s="273">
        <f t="shared" si="41"/>
        <v>1</v>
      </c>
      <c r="H320" s="273">
        <f t="shared" si="42"/>
        <v>360</v>
      </c>
      <c r="J320" s="287">
        <f t="shared" si="43"/>
        <v>-43.308948128701708</v>
      </c>
      <c r="L320" s="287">
        <f t="shared" si="44"/>
        <v>-147.24418539274154</v>
      </c>
      <c r="M320" s="344">
        <f t="shared" si="45"/>
        <v>-167.06543539274156</v>
      </c>
      <c r="N320" s="344">
        <f t="shared" si="48"/>
        <v>-43.308948128701708</v>
      </c>
      <c r="Q320" s="323">
        <f t="shared" si="46"/>
        <v>372.93456460725844</v>
      </c>
      <c r="R320" s="287">
        <f t="shared" si="47"/>
        <v>-43.308948128701708</v>
      </c>
      <c r="T320" s="337"/>
    </row>
    <row r="321" spans="1:20" x14ac:dyDescent="0.25">
      <c r="A321" s="273">
        <v>304</v>
      </c>
      <c r="B321" s="323">
        <f t="shared" si="49"/>
        <v>393.75581460725846</v>
      </c>
      <c r="D321" s="287">
        <f t="shared" si="40"/>
        <v>373.8691479405918</v>
      </c>
      <c r="F321" s="273">
        <f t="shared" si="41"/>
        <v>1</v>
      </c>
      <c r="H321" s="273">
        <f t="shared" si="42"/>
        <v>360</v>
      </c>
      <c r="J321" s="287">
        <f t="shared" si="43"/>
        <v>-42.811500246742348</v>
      </c>
      <c r="L321" s="287">
        <f t="shared" si="44"/>
        <v>-146.24418539274154</v>
      </c>
      <c r="M321" s="344">
        <f t="shared" si="45"/>
        <v>-166.1308520594082</v>
      </c>
      <c r="N321" s="344">
        <f t="shared" si="48"/>
        <v>-42.811500246742348</v>
      </c>
      <c r="Q321" s="323">
        <f t="shared" si="46"/>
        <v>373.8691479405918</v>
      </c>
      <c r="R321" s="287">
        <f t="shared" si="47"/>
        <v>-42.811500246742348</v>
      </c>
      <c r="T321" s="337"/>
    </row>
    <row r="322" spans="1:20" x14ac:dyDescent="0.25">
      <c r="A322" s="273">
        <v>305</v>
      </c>
      <c r="B322" s="323">
        <f t="shared" si="49"/>
        <v>394.75581460725846</v>
      </c>
      <c r="D322" s="287">
        <f t="shared" si="40"/>
        <v>374.80373127392511</v>
      </c>
      <c r="F322" s="273">
        <f t="shared" si="41"/>
        <v>1</v>
      </c>
      <c r="H322" s="273">
        <f t="shared" si="42"/>
        <v>360</v>
      </c>
      <c r="J322" s="287">
        <f t="shared" si="43"/>
        <v>-42.301011567083535</v>
      </c>
      <c r="L322" s="287">
        <f t="shared" si="44"/>
        <v>-145.24418539274154</v>
      </c>
      <c r="M322" s="344">
        <f t="shared" si="45"/>
        <v>-165.19626872607489</v>
      </c>
      <c r="N322" s="344">
        <f t="shared" si="48"/>
        <v>-42.301011567083535</v>
      </c>
      <c r="Q322" s="323">
        <f t="shared" si="46"/>
        <v>374.80373127392511</v>
      </c>
      <c r="R322" s="287">
        <f t="shared" si="47"/>
        <v>-42.301011567083535</v>
      </c>
      <c r="T322" s="337"/>
    </row>
    <row r="323" spans="1:20" x14ac:dyDescent="0.25">
      <c r="A323" s="273">
        <v>306</v>
      </c>
      <c r="B323" s="323">
        <f t="shared" si="49"/>
        <v>395.75581460725846</v>
      </c>
      <c r="D323" s="287">
        <f t="shared" si="40"/>
        <v>375.73831460725847</v>
      </c>
      <c r="F323" s="273">
        <f t="shared" si="41"/>
        <v>1</v>
      </c>
      <c r="H323" s="273">
        <f t="shared" si="42"/>
        <v>360</v>
      </c>
      <c r="J323" s="287">
        <f t="shared" si="43"/>
        <v>-41.777637589522293</v>
      </c>
      <c r="L323" s="287">
        <f t="shared" si="44"/>
        <v>-144.24418539274154</v>
      </c>
      <c r="M323" s="344">
        <f t="shared" si="45"/>
        <v>-164.26168539274153</v>
      </c>
      <c r="N323" s="344">
        <f t="shared" si="48"/>
        <v>-41.777637589522293</v>
      </c>
      <c r="Q323" s="323">
        <f t="shared" si="46"/>
        <v>375.73831460725847</v>
      </c>
      <c r="R323" s="287">
        <f t="shared" si="47"/>
        <v>-41.777637589522293</v>
      </c>
      <c r="T323" s="337"/>
    </row>
    <row r="324" spans="1:20" x14ac:dyDescent="0.25">
      <c r="A324" s="273">
        <v>307</v>
      </c>
      <c r="B324" s="323">
        <f t="shared" si="49"/>
        <v>396.75581460725846</v>
      </c>
      <c r="D324" s="287">
        <f t="shared" si="40"/>
        <v>376.67289794059178</v>
      </c>
      <c r="F324" s="273">
        <f t="shared" si="41"/>
        <v>1</v>
      </c>
      <c r="H324" s="273">
        <f t="shared" si="42"/>
        <v>360</v>
      </c>
      <c r="J324" s="287">
        <f t="shared" si="43"/>
        <v>-41.241537738842212</v>
      </c>
      <c r="L324" s="287">
        <f t="shared" si="44"/>
        <v>-143.24418539274154</v>
      </c>
      <c r="M324" s="344">
        <f t="shared" si="45"/>
        <v>-163.32710205940822</v>
      </c>
      <c r="N324" s="344">
        <f t="shared" si="48"/>
        <v>-41.241537738842212</v>
      </c>
      <c r="Q324" s="323">
        <f t="shared" si="46"/>
        <v>376.67289794059178</v>
      </c>
      <c r="R324" s="287">
        <f t="shared" si="47"/>
        <v>-41.241537738842212</v>
      </c>
      <c r="T324" s="337"/>
    </row>
    <row r="325" spans="1:20" x14ac:dyDescent="0.25">
      <c r="A325" s="273">
        <v>308</v>
      </c>
      <c r="B325" s="323">
        <f t="shared" si="49"/>
        <v>397.75581460725846</v>
      </c>
      <c r="D325" s="287">
        <f t="shared" si="40"/>
        <v>377.60748127392515</v>
      </c>
      <c r="F325" s="273">
        <f t="shared" si="41"/>
        <v>1</v>
      </c>
      <c r="H325" s="273">
        <f t="shared" si="42"/>
        <v>360</v>
      </c>
      <c r="J325" s="287">
        <f t="shared" si="43"/>
        <v>-40.692875316251111</v>
      </c>
      <c r="L325" s="287">
        <f t="shared" si="44"/>
        <v>-142.24418539274154</v>
      </c>
      <c r="M325" s="344">
        <f t="shared" si="45"/>
        <v>-162.39251872607485</v>
      </c>
      <c r="N325" s="344">
        <f t="shared" si="48"/>
        <v>-40.692875316251111</v>
      </c>
      <c r="Q325" s="323">
        <f t="shared" si="46"/>
        <v>377.60748127392515</v>
      </c>
      <c r="R325" s="287">
        <f t="shared" si="47"/>
        <v>-40.692875316251111</v>
      </c>
      <c r="T325" s="337"/>
    </row>
    <row r="326" spans="1:20" x14ac:dyDescent="0.25">
      <c r="A326" s="273">
        <v>309</v>
      </c>
      <c r="B326" s="323">
        <f t="shared" si="49"/>
        <v>398.75581460725846</v>
      </c>
      <c r="D326" s="287">
        <f t="shared" si="40"/>
        <v>378.54206460725845</v>
      </c>
      <c r="F326" s="273">
        <f t="shared" si="41"/>
        <v>1</v>
      </c>
      <c r="H326" s="273">
        <f t="shared" si="42"/>
        <v>360</v>
      </c>
      <c r="J326" s="287">
        <f t="shared" si="43"/>
        <v>-40.131817449637971</v>
      </c>
      <c r="L326" s="287">
        <f t="shared" si="44"/>
        <v>-141.24418539274154</v>
      </c>
      <c r="M326" s="344">
        <f t="shared" si="45"/>
        <v>-161.45793539274155</v>
      </c>
      <c r="N326" s="344">
        <f t="shared" si="48"/>
        <v>-40.131817449637971</v>
      </c>
      <c r="Q326" s="323">
        <f t="shared" si="46"/>
        <v>378.54206460725845</v>
      </c>
      <c r="R326" s="287">
        <f t="shared" si="47"/>
        <v>-40.131817449637971</v>
      </c>
      <c r="T326" s="337"/>
    </row>
    <row r="327" spans="1:20" x14ac:dyDescent="0.25">
      <c r="A327" s="273">
        <v>310</v>
      </c>
      <c r="B327" s="323">
        <f t="shared" si="49"/>
        <v>399.75581460725846</v>
      </c>
      <c r="D327" s="287">
        <f t="shared" si="40"/>
        <v>379.47664794059176</v>
      </c>
      <c r="F327" s="273">
        <f t="shared" si="41"/>
        <v>1</v>
      </c>
      <c r="H327" s="273">
        <f t="shared" si="42"/>
        <v>360</v>
      </c>
      <c r="J327" s="287">
        <f t="shared" si="43"/>
        <v>-39.558535042664033</v>
      </c>
      <c r="L327" s="287">
        <f t="shared" si="44"/>
        <v>-140.24418539274154</v>
      </c>
      <c r="M327" s="344">
        <f t="shared" si="45"/>
        <v>-160.52335205940824</v>
      </c>
      <c r="N327" s="344">
        <f t="shared" si="48"/>
        <v>-39.558535042664033</v>
      </c>
      <c r="Q327" s="323">
        <f t="shared" si="46"/>
        <v>379.47664794059176</v>
      </c>
      <c r="R327" s="287">
        <f t="shared" si="47"/>
        <v>-39.558535042664033</v>
      </c>
      <c r="T327" s="337"/>
    </row>
    <row r="328" spans="1:20" x14ac:dyDescent="0.25">
      <c r="A328" s="273">
        <v>311</v>
      </c>
      <c r="B328" s="323">
        <f t="shared" si="49"/>
        <v>400.75581460725846</v>
      </c>
      <c r="D328" s="287">
        <f t="shared" si="40"/>
        <v>380.41123127392513</v>
      </c>
      <c r="F328" s="273">
        <f t="shared" si="41"/>
        <v>1</v>
      </c>
      <c r="H328" s="273">
        <f t="shared" si="42"/>
        <v>360</v>
      </c>
      <c r="J328" s="287">
        <f t="shared" si="43"/>
        <v>-38.973202722703959</v>
      </c>
      <c r="L328" s="287">
        <f t="shared" si="44"/>
        <v>-139.24418539274154</v>
      </c>
      <c r="M328" s="344">
        <f t="shared" si="45"/>
        <v>-159.58876872607487</v>
      </c>
      <c r="N328" s="344">
        <f t="shared" si="48"/>
        <v>-38.973202722703959</v>
      </c>
      <c r="Q328" s="323">
        <f t="shared" si="46"/>
        <v>380.41123127392513</v>
      </c>
      <c r="R328" s="287">
        <f t="shared" si="47"/>
        <v>-38.973202722703959</v>
      </c>
      <c r="T328" s="337"/>
    </row>
    <row r="329" spans="1:20" x14ac:dyDescent="0.25">
      <c r="A329" s="273">
        <v>312</v>
      </c>
      <c r="B329" s="323">
        <f t="shared" si="49"/>
        <v>401.75581460725846</v>
      </c>
      <c r="D329" s="287">
        <f t="shared" si="40"/>
        <v>381.34581460725843</v>
      </c>
      <c r="F329" s="273">
        <f t="shared" si="41"/>
        <v>1</v>
      </c>
      <c r="H329" s="273">
        <f t="shared" si="42"/>
        <v>360</v>
      </c>
      <c r="J329" s="287">
        <f t="shared" si="43"/>
        <v>-38.375998787652655</v>
      </c>
      <c r="L329" s="287">
        <f t="shared" si="44"/>
        <v>-138.24418539274154</v>
      </c>
      <c r="M329" s="344">
        <f t="shared" si="45"/>
        <v>-158.65418539274157</v>
      </c>
      <c r="N329" s="344">
        <f t="shared" si="48"/>
        <v>-38.375998787652655</v>
      </c>
      <c r="Q329" s="323">
        <f t="shared" si="46"/>
        <v>381.34581460725843</v>
      </c>
      <c r="R329" s="287">
        <f t="shared" si="47"/>
        <v>-38.375998787652655</v>
      </c>
      <c r="T329" s="337"/>
    </row>
    <row r="330" spans="1:20" x14ac:dyDescent="0.25">
      <c r="A330" s="273">
        <v>313</v>
      </c>
      <c r="B330" s="323">
        <f t="shared" si="49"/>
        <v>402.75581460725846</v>
      </c>
      <c r="D330" s="287">
        <f t="shared" si="40"/>
        <v>382.2803979405918</v>
      </c>
      <c r="F330" s="273">
        <f t="shared" si="41"/>
        <v>1</v>
      </c>
      <c r="H330" s="273">
        <f t="shared" si="42"/>
        <v>360</v>
      </c>
      <c r="J330" s="287">
        <f t="shared" si="43"/>
        <v>-37.767105151613954</v>
      </c>
      <c r="L330" s="287">
        <f t="shared" si="44"/>
        <v>-137.24418539274154</v>
      </c>
      <c r="M330" s="344">
        <f t="shared" si="45"/>
        <v>-157.7196020594082</v>
      </c>
      <c r="N330" s="344">
        <f t="shared" si="48"/>
        <v>-37.767105151613954</v>
      </c>
      <c r="Q330" s="323">
        <f t="shared" si="46"/>
        <v>382.2803979405918</v>
      </c>
      <c r="R330" s="287">
        <f t="shared" si="47"/>
        <v>-37.767105151613954</v>
      </c>
      <c r="T330" s="337"/>
    </row>
    <row r="331" spans="1:20" x14ac:dyDescent="0.25">
      <c r="A331" s="273">
        <v>314</v>
      </c>
      <c r="B331" s="323">
        <f t="shared" si="49"/>
        <v>403.75581460725846</v>
      </c>
      <c r="D331" s="287">
        <f t="shared" si="40"/>
        <v>383.2149812739251</v>
      </c>
      <c r="F331" s="273">
        <f t="shared" si="41"/>
        <v>1</v>
      </c>
      <c r="H331" s="273">
        <f t="shared" si="42"/>
        <v>360</v>
      </c>
      <c r="J331" s="287">
        <f t="shared" si="43"/>
        <v>-37.146707289487949</v>
      </c>
      <c r="L331" s="287">
        <f t="shared" si="44"/>
        <v>-136.24418539274154</v>
      </c>
      <c r="M331" s="344">
        <f t="shared" si="45"/>
        <v>-156.7850187260749</v>
      </c>
      <c r="N331" s="344">
        <f t="shared" si="48"/>
        <v>-37.146707289487949</v>
      </c>
      <c r="Q331" s="323">
        <f t="shared" si="46"/>
        <v>383.2149812739251</v>
      </c>
      <c r="R331" s="287">
        <f t="shared" si="47"/>
        <v>-37.146707289487949</v>
      </c>
      <c r="T331" s="337"/>
    </row>
    <row r="332" spans="1:20" x14ac:dyDescent="0.25">
      <c r="A332" s="273">
        <v>315</v>
      </c>
      <c r="B332" s="323">
        <f t="shared" si="49"/>
        <v>404.75581460725846</v>
      </c>
      <c r="D332" s="287">
        <f t="shared" si="40"/>
        <v>384.14956460725847</v>
      </c>
      <c r="F332" s="273">
        <f t="shared" si="41"/>
        <v>1</v>
      </c>
      <c r="H332" s="273">
        <f t="shared" si="42"/>
        <v>360</v>
      </c>
      <c r="J332" s="287">
        <f t="shared" si="43"/>
        <v>-36.514994180473323</v>
      </c>
      <c r="L332" s="287">
        <f t="shared" si="44"/>
        <v>-135.24418539274154</v>
      </c>
      <c r="M332" s="344">
        <f t="shared" si="45"/>
        <v>-155.85043539274153</v>
      </c>
      <c r="N332" s="344">
        <f t="shared" si="48"/>
        <v>-36.514994180473323</v>
      </c>
      <c r="Q332" s="323">
        <f t="shared" si="46"/>
        <v>384.14956460725847</v>
      </c>
      <c r="R332" s="287">
        <f t="shared" si="47"/>
        <v>-36.514994180473323</v>
      </c>
      <c r="T332" s="337"/>
    </row>
    <row r="333" spans="1:20" x14ac:dyDescent="0.25">
      <c r="A333" s="273">
        <v>316</v>
      </c>
      <c r="B333" s="323">
        <f t="shared" si="49"/>
        <v>405.75581460725846</v>
      </c>
      <c r="D333" s="287">
        <f t="shared" si="40"/>
        <v>385.08414794059178</v>
      </c>
      <c r="F333" s="273">
        <f t="shared" si="41"/>
        <v>1</v>
      </c>
      <c r="H333" s="273">
        <f t="shared" si="42"/>
        <v>360</v>
      </c>
      <c r="J333" s="287">
        <f t="shared" si="43"/>
        <v>-35.872158250502636</v>
      </c>
      <c r="L333" s="287">
        <f t="shared" si="44"/>
        <v>-134.24418539274154</v>
      </c>
      <c r="M333" s="344">
        <f t="shared" si="45"/>
        <v>-154.91585205940822</v>
      </c>
      <c r="N333" s="344">
        <f t="shared" si="48"/>
        <v>-35.872158250502636</v>
      </c>
      <c r="Q333" s="323">
        <f t="shared" si="46"/>
        <v>385.08414794059178</v>
      </c>
      <c r="R333" s="287">
        <f t="shared" si="47"/>
        <v>-35.872158250502636</v>
      </c>
      <c r="T333" s="337"/>
    </row>
    <row r="334" spans="1:20" x14ac:dyDescent="0.25">
      <c r="A334" s="273">
        <v>317</v>
      </c>
      <c r="B334" s="323">
        <f t="shared" si="49"/>
        <v>406.75581460725846</v>
      </c>
      <c r="D334" s="287">
        <f t="shared" si="40"/>
        <v>386.01873127392514</v>
      </c>
      <c r="F334" s="273">
        <f t="shared" si="41"/>
        <v>1</v>
      </c>
      <c r="H334" s="273">
        <f t="shared" si="42"/>
        <v>360</v>
      </c>
      <c r="J334" s="287">
        <f t="shared" si="43"/>
        <v>-35.218395313627411</v>
      </c>
      <c r="L334" s="287">
        <f t="shared" si="44"/>
        <v>-133.24418539274154</v>
      </c>
      <c r="M334" s="344">
        <f t="shared" si="45"/>
        <v>-153.98126872607486</v>
      </c>
      <c r="N334" s="344">
        <f t="shared" si="48"/>
        <v>-35.218395313627411</v>
      </c>
      <c r="Q334" s="323">
        <f t="shared" si="46"/>
        <v>386.01873127392514</v>
      </c>
      <c r="R334" s="287">
        <f t="shared" si="47"/>
        <v>-35.218395313627411</v>
      </c>
      <c r="T334" s="337"/>
    </row>
    <row r="335" spans="1:20" x14ac:dyDescent="0.25">
      <c r="A335" s="273">
        <v>318</v>
      </c>
      <c r="B335" s="323">
        <f t="shared" si="49"/>
        <v>407.75581460725846</v>
      </c>
      <c r="D335" s="287">
        <f t="shared" si="40"/>
        <v>386.95331460725845</v>
      </c>
      <c r="F335" s="273">
        <f t="shared" si="41"/>
        <v>1</v>
      </c>
      <c r="H335" s="273">
        <f t="shared" si="42"/>
        <v>360</v>
      </c>
      <c r="J335" s="287">
        <f t="shared" si="43"/>
        <v>-34.553904512371432</v>
      </c>
      <c r="L335" s="287">
        <f t="shared" si="44"/>
        <v>-132.24418539274154</v>
      </c>
      <c r="M335" s="344">
        <f t="shared" si="45"/>
        <v>-153.04668539274155</v>
      </c>
      <c r="N335" s="344">
        <f t="shared" si="48"/>
        <v>-34.553904512371432</v>
      </c>
      <c r="Q335" s="323">
        <f t="shared" si="46"/>
        <v>386.95331460725845</v>
      </c>
      <c r="R335" s="287">
        <f t="shared" si="47"/>
        <v>-34.553904512371432</v>
      </c>
      <c r="T335" s="337"/>
    </row>
    <row r="336" spans="1:20" x14ac:dyDescent="0.25">
      <c r="A336" s="273">
        <v>319</v>
      </c>
      <c r="B336" s="323">
        <f t="shared" si="49"/>
        <v>408.75581460725846</v>
      </c>
      <c r="D336" s="287">
        <f t="shared" si="40"/>
        <v>387.88789794059181</v>
      </c>
      <c r="F336" s="273">
        <f t="shared" si="41"/>
        <v>1</v>
      </c>
      <c r="H336" s="273">
        <f t="shared" si="42"/>
        <v>360</v>
      </c>
      <c r="J336" s="287">
        <f t="shared" si="43"/>
        <v>-33.878888257069804</v>
      </c>
      <c r="L336" s="287">
        <f t="shared" si="44"/>
        <v>-131.24418539274154</v>
      </c>
      <c r="M336" s="344">
        <f t="shared" si="45"/>
        <v>-152.11210205940819</v>
      </c>
      <c r="N336" s="344">
        <f t="shared" si="48"/>
        <v>-33.878888257069804</v>
      </c>
      <c r="Q336" s="323">
        <f t="shared" si="46"/>
        <v>387.88789794059181</v>
      </c>
      <c r="R336" s="287">
        <f t="shared" si="47"/>
        <v>-33.878888257069804</v>
      </c>
      <c r="T336" s="337"/>
    </row>
    <row r="337" spans="1:20" x14ac:dyDescent="0.25">
      <c r="A337" s="273">
        <v>320</v>
      </c>
      <c r="B337" s="323">
        <f t="shared" si="49"/>
        <v>409.75581460725846</v>
      </c>
      <c r="D337" s="287">
        <f t="shared" ref="D337:D400" si="50">B337-A337/360*$E$11</f>
        <v>388.82248127392512</v>
      </c>
      <c r="F337" s="273">
        <f t="shared" ref="F337:F400" si="51">INT(B337/360)</f>
        <v>1</v>
      </c>
      <c r="H337" s="273">
        <f t="shared" ref="H337:H400" si="52">F337*360</f>
        <v>360</v>
      </c>
      <c r="J337" s="287">
        <f t="shared" ref="J337:J400" si="53">SIN(RADIANS(A337))*$E$7</f>
        <v>-33.193552164212903</v>
      </c>
      <c r="L337" s="287">
        <f t="shared" ref="L337:L400" si="54">B337-H337-180</f>
        <v>-130.24418539274154</v>
      </c>
      <c r="M337" s="344">
        <f t="shared" ref="M337:M400" si="55">D337-INT(D337/360)*360-180</f>
        <v>-151.17751872607488</v>
      </c>
      <c r="N337" s="344">
        <f t="shared" si="48"/>
        <v>-33.193552164212903</v>
      </c>
      <c r="Q337" s="323">
        <f t="shared" ref="Q337:Q400" si="56">D337</f>
        <v>388.82248127392512</v>
      </c>
      <c r="R337" s="287">
        <f t="shared" ref="R337:R400" si="57">N337</f>
        <v>-33.193552164212903</v>
      </c>
      <c r="T337" s="337"/>
    </row>
    <row r="338" spans="1:20" x14ac:dyDescent="0.25">
      <c r="A338" s="273">
        <v>321</v>
      </c>
      <c r="B338" s="323">
        <f t="shared" si="49"/>
        <v>410.75581460725846</v>
      </c>
      <c r="D338" s="287">
        <f t="shared" si="50"/>
        <v>389.75706460725849</v>
      </c>
      <c r="F338" s="273">
        <f t="shared" si="51"/>
        <v>1</v>
      </c>
      <c r="H338" s="273">
        <f t="shared" si="52"/>
        <v>360</v>
      </c>
      <c r="J338" s="287">
        <f t="shared" si="53"/>
        <v>-32.498104993813627</v>
      </c>
      <c r="L338" s="287">
        <f t="shared" si="54"/>
        <v>-129.24418539274154</v>
      </c>
      <c r="M338" s="344">
        <f t="shared" si="55"/>
        <v>-150.24293539274151</v>
      </c>
      <c r="N338" s="344">
        <f t="shared" ref="N338:N401" si="58">J338</f>
        <v>-32.498104993813627</v>
      </c>
      <c r="Q338" s="323">
        <f t="shared" si="56"/>
        <v>389.75706460725849</v>
      </c>
      <c r="R338" s="287">
        <f t="shared" si="57"/>
        <v>-32.498104993813627</v>
      </c>
      <c r="T338" s="337"/>
    </row>
    <row r="339" spans="1:20" x14ac:dyDescent="0.25">
      <c r="A339" s="273">
        <v>322</v>
      </c>
      <c r="B339" s="323">
        <f t="shared" ref="B339:B402" si="59">$B$17+A339</f>
        <v>411.75581460725846</v>
      </c>
      <c r="D339" s="287">
        <f t="shared" si="50"/>
        <v>390.69164794059179</v>
      </c>
      <c r="F339" s="273">
        <f t="shared" si="51"/>
        <v>1</v>
      </c>
      <c r="H339" s="273">
        <f t="shared" si="52"/>
        <v>360</v>
      </c>
      <c r="J339" s="287">
        <f t="shared" si="53"/>
        <v>-31.792758585816991</v>
      </c>
      <c r="L339" s="287">
        <f t="shared" si="54"/>
        <v>-128.24418539274154</v>
      </c>
      <c r="M339" s="344">
        <f t="shared" si="55"/>
        <v>-149.30835205940821</v>
      </c>
      <c r="N339" s="344">
        <f t="shared" si="58"/>
        <v>-31.792758585816991</v>
      </c>
      <c r="Q339" s="323">
        <f t="shared" si="56"/>
        <v>390.69164794059179</v>
      </c>
      <c r="R339" s="287">
        <f t="shared" si="57"/>
        <v>-31.792758585816991</v>
      </c>
      <c r="T339" s="337"/>
    </row>
    <row r="340" spans="1:20" x14ac:dyDescent="0.25">
      <c r="A340" s="273">
        <v>323</v>
      </c>
      <c r="B340" s="323">
        <f t="shared" si="59"/>
        <v>412.75581460725846</v>
      </c>
      <c r="D340" s="287">
        <f t="shared" si="50"/>
        <v>391.6262312739251</v>
      </c>
      <c r="F340" s="273">
        <f t="shared" si="51"/>
        <v>1</v>
      </c>
      <c r="H340" s="273">
        <f t="shared" si="52"/>
        <v>360</v>
      </c>
      <c r="J340" s="287">
        <f t="shared" si="53"/>
        <v>-31.077727795571771</v>
      </c>
      <c r="L340" s="287">
        <f t="shared" si="54"/>
        <v>-127.24418539274154</v>
      </c>
      <c r="M340" s="344">
        <f t="shared" si="55"/>
        <v>-148.3737687260749</v>
      </c>
      <c r="N340" s="344">
        <f t="shared" si="58"/>
        <v>-31.077727795571771</v>
      </c>
      <c r="Q340" s="323">
        <f t="shared" si="56"/>
        <v>391.6262312739251</v>
      </c>
      <c r="R340" s="287">
        <f t="shared" si="57"/>
        <v>-31.077727795571771</v>
      </c>
      <c r="T340" s="337"/>
    </row>
    <row r="341" spans="1:20" x14ac:dyDescent="0.25">
      <c r="A341" s="273">
        <v>324</v>
      </c>
      <c r="B341" s="323">
        <f t="shared" si="59"/>
        <v>413.75581460725846</v>
      </c>
      <c r="D341" s="287">
        <f t="shared" si="50"/>
        <v>392.56081460725846</v>
      </c>
      <c r="F341" s="273">
        <f t="shared" si="51"/>
        <v>1</v>
      </c>
      <c r="H341" s="273">
        <f t="shared" si="52"/>
        <v>360</v>
      </c>
      <c r="J341" s="287">
        <f t="shared" si="53"/>
        <v>-30.353230428383323</v>
      </c>
      <c r="L341" s="287">
        <f t="shared" si="54"/>
        <v>-126.24418539274154</v>
      </c>
      <c r="M341" s="344">
        <f t="shared" si="55"/>
        <v>-147.43918539274154</v>
      </c>
      <c r="N341" s="344">
        <f t="shared" si="58"/>
        <v>-30.353230428383323</v>
      </c>
      <c r="Q341" s="323">
        <f t="shared" si="56"/>
        <v>392.56081460725846</v>
      </c>
      <c r="R341" s="287">
        <f t="shared" si="57"/>
        <v>-30.353230428383323</v>
      </c>
      <c r="T341" s="337"/>
    </row>
    <row r="342" spans="1:20" x14ac:dyDescent="0.25">
      <c r="A342" s="273">
        <v>325</v>
      </c>
      <c r="B342" s="323">
        <f t="shared" si="59"/>
        <v>414.75581460725846</v>
      </c>
      <c r="D342" s="287">
        <f t="shared" si="50"/>
        <v>393.49539794059177</v>
      </c>
      <c r="F342" s="273">
        <f t="shared" si="51"/>
        <v>1</v>
      </c>
      <c r="H342" s="273">
        <f t="shared" si="52"/>
        <v>360</v>
      </c>
      <c r="J342" s="287">
        <f t="shared" si="53"/>
        <v>-29.619487173168043</v>
      </c>
      <c r="L342" s="287">
        <f t="shared" si="54"/>
        <v>-125.24418539274154</v>
      </c>
      <c r="M342" s="344">
        <f t="shared" si="55"/>
        <v>-146.50460205940823</v>
      </c>
      <c r="N342" s="344">
        <f t="shared" si="58"/>
        <v>-29.619487173168043</v>
      </c>
      <c r="Q342" s="323">
        <f t="shared" si="56"/>
        <v>393.49539794059177</v>
      </c>
      <c r="R342" s="287">
        <f t="shared" si="57"/>
        <v>-29.619487173168043</v>
      </c>
      <c r="T342" s="337"/>
    </row>
    <row r="343" spans="1:20" x14ac:dyDescent="0.25">
      <c r="A343" s="273">
        <v>326</v>
      </c>
      <c r="B343" s="323">
        <f t="shared" si="59"/>
        <v>415.75581460725846</v>
      </c>
      <c r="D343" s="287">
        <f t="shared" si="50"/>
        <v>394.42998127392514</v>
      </c>
      <c r="F343" s="273">
        <f t="shared" si="51"/>
        <v>1</v>
      </c>
      <c r="H343" s="273">
        <f t="shared" si="52"/>
        <v>360</v>
      </c>
      <c r="J343" s="287">
        <f t="shared" si="53"/>
        <v>-28.876721535229354</v>
      </c>
      <c r="L343" s="287">
        <f t="shared" si="54"/>
        <v>-124.24418539274154</v>
      </c>
      <c r="M343" s="344">
        <f t="shared" si="55"/>
        <v>-145.57001872607486</v>
      </c>
      <c r="N343" s="344">
        <f t="shared" si="58"/>
        <v>-28.876721535229354</v>
      </c>
      <c r="Q343" s="323">
        <f t="shared" si="56"/>
        <v>394.42998127392514</v>
      </c>
      <c r="R343" s="287">
        <f t="shared" si="57"/>
        <v>-28.876721535229354</v>
      </c>
      <c r="T343" s="337"/>
    </row>
    <row r="344" spans="1:20" x14ac:dyDescent="0.25">
      <c r="A344" s="273">
        <v>327</v>
      </c>
      <c r="B344" s="323">
        <f t="shared" si="59"/>
        <v>416.75581460725846</v>
      </c>
      <c r="D344" s="287">
        <f t="shared" si="50"/>
        <v>395.36456460725844</v>
      </c>
      <c r="F344" s="273">
        <f t="shared" si="51"/>
        <v>1</v>
      </c>
      <c r="H344" s="273">
        <f t="shared" si="52"/>
        <v>360</v>
      </c>
      <c r="J344" s="287">
        <f t="shared" si="53"/>
        <v>-28.125159768175994</v>
      </c>
      <c r="L344" s="287">
        <f t="shared" si="54"/>
        <v>-123.24418539274154</v>
      </c>
      <c r="M344" s="344">
        <f t="shared" si="55"/>
        <v>-144.63543539274156</v>
      </c>
      <c r="N344" s="344">
        <f t="shared" si="58"/>
        <v>-28.125159768175994</v>
      </c>
      <c r="Q344" s="323">
        <f t="shared" si="56"/>
        <v>395.36456460725844</v>
      </c>
      <c r="R344" s="287">
        <f t="shared" si="57"/>
        <v>-28.125159768175994</v>
      </c>
      <c r="T344" s="337"/>
    </row>
    <row r="345" spans="1:20" x14ac:dyDescent="0.25">
      <c r="A345" s="273">
        <v>328</v>
      </c>
      <c r="B345" s="323">
        <f t="shared" si="59"/>
        <v>417.75581460725846</v>
      </c>
      <c r="D345" s="287">
        <f t="shared" si="50"/>
        <v>396.29914794059181</v>
      </c>
      <c r="F345" s="273">
        <f t="shared" si="51"/>
        <v>1</v>
      </c>
      <c r="H345" s="273">
        <f t="shared" si="52"/>
        <v>360</v>
      </c>
      <c r="J345" s="287">
        <f t="shared" si="53"/>
        <v>-27.365030805002707</v>
      </c>
      <c r="L345" s="287">
        <f t="shared" si="54"/>
        <v>-122.24418539274154</v>
      </c>
      <c r="M345" s="344">
        <f t="shared" si="55"/>
        <v>-143.70085205940819</v>
      </c>
      <c r="N345" s="344">
        <f t="shared" si="58"/>
        <v>-27.365030805002707</v>
      </c>
      <c r="Q345" s="323">
        <f t="shared" si="56"/>
        <v>396.29914794059181</v>
      </c>
      <c r="R345" s="287">
        <f t="shared" si="57"/>
        <v>-27.365030805002707</v>
      </c>
      <c r="T345" s="337"/>
    </row>
    <row r="346" spans="1:20" x14ac:dyDescent="0.25">
      <c r="A346" s="273">
        <v>329</v>
      </c>
      <c r="B346" s="323">
        <f t="shared" si="59"/>
        <v>418.75581460725846</v>
      </c>
      <c r="D346" s="287">
        <f t="shared" si="50"/>
        <v>397.23373127392512</v>
      </c>
      <c r="F346" s="273">
        <f t="shared" si="51"/>
        <v>1</v>
      </c>
      <c r="H346" s="273">
        <f t="shared" si="52"/>
        <v>360</v>
      </c>
      <c r="J346" s="287">
        <f t="shared" si="53"/>
        <v>-26.596566188355215</v>
      </c>
      <c r="L346" s="287">
        <f t="shared" si="54"/>
        <v>-121.24418539274154</v>
      </c>
      <c r="M346" s="344">
        <f t="shared" si="55"/>
        <v>-142.76626872607488</v>
      </c>
      <c r="N346" s="344">
        <f t="shared" si="58"/>
        <v>-26.596566188355215</v>
      </c>
      <c r="Q346" s="323">
        <f t="shared" si="56"/>
        <v>397.23373127392512</v>
      </c>
      <c r="R346" s="287">
        <f t="shared" si="57"/>
        <v>-26.596566188355215</v>
      </c>
      <c r="T346" s="337"/>
    </row>
    <row r="347" spans="1:20" x14ac:dyDescent="0.25">
      <c r="A347" s="273">
        <v>330</v>
      </c>
      <c r="B347" s="323">
        <f t="shared" si="59"/>
        <v>419.75581460725846</v>
      </c>
      <c r="D347" s="287">
        <f t="shared" si="50"/>
        <v>398.16831460725848</v>
      </c>
      <c r="F347" s="273">
        <f t="shared" si="51"/>
        <v>1</v>
      </c>
      <c r="H347" s="273">
        <f t="shared" si="52"/>
        <v>360</v>
      </c>
      <c r="J347" s="287">
        <f t="shared" si="53"/>
        <v>-25.820000000000022</v>
      </c>
      <c r="L347" s="287">
        <f t="shared" si="54"/>
        <v>-120.24418539274154</v>
      </c>
      <c r="M347" s="344">
        <f t="shared" si="55"/>
        <v>-141.83168539274152</v>
      </c>
      <c r="N347" s="344">
        <f t="shared" si="58"/>
        <v>-25.820000000000022</v>
      </c>
      <c r="Q347" s="323">
        <f t="shared" si="56"/>
        <v>398.16831460725848</v>
      </c>
      <c r="R347" s="287">
        <f t="shared" si="57"/>
        <v>-25.820000000000022</v>
      </c>
      <c r="T347" s="337"/>
    </row>
    <row r="348" spans="1:20" x14ac:dyDescent="0.25">
      <c r="A348" s="273">
        <v>331</v>
      </c>
      <c r="B348" s="323">
        <f t="shared" si="59"/>
        <v>420.75581460725846</v>
      </c>
      <c r="D348" s="287">
        <f t="shared" si="50"/>
        <v>399.10289794059179</v>
      </c>
      <c r="F348" s="273">
        <f t="shared" si="51"/>
        <v>1</v>
      </c>
      <c r="H348" s="273">
        <f t="shared" si="52"/>
        <v>360</v>
      </c>
      <c r="J348" s="287">
        <f t="shared" si="53"/>
        <v>-25.035568789520838</v>
      </c>
      <c r="L348" s="287">
        <f t="shared" si="54"/>
        <v>-119.24418539274154</v>
      </c>
      <c r="M348" s="344">
        <f t="shared" si="55"/>
        <v>-140.89710205940821</v>
      </c>
      <c r="N348" s="344">
        <f t="shared" si="58"/>
        <v>-25.035568789520838</v>
      </c>
      <c r="Q348" s="323">
        <f t="shared" si="56"/>
        <v>399.10289794059179</v>
      </c>
      <c r="R348" s="287">
        <f t="shared" si="57"/>
        <v>-25.035568789520838</v>
      </c>
      <c r="T348" s="337"/>
    </row>
    <row r="349" spans="1:20" x14ac:dyDescent="0.25">
      <c r="A349" s="273">
        <v>332</v>
      </c>
      <c r="B349" s="323">
        <f t="shared" si="59"/>
        <v>421.75581460725846</v>
      </c>
      <c r="D349" s="287">
        <f t="shared" si="50"/>
        <v>400.0374812739251</v>
      </c>
      <c r="F349" s="273">
        <f t="shared" si="51"/>
        <v>1</v>
      </c>
      <c r="H349" s="273">
        <f t="shared" si="52"/>
        <v>360</v>
      </c>
      <c r="J349" s="287">
        <f t="shared" si="53"/>
        <v>-24.243511502263402</v>
      </c>
      <c r="L349" s="287">
        <f t="shared" si="54"/>
        <v>-118.24418539274154</v>
      </c>
      <c r="M349" s="344">
        <f t="shared" si="55"/>
        <v>-139.9625187260749</v>
      </c>
      <c r="N349" s="344">
        <f t="shared" si="58"/>
        <v>-24.243511502263402</v>
      </c>
      <c r="Q349" s="323">
        <f t="shared" si="56"/>
        <v>400.0374812739251</v>
      </c>
      <c r="R349" s="287">
        <f t="shared" si="57"/>
        <v>-24.243511502263402</v>
      </c>
      <c r="T349" s="337"/>
    </row>
    <row r="350" spans="1:20" x14ac:dyDescent="0.25">
      <c r="A350" s="273">
        <v>333</v>
      </c>
      <c r="B350" s="323">
        <f t="shared" si="59"/>
        <v>422.75581460725846</v>
      </c>
      <c r="D350" s="287">
        <f t="shared" si="50"/>
        <v>400.97206460725846</v>
      </c>
      <c r="F350" s="273">
        <f t="shared" si="51"/>
        <v>1</v>
      </c>
      <c r="H350" s="273">
        <f t="shared" si="52"/>
        <v>360</v>
      </c>
      <c r="J350" s="287">
        <f t="shared" si="53"/>
        <v>-23.444069406550206</v>
      </c>
      <c r="L350" s="287">
        <f t="shared" si="54"/>
        <v>-117.24418539274154</v>
      </c>
      <c r="M350" s="344">
        <f t="shared" si="55"/>
        <v>-139.02793539274154</v>
      </c>
      <c r="N350" s="344">
        <f t="shared" si="58"/>
        <v>-23.444069406550206</v>
      </c>
      <c r="Q350" s="323">
        <f t="shared" si="56"/>
        <v>400.97206460725846</v>
      </c>
      <c r="R350" s="287">
        <f t="shared" si="57"/>
        <v>-23.444069406550206</v>
      </c>
      <c r="T350" s="337"/>
    </row>
    <row r="351" spans="1:20" x14ac:dyDescent="0.25">
      <c r="A351" s="273">
        <v>334</v>
      </c>
      <c r="B351" s="323">
        <f t="shared" si="59"/>
        <v>423.75581460725846</v>
      </c>
      <c r="D351" s="287">
        <f t="shared" si="50"/>
        <v>401.90664794059177</v>
      </c>
      <c r="F351" s="273">
        <f t="shared" si="51"/>
        <v>1</v>
      </c>
      <c r="H351" s="273">
        <f t="shared" si="52"/>
        <v>360</v>
      </c>
      <c r="J351" s="287">
        <f t="shared" si="53"/>
        <v>-22.637486020187978</v>
      </c>
      <c r="L351" s="287">
        <f t="shared" si="54"/>
        <v>-116.24418539274154</v>
      </c>
      <c r="M351" s="344">
        <f t="shared" si="55"/>
        <v>-138.09335205940823</v>
      </c>
      <c r="N351" s="344">
        <f t="shared" si="58"/>
        <v>-22.637486020187978</v>
      </c>
      <c r="Q351" s="323">
        <f t="shared" si="56"/>
        <v>401.90664794059177</v>
      </c>
      <c r="R351" s="287">
        <f t="shared" si="57"/>
        <v>-22.637486020187978</v>
      </c>
      <c r="T351" s="337"/>
    </row>
    <row r="352" spans="1:20" x14ac:dyDescent="0.25">
      <c r="A352" s="273">
        <v>335</v>
      </c>
      <c r="B352" s="323">
        <f t="shared" si="59"/>
        <v>424.75581460725846</v>
      </c>
      <c r="D352" s="287">
        <f t="shared" si="50"/>
        <v>402.84123127392513</v>
      </c>
      <c r="F352" s="273">
        <f t="shared" si="51"/>
        <v>1</v>
      </c>
      <c r="H352" s="273">
        <f t="shared" si="52"/>
        <v>360</v>
      </c>
      <c r="J352" s="287">
        <f t="shared" si="53"/>
        <v>-21.824007036289707</v>
      </c>
      <c r="L352" s="287">
        <f t="shared" si="54"/>
        <v>-115.24418539274154</v>
      </c>
      <c r="M352" s="344">
        <f t="shared" si="55"/>
        <v>-137.15876872607487</v>
      </c>
      <c r="N352" s="344">
        <f t="shared" si="58"/>
        <v>-21.824007036289707</v>
      </c>
      <c r="Q352" s="323">
        <f t="shared" si="56"/>
        <v>402.84123127392513</v>
      </c>
      <c r="R352" s="287">
        <f t="shared" si="57"/>
        <v>-21.824007036289707</v>
      </c>
      <c r="T352" s="337"/>
    </row>
    <row r="353" spans="1:20" x14ac:dyDescent="0.25">
      <c r="A353" s="273">
        <v>336</v>
      </c>
      <c r="B353" s="323">
        <f t="shared" si="59"/>
        <v>425.75581460725846</v>
      </c>
      <c r="D353" s="287">
        <f t="shared" si="50"/>
        <v>403.77581460725844</v>
      </c>
      <c r="F353" s="273">
        <f t="shared" si="51"/>
        <v>1</v>
      </c>
      <c r="H353" s="273">
        <f t="shared" si="52"/>
        <v>360</v>
      </c>
      <c r="J353" s="287">
        <f t="shared" si="53"/>
        <v>-21.003880248434321</v>
      </c>
      <c r="L353" s="287">
        <f t="shared" si="54"/>
        <v>-114.24418539274154</v>
      </c>
      <c r="M353" s="344">
        <f t="shared" si="55"/>
        <v>-136.22418539274156</v>
      </c>
      <c r="N353" s="344">
        <f t="shared" si="58"/>
        <v>-21.003880248434321</v>
      </c>
      <c r="Q353" s="323">
        <f t="shared" si="56"/>
        <v>403.77581460725844</v>
      </c>
      <c r="R353" s="287">
        <f t="shared" si="57"/>
        <v>-21.003880248434321</v>
      </c>
      <c r="T353" s="337"/>
    </row>
    <row r="354" spans="1:20" x14ac:dyDescent="0.25">
      <c r="A354" s="273">
        <v>337</v>
      </c>
      <c r="B354" s="323">
        <f t="shared" si="59"/>
        <v>426.75581460725846</v>
      </c>
      <c r="D354" s="287">
        <f t="shared" si="50"/>
        <v>404.7103979405918</v>
      </c>
      <c r="F354" s="273">
        <f t="shared" si="51"/>
        <v>1</v>
      </c>
      <c r="H354" s="273">
        <f t="shared" si="52"/>
        <v>360</v>
      </c>
      <c r="J354" s="287">
        <f t="shared" si="53"/>
        <v>-20.177355475186104</v>
      </c>
      <c r="L354" s="287">
        <f t="shared" si="54"/>
        <v>-113.24418539274154</v>
      </c>
      <c r="M354" s="344">
        <f t="shared" si="55"/>
        <v>-135.2896020594082</v>
      </c>
      <c r="N354" s="344">
        <f t="shared" si="58"/>
        <v>-20.177355475186104</v>
      </c>
      <c r="Q354" s="323">
        <f t="shared" si="56"/>
        <v>404.7103979405918</v>
      </c>
      <c r="R354" s="287">
        <f t="shared" si="57"/>
        <v>-20.177355475186104</v>
      </c>
      <c r="T354" s="337"/>
    </row>
    <row r="355" spans="1:20" x14ac:dyDescent="0.25">
      <c r="A355" s="273">
        <v>338</v>
      </c>
      <c r="B355" s="323">
        <f t="shared" si="59"/>
        <v>427.75581460725846</v>
      </c>
      <c r="D355" s="287">
        <f t="shared" si="50"/>
        <v>405.64498127392511</v>
      </c>
      <c r="F355" s="273">
        <f t="shared" si="51"/>
        <v>1</v>
      </c>
      <c r="H355" s="273">
        <f t="shared" si="52"/>
        <v>360</v>
      </c>
      <c r="J355" s="287">
        <f t="shared" si="53"/>
        <v>-19.344684483997714</v>
      </c>
      <c r="L355" s="287">
        <f t="shared" si="54"/>
        <v>-112.24418539274154</v>
      </c>
      <c r="M355" s="344">
        <f t="shared" si="55"/>
        <v>-134.35501872607489</v>
      </c>
      <c r="N355" s="344">
        <f t="shared" si="58"/>
        <v>-19.344684483997714</v>
      </c>
      <c r="Q355" s="323">
        <f t="shared" si="56"/>
        <v>405.64498127392511</v>
      </c>
      <c r="R355" s="287">
        <f t="shared" si="57"/>
        <v>-19.344684483997714</v>
      </c>
      <c r="T355" s="337"/>
    </row>
    <row r="356" spans="1:20" x14ac:dyDescent="0.25">
      <c r="A356" s="273">
        <v>339</v>
      </c>
      <c r="B356" s="323">
        <f t="shared" si="59"/>
        <v>428.75581460725846</v>
      </c>
      <c r="D356" s="287">
        <f t="shared" si="50"/>
        <v>406.57956460725848</v>
      </c>
      <c r="F356" s="273">
        <f t="shared" si="51"/>
        <v>1</v>
      </c>
      <c r="H356" s="273">
        <f t="shared" si="52"/>
        <v>360</v>
      </c>
      <c r="J356" s="287">
        <f t="shared" si="53"/>
        <v>-18.506120914519332</v>
      </c>
      <c r="L356" s="287">
        <f t="shared" si="54"/>
        <v>-111.24418539274154</v>
      </c>
      <c r="M356" s="344">
        <f t="shared" si="55"/>
        <v>-133.42043539274152</v>
      </c>
      <c r="N356" s="344">
        <f t="shared" si="58"/>
        <v>-18.506120914519332</v>
      </c>
      <c r="Q356" s="323">
        <f t="shared" si="56"/>
        <v>406.57956460725848</v>
      </c>
      <c r="R356" s="287">
        <f t="shared" si="57"/>
        <v>-18.506120914519332</v>
      </c>
      <c r="T356" s="337"/>
    </row>
    <row r="357" spans="1:20" x14ac:dyDescent="0.25">
      <c r="A357" s="273">
        <v>340</v>
      </c>
      <c r="B357" s="323">
        <f t="shared" si="59"/>
        <v>429.75581460725846</v>
      </c>
      <c r="D357" s="287">
        <f t="shared" si="50"/>
        <v>407.51414794059178</v>
      </c>
      <c r="F357" s="273">
        <f t="shared" si="51"/>
        <v>1</v>
      </c>
      <c r="H357" s="273">
        <f t="shared" si="52"/>
        <v>360</v>
      </c>
      <c r="J357" s="287">
        <f t="shared" si="53"/>
        <v>-17.661920201337526</v>
      </c>
      <c r="L357" s="287">
        <f t="shared" si="54"/>
        <v>-110.24418539274154</v>
      </c>
      <c r="M357" s="344">
        <f t="shared" si="55"/>
        <v>-132.48585205940822</v>
      </c>
      <c r="N357" s="344">
        <f t="shared" si="58"/>
        <v>-17.661920201337526</v>
      </c>
      <c r="Q357" s="323">
        <f t="shared" si="56"/>
        <v>407.51414794059178</v>
      </c>
      <c r="R357" s="287">
        <f t="shared" si="57"/>
        <v>-17.661920201337526</v>
      </c>
      <c r="T357" s="337"/>
    </row>
    <row r="358" spans="1:20" x14ac:dyDescent="0.25">
      <c r="A358" s="273">
        <v>341</v>
      </c>
      <c r="B358" s="323">
        <f t="shared" si="59"/>
        <v>430.75581460725846</v>
      </c>
      <c r="D358" s="287">
        <f t="shared" si="50"/>
        <v>408.44873127392515</v>
      </c>
      <c r="F358" s="273">
        <f t="shared" si="51"/>
        <v>1</v>
      </c>
      <c r="H358" s="273">
        <f t="shared" si="52"/>
        <v>360</v>
      </c>
      <c r="J358" s="287">
        <f t="shared" si="53"/>
        <v>-16.812339496167571</v>
      </c>
      <c r="L358" s="287">
        <f t="shared" si="54"/>
        <v>-109.24418539274154</v>
      </c>
      <c r="M358" s="344">
        <f t="shared" si="55"/>
        <v>-131.55126872607485</v>
      </c>
      <c r="N358" s="344">
        <f t="shared" si="58"/>
        <v>-16.812339496167571</v>
      </c>
      <c r="Q358" s="323">
        <f t="shared" si="56"/>
        <v>408.44873127392515</v>
      </c>
      <c r="R358" s="287">
        <f t="shared" si="57"/>
        <v>-16.812339496167571</v>
      </c>
      <c r="T358" s="337"/>
    </row>
    <row r="359" spans="1:20" x14ac:dyDescent="0.25">
      <c r="A359" s="273">
        <v>342</v>
      </c>
      <c r="B359" s="323">
        <f t="shared" si="59"/>
        <v>431.75581460725846</v>
      </c>
      <c r="D359" s="287">
        <f t="shared" si="50"/>
        <v>409.38331460725846</v>
      </c>
      <c r="F359" s="273">
        <f t="shared" si="51"/>
        <v>1</v>
      </c>
      <c r="H359" s="273">
        <f t="shared" si="52"/>
        <v>360</v>
      </c>
      <c r="J359" s="287">
        <f t="shared" si="53"/>
        <v>-15.957637589522296</v>
      </c>
      <c r="L359" s="287">
        <f t="shared" si="54"/>
        <v>-108.24418539274154</v>
      </c>
      <c r="M359" s="344">
        <f t="shared" si="55"/>
        <v>-130.61668539274154</v>
      </c>
      <c r="N359" s="344">
        <f t="shared" si="58"/>
        <v>-15.957637589522296</v>
      </c>
      <c r="Q359" s="323">
        <f t="shared" si="56"/>
        <v>409.38331460725846</v>
      </c>
      <c r="R359" s="287">
        <f t="shared" si="57"/>
        <v>-15.957637589522296</v>
      </c>
      <c r="T359" s="337"/>
    </row>
    <row r="360" spans="1:20" x14ac:dyDescent="0.25">
      <c r="A360" s="273">
        <v>343</v>
      </c>
      <c r="B360" s="323">
        <f t="shared" si="59"/>
        <v>432.75581460725846</v>
      </c>
      <c r="D360" s="287">
        <f t="shared" si="50"/>
        <v>410.31789794059182</v>
      </c>
      <c r="F360" s="273">
        <f t="shared" si="51"/>
        <v>1</v>
      </c>
      <c r="H360" s="273">
        <f t="shared" si="52"/>
        <v>360</v>
      </c>
      <c r="J360" s="287">
        <f t="shared" si="53"/>
        <v>-15.098074831882148</v>
      </c>
      <c r="L360" s="287">
        <f t="shared" si="54"/>
        <v>-107.24418539274154</v>
      </c>
      <c r="M360" s="344">
        <f t="shared" si="55"/>
        <v>-129.68210205940818</v>
      </c>
      <c r="N360" s="344">
        <f t="shared" si="58"/>
        <v>-15.098074831882148</v>
      </c>
      <c r="Q360" s="323">
        <f t="shared" si="56"/>
        <v>410.31789794059182</v>
      </c>
      <c r="R360" s="287">
        <f t="shared" si="57"/>
        <v>-15.098074831882148</v>
      </c>
      <c r="T360" s="337"/>
    </row>
    <row r="361" spans="1:20" x14ac:dyDescent="0.25">
      <c r="A361" s="273">
        <v>344</v>
      </c>
      <c r="B361" s="323">
        <f t="shared" si="59"/>
        <v>433.75581460725846</v>
      </c>
      <c r="D361" s="287">
        <f t="shared" si="50"/>
        <v>411.25248127392513</v>
      </c>
      <c r="F361" s="273">
        <f t="shared" si="51"/>
        <v>1</v>
      </c>
      <c r="H361" s="273">
        <f t="shared" si="52"/>
        <v>360</v>
      </c>
      <c r="J361" s="287">
        <f t="shared" si="53"/>
        <v>-14.233913054389825</v>
      </c>
      <c r="L361" s="287">
        <f t="shared" si="54"/>
        <v>-106.24418539274154</v>
      </c>
      <c r="M361" s="344">
        <f t="shared" si="55"/>
        <v>-128.74751872607487</v>
      </c>
      <c r="N361" s="344">
        <f t="shared" si="58"/>
        <v>-14.233913054389825</v>
      </c>
      <c r="Q361" s="323">
        <f t="shared" si="56"/>
        <v>411.25248127392513</v>
      </c>
      <c r="R361" s="287">
        <f t="shared" si="57"/>
        <v>-14.233913054389825</v>
      </c>
      <c r="T361" s="337"/>
    </row>
    <row r="362" spans="1:20" x14ac:dyDescent="0.25">
      <c r="A362" s="273">
        <v>345</v>
      </c>
      <c r="B362" s="323">
        <f t="shared" si="59"/>
        <v>434.75581460725846</v>
      </c>
      <c r="D362" s="287">
        <f t="shared" si="50"/>
        <v>412.18706460725843</v>
      </c>
      <c r="F362" s="273">
        <f t="shared" si="51"/>
        <v>1</v>
      </c>
      <c r="H362" s="273">
        <f t="shared" si="52"/>
        <v>360</v>
      </c>
      <c r="J362" s="287">
        <f t="shared" si="53"/>
        <v>-13.365415489094168</v>
      </c>
      <c r="L362" s="287">
        <f t="shared" si="54"/>
        <v>-105.24418539274154</v>
      </c>
      <c r="M362" s="344">
        <f t="shared" si="55"/>
        <v>-127.81293539274157</v>
      </c>
      <c r="N362" s="344">
        <f t="shared" si="58"/>
        <v>-13.365415489094168</v>
      </c>
      <c r="Q362" s="323">
        <f t="shared" si="56"/>
        <v>412.18706460725843</v>
      </c>
      <c r="R362" s="287">
        <f t="shared" si="57"/>
        <v>-13.365415489094168</v>
      </c>
      <c r="T362" s="337"/>
    </row>
    <row r="363" spans="1:20" x14ac:dyDescent="0.25">
      <c r="A363" s="273">
        <v>346</v>
      </c>
      <c r="B363" s="323">
        <f t="shared" si="59"/>
        <v>435.75581460725846</v>
      </c>
      <c r="D363" s="287">
        <f t="shared" si="50"/>
        <v>413.1216479405918</v>
      </c>
      <c r="F363" s="273">
        <f t="shared" si="51"/>
        <v>1</v>
      </c>
      <c r="H363" s="273">
        <f t="shared" si="52"/>
        <v>360</v>
      </c>
      <c r="J363" s="287">
        <f t="shared" si="53"/>
        <v>-12.492846688766848</v>
      </c>
      <c r="L363" s="287">
        <f t="shared" si="54"/>
        <v>-104.24418539274154</v>
      </c>
      <c r="M363" s="344">
        <f t="shared" si="55"/>
        <v>-126.8783520594082</v>
      </c>
      <c r="N363" s="344">
        <f t="shared" si="58"/>
        <v>-12.492846688766848</v>
      </c>
      <c r="Q363" s="323">
        <f t="shared" si="56"/>
        <v>413.1216479405918</v>
      </c>
      <c r="R363" s="287">
        <f t="shared" si="57"/>
        <v>-12.492846688766848</v>
      </c>
      <c r="T363" s="337"/>
    </row>
    <row r="364" spans="1:20" x14ac:dyDescent="0.25">
      <c r="A364" s="273">
        <v>347</v>
      </c>
      <c r="B364" s="323">
        <f t="shared" si="59"/>
        <v>436.75581460725846</v>
      </c>
      <c r="D364" s="287">
        <f t="shared" si="50"/>
        <v>414.05623127392511</v>
      </c>
      <c r="F364" s="273">
        <f t="shared" si="51"/>
        <v>1</v>
      </c>
      <c r="H364" s="273">
        <f t="shared" si="52"/>
        <v>360</v>
      </c>
      <c r="J364" s="287">
        <f t="shared" si="53"/>
        <v>-11.616472446317205</v>
      </c>
      <c r="L364" s="287">
        <f t="shared" si="54"/>
        <v>-103.24418539274154</v>
      </c>
      <c r="M364" s="344">
        <f t="shared" si="55"/>
        <v>-125.94376872607489</v>
      </c>
      <c r="N364" s="344">
        <f t="shared" si="58"/>
        <v>-11.616472446317205</v>
      </c>
      <c r="Q364" s="323">
        <f t="shared" si="56"/>
        <v>414.05623127392511</v>
      </c>
      <c r="R364" s="287">
        <f t="shared" si="57"/>
        <v>-11.616472446317205</v>
      </c>
      <c r="T364" s="337"/>
    </row>
    <row r="365" spans="1:20" x14ac:dyDescent="0.25">
      <c r="A365" s="273">
        <v>348</v>
      </c>
      <c r="B365" s="323">
        <f t="shared" si="59"/>
        <v>437.75581460725846</v>
      </c>
      <c r="D365" s="287">
        <f t="shared" si="50"/>
        <v>414.99081460725847</v>
      </c>
      <c r="F365" s="273">
        <f t="shared" si="51"/>
        <v>1</v>
      </c>
      <c r="H365" s="273">
        <f t="shared" si="52"/>
        <v>360</v>
      </c>
      <c r="J365" s="287">
        <f t="shared" si="53"/>
        <v>-10.73655971382912</v>
      </c>
      <c r="L365" s="287">
        <f t="shared" si="54"/>
        <v>-102.24418539274154</v>
      </c>
      <c r="M365" s="344">
        <f t="shared" si="55"/>
        <v>-125.00918539274153</v>
      </c>
      <c r="N365" s="344">
        <f t="shared" si="58"/>
        <v>-10.73655971382912</v>
      </c>
      <c r="Q365" s="323">
        <f t="shared" si="56"/>
        <v>414.99081460725847</v>
      </c>
      <c r="R365" s="287">
        <f t="shared" si="57"/>
        <v>-10.73655971382912</v>
      </c>
      <c r="T365" s="337"/>
    </row>
    <row r="366" spans="1:20" x14ac:dyDescent="0.25">
      <c r="A366" s="273">
        <v>349</v>
      </c>
      <c r="B366" s="323">
        <f t="shared" si="59"/>
        <v>438.75581460725846</v>
      </c>
      <c r="D366" s="287">
        <f t="shared" si="50"/>
        <v>415.92539794059178</v>
      </c>
      <c r="F366" s="273">
        <f t="shared" si="51"/>
        <v>1</v>
      </c>
      <c r="H366" s="273">
        <f t="shared" si="52"/>
        <v>360</v>
      </c>
      <c r="J366" s="287">
        <f t="shared" si="53"/>
        <v>-9.8533765212447673</v>
      </c>
      <c r="L366" s="287">
        <f t="shared" si="54"/>
        <v>-101.24418539274154</v>
      </c>
      <c r="M366" s="344">
        <f t="shared" si="55"/>
        <v>-124.07460205940822</v>
      </c>
      <c r="N366" s="344">
        <f t="shared" si="58"/>
        <v>-9.8533765212447673</v>
      </c>
      <c r="Q366" s="323">
        <f t="shared" si="56"/>
        <v>415.92539794059178</v>
      </c>
      <c r="R366" s="287">
        <f t="shared" si="57"/>
        <v>-9.8533765212447673</v>
      </c>
      <c r="T366" s="337"/>
    </row>
    <row r="367" spans="1:20" x14ac:dyDescent="0.25">
      <c r="A367" s="273">
        <v>350</v>
      </c>
      <c r="B367" s="323">
        <f t="shared" si="59"/>
        <v>439.75581460725846</v>
      </c>
      <c r="D367" s="287">
        <f t="shared" si="50"/>
        <v>416.85998127392514</v>
      </c>
      <c r="F367" s="273">
        <f t="shared" si="51"/>
        <v>1</v>
      </c>
      <c r="H367" s="273">
        <f t="shared" si="52"/>
        <v>360</v>
      </c>
      <c r="J367" s="287">
        <f t="shared" si="53"/>
        <v>-8.9671918947202851</v>
      </c>
      <c r="L367" s="287">
        <f t="shared" si="54"/>
        <v>-100.24418539274154</v>
      </c>
      <c r="M367" s="344">
        <f t="shared" si="55"/>
        <v>-123.14001872607486</v>
      </c>
      <c r="N367" s="344">
        <f t="shared" si="58"/>
        <v>-8.9671918947202851</v>
      </c>
      <c r="Q367" s="323">
        <f t="shared" si="56"/>
        <v>416.85998127392514</v>
      </c>
      <c r="R367" s="287">
        <f t="shared" si="57"/>
        <v>-8.9671918947202851</v>
      </c>
      <c r="T367" s="337"/>
    </row>
    <row r="368" spans="1:20" x14ac:dyDescent="0.25">
      <c r="A368" s="273">
        <v>351</v>
      </c>
      <c r="B368" s="323">
        <f t="shared" si="59"/>
        <v>440.75581460725846</v>
      </c>
      <c r="D368" s="287">
        <f t="shared" si="50"/>
        <v>417.79456460725845</v>
      </c>
      <c r="F368" s="273">
        <f t="shared" si="51"/>
        <v>1</v>
      </c>
      <c r="H368" s="273">
        <f t="shared" si="52"/>
        <v>360</v>
      </c>
      <c r="J368" s="287">
        <f t="shared" si="53"/>
        <v>-8.0782757746775342</v>
      </c>
      <c r="L368" s="287">
        <f t="shared" si="54"/>
        <v>-99.244185392741542</v>
      </c>
      <c r="M368" s="344">
        <f t="shared" si="55"/>
        <v>-122.20543539274155</v>
      </c>
      <c r="N368" s="344">
        <f t="shared" si="58"/>
        <v>-8.0782757746775342</v>
      </c>
      <c r="Q368" s="323">
        <f t="shared" si="56"/>
        <v>417.79456460725845</v>
      </c>
      <c r="R368" s="287">
        <f t="shared" si="57"/>
        <v>-8.0782757746775342</v>
      </c>
      <c r="T368" s="337"/>
    </row>
    <row r="369" spans="1:20" x14ac:dyDescent="0.25">
      <c r="A369" s="273">
        <v>352</v>
      </c>
      <c r="B369" s="323">
        <f t="shared" si="59"/>
        <v>441.75581460725846</v>
      </c>
      <c r="D369" s="287">
        <f t="shared" si="50"/>
        <v>418.72914794059182</v>
      </c>
      <c r="F369" s="273">
        <f t="shared" si="51"/>
        <v>1</v>
      </c>
      <c r="H369" s="273">
        <f t="shared" si="52"/>
        <v>360</v>
      </c>
      <c r="J369" s="287">
        <f t="shared" si="53"/>
        <v>-7.186898933577802</v>
      </c>
      <c r="L369" s="287">
        <f t="shared" si="54"/>
        <v>-98.244185392741542</v>
      </c>
      <c r="M369" s="344">
        <f t="shared" si="55"/>
        <v>-121.27085205940818</v>
      </c>
      <c r="N369" s="344">
        <f t="shared" si="58"/>
        <v>-7.186898933577802</v>
      </c>
      <c r="Q369" s="323">
        <f t="shared" si="56"/>
        <v>418.72914794059182</v>
      </c>
      <c r="R369" s="287">
        <f t="shared" si="57"/>
        <v>-7.186898933577802</v>
      </c>
      <c r="T369" s="337"/>
    </row>
    <row r="370" spans="1:20" x14ac:dyDescent="0.25">
      <c r="A370" s="273">
        <v>353</v>
      </c>
      <c r="B370" s="323">
        <f t="shared" si="59"/>
        <v>442.75581460725846</v>
      </c>
      <c r="D370" s="287">
        <f t="shared" si="50"/>
        <v>419.66373127392512</v>
      </c>
      <c r="F370" s="273">
        <f t="shared" si="51"/>
        <v>1</v>
      </c>
      <c r="H370" s="273">
        <f t="shared" si="52"/>
        <v>360</v>
      </c>
      <c r="J370" s="287">
        <f t="shared" si="53"/>
        <v>-6.2933328934418027</v>
      </c>
      <c r="L370" s="287">
        <f t="shared" si="54"/>
        <v>-97.244185392741542</v>
      </c>
      <c r="M370" s="344">
        <f t="shared" si="55"/>
        <v>-120.33626872607488</v>
      </c>
      <c r="N370" s="344">
        <f t="shared" si="58"/>
        <v>-6.2933328934418027</v>
      </c>
      <c r="Q370" s="323">
        <f t="shared" si="56"/>
        <v>419.66373127392512</v>
      </c>
      <c r="R370" s="287">
        <f t="shared" si="57"/>
        <v>-6.2933328934418027</v>
      </c>
      <c r="T370" s="337"/>
    </row>
    <row r="371" spans="1:20" x14ac:dyDescent="0.25">
      <c r="A371" s="273">
        <v>354</v>
      </c>
      <c r="B371" s="323">
        <f t="shared" si="59"/>
        <v>443.75581460725846</v>
      </c>
      <c r="D371" s="287">
        <f t="shared" si="50"/>
        <v>420.59831460725843</v>
      </c>
      <c r="F371" s="273">
        <f t="shared" si="51"/>
        <v>1</v>
      </c>
      <c r="H371" s="273">
        <f t="shared" si="52"/>
        <v>360</v>
      </c>
      <c r="J371" s="287">
        <f t="shared" si="53"/>
        <v>-5.3978498431416222</v>
      </c>
      <c r="L371" s="287">
        <f t="shared" si="54"/>
        <v>-96.244185392741542</v>
      </c>
      <c r="M371" s="344">
        <f t="shared" si="55"/>
        <v>-119.40168539274157</v>
      </c>
      <c r="N371" s="344">
        <f t="shared" si="58"/>
        <v>-5.3978498431416222</v>
      </c>
      <c r="Q371" s="323">
        <f t="shared" si="56"/>
        <v>420.59831460725843</v>
      </c>
      <c r="R371" s="287">
        <f t="shared" si="57"/>
        <v>-5.3978498431416222</v>
      </c>
      <c r="T371" s="337"/>
    </row>
    <row r="372" spans="1:20" x14ac:dyDescent="0.25">
      <c r="A372" s="273">
        <v>355</v>
      </c>
      <c r="B372" s="323">
        <f t="shared" si="59"/>
        <v>444.75581460725846</v>
      </c>
      <c r="D372" s="287">
        <f t="shared" si="50"/>
        <v>421.53289794059179</v>
      </c>
      <c r="F372" s="273">
        <f t="shared" si="51"/>
        <v>1</v>
      </c>
      <c r="H372" s="273">
        <f t="shared" si="52"/>
        <v>360</v>
      </c>
      <c r="J372" s="287">
        <f t="shared" si="53"/>
        <v>-4.5007225554890757</v>
      </c>
      <c r="L372" s="287">
        <f t="shared" si="54"/>
        <v>-95.244185392741542</v>
      </c>
      <c r="M372" s="344">
        <f t="shared" si="55"/>
        <v>-118.46710205940821</v>
      </c>
      <c r="N372" s="344">
        <f t="shared" si="58"/>
        <v>-4.5007225554890757</v>
      </c>
      <c r="Q372" s="323">
        <f t="shared" si="56"/>
        <v>421.53289794059179</v>
      </c>
      <c r="R372" s="287">
        <f t="shared" si="57"/>
        <v>-4.5007225554890757</v>
      </c>
      <c r="T372" s="337"/>
    </row>
    <row r="373" spans="1:20" x14ac:dyDescent="0.25">
      <c r="A373" s="273">
        <v>356</v>
      </c>
      <c r="B373" s="323">
        <f t="shared" si="59"/>
        <v>445.75581460725846</v>
      </c>
      <c r="D373" s="287">
        <f t="shared" si="50"/>
        <v>422.4674812739251</v>
      </c>
      <c r="F373" s="273">
        <f t="shared" si="51"/>
        <v>1</v>
      </c>
      <c r="H373" s="273">
        <f t="shared" si="52"/>
        <v>360</v>
      </c>
      <c r="J373" s="287">
        <f t="shared" si="53"/>
        <v>-3.602224304146648</v>
      </c>
      <c r="L373" s="287">
        <f t="shared" si="54"/>
        <v>-94.244185392741542</v>
      </c>
      <c r="M373" s="344">
        <f t="shared" si="55"/>
        <v>-117.5325187260749</v>
      </c>
      <c r="N373" s="344">
        <f t="shared" si="58"/>
        <v>-3.602224304146648</v>
      </c>
      <c r="Q373" s="323">
        <f t="shared" si="56"/>
        <v>422.4674812739251</v>
      </c>
      <c r="R373" s="287">
        <f t="shared" si="57"/>
        <v>-3.602224304146648</v>
      </c>
      <c r="T373" s="337"/>
    </row>
    <row r="374" spans="1:20" x14ac:dyDescent="0.25">
      <c r="A374" s="273">
        <v>357</v>
      </c>
      <c r="B374" s="323">
        <f t="shared" si="59"/>
        <v>446.75581460725846</v>
      </c>
      <c r="D374" s="287">
        <f t="shared" si="50"/>
        <v>423.40206460725847</v>
      </c>
      <c r="F374" s="273">
        <f t="shared" si="51"/>
        <v>1</v>
      </c>
      <c r="H374" s="273">
        <f t="shared" si="52"/>
        <v>360</v>
      </c>
      <c r="J374" s="287">
        <f t="shared" si="53"/>
        <v>-2.702628780385647</v>
      </c>
      <c r="L374" s="287">
        <f t="shared" si="54"/>
        <v>-93.244185392741542</v>
      </c>
      <c r="M374" s="344">
        <f t="shared" si="55"/>
        <v>-116.59793539274153</v>
      </c>
      <c r="N374" s="344">
        <f t="shared" si="58"/>
        <v>-2.702628780385647</v>
      </c>
      <c r="Q374" s="323">
        <f t="shared" si="56"/>
        <v>423.40206460725847</v>
      </c>
      <c r="R374" s="287">
        <f t="shared" si="57"/>
        <v>-2.702628780385647</v>
      </c>
      <c r="T374" s="337"/>
    </row>
    <row r="375" spans="1:20" x14ac:dyDescent="0.25">
      <c r="A375" s="273">
        <v>358</v>
      </c>
      <c r="B375" s="323">
        <f t="shared" si="59"/>
        <v>447.75581460725846</v>
      </c>
      <c r="D375" s="287">
        <f t="shared" si="50"/>
        <v>424.33664794059177</v>
      </c>
      <c r="F375" s="273">
        <f t="shared" si="51"/>
        <v>1</v>
      </c>
      <c r="H375" s="273">
        <f t="shared" si="52"/>
        <v>360</v>
      </c>
      <c r="J375" s="287">
        <f t="shared" si="53"/>
        <v>-1.8022100097171425</v>
      </c>
      <c r="L375" s="287">
        <f t="shared" si="54"/>
        <v>-92.244185392741542</v>
      </c>
      <c r="M375" s="344">
        <f t="shared" si="55"/>
        <v>-115.66335205940823</v>
      </c>
      <c r="N375" s="344">
        <f t="shared" si="58"/>
        <v>-1.8022100097171425</v>
      </c>
      <c r="Q375" s="323">
        <f t="shared" si="56"/>
        <v>424.33664794059177</v>
      </c>
      <c r="R375" s="287">
        <f t="shared" si="57"/>
        <v>-1.8022100097171425</v>
      </c>
      <c r="T375" s="337"/>
    </row>
    <row r="376" spans="1:20" x14ac:dyDescent="0.25">
      <c r="A376" s="273">
        <v>359</v>
      </c>
      <c r="B376" s="323">
        <f t="shared" si="59"/>
        <v>448.75581460725846</v>
      </c>
      <c r="D376" s="287">
        <f t="shared" si="50"/>
        <v>425.27123127392514</v>
      </c>
      <c r="F376" s="273">
        <f t="shared" si="51"/>
        <v>1</v>
      </c>
      <c r="H376" s="273">
        <f t="shared" si="52"/>
        <v>360</v>
      </c>
      <c r="J376" s="287">
        <f t="shared" si="53"/>
        <v>-0.90124226842132305</v>
      </c>
      <c r="L376" s="287">
        <f t="shared" si="54"/>
        <v>-91.244185392741542</v>
      </c>
      <c r="M376" s="344">
        <f t="shared" si="55"/>
        <v>-114.72876872607486</v>
      </c>
      <c r="N376" s="344">
        <f t="shared" si="58"/>
        <v>-0.90124226842132305</v>
      </c>
      <c r="Q376" s="323">
        <f t="shared" si="56"/>
        <v>425.27123127392514</v>
      </c>
      <c r="R376" s="287">
        <f t="shared" si="57"/>
        <v>-0.90124226842132305</v>
      </c>
      <c r="T376" s="337"/>
    </row>
    <row r="377" spans="1:20" x14ac:dyDescent="0.25">
      <c r="A377" s="273">
        <v>360</v>
      </c>
      <c r="B377" s="323">
        <f t="shared" si="59"/>
        <v>449.75581460725846</v>
      </c>
      <c r="D377" s="287">
        <f t="shared" si="50"/>
        <v>426.20581460725845</v>
      </c>
      <c r="F377" s="273">
        <f t="shared" si="51"/>
        <v>1</v>
      </c>
      <c r="H377" s="273">
        <f t="shared" si="52"/>
        <v>360</v>
      </c>
      <c r="J377" s="287">
        <f t="shared" si="53"/>
        <v>-1.2653333242296227E-14</v>
      </c>
      <c r="L377" s="287">
        <f t="shared" si="54"/>
        <v>-90.244185392741542</v>
      </c>
      <c r="M377" s="344">
        <f t="shared" si="55"/>
        <v>-113.79418539274155</v>
      </c>
      <c r="N377" s="344">
        <f t="shared" si="58"/>
        <v>-1.2653333242296227E-14</v>
      </c>
      <c r="Q377" s="323">
        <f t="shared" si="56"/>
        <v>426.20581460725845</v>
      </c>
      <c r="R377" s="287">
        <f t="shared" si="57"/>
        <v>-1.2653333242296227E-14</v>
      </c>
      <c r="T377" s="337"/>
    </row>
    <row r="378" spans="1:20" x14ac:dyDescent="0.25">
      <c r="A378" s="273">
        <v>361</v>
      </c>
      <c r="B378" s="323">
        <f t="shared" si="59"/>
        <v>450.75581460725846</v>
      </c>
      <c r="D378" s="287">
        <f t="shared" si="50"/>
        <v>427.14039794059181</v>
      </c>
      <c r="F378" s="273">
        <f t="shared" si="51"/>
        <v>1</v>
      </c>
      <c r="H378" s="273">
        <f t="shared" si="52"/>
        <v>360</v>
      </c>
      <c r="J378" s="287">
        <f t="shared" si="53"/>
        <v>0.90124226842129784</v>
      </c>
      <c r="L378" s="287">
        <f t="shared" si="54"/>
        <v>-89.244185392741542</v>
      </c>
      <c r="M378" s="344">
        <f t="shared" si="55"/>
        <v>-112.85960205940819</v>
      </c>
      <c r="N378" s="344">
        <f t="shared" si="58"/>
        <v>0.90124226842129784</v>
      </c>
      <c r="Q378" s="323">
        <f t="shared" si="56"/>
        <v>427.14039794059181</v>
      </c>
      <c r="R378" s="287">
        <f t="shared" si="57"/>
        <v>0.90124226842129784</v>
      </c>
      <c r="T378" s="337"/>
    </row>
    <row r="379" spans="1:20" x14ac:dyDescent="0.25">
      <c r="A379" s="273">
        <v>362</v>
      </c>
      <c r="B379" s="323">
        <f t="shared" si="59"/>
        <v>451.75581460725846</v>
      </c>
      <c r="D379" s="287">
        <f t="shared" si="50"/>
        <v>428.07498127392512</v>
      </c>
      <c r="F379" s="273">
        <f t="shared" si="51"/>
        <v>1</v>
      </c>
      <c r="H379" s="273">
        <f t="shared" si="52"/>
        <v>360</v>
      </c>
      <c r="J379" s="287">
        <f t="shared" si="53"/>
        <v>1.8022100097171629</v>
      </c>
      <c r="L379" s="287">
        <f t="shared" si="54"/>
        <v>-88.244185392741542</v>
      </c>
      <c r="M379" s="344">
        <f t="shared" si="55"/>
        <v>-111.92501872607488</v>
      </c>
      <c r="N379" s="344">
        <f t="shared" si="58"/>
        <v>1.8022100097171629</v>
      </c>
      <c r="Q379" s="323">
        <f t="shared" si="56"/>
        <v>428.07498127392512</v>
      </c>
      <c r="R379" s="287">
        <f t="shared" si="57"/>
        <v>1.8022100097171629</v>
      </c>
      <c r="T379" s="337"/>
    </row>
    <row r="380" spans="1:20" x14ac:dyDescent="0.25">
      <c r="A380" s="273">
        <v>363</v>
      </c>
      <c r="B380" s="323">
        <f t="shared" si="59"/>
        <v>452.75581460725846</v>
      </c>
      <c r="D380" s="287">
        <f t="shared" si="50"/>
        <v>429.00956460725848</v>
      </c>
      <c r="F380" s="273">
        <f t="shared" si="51"/>
        <v>1</v>
      </c>
      <c r="H380" s="273">
        <f t="shared" si="52"/>
        <v>360</v>
      </c>
      <c r="J380" s="287">
        <f t="shared" si="53"/>
        <v>2.7026287803856222</v>
      </c>
      <c r="L380" s="287">
        <f t="shared" si="54"/>
        <v>-87.244185392741542</v>
      </c>
      <c r="M380" s="344">
        <f t="shared" si="55"/>
        <v>-110.99043539274152</v>
      </c>
      <c r="N380" s="344">
        <f t="shared" si="58"/>
        <v>2.7026287803856222</v>
      </c>
      <c r="Q380" s="323">
        <f t="shared" si="56"/>
        <v>429.00956460725848</v>
      </c>
      <c r="R380" s="287">
        <f t="shared" si="57"/>
        <v>2.7026287803856222</v>
      </c>
      <c r="T380" s="337"/>
    </row>
    <row r="381" spans="1:20" x14ac:dyDescent="0.25">
      <c r="A381" s="273">
        <v>364</v>
      </c>
      <c r="B381" s="323">
        <f t="shared" si="59"/>
        <v>453.75581460725846</v>
      </c>
      <c r="D381" s="287">
        <f t="shared" si="50"/>
        <v>429.94414794059179</v>
      </c>
      <c r="F381" s="273">
        <f t="shared" si="51"/>
        <v>1</v>
      </c>
      <c r="H381" s="273">
        <f t="shared" si="52"/>
        <v>360</v>
      </c>
      <c r="J381" s="287">
        <f t="shared" si="53"/>
        <v>3.6022243041466226</v>
      </c>
      <c r="L381" s="287">
        <f t="shared" si="54"/>
        <v>-86.244185392741542</v>
      </c>
      <c r="M381" s="344">
        <f t="shared" si="55"/>
        <v>-110.05585205940821</v>
      </c>
      <c r="N381" s="344">
        <f t="shared" si="58"/>
        <v>3.6022243041466226</v>
      </c>
      <c r="Q381" s="323">
        <f t="shared" si="56"/>
        <v>429.94414794059179</v>
      </c>
      <c r="R381" s="287">
        <f t="shared" si="57"/>
        <v>3.6022243041466226</v>
      </c>
      <c r="T381" s="337"/>
    </row>
    <row r="382" spans="1:20" x14ac:dyDescent="0.25">
      <c r="A382" s="273">
        <v>365</v>
      </c>
      <c r="B382" s="323">
        <f t="shared" si="59"/>
        <v>454.75581460725846</v>
      </c>
      <c r="D382" s="287">
        <f t="shared" si="50"/>
        <v>430.87873127392515</v>
      </c>
      <c r="F382" s="273">
        <f t="shared" si="51"/>
        <v>1</v>
      </c>
      <c r="H382" s="273">
        <f t="shared" si="52"/>
        <v>360</v>
      </c>
      <c r="J382" s="287">
        <f t="shared" si="53"/>
        <v>4.5007225554890509</v>
      </c>
      <c r="L382" s="287">
        <f t="shared" si="54"/>
        <v>-85.244185392741542</v>
      </c>
      <c r="M382" s="344">
        <f t="shared" si="55"/>
        <v>-109.12126872607485</v>
      </c>
      <c r="N382" s="344">
        <f t="shared" si="58"/>
        <v>4.5007225554890509</v>
      </c>
      <c r="Q382" s="323">
        <f t="shared" si="56"/>
        <v>430.87873127392515</v>
      </c>
      <c r="R382" s="287">
        <f t="shared" si="57"/>
        <v>4.5007225554890509</v>
      </c>
      <c r="T382" s="337"/>
    </row>
    <row r="383" spans="1:20" x14ac:dyDescent="0.25">
      <c r="A383" s="273">
        <v>366</v>
      </c>
      <c r="B383" s="323">
        <f t="shared" si="59"/>
        <v>455.75581460725846</v>
      </c>
      <c r="D383" s="287">
        <f t="shared" si="50"/>
        <v>431.81331460725846</v>
      </c>
      <c r="F383" s="273">
        <f t="shared" si="51"/>
        <v>1</v>
      </c>
      <c r="H383" s="273">
        <f t="shared" si="52"/>
        <v>360</v>
      </c>
      <c r="J383" s="287">
        <f t="shared" si="53"/>
        <v>5.3978498431415973</v>
      </c>
      <c r="L383" s="287">
        <f t="shared" si="54"/>
        <v>-84.244185392741542</v>
      </c>
      <c r="M383" s="344">
        <f t="shared" si="55"/>
        <v>-108.18668539274154</v>
      </c>
      <c r="N383" s="344">
        <f t="shared" si="58"/>
        <v>5.3978498431415973</v>
      </c>
      <c r="Q383" s="323">
        <f t="shared" si="56"/>
        <v>431.81331460725846</v>
      </c>
      <c r="R383" s="287">
        <f t="shared" si="57"/>
        <v>5.3978498431415973</v>
      </c>
      <c r="T383" s="337"/>
    </row>
    <row r="384" spans="1:20" x14ac:dyDescent="0.25">
      <c r="A384" s="273">
        <v>367</v>
      </c>
      <c r="B384" s="323">
        <f t="shared" si="59"/>
        <v>456.75581460725846</v>
      </c>
      <c r="D384" s="287">
        <f t="shared" si="50"/>
        <v>432.74789794059177</v>
      </c>
      <c r="F384" s="273">
        <f t="shared" si="51"/>
        <v>1</v>
      </c>
      <c r="H384" s="273">
        <f t="shared" si="52"/>
        <v>360</v>
      </c>
      <c r="J384" s="287">
        <f t="shared" si="53"/>
        <v>6.293332893441824</v>
      </c>
      <c r="L384" s="287">
        <f t="shared" si="54"/>
        <v>-83.244185392741542</v>
      </c>
      <c r="M384" s="344">
        <f t="shared" si="55"/>
        <v>-107.25210205940823</v>
      </c>
      <c r="N384" s="344">
        <f t="shared" si="58"/>
        <v>6.293332893441824</v>
      </c>
      <c r="Q384" s="323">
        <f t="shared" si="56"/>
        <v>432.74789794059177</v>
      </c>
      <c r="R384" s="287">
        <f t="shared" si="57"/>
        <v>6.293332893441824</v>
      </c>
      <c r="T384" s="337"/>
    </row>
    <row r="385" spans="1:20" x14ac:dyDescent="0.25">
      <c r="A385" s="273">
        <v>368</v>
      </c>
      <c r="B385" s="323">
        <f t="shared" si="59"/>
        <v>457.75581460725846</v>
      </c>
      <c r="D385" s="287">
        <f t="shared" si="50"/>
        <v>433.68248127392513</v>
      </c>
      <c r="F385" s="273">
        <f t="shared" si="51"/>
        <v>1</v>
      </c>
      <c r="H385" s="273">
        <f t="shared" si="52"/>
        <v>360</v>
      </c>
      <c r="J385" s="287">
        <f t="shared" si="53"/>
        <v>7.1868989335777762</v>
      </c>
      <c r="L385" s="287">
        <f t="shared" si="54"/>
        <v>-82.244185392741542</v>
      </c>
      <c r="M385" s="344">
        <f t="shared" si="55"/>
        <v>-106.31751872607487</v>
      </c>
      <c r="N385" s="344">
        <f t="shared" si="58"/>
        <v>7.1868989335777762</v>
      </c>
      <c r="Q385" s="323">
        <f t="shared" si="56"/>
        <v>433.68248127392513</v>
      </c>
      <c r="R385" s="287">
        <f t="shared" si="57"/>
        <v>7.1868989335777762</v>
      </c>
      <c r="T385" s="337"/>
    </row>
    <row r="386" spans="1:20" x14ac:dyDescent="0.25">
      <c r="A386" s="273">
        <v>369</v>
      </c>
      <c r="B386" s="323">
        <f t="shared" si="59"/>
        <v>458.75581460725846</v>
      </c>
      <c r="D386" s="287">
        <f t="shared" si="50"/>
        <v>434.61706460725844</v>
      </c>
      <c r="F386" s="273">
        <f t="shared" si="51"/>
        <v>1</v>
      </c>
      <c r="H386" s="273">
        <f t="shared" si="52"/>
        <v>360</v>
      </c>
      <c r="J386" s="287">
        <f t="shared" si="53"/>
        <v>8.0782757746775093</v>
      </c>
      <c r="L386" s="287">
        <f t="shared" si="54"/>
        <v>-81.244185392741542</v>
      </c>
      <c r="M386" s="344">
        <f t="shared" si="55"/>
        <v>-105.38293539274156</v>
      </c>
      <c r="N386" s="344">
        <f t="shared" si="58"/>
        <v>8.0782757746775093</v>
      </c>
      <c r="Q386" s="323">
        <f t="shared" si="56"/>
        <v>434.61706460725844</v>
      </c>
      <c r="R386" s="287">
        <f t="shared" si="57"/>
        <v>8.0782757746775093</v>
      </c>
      <c r="T386" s="337"/>
    </row>
    <row r="387" spans="1:20" x14ac:dyDescent="0.25">
      <c r="A387" s="273">
        <v>370</v>
      </c>
      <c r="B387" s="323">
        <f t="shared" si="59"/>
        <v>459.75581460725846</v>
      </c>
      <c r="D387" s="287">
        <f t="shared" si="50"/>
        <v>435.55164794059181</v>
      </c>
      <c r="F387" s="273">
        <f t="shared" si="51"/>
        <v>1</v>
      </c>
      <c r="H387" s="273">
        <f t="shared" si="52"/>
        <v>360</v>
      </c>
      <c r="J387" s="287">
        <f t="shared" si="53"/>
        <v>8.9671918947202602</v>
      </c>
      <c r="L387" s="287">
        <f t="shared" si="54"/>
        <v>-80.244185392741542</v>
      </c>
      <c r="M387" s="344">
        <f t="shared" si="55"/>
        <v>-104.44835205940819</v>
      </c>
      <c r="N387" s="344">
        <f t="shared" si="58"/>
        <v>8.9671918947202602</v>
      </c>
      <c r="Q387" s="323">
        <f t="shared" si="56"/>
        <v>435.55164794059181</v>
      </c>
      <c r="R387" s="287">
        <f t="shared" si="57"/>
        <v>8.9671918947202602</v>
      </c>
      <c r="T387" s="337"/>
    </row>
    <row r="388" spans="1:20" x14ac:dyDescent="0.25">
      <c r="A388" s="273">
        <v>371</v>
      </c>
      <c r="B388" s="323">
        <f t="shared" si="59"/>
        <v>460.75581460725846</v>
      </c>
      <c r="D388" s="287">
        <f t="shared" si="50"/>
        <v>436.48623127392511</v>
      </c>
      <c r="F388" s="273">
        <f t="shared" si="51"/>
        <v>1</v>
      </c>
      <c r="H388" s="273">
        <f t="shared" si="52"/>
        <v>360</v>
      </c>
      <c r="J388" s="287">
        <f t="shared" si="53"/>
        <v>9.8533765212447868</v>
      </c>
      <c r="L388" s="287">
        <f t="shared" si="54"/>
        <v>-79.244185392741542</v>
      </c>
      <c r="M388" s="344">
        <f t="shared" si="55"/>
        <v>-103.51376872607489</v>
      </c>
      <c r="N388" s="344">
        <f t="shared" si="58"/>
        <v>9.8533765212447868</v>
      </c>
      <c r="Q388" s="323">
        <f t="shared" si="56"/>
        <v>436.48623127392511</v>
      </c>
      <c r="R388" s="287">
        <f t="shared" si="57"/>
        <v>9.8533765212447868</v>
      </c>
      <c r="T388" s="337"/>
    </row>
    <row r="389" spans="1:20" x14ac:dyDescent="0.25">
      <c r="A389" s="273">
        <v>372</v>
      </c>
      <c r="B389" s="323">
        <f t="shared" si="59"/>
        <v>461.75581460725846</v>
      </c>
      <c r="D389" s="287">
        <f t="shared" si="50"/>
        <v>437.42081460725848</v>
      </c>
      <c r="F389" s="273">
        <f t="shared" si="51"/>
        <v>1</v>
      </c>
      <c r="H389" s="273">
        <f t="shared" si="52"/>
        <v>360</v>
      </c>
      <c r="J389" s="287">
        <f t="shared" si="53"/>
        <v>10.736559713829093</v>
      </c>
      <c r="L389" s="287">
        <f t="shared" si="54"/>
        <v>-78.244185392741542</v>
      </c>
      <c r="M389" s="344">
        <f t="shared" si="55"/>
        <v>-102.57918539274152</v>
      </c>
      <c r="N389" s="344">
        <f t="shared" si="58"/>
        <v>10.736559713829093</v>
      </c>
      <c r="Q389" s="323">
        <f t="shared" si="56"/>
        <v>437.42081460725848</v>
      </c>
      <c r="R389" s="287">
        <f t="shared" si="57"/>
        <v>10.736559713829093</v>
      </c>
      <c r="T389" s="337"/>
    </row>
    <row r="390" spans="1:20" x14ac:dyDescent="0.25">
      <c r="A390" s="273">
        <v>373</v>
      </c>
      <c r="B390" s="323">
        <f t="shared" si="59"/>
        <v>462.75581460725846</v>
      </c>
      <c r="D390" s="287">
        <f t="shared" si="50"/>
        <v>438.35539794059179</v>
      </c>
      <c r="F390" s="273">
        <f t="shared" si="51"/>
        <v>1</v>
      </c>
      <c r="H390" s="273">
        <f t="shared" si="52"/>
        <v>360</v>
      </c>
      <c r="J390" s="287">
        <f t="shared" si="53"/>
        <v>11.61647244631718</v>
      </c>
      <c r="L390" s="287">
        <f t="shared" si="54"/>
        <v>-77.244185392741542</v>
      </c>
      <c r="M390" s="344">
        <f t="shared" si="55"/>
        <v>-101.64460205940821</v>
      </c>
      <c r="N390" s="344">
        <f t="shared" si="58"/>
        <v>11.61647244631718</v>
      </c>
      <c r="Q390" s="323">
        <f t="shared" si="56"/>
        <v>438.35539794059179</v>
      </c>
      <c r="R390" s="287">
        <f t="shared" si="57"/>
        <v>11.61647244631718</v>
      </c>
      <c r="T390" s="337"/>
    </row>
    <row r="391" spans="1:20" x14ac:dyDescent="0.25">
      <c r="A391" s="273">
        <v>374</v>
      </c>
      <c r="B391" s="323">
        <f t="shared" si="59"/>
        <v>463.75581460725846</v>
      </c>
      <c r="D391" s="287">
        <f t="shared" si="50"/>
        <v>439.28998127392515</v>
      </c>
      <c r="F391" s="273">
        <f t="shared" si="51"/>
        <v>1</v>
      </c>
      <c r="H391" s="273">
        <f t="shared" si="52"/>
        <v>360</v>
      </c>
      <c r="J391" s="287">
        <f t="shared" si="53"/>
        <v>12.492846688766823</v>
      </c>
      <c r="L391" s="287">
        <f t="shared" si="54"/>
        <v>-76.244185392741542</v>
      </c>
      <c r="M391" s="344">
        <f t="shared" si="55"/>
        <v>-100.71001872607485</v>
      </c>
      <c r="N391" s="344">
        <f t="shared" si="58"/>
        <v>12.492846688766823</v>
      </c>
      <c r="Q391" s="323">
        <f t="shared" si="56"/>
        <v>439.28998127392515</v>
      </c>
      <c r="R391" s="287">
        <f t="shared" si="57"/>
        <v>12.492846688766823</v>
      </c>
      <c r="T391" s="337"/>
    </row>
    <row r="392" spans="1:20" x14ac:dyDescent="0.25">
      <c r="A392" s="273">
        <v>375</v>
      </c>
      <c r="B392" s="323">
        <f t="shared" si="59"/>
        <v>464.75581460725846</v>
      </c>
      <c r="D392" s="287">
        <f t="shared" si="50"/>
        <v>440.22456460725846</v>
      </c>
      <c r="F392" s="273">
        <f t="shared" si="51"/>
        <v>1</v>
      </c>
      <c r="H392" s="273">
        <f t="shared" si="52"/>
        <v>360</v>
      </c>
      <c r="J392" s="287">
        <f t="shared" si="53"/>
        <v>13.365415489094145</v>
      </c>
      <c r="L392" s="287">
        <f t="shared" si="54"/>
        <v>-75.244185392741542</v>
      </c>
      <c r="M392" s="344">
        <f t="shared" si="55"/>
        <v>-99.775435392741542</v>
      </c>
      <c r="N392" s="344">
        <f t="shared" si="58"/>
        <v>13.365415489094145</v>
      </c>
      <c r="Q392" s="323">
        <f t="shared" si="56"/>
        <v>440.22456460725846</v>
      </c>
      <c r="R392" s="287">
        <f t="shared" si="57"/>
        <v>13.365415489094145</v>
      </c>
      <c r="T392" s="337"/>
    </row>
    <row r="393" spans="1:20" x14ac:dyDescent="0.25">
      <c r="A393" s="273">
        <v>376</v>
      </c>
      <c r="B393" s="323">
        <f t="shared" si="59"/>
        <v>465.75581460725846</v>
      </c>
      <c r="D393" s="287">
        <f t="shared" si="50"/>
        <v>441.15914794059177</v>
      </c>
      <c r="F393" s="273">
        <f t="shared" si="51"/>
        <v>1</v>
      </c>
      <c r="H393" s="273">
        <f t="shared" si="52"/>
        <v>360</v>
      </c>
      <c r="J393" s="287">
        <f t="shared" si="53"/>
        <v>14.233913054389845</v>
      </c>
      <c r="L393" s="287">
        <f t="shared" si="54"/>
        <v>-74.244185392741542</v>
      </c>
      <c r="M393" s="344">
        <f t="shared" si="55"/>
        <v>-98.840852059408235</v>
      </c>
      <c r="N393" s="344">
        <f t="shared" si="58"/>
        <v>14.233913054389845</v>
      </c>
      <c r="Q393" s="323">
        <f t="shared" si="56"/>
        <v>441.15914794059177</v>
      </c>
      <c r="R393" s="287">
        <f t="shared" si="57"/>
        <v>14.233913054389845</v>
      </c>
      <c r="T393" s="337"/>
    </row>
    <row r="394" spans="1:20" x14ac:dyDescent="0.25">
      <c r="A394" s="273">
        <v>377</v>
      </c>
      <c r="B394" s="323">
        <f t="shared" si="59"/>
        <v>466.75581460725846</v>
      </c>
      <c r="D394" s="287">
        <f t="shared" si="50"/>
        <v>442.09373127392513</v>
      </c>
      <c r="F394" s="273">
        <f t="shared" si="51"/>
        <v>1</v>
      </c>
      <c r="H394" s="273">
        <f t="shared" si="52"/>
        <v>360</v>
      </c>
      <c r="J394" s="287">
        <f t="shared" si="53"/>
        <v>15.098074831882121</v>
      </c>
      <c r="L394" s="287">
        <f t="shared" si="54"/>
        <v>-73.244185392741542</v>
      </c>
      <c r="M394" s="344">
        <f t="shared" si="55"/>
        <v>-97.90626872607487</v>
      </c>
      <c r="N394" s="344">
        <f t="shared" si="58"/>
        <v>15.098074831882121</v>
      </c>
      <c r="Q394" s="323">
        <f t="shared" si="56"/>
        <v>442.09373127392513</v>
      </c>
      <c r="R394" s="287">
        <f t="shared" si="57"/>
        <v>15.098074831882121</v>
      </c>
      <c r="T394" s="337"/>
    </row>
    <row r="395" spans="1:20" x14ac:dyDescent="0.25">
      <c r="A395" s="273">
        <v>378</v>
      </c>
      <c r="B395" s="323">
        <f t="shared" si="59"/>
        <v>467.75581460725846</v>
      </c>
      <c r="D395" s="287">
        <f t="shared" si="50"/>
        <v>443.02831460725844</v>
      </c>
      <c r="F395" s="273">
        <f t="shared" si="51"/>
        <v>1</v>
      </c>
      <c r="H395" s="273">
        <f t="shared" si="52"/>
        <v>360</v>
      </c>
      <c r="J395" s="287">
        <f t="shared" si="53"/>
        <v>15.957637589522273</v>
      </c>
      <c r="L395" s="287">
        <f t="shared" si="54"/>
        <v>-72.244185392741542</v>
      </c>
      <c r="M395" s="344">
        <f t="shared" si="55"/>
        <v>-96.971685392741563</v>
      </c>
      <c r="N395" s="344">
        <f t="shared" si="58"/>
        <v>15.957637589522273</v>
      </c>
      <c r="Q395" s="323">
        <f t="shared" si="56"/>
        <v>443.02831460725844</v>
      </c>
      <c r="R395" s="287">
        <f t="shared" si="57"/>
        <v>15.957637589522273</v>
      </c>
      <c r="T395" s="337"/>
    </row>
    <row r="396" spans="1:20" x14ac:dyDescent="0.25">
      <c r="A396" s="273">
        <v>379</v>
      </c>
      <c r="B396" s="323">
        <f t="shared" si="59"/>
        <v>468.75581460725846</v>
      </c>
      <c r="D396" s="287">
        <f t="shared" si="50"/>
        <v>443.9628979405918</v>
      </c>
      <c r="F396" s="273">
        <f t="shared" si="51"/>
        <v>1</v>
      </c>
      <c r="H396" s="273">
        <f t="shared" si="52"/>
        <v>360</v>
      </c>
      <c r="J396" s="287">
        <f t="shared" si="53"/>
        <v>16.812339496167549</v>
      </c>
      <c r="L396" s="287">
        <f t="shared" si="54"/>
        <v>-71.244185392741542</v>
      </c>
      <c r="M396" s="344">
        <f t="shared" si="55"/>
        <v>-96.037102059408198</v>
      </c>
      <c r="N396" s="344">
        <f t="shared" si="58"/>
        <v>16.812339496167549</v>
      </c>
      <c r="Q396" s="323">
        <f t="shared" si="56"/>
        <v>443.9628979405918</v>
      </c>
      <c r="R396" s="287">
        <f t="shared" si="57"/>
        <v>16.812339496167549</v>
      </c>
      <c r="T396" s="337"/>
    </row>
    <row r="397" spans="1:20" x14ac:dyDescent="0.25">
      <c r="A397" s="273">
        <v>380</v>
      </c>
      <c r="B397" s="323">
        <f t="shared" si="59"/>
        <v>469.75581460725846</v>
      </c>
      <c r="D397" s="287">
        <f t="shared" si="50"/>
        <v>444.89748127392511</v>
      </c>
      <c r="F397" s="273">
        <f t="shared" si="51"/>
        <v>1</v>
      </c>
      <c r="H397" s="273">
        <f t="shared" si="52"/>
        <v>360</v>
      </c>
      <c r="J397" s="287">
        <f t="shared" si="53"/>
        <v>17.661920201337544</v>
      </c>
      <c r="L397" s="287">
        <f t="shared" si="54"/>
        <v>-70.244185392741542</v>
      </c>
      <c r="M397" s="344">
        <f t="shared" si="55"/>
        <v>-95.102518726074891</v>
      </c>
      <c r="N397" s="344">
        <f t="shared" si="58"/>
        <v>17.661920201337544</v>
      </c>
      <c r="Q397" s="323">
        <f t="shared" si="56"/>
        <v>444.89748127392511</v>
      </c>
      <c r="R397" s="287">
        <f t="shared" si="57"/>
        <v>17.661920201337544</v>
      </c>
      <c r="T397" s="337"/>
    </row>
    <row r="398" spans="1:20" x14ac:dyDescent="0.25">
      <c r="A398" s="273">
        <v>381</v>
      </c>
      <c r="B398" s="323">
        <f t="shared" si="59"/>
        <v>470.75581460725846</v>
      </c>
      <c r="D398" s="287">
        <f t="shared" si="50"/>
        <v>445.83206460725847</v>
      </c>
      <c r="F398" s="273">
        <f t="shared" si="51"/>
        <v>1</v>
      </c>
      <c r="H398" s="273">
        <f t="shared" si="52"/>
        <v>360</v>
      </c>
      <c r="J398" s="287">
        <f t="shared" si="53"/>
        <v>18.506120914519308</v>
      </c>
      <c r="L398" s="287">
        <f t="shared" si="54"/>
        <v>-69.244185392741542</v>
      </c>
      <c r="M398" s="344">
        <f t="shared" si="55"/>
        <v>-94.167935392741526</v>
      </c>
      <c r="N398" s="344">
        <f t="shared" si="58"/>
        <v>18.506120914519308</v>
      </c>
      <c r="Q398" s="323">
        <f t="shared" si="56"/>
        <v>445.83206460725847</v>
      </c>
      <c r="R398" s="287">
        <f t="shared" si="57"/>
        <v>18.506120914519308</v>
      </c>
      <c r="T398" s="337"/>
    </row>
    <row r="399" spans="1:20" x14ac:dyDescent="0.25">
      <c r="A399" s="273">
        <v>382</v>
      </c>
      <c r="B399" s="323">
        <f t="shared" si="59"/>
        <v>471.75581460725846</v>
      </c>
      <c r="D399" s="287">
        <f t="shared" si="50"/>
        <v>446.76664794059178</v>
      </c>
      <c r="F399" s="273">
        <f t="shared" si="51"/>
        <v>1</v>
      </c>
      <c r="H399" s="273">
        <f t="shared" si="52"/>
        <v>360</v>
      </c>
      <c r="J399" s="287">
        <f t="shared" si="53"/>
        <v>19.344684483997693</v>
      </c>
      <c r="L399" s="287">
        <f t="shared" si="54"/>
        <v>-68.244185392741542</v>
      </c>
      <c r="M399" s="344">
        <f t="shared" si="55"/>
        <v>-93.233352059408219</v>
      </c>
      <c r="N399" s="344">
        <f t="shared" si="58"/>
        <v>19.344684483997693</v>
      </c>
      <c r="Q399" s="323">
        <f t="shared" si="56"/>
        <v>446.76664794059178</v>
      </c>
      <c r="R399" s="287">
        <f t="shared" si="57"/>
        <v>19.344684483997693</v>
      </c>
      <c r="T399" s="337"/>
    </row>
    <row r="400" spans="1:20" x14ac:dyDescent="0.25">
      <c r="A400" s="273">
        <v>383</v>
      </c>
      <c r="B400" s="323">
        <f t="shared" si="59"/>
        <v>472.75581460725846</v>
      </c>
      <c r="D400" s="287">
        <f t="shared" si="50"/>
        <v>447.70123127392515</v>
      </c>
      <c r="F400" s="273">
        <f t="shared" si="51"/>
        <v>1</v>
      </c>
      <c r="H400" s="273">
        <f t="shared" si="52"/>
        <v>360</v>
      </c>
      <c r="J400" s="287">
        <f t="shared" si="53"/>
        <v>20.177355475186079</v>
      </c>
      <c r="L400" s="287">
        <f t="shared" si="54"/>
        <v>-67.244185392741542</v>
      </c>
      <c r="M400" s="344">
        <f t="shared" si="55"/>
        <v>-92.298768726074854</v>
      </c>
      <c r="N400" s="344">
        <f t="shared" si="58"/>
        <v>20.177355475186079</v>
      </c>
      <c r="Q400" s="323">
        <f t="shared" si="56"/>
        <v>447.70123127392515</v>
      </c>
      <c r="R400" s="287">
        <f t="shared" si="57"/>
        <v>20.177355475186079</v>
      </c>
      <c r="T400" s="337"/>
    </row>
    <row r="401" spans="1:20" x14ac:dyDescent="0.25">
      <c r="A401" s="273">
        <v>384</v>
      </c>
      <c r="B401" s="323">
        <f t="shared" si="59"/>
        <v>473.75581460725846</v>
      </c>
      <c r="D401" s="287">
        <f t="shared" ref="D401:D464" si="60">B401-A401/360*$E$11</f>
        <v>448.63581460725845</v>
      </c>
      <c r="F401" s="273">
        <f t="shared" ref="F401:F464" si="61">INT(B401/360)</f>
        <v>1</v>
      </c>
      <c r="H401" s="273">
        <f t="shared" ref="H401:H464" si="62">F401*360</f>
        <v>360</v>
      </c>
      <c r="J401" s="287">
        <f t="shared" ref="J401:J464" si="63">SIN(RADIANS(A401))*$E$7</f>
        <v>21.003880248434339</v>
      </c>
      <c r="L401" s="287">
        <f t="shared" ref="L401:L464" si="64">B401-H401-180</f>
        <v>-66.244185392741542</v>
      </c>
      <c r="M401" s="344">
        <f t="shared" ref="M401:M464" si="65">D401-INT(D401/360)*360-180</f>
        <v>-91.364185392741547</v>
      </c>
      <c r="N401" s="344">
        <f t="shared" si="58"/>
        <v>21.003880248434339</v>
      </c>
      <c r="Q401" s="323">
        <f t="shared" ref="Q401:Q464" si="66">D401</f>
        <v>448.63581460725845</v>
      </c>
      <c r="R401" s="287">
        <f t="shared" ref="R401:R464" si="67">N401</f>
        <v>21.003880248434339</v>
      </c>
      <c r="T401" s="337"/>
    </row>
    <row r="402" spans="1:20" x14ac:dyDescent="0.25">
      <c r="A402" s="273">
        <v>385</v>
      </c>
      <c r="B402" s="323">
        <f t="shared" si="59"/>
        <v>474.75581460725846</v>
      </c>
      <c r="D402" s="287">
        <f t="shared" si="60"/>
        <v>449.57039794059176</v>
      </c>
      <c r="F402" s="273">
        <f t="shared" si="61"/>
        <v>1</v>
      </c>
      <c r="H402" s="273">
        <f t="shared" si="62"/>
        <v>360</v>
      </c>
      <c r="J402" s="287">
        <f t="shared" si="63"/>
        <v>21.824007036289725</v>
      </c>
      <c r="L402" s="287">
        <f t="shared" si="64"/>
        <v>-65.244185392741542</v>
      </c>
      <c r="M402" s="344">
        <f t="shared" si="65"/>
        <v>-90.429602059408239</v>
      </c>
      <c r="N402" s="344">
        <f t="shared" ref="N402:N465" si="68">J402</f>
        <v>21.824007036289725</v>
      </c>
      <c r="Q402" s="323">
        <f t="shared" si="66"/>
        <v>449.57039794059176</v>
      </c>
      <c r="R402" s="287">
        <f t="shared" si="67"/>
        <v>21.824007036289725</v>
      </c>
      <c r="T402" s="337"/>
    </row>
    <row r="403" spans="1:20" x14ac:dyDescent="0.25">
      <c r="A403" s="273">
        <v>386</v>
      </c>
      <c r="B403" s="323">
        <f t="shared" ref="B403:B466" si="69">$B$17+A403</f>
        <v>475.75581460725846</v>
      </c>
      <c r="D403" s="287">
        <f t="shared" si="60"/>
        <v>450.50498127392513</v>
      </c>
      <c r="F403" s="273">
        <f t="shared" si="61"/>
        <v>1</v>
      </c>
      <c r="H403" s="273">
        <f t="shared" si="62"/>
        <v>360</v>
      </c>
      <c r="J403" s="287">
        <f t="shared" si="63"/>
        <v>22.637486020187954</v>
      </c>
      <c r="L403" s="287">
        <f t="shared" si="64"/>
        <v>-64.244185392741542</v>
      </c>
      <c r="M403" s="344">
        <f t="shared" si="65"/>
        <v>-89.495018726074875</v>
      </c>
      <c r="N403" s="344">
        <f t="shared" si="68"/>
        <v>22.637486020187954</v>
      </c>
      <c r="Q403" s="323">
        <f t="shared" si="66"/>
        <v>450.50498127392513</v>
      </c>
      <c r="R403" s="287">
        <f t="shared" si="67"/>
        <v>22.637486020187954</v>
      </c>
      <c r="T403" s="337"/>
    </row>
    <row r="404" spans="1:20" x14ac:dyDescent="0.25">
      <c r="A404" s="273">
        <v>387</v>
      </c>
      <c r="B404" s="323">
        <f t="shared" si="69"/>
        <v>476.75581460725846</v>
      </c>
      <c r="D404" s="287">
        <f t="shared" si="60"/>
        <v>451.43956460725843</v>
      </c>
      <c r="F404" s="273">
        <f t="shared" si="61"/>
        <v>1</v>
      </c>
      <c r="H404" s="273">
        <f t="shared" si="62"/>
        <v>360</v>
      </c>
      <c r="J404" s="287">
        <f t="shared" si="63"/>
        <v>23.444069406550184</v>
      </c>
      <c r="L404" s="287">
        <f t="shared" si="64"/>
        <v>-63.244185392741542</v>
      </c>
      <c r="M404" s="344">
        <f t="shared" si="65"/>
        <v>-88.560435392741567</v>
      </c>
      <c r="N404" s="344">
        <f t="shared" si="68"/>
        <v>23.444069406550184</v>
      </c>
      <c r="Q404" s="323">
        <f t="shared" si="66"/>
        <v>451.43956460725843</v>
      </c>
      <c r="R404" s="287">
        <f t="shared" si="67"/>
        <v>23.444069406550184</v>
      </c>
      <c r="T404" s="337"/>
    </row>
    <row r="405" spans="1:20" x14ac:dyDescent="0.25">
      <c r="A405" s="273">
        <v>388</v>
      </c>
      <c r="B405" s="323">
        <f t="shared" si="69"/>
        <v>477.75581460725846</v>
      </c>
      <c r="D405" s="287">
        <f t="shared" si="60"/>
        <v>452.3741479405918</v>
      </c>
      <c r="F405" s="273">
        <f t="shared" si="61"/>
        <v>1</v>
      </c>
      <c r="H405" s="273">
        <f t="shared" si="62"/>
        <v>360</v>
      </c>
      <c r="J405" s="287">
        <f t="shared" si="63"/>
        <v>24.243511502263377</v>
      </c>
      <c r="L405" s="287">
        <f t="shared" si="64"/>
        <v>-62.244185392741542</v>
      </c>
      <c r="M405" s="344">
        <f t="shared" si="65"/>
        <v>-87.625852059408203</v>
      </c>
      <c r="N405" s="344">
        <f t="shared" si="68"/>
        <v>24.243511502263377</v>
      </c>
      <c r="Q405" s="323">
        <f t="shared" si="66"/>
        <v>452.3741479405918</v>
      </c>
      <c r="R405" s="287">
        <f t="shared" si="67"/>
        <v>24.243511502263377</v>
      </c>
      <c r="T405" s="337"/>
    </row>
    <row r="406" spans="1:20" x14ac:dyDescent="0.25">
      <c r="A406" s="273">
        <v>389</v>
      </c>
      <c r="B406" s="323">
        <f t="shared" si="69"/>
        <v>478.75581460725846</v>
      </c>
      <c r="D406" s="287">
        <f t="shared" si="60"/>
        <v>453.3087312739251</v>
      </c>
      <c r="F406" s="273">
        <f t="shared" si="61"/>
        <v>1</v>
      </c>
      <c r="H406" s="273">
        <f t="shared" si="62"/>
        <v>360</v>
      </c>
      <c r="J406" s="287">
        <f t="shared" si="63"/>
        <v>25.035568789520855</v>
      </c>
      <c r="L406" s="287">
        <f t="shared" si="64"/>
        <v>-61.244185392741542</v>
      </c>
      <c r="M406" s="344">
        <f t="shared" si="65"/>
        <v>-86.691268726074895</v>
      </c>
      <c r="N406" s="344">
        <f t="shared" si="68"/>
        <v>25.035568789520855</v>
      </c>
      <c r="Q406" s="323">
        <f t="shared" si="66"/>
        <v>453.3087312739251</v>
      </c>
      <c r="R406" s="287">
        <f t="shared" si="67"/>
        <v>25.035568789520855</v>
      </c>
      <c r="T406" s="337"/>
    </row>
    <row r="407" spans="1:20" x14ac:dyDescent="0.25">
      <c r="A407" s="273">
        <v>390</v>
      </c>
      <c r="B407" s="323">
        <f t="shared" si="69"/>
        <v>479.75581460725846</v>
      </c>
      <c r="D407" s="287">
        <f t="shared" si="60"/>
        <v>454.24331460725847</v>
      </c>
      <c r="F407" s="273">
        <f t="shared" si="61"/>
        <v>1</v>
      </c>
      <c r="H407" s="273">
        <f t="shared" si="62"/>
        <v>360</v>
      </c>
      <c r="J407" s="287">
        <f t="shared" si="63"/>
        <v>25.82</v>
      </c>
      <c r="L407" s="287">
        <f t="shared" si="64"/>
        <v>-60.244185392741542</v>
      </c>
      <c r="M407" s="344">
        <f t="shared" si="65"/>
        <v>-85.756685392741531</v>
      </c>
      <c r="N407" s="344">
        <f t="shared" si="68"/>
        <v>25.82</v>
      </c>
      <c r="Q407" s="323">
        <f t="shared" si="66"/>
        <v>454.24331460725847</v>
      </c>
      <c r="R407" s="287">
        <f t="shared" si="67"/>
        <v>25.82</v>
      </c>
      <c r="T407" s="337"/>
    </row>
    <row r="408" spans="1:20" x14ac:dyDescent="0.25">
      <c r="A408" s="273">
        <v>391</v>
      </c>
      <c r="B408" s="323">
        <f t="shared" si="69"/>
        <v>480.75581460725846</v>
      </c>
      <c r="D408" s="287">
        <f t="shared" si="60"/>
        <v>455.17789794059178</v>
      </c>
      <c r="F408" s="273">
        <f t="shared" si="61"/>
        <v>1</v>
      </c>
      <c r="H408" s="273">
        <f t="shared" si="62"/>
        <v>360</v>
      </c>
      <c r="J408" s="287">
        <f t="shared" si="63"/>
        <v>26.59656618835519</v>
      </c>
      <c r="L408" s="287">
        <f t="shared" si="64"/>
        <v>-59.244185392741542</v>
      </c>
      <c r="M408" s="344">
        <f t="shared" si="65"/>
        <v>-84.822102059408223</v>
      </c>
      <c r="N408" s="344">
        <f t="shared" si="68"/>
        <v>26.59656618835519</v>
      </c>
      <c r="Q408" s="323">
        <f t="shared" si="66"/>
        <v>455.17789794059178</v>
      </c>
      <c r="R408" s="287">
        <f t="shared" si="67"/>
        <v>26.59656618835519</v>
      </c>
      <c r="T408" s="337"/>
    </row>
    <row r="409" spans="1:20" x14ac:dyDescent="0.25">
      <c r="A409" s="273">
        <v>392</v>
      </c>
      <c r="B409" s="323">
        <f t="shared" si="69"/>
        <v>481.75581460725846</v>
      </c>
      <c r="D409" s="287">
        <f t="shared" si="60"/>
        <v>456.11248127392514</v>
      </c>
      <c r="F409" s="273">
        <f t="shared" si="61"/>
        <v>1</v>
      </c>
      <c r="H409" s="273">
        <f t="shared" si="62"/>
        <v>360</v>
      </c>
      <c r="J409" s="287">
        <f t="shared" si="63"/>
        <v>27.365030805002689</v>
      </c>
      <c r="L409" s="287">
        <f t="shared" si="64"/>
        <v>-58.244185392741542</v>
      </c>
      <c r="M409" s="344">
        <f t="shared" si="65"/>
        <v>-83.887518726074859</v>
      </c>
      <c r="N409" s="344">
        <f t="shared" si="68"/>
        <v>27.365030805002689</v>
      </c>
      <c r="Q409" s="323">
        <f t="shared" si="66"/>
        <v>456.11248127392514</v>
      </c>
      <c r="R409" s="287">
        <f t="shared" si="67"/>
        <v>27.365030805002689</v>
      </c>
      <c r="T409" s="337"/>
    </row>
    <row r="410" spans="1:20" x14ac:dyDescent="0.25">
      <c r="A410" s="273">
        <v>393</v>
      </c>
      <c r="B410" s="323">
        <f t="shared" si="69"/>
        <v>482.75581460725846</v>
      </c>
      <c r="D410" s="287">
        <f t="shared" si="60"/>
        <v>457.04706460725845</v>
      </c>
      <c r="F410" s="273">
        <f t="shared" si="61"/>
        <v>1</v>
      </c>
      <c r="H410" s="273">
        <f t="shared" si="62"/>
        <v>360</v>
      </c>
      <c r="J410" s="287">
        <f t="shared" si="63"/>
        <v>28.125159768176012</v>
      </c>
      <c r="L410" s="287">
        <f t="shared" si="64"/>
        <v>-57.244185392741542</v>
      </c>
      <c r="M410" s="344">
        <f t="shared" si="65"/>
        <v>-82.952935392741551</v>
      </c>
      <c r="N410" s="344">
        <f t="shared" si="68"/>
        <v>28.125159768176012</v>
      </c>
      <c r="Q410" s="323">
        <f t="shared" si="66"/>
        <v>457.04706460725845</v>
      </c>
      <c r="R410" s="287">
        <f t="shared" si="67"/>
        <v>28.125159768176012</v>
      </c>
      <c r="T410" s="337"/>
    </row>
    <row r="411" spans="1:20" x14ac:dyDescent="0.25">
      <c r="A411" s="273">
        <v>394</v>
      </c>
      <c r="B411" s="323">
        <f t="shared" si="69"/>
        <v>483.75581460725846</v>
      </c>
      <c r="D411" s="287">
        <f t="shared" si="60"/>
        <v>457.98164794059181</v>
      </c>
      <c r="F411" s="273">
        <f t="shared" si="61"/>
        <v>1</v>
      </c>
      <c r="H411" s="273">
        <f t="shared" si="62"/>
        <v>360</v>
      </c>
      <c r="J411" s="287">
        <f t="shared" si="63"/>
        <v>28.876721535229372</v>
      </c>
      <c r="L411" s="287">
        <f t="shared" si="64"/>
        <v>-56.244185392741542</v>
      </c>
      <c r="M411" s="344">
        <f t="shared" si="65"/>
        <v>-82.018352059408187</v>
      </c>
      <c r="N411" s="344">
        <f t="shared" si="68"/>
        <v>28.876721535229372</v>
      </c>
      <c r="Q411" s="323">
        <f t="shared" si="66"/>
        <v>457.98164794059181</v>
      </c>
      <c r="R411" s="287">
        <f t="shared" si="67"/>
        <v>28.876721535229372</v>
      </c>
      <c r="T411" s="337"/>
    </row>
    <row r="412" spans="1:20" x14ac:dyDescent="0.25">
      <c r="A412" s="273">
        <v>395</v>
      </c>
      <c r="B412" s="323">
        <f t="shared" si="69"/>
        <v>484.75581460725846</v>
      </c>
      <c r="D412" s="287">
        <f t="shared" si="60"/>
        <v>458.91623127392512</v>
      </c>
      <c r="F412" s="273">
        <f t="shared" si="61"/>
        <v>1</v>
      </c>
      <c r="H412" s="273">
        <f t="shared" si="62"/>
        <v>360</v>
      </c>
      <c r="J412" s="287">
        <f t="shared" si="63"/>
        <v>29.619487173168018</v>
      </c>
      <c r="L412" s="287">
        <f t="shared" si="64"/>
        <v>-55.244185392741542</v>
      </c>
      <c r="M412" s="344">
        <f t="shared" si="65"/>
        <v>-81.083768726074879</v>
      </c>
      <c r="N412" s="344">
        <f t="shared" si="68"/>
        <v>29.619487173168018</v>
      </c>
      <c r="Q412" s="323">
        <f t="shared" si="66"/>
        <v>458.91623127392512</v>
      </c>
      <c r="R412" s="287">
        <f t="shared" si="67"/>
        <v>29.619487173168018</v>
      </c>
      <c r="T412" s="337"/>
    </row>
    <row r="413" spans="1:20" x14ac:dyDescent="0.25">
      <c r="A413" s="273">
        <v>396</v>
      </c>
      <c r="B413" s="323">
        <f t="shared" si="69"/>
        <v>485.75581460725846</v>
      </c>
      <c r="D413" s="287">
        <f t="shared" si="60"/>
        <v>459.85081460725849</v>
      </c>
      <c r="F413" s="273">
        <f t="shared" si="61"/>
        <v>1</v>
      </c>
      <c r="H413" s="273">
        <f t="shared" si="62"/>
        <v>360</v>
      </c>
      <c r="J413" s="287">
        <f t="shared" si="63"/>
        <v>30.353230428383302</v>
      </c>
      <c r="L413" s="287">
        <f t="shared" si="64"/>
        <v>-54.244185392741542</v>
      </c>
      <c r="M413" s="344">
        <f t="shared" si="65"/>
        <v>-80.149185392741515</v>
      </c>
      <c r="N413" s="344">
        <f t="shared" si="68"/>
        <v>30.353230428383302</v>
      </c>
      <c r="Q413" s="323">
        <f t="shared" si="66"/>
        <v>459.85081460725849</v>
      </c>
      <c r="R413" s="287">
        <f t="shared" si="67"/>
        <v>30.353230428383302</v>
      </c>
      <c r="T413" s="337"/>
    </row>
    <row r="414" spans="1:20" x14ac:dyDescent="0.25">
      <c r="A414" s="273">
        <v>397</v>
      </c>
      <c r="B414" s="323">
        <f t="shared" si="69"/>
        <v>486.75581460725846</v>
      </c>
      <c r="D414" s="287">
        <f t="shared" si="60"/>
        <v>460.78539794059179</v>
      </c>
      <c r="F414" s="273">
        <f t="shared" si="61"/>
        <v>1</v>
      </c>
      <c r="H414" s="273">
        <f t="shared" si="62"/>
        <v>360</v>
      </c>
      <c r="J414" s="287">
        <f t="shared" si="63"/>
        <v>31.077727795571757</v>
      </c>
      <c r="L414" s="287">
        <f t="shared" si="64"/>
        <v>-53.244185392741542</v>
      </c>
      <c r="M414" s="344">
        <f t="shared" si="65"/>
        <v>-79.214602059408207</v>
      </c>
      <c r="N414" s="344">
        <f t="shared" si="68"/>
        <v>31.077727795571757</v>
      </c>
      <c r="Q414" s="323">
        <f t="shared" si="66"/>
        <v>460.78539794059179</v>
      </c>
      <c r="R414" s="287">
        <f t="shared" si="67"/>
        <v>31.077727795571757</v>
      </c>
      <c r="T414" s="337"/>
    </row>
    <row r="415" spans="1:20" x14ac:dyDescent="0.25">
      <c r="A415" s="273">
        <v>398</v>
      </c>
      <c r="B415" s="323">
        <f t="shared" si="69"/>
        <v>487.75581460725846</v>
      </c>
      <c r="D415" s="287">
        <f t="shared" si="60"/>
        <v>461.7199812739251</v>
      </c>
      <c r="F415" s="273">
        <f t="shared" si="61"/>
        <v>1</v>
      </c>
      <c r="H415" s="273">
        <f t="shared" si="62"/>
        <v>360</v>
      </c>
      <c r="J415" s="287">
        <f t="shared" si="63"/>
        <v>31.792758585817001</v>
      </c>
      <c r="L415" s="287">
        <f t="shared" si="64"/>
        <v>-52.244185392741542</v>
      </c>
      <c r="M415" s="344">
        <f t="shared" si="65"/>
        <v>-78.2800187260749</v>
      </c>
      <c r="N415" s="344">
        <f t="shared" si="68"/>
        <v>31.792758585817001</v>
      </c>
      <c r="Q415" s="323">
        <f t="shared" si="66"/>
        <v>461.7199812739251</v>
      </c>
      <c r="R415" s="287">
        <f t="shared" si="67"/>
        <v>31.792758585817001</v>
      </c>
      <c r="T415" s="337"/>
    </row>
    <row r="416" spans="1:20" x14ac:dyDescent="0.25">
      <c r="A416" s="273">
        <v>399</v>
      </c>
      <c r="B416" s="323">
        <f t="shared" si="69"/>
        <v>488.75581460725846</v>
      </c>
      <c r="D416" s="287">
        <f t="shared" si="60"/>
        <v>462.65456460725846</v>
      </c>
      <c r="F416" s="273">
        <f t="shared" si="61"/>
        <v>1</v>
      </c>
      <c r="H416" s="273">
        <f t="shared" si="62"/>
        <v>360</v>
      </c>
      <c r="J416" s="287">
        <f t="shared" si="63"/>
        <v>32.498104993813612</v>
      </c>
      <c r="L416" s="287">
        <f t="shared" si="64"/>
        <v>-51.244185392741542</v>
      </c>
      <c r="M416" s="344">
        <f t="shared" si="65"/>
        <v>-77.345435392741535</v>
      </c>
      <c r="N416" s="344">
        <f t="shared" si="68"/>
        <v>32.498104993813612</v>
      </c>
      <c r="Q416" s="323">
        <f t="shared" si="66"/>
        <v>462.65456460725846</v>
      </c>
      <c r="R416" s="287">
        <f t="shared" si="67"/>
        <v>32.498104993813612</v>
      </c>
      <c r="T416" s="337"/>
    </row>
    <row r="417" spans="1:20" x14ac:dyDescent="0.25">
      <c r="A417" s="273">
        <v>400</v>
      </c>
      <c r="B417" s="323">
        <f t="shared" si="69"/>
        <v>489.75581460725846</v>
      </c>
      <c r="D417" s="287">
        <f t="shared" si="60"/>
        <v>463.58914794059177</v>
      </c>
      <c r="F417" s="273">
        <f t="shared" si="61"/>
        <v>1</v>
      </c>
      <c r="H417" s="273">
        <f t="shared" si="62"/>
        <v>360</v>
      </c>
      <c r="J417" s="287">
        <f t="shared" si="63"/>
        <v>33.193552164212882</v>
      </c>
      <c r="L417" s="287">
        <f t="shared" si="64"/>
        <v>-50.244185392741542</v>
      </c>
      <c r="M417" s="344">
        <f t="shared" si="65"/>
        <v>-76.410852059408228</v>
      </c>
      <c r="N417" s="344">
        <f t="shared" si="68"/>
        <v>33.193552164212882</v>
      </c>
      <c r="Q417" s="323">
        <f t="shared" si="66"/>
        <v>463.58914794059177</v>
      </c>
      <c r="R417" s="287">
        <f t="shared" si="67"/>
        <v>33.193552164212882</v>
      </c>
      <c r="T417" s="337"/>
    </row>
    <row r="418" spans="1:20" x14ac:dyDescent="0.25">
      <c r="A418" s="273">
        <v>401</v>
      </c>
      <c r="B418" s="323">
        <f t="shared" si="69"/>
        <v>490.75581460725846</v>
      </c>
      <c r="D418" s="287">
        <f t="shared" si="60"/>
        <v>464.52373127392514</v>
      </c>
      <c r="F418" s="273">
        <f t="shared" si="61"/>
        <v>1</v>
      </c>
      <c r="H418" s="273">
        <f t="shared" si="62"/>
        <v>360</v>
      </c>
      <c r="J418" s="287">
        <f t="shared" si="63"/>
        <v>33.878888257069782</v>
      </c>
      <c r="L418" s="287">
        <f t="shared" si="64"/>
        <v>-49.244185392741542</v>
      </c>
      <c r="M418" s="344">
        <f t="shared" si="65"/>
        <v>-75.476268726074863</v>
      </c>
      <c r="N418" s="344">
        <f t="shared" si="68"/>
        <v>33.878888257069782</v>
      </c>
      <c r="Q418" s="323">
        <f t="shared" si="66"/>
        <v>464.52373127392514</v>
      </c>
      <c r="R418" s="287">
        <f t="shared" si="67"/>
        <v>33.878888257069782</v>
      </c>
      <c r="T418" s="337"/>
    </row>
    <row r="419" spans="1:20" x14ac:dyDescent="0.25">
      <c r="A419" s="273">
        <v>402</v>
      </c>
      <c r="B419" s="323">
        <f t="shared" si="69"/>
        <v>491.75581460725846</v>
      </c>
      <c r="D419" s="287">
        <f t="shared" si="60"/>
        <v>465.45831460725844</v>
      </c>
      <c r="F419" s="273">
        <f t="shared" si="61"/>
        <v>1</v>
      </c>
      <c r="H419" s="273">
        <f t="shared" si="62"/>
        <v>360</v>
      </c>
      <c r="J419" s="287">
        <f t="shared" si="63"/>
        <v>34.553904512371453</v>
      </c>
      <c r="L419" s="287">
        <f t="shared" si="64"/>
        <v>-48.244185392741542</v>
      </c>
      <c r="M419" s="344">
        <f t="shared" si="65"/>
        <v>-74.541685392741556</v>
      </c>
      <c r="N419" s="344">
        <f t="shared" si="68"/>
        <v>34.553904512371453</v>
      </c>
      <c r="Q419" s="323">
        <f t="shared" si="66"/>
        <v>465.45831460725844</v>
      </c>
      <c r="R419" s="287">
        <f t="shared" si="67"/>
        <v>34.553904512371453</v>
      </c>
      <c r="T419" s="337"/>
    </row>
    <row r="420" spans="1:20" x14ac:dyDescent="0.25">
      <c r="A420" s="273">
        <v>403</v>
      </c>
      <c r="B420" s="323">
        <f t="shared" si="69"/>
        <v>492.75581460725846</v>
      </c>
      <c r="D420" s="287">
        <f t="shared" si="60"/>
        <v>466.39289794059181</v>
      </c>
      <c r="F420" s="273">
        <f t="shared" si="61"/>
        <v>1</v>
      </c>
      <c r="H420" s="273">
        <f t="shared" si="62"/>
        <v>360</v>
      </c>
      <c r="J420" s="287">
        <f t="shared" si="63"/>
        <v>35.218395313627425</v>
      </c>
      <c r="L420" s="287">
        <f t="shared" si="64"/>
        <v>-47.244185392741542</v>
      </c>
      <c r="M420" s="344">
        <f t="shared" si="65"/>
        <v>-73.607102059408192</v>
      </c>
      <c r="N420" s="344">
        <f t="shared" si="68"/>
        <v>35.218395313627425</v>
      </c>
      <c r="Q420" s="323">
        <f t="shared" si="66"/>
        <v>466.39289794059181</v>
      </c>
      <c r="R420" s="287">
        <f t="shared" si="67"/>
        <v>35.218395313627425</v>
      </c>
      <c r="T420" s="337"/>
    </row>
    <row r="421" spans="1:20" x14ac:dyDescent="0.25">
      <c r="A421" s="273">
        <v>404</v>
      </c>
      <c r="B421" s="323">
        <f t="shared" si="69"/>
        <v>493.75581460725846</v>
      </c>
      <c r="D421" s="287">
        <f t="shared" si="60"/>
        <v>467.32748127392512</v>
      </c>
      <c r="F421" s="273">
        <f t="shared" si="61"/>
        <v>1</v>
      </c>
      <c r="H421" s="273">
        <f t="shared" si="62"/>
        <v>360</v>
      </c>
      <c r="J421" s="287">
        <f t="shared" si="63"/>
        <v>35.872158250502622</v>
      </c>
      <c r="L421" s="287">
        <f t="shared" si="64"/>
        <v>-46.244185392741542</v>
      </c>
      <c r="M421" s="344">
        <f t="shared" si="65"/>
        <v>-72.672518726074884</v>
      </c>
      <c r="N421" s="344">
        <f t="shared" si="68"/>
        <v>35.872158250502622</v>
      </c>
      <c r="Q421" s="323">
        <f t="shared" si="66"/>
        <v>467.32748127392512</v>
      </c>
      <c r="R421" s="287">
        <f t="shared" si="67"/>
        <v>35.872158250502622</v>
      </c>
      <c r="T421" s="337"/>
    </row>
    <row r="422" spans="1:20" x14ac:dyDescent="0.25">
      <c r="A422" s="273">
        <v>405</v>
      </c>
      <c r="B422" s="323">
        <f t="shared" si="69"/>
        <v>494.75581460725846</v>
      </c>
      <c r="D422" s="287">
        <f t="shared" si="60"/>
        <v>468.26206460725848</v>
      </c>
      <c r="F422" s="273">
        <f t="shared" si="61"/>
        <v>1</v>
      </c>
      <c r="H422" s="273">
        <f t="shared" si="62"/>
        <v>360</v>
      </c>
      <c r="J422" s="287">
        <f t="shared" si="63"/>
        <v>36.514994180473309</v>
      </c>
      <c r="L422" s="287">
        <f t="shared" si="64"/>
        <v>-45.244185392741542</v>
      </c>
      <c r="M422" s="344">
        <f t="shared" si="65"/>
        <v>-71.73793539274152</v>
      </c>
      <c r="N422" s="344">
        <f t="shared" si="68"/>
        <v>36.514994180473309</v>
      </c>
      <c r="Q422" s="323">
        <f t="shared" si="66"/>
        <v>468.26206460725848</v>
      </c>
      <c r="R422" s="287">
        <f t="shared" si="67"/>
        <v>36.514994180473309</v>
      </c>
      <c r="T422" s="337"/>
    </row>
    <row r="423" spans="1:20" x14ac:dyDescent="0.25">
      <c r="A423" s="273">
        <v>406</v>
      </c>
      <c r="B423" s="323">
        <f t="shared" si="69"/>
        <v>495.75581460725846</v>
      </c>
      <c r="D423" s="287">
        <f t="shared" si="60"/>
        <v>469.19664794059179</v>
      </c>
      <c r="F423" s="273">
        <f t="shared" si="61"/>
        <v>1</v>
      </c>
      <c r="H423" s="273">
        <f t="shared" si="62"/>
        <v>360</v>
      </c>
      <c r="J423" s="287">
        <f t="shared" si="63"/>
        <v>37.146707289487928</v>
      </c>
      <c r="L423" s="287">
        <f t="shared" si="64"/>
        <v>-44.244185392741542</v>
      </c>
      <c r="M423" s="344">
        <f t="shared" si="65"/>
        <v>-70.803352059408212</v>
      </c>
      <c r="N423" s="344">
        <f t="shared" si="68"/>
        <v>37.146707289487928</v>
      </c>
      <c r="Q423" s="323">
        <f t="shared" si="66"/>
        <v>469.19664794059179</v>
      </c>
      <c r="R423" s="287">
        <f t="shared" si="67"/>
        <v>37.146707289487928</v>
      </c>
      <c r="T423" s="337"/>
    </row>
    <row r="424" spans="1:20" x14ac:dyDescent="0.25">
      <c r="A424" s="273">
        <v>407</v>
      </c>
      <c r="B424" s="323">
        <f t="shared" si="69"/>
        <v>496.75581460725846</v>
      </c>
      <c r="D424" s="287">
        <f t="shared" si="60"/>
        <v>470.1312312739251</v>
      </c>
      <c r="F424" s="273">
        <f t="shared" si="61"/>
        <v>1</v>
      </c>
      <c r="H424" s="273">
        <f t="shared" si="62"/>
        <v>360</v>
      </c>
      <c r="J424" s="287">
        <f t="shared" si="63"/>
        <v>37.767105151613976</v>
      </c>
      <c r="L424" s="287">
        <f t="shared" si="64"/>
        <v>-43.244185392741542</v>
      </c>
      <c r="M424" s="344">
        <f t="shared" si="65"/>
        <v>-69.868768726074904</v>
      </c>
      <c r="N424" s="344">
        <f t="shared" si="68"/>
        <v>37.767105151613976</v>
      </c>
      <c r="Q424" s="323">
        <f t="shared" si="66"/>
        <v>470.1312312739251</v>
      </c>
      <c r="R424" s="287">
        <f t="shared" si="67"/>
        <v>37.767105151613976</v>
      </c>
      <c r="T424" s="337"/>
    </row>
    <row r="425" spans="1:20" x14ac:dyDescent="0.25">
      <c r="A425" s="273">
        <v>408</v>
      </c>
      <c r="B425" s="323">
        <f t="shared" si="69"/>
        <v>497.75581460725846</v>
      </c>
      <c r="D425" s="287">
        <f t="shared" si="60"/>
        <v>471.06581460725846</v>
      </c>
      <c r="F425" s="273">
        <f t="shared" si="61"/>
        <v>1</v>
      </c>
      <c r="H425" s="273">
        <f t="shared" si="62"/>
        <v>360</v>
      </c>
      <c r="J425" s="287">
        <f t="shared" si="63"/>
        <v>38.375998787652641</v>
      </c>
      <c r="L425" s="287">
        <f t="shared" si="64"/>
        <v>-42.244185392741542</v>
      </c>
      <c r="M425" s="344">
        <f t="shared" si="65"/>
        <v>-68.93418539274154</v>
      </c>
      <c r="N425" s="344">
        <f t="shared" si="68"/>
        <v>38.375998787652641</v>
      </c>
      <c r="Q425" s="323">
        <f t="shared" si="66"/>
        <v>471.06581460725846</v>
      </c>
      <c r="R425" s="287">
        <f t="shared" si="67"/>
        <v>38.375998787652641</v>
      </c>
      <c r="T425" s="337"/>
    </row>
    <row r="426" spans="1:20" x14ac:dyDescent="0.25">
      <c r="A426" s="273">
        <v>409</v>
      </c>
      <c r="B426" s="323">
        <f t="shared" si="69"/>
        <v>498.75581460725846</v>
      </c>
      <c r="D426" s="287">
        <f t="shared" si="60"/>
        <v>472.00039794059177</v>
      </c>
      <c r="F426" s="273">
        <f t="shared" si="61"/>
        <v>1</v>
      </c>
      <c r="H426" s="273">
        <f t="shared" si="62"/>
        <v>360</v>
      </c>
      <c r="J426" s="287">
        <f t="shared" si="63"/>
        <v>38.973202722703938</v>
      </c>
      <c r="L426" s="287">
        <f t="shared" si="64"/>
        <v>-41.244185392741542</v>
      </c>
      <c r="M426" s="344">
        <f t="shared" si="65"/>
        <v>-67.999602059408232</v>
      </c>
      <c r="N426" s="344">
        <f t="shared" si="68"/>
        <v>38.973202722703938</v>
      </c>
      <c r="Q426" s="323">
        <f t="shared" si="66"/>
        <v>472.00039794059177</v>
      </c>
      <c r="R426" s="287">
        <f t="shared" si="67"/>
        <v>38.973202722703938</v>
      </c>
      <c r="T426" s="337"/>
    </row>
    <row r="427" spans="1:20" x14ac:dyDescent="0.25">
      <c r="A427" s="273">
        <v>410</v>
      </c>
      <c r="B427" s="323">
        <f t="shared" si="69"/>
        <v>499.75581460725846</v>
      </c>
      <c r="D427" s="287">
        <f t="shared" si="60"/>
        <v>472.93498127392513</v>
      </c>
      <c r="F427" s="273">
        <f t="shared" si="61"/>
        <v>1</v>
      </c>
      <c r="H427" s="273">
        <f t="shared" si="62"/>
        <v>360</v>
      </c>
      <c r="J427" s="287">
        <f t="shared" si="63"/>
        <v>39.558535042664012</v>
      </c>
      <c r="L427" s="287">
        <f t="shared" si="64"/>
        <v>-40.244185392741542</v>
      </c>
      <c r="M427" s="344">
        <f t="shared" si="65"/>
        <v>-67.065018726074868</v>
      </c>
      <c r="N427" s="344">
        <f t="shared" si="68"/>
        <v>39.558535042664012</v>
      </c>
      <c r="Q427" s="323">
        <f t="shared" si="66"/>
        <v>472.93498127392513</v>
      </c>
      <c r="R427" s="287">
        <f t="shared" si="67"/>
        <v>39.558535042664012</v>
      </c>
      <c r="T427" s="337"/>
    </row>
    <row r="428" spans="1:20" x14ac:dyDescent="0.25">
      <c r="A428" s="273">
        <v>411</v>
      </c>
      <c r="B428" s="323">
        <f t="shared" si="69"/>
        <v>500.75581460725846</v>
      </c>
      <c r="D428" s="287">
        <f t="shared" si="60"/>
        <v>473.86956460725844</v>
      </c>
      <c r="F428" s="273">
        <f t="shared" si="61"/>
        <v>1</v>
      </c>
      <c r="H428" s="273">
        <f t="shared" si="62"/>
        <v>360</v>
      </c>
      <c r="J428" s="287">
        <f t="shared" si="63"/>
        <v>40.131817449637992</v>
      </c>
      <c r="L428" s="287">
        <f t="shared" si="64"/>
        <v>-39.244185392741542</v>
      </c>
      <c r="M428" s="344">
        <f t="shared" si="65"/>
        <v>-66.13043539274156</v>
      </c>
      <c r="N428" s="344">
        <f t="shared" si="68"/>
        <v>40.131817449637992</v>
      </c>
      <c r="Q428" s="323">
        <f t="shared" si="66"/>
        <v>473.86956460725844</v>
      </c>
      <c r="R428" s="287">
        <f t="shared" si="67"/>
        <v>40.131817449637992</v>
      </c>
      <c r="T428" s="337"/>
    </row>
    <row r="429" spans="1:20" x14ac:dyDescent="0.25">
      <c r="A429" s="273">
        <v>412</v>
      </c>
      <c r="B429" s="323">
        <f t="shared" si="69"/>
        <v>501.75581460725846</v>
      </c>
      <c r="D429" s="287">
        <f t="shared" si="60"/>
        <v>474.8041479405918</v>
      </c>
      <c r="F429" s="273">
        <f t="shared" si="61"/>
        <v>1</v>
      </c>
      <c r="H429" s="273">
        <f t="shared" si="62"/>
        <v>360</v>
      </c>
      <c r="J429" s="287">
        <f t="shared" si="63"/>
        <v>40.692875316251126</v>
      </c>
      <c r="L429" s="287">
        <f t="shared" si="64"/>
        <v>-38.244185392741542</v>
      </c>
      <c r="M429" s="344">
        <f t="shared" si="65"/>
        <v>-65.195852059408196</v>
      </c>
      <c r="N429" s="344">
        <f t="shared" si="68"/>
        <v>40.692875316251126</v>
      </c>
      <c r="Q429" s="323">
        <f t="shared" si="66"/>
        <v>474.8041479405918</v>
      </c>
      <c r="R429" s="287">
        <f t="shared" si="67"/>
        <v>40.692875316251126</v>
      </c>
      <c r="T429" s="337"/>
    </row>
    <row r="430" spans="1:20" x14ac:dyDescent="0.25">
      <c r="A430" s="273">
        <v>413</v>
      </c>
      <c r="B430" s="323">
        <f t="shared" si="69"/>
        <v>502.75581460725846</v>
      </c>
      <c r="D430" s="287">
        <f t="shared" si="60"/>
        <v>475.73873127392511</v>
      </c>
      <c r="F430" s="273">
        <f t="shared" si="61"/>
        <v>1</v>
      </c>
      <c r="H430" s="273">
        <f t="shared" si="62"/>
        <v>360</v>
      </c>
      <c r="J430" s="287">
        <f t="shared" si="63"/>
        <v>41.241537738842204</v>
      </c>
      <c r="L430" s="287">
        <f t="shared" si="64"/>
        <v>-37.244185392741542</v>
      </c>
      <c r="M430" s="344">
        <f t="shared" si="65"/>
        <v>-64.261268726074888</v>
      </c>
      <c r="N430" s="344">
        <f t="shared" si="68"/>
        <v>41.241537738842204</v>
      </c>
      <c r="Q430" s="323">
        <f t="shared" si="66"/>
        <v>475.73873127392511</v>
      </c>
      <c r="R430" s="287">
        <f t="shared" si="67"/>
        <v>41.241537738842204</v>
      </c>
      <c r="T430" s="337"/>
    </row>
    <row r="431" spans="1:20" x14ac:dyDescent="0.25">
      <c r="A431" s="273">
        <v>414</v>
      </c>
      <c r="B431" s="323">
        <f t="shared" si="69"/>
        <v>503.75581460725846</v>
      </c>
      <c r="D431" s="287">
        <f t="shared" si="60"/>
        <v>476.67331460725848</v>
      </c>
      <c r="F431" s="273">
        <f t="shared" si="61"/>
        <v>1</v>
      </c>
      <c r="H431" s="273">
        <f t="shared" si="62"/>
        <v>360</v>
      </c>
      <c r="J431" s="287">
        <f t="shared" si="63"/>
        <v>41.777637589522278</v>
      </c>
      <c r="L431" s="287">
        <f t="shared" si="64"/>
        <v>-36.244185392741542</v>
      </c>
      <c r="M431" s="344">
        <f t="shared" si="65"/>
        <v>-63.326685392741524</v>
      </c>
      <c r="N431" s="344">
        <f t="shared" si="68"/>
        <v>41.777637589522278</v>
      </c>
      <c r="Q431" s="323">
        <f t="shared" si="66"/>
        <v>476.67331460725848</v>
      </c>
      <c r="R431" s="287">
        <f t="shared" si="67"/>
        <v>41.777637589522278</v>
      </c>
      <c r="T431" s="337"/>
    </row>
    <row r="432" spans="1:20" x14ac:dyDescent="0.25">
      <c r="A432" s="273">
        <v>415</v>
      </c>
      <c r="B432" s="323">
        <f t="shared" si="69"/>
        <v>504.75581460725846</v>
      </c>
      <c r="D432" s="287">
        <f t="shared" si="60"/>
        <v>477.60789794059178</v>
      </c>
      <c r="F432" s="273">
        <f t="shared" si="61"/>
        <v>1</v>
      </c>
      <c r="H432" s="273">
        <f t="shared" si="62"/>
        <v>360</v>
      </c>
      <c r="J432" s="287">
        <f t="shared" si="63"/>
        <v>42.301011567083521</v>
      </c>
      <c r="L432" s="287">
        <f t="shared" si="64"/>
        <v>-35.244185392741542</v>
      </c>
      <c r="M432" s="344">
        <f t="shared" si="65"/>
        <v>-62.392102059408217</v>
      </c>
      <c r="N432" s="344">
        <f t="shared" si="68"/>
        <v>42.301011567083521</v>
      </c>
      <c r="Q432" s="323">
        <f t="shared" si="66"/>
        <v>477.60789794059178</v>
      </c>
      <c r="R432" s="287">
        <f t="shared" si="67"/>
        <v>42.301011567083521</v>
      </c>
      <c r="T432" s="337"/>
    </row>
    <row r="433" spans="1:20" x14ac:dyDescent="0.25">
      <c r="A433" s="273">
        <v>416</v>
      </c>
      <c r="B433" s="323">
        <f t="shared" si="69"/>
        <v>505.75581460725846</v>
      </c>
      <c r="D433" s="287">
        <f t="shared" si="60"/>
        <v>478.54248127392515</v>
      </c>
      <c r="F433" s="273">
        <f t="shared" si="61"/>
        <v>1</v>
      </c>
      <c r="H433" s="273">
        <f t="shared" si="62"/>
        <v>360</v>
      </c>
      <c r="J433" s="287">
        <f t="shared" si="63"/>
        <v>42.811500246742362</v>
      </c>
      <c r="L433" s="287">
        <f t="shared" si="64"/>
        <v>-34.244185392741542</v>
      </c>
      <c r="M433" s="344">
        <f t="shared" si="65"/>
        <v>-61.457518726074852</v>
      </c>
      <c r="N433" s="344">
        <f t="shared" si="68"/>
        <v>42.811500246742362</v>
      </c>
      <c r="Q433" s="323">
        <f t="shared" si="66"/>
        <v>478.54248127392515</v>
      </c>
      <c r="R433" s="287">
        <f t="shared" si="67"/>
        <v>42.811500246742362</v>
      </c>
      <c r="T433" s="337"/>
    </row>
    <row r="434" spans="1:20" x14ac:dyDescent="0.25">
      <c r="A434" s="273">
        <v>417</v>
      </c>
      <c r="B434" s="323">
        <f t="shared" si="69"/>
        <v>506.75581460725846</v>
      </c>
      <c r="D434" s="287">
        <f t="shared" si="60"/>
        <v>479.47706460725846</v>
      </c>
      <c r="F434" s="273">
        <f t="shared" si="61"/>
        <v>1</v>
      </c>
      <c r="H434" s="273">
        <f t="shared" si="62"/>
        <v>360</v>
      </c>
      <c r="J434" s="287">
        <f t="shared" si="63"/>
        <v>43.308948128701701</v>
      </c>
      <c r="L434" s="287">
        <f t="shared" si="64"/>
        <v>-33.244185392741542</v>
      </c>
      <c r="M434" s="344">
        <f t="shared" si="65"/>
        <v>-60.522935392741545</v>
      </c>
      <c r="N434" s="344">
        <f t="shared" si="68"/>
        <v>43.308948128701701</v>
      </c>
      <c r="Q434" s="323">
        <f t="shared" si="66"/>
        <v>479.47706460725846</v>
      </c>
      <c r="R434" s="287">
        <f t="shared" si="67"/>
        <v>43.308948128701701</v>
      </c>
      <c r="T434" s="337"/>
    </row>
    <row r="435" spans="1:20" x14ac:dyDescent="0.25">
      <c r="A435" s="273">
        <v>418</v>
      </c>
      <c r="B435" s="323">
        <f t="shared" si="69"/>
        <v>507.75581460725846</v>
      </c>
      <c r="D435" s="287">
        <f t="shared" si="60"/>
        <v>480.41164794059176</v>
      </c>
      <c r="F435" s="273">
        <f t="shared" si="61"/>
        <v>1</v>
      </c>
      <c r="H435" s="273">
        <f t="shared" si="62"/>
        <v>360</v>
      </c>
      <c r="J435" s="287">
        <f t="shared" si="63"/>
        <v>43.793203685517831</v>
      </c>
      <c r="L435" s="287">
        <f t="shared" si="64"/>
        <v>-32.244185392741542</v>
      </c>
      <c r="M435" s="344">
        <f t="shared" si="65"/>
        <v>-59.588352059408237</v>
      </c>
      <c r="N435" s="344">
        <f t="shared" si="68"/>
        <v>43.793203685517831</v>
      </c>
      <c r="Q435" s="323">
        <f t="shared" si="66"/>
        <v>480.41164794059176</v>
      </c>
      <c r="R435" s="287">
        <f t="shared" si="67"/>
        <v>43.793203685517831</v>
      </c>
      <c r="T435" s="337"/>
    </row>
    <row r="436" spans="1:20" x14ac:dyDescent="0.25">
      <c r="A436" s="273">
        <v>419</v>
      </c>
      <c r="B436" s="323">
        <f t="shared" si="69"/>
        <v>508.75581460725846</v>
      </c>
      <c r="D436" s="287">
        <f t="shared" si="60"/>
        <v>481.34623127392513</v>
      </c>
      <c r="F436" s="273">
        <f t="shared" si="61"/>
        <v>1</v>
      </c>
      <c r="H436" s="273">
        <f t="shared" si="62"/>
        <v>360</v>
      </c>
      <c r="J436" s="287">
        <f t="shared" si="63"/>
        <v>44.264119408257073</v>
      </c>
      <c r="L436" s="287">
        <f t="shared" si="64"/>
        <v>-31.244185392741542</v>
      </c>
      <c r="M436" s="344">
        <f t="shared" si="65"/>
        <v>-58.653768726074873</v>
      </c>
      <c r="N436" s="344">
        <f t="shared" si="68"/>
        <v>44.264119408257073</v>
      </c>
      <c r="Q436" s="323">
        <f t="shared" si="66"/>
        <v>481.34623127392513</v>
      </c>
      <c r="R436" s="287">
        <f t="shared" si="67"/>
        <v>44.264119408257073</v>
      </c>
      <c r="T436" s="337"/>
    </row>
    <row r="437" spans="1:20" x14ac:dyDescent="0.25">
      <c r="A437" s="273">
        <v>420</v>
      </c>
      <c r="B437" s="323">
        <f t="shared" si="69"/>
        <v>509.75581460725846</v>
      </c>
      <c r="D437" s="287">
        <f t="shared" si="60"/>
        <v>482.28081460725843</v>
      </c>
      <c r="F437" s="273">
        <f t="shared" si="61"/>
        <v>1</v>
      </c>
      <c r="H437" s="273">
        <f t="shared" si="62"/>
        <v>360</v>
      </c>
      <c r="J437" s="287">
        <f t="shared" si="63"/>
        <v>44.721551851428423</v>
      </c>
      <c r="L437" s="287">
        <f t="shared" si="64"/>
        <v>-30.244185392741542</v>
      </c>
      <c r="M437" s="344">
        <f t="shared" si="65"/>
        <v>-57.719185392741565</v>
      </c>
      <c r="N437" s="344">
        <f t="shared" si="68"/>
        <v>44.721551851428423</v>
      </c>
      <c r="Q437" s="323">
        <f t="shared" si="66"/>
        <v>482.28081460725843</v>
      </c>
      <c r="R437" s="287">
        <f t="shared" si="67"/>
        <v>44.721551851428423</v>
      </c>
      <c r="T437" s="337"/>
    </row>
    <row r="438" spans="1:20" x14ac:dyDescent="0.25">
      <c r="A438" s="273">
        <v>421</v>
      </c>
      <c r="B438" s="323">
        <f t="shared" si="69"/>
        <v>510.75581460725846</v>
      </c>
      <c r="D438" s="287">
        <f t="shared" si="60"/>
        <v>483.2153979405918</v>
      </c>
      <c r="F438" s="273">
        <f t="shared" si="61"/>
        <v>1</v>
      </c>
      <c r="H438" s="273">
        <f t="shared" si="62"/>
        <v>360</v>
      </c>
      <c r="J438" s="287">
        <f t="shared" si="63"/>
        <v>45.165361676678401</v>
      </c>
      <c r="L438" s="287">
        <f t="shared" si="64"/>
        <v>-29.244185392741542</v>
      </c>
      <c r="M438" s="344">
        <f t="shared" si="65"/>
        <v>-56.784602059408201</v>
      </c>
      <c r="N438" s="344">
        <f t="shared" si="68"/>
        <v>45.165361676678401</v>
      </c>
      <c r="Q438" s="323">
        <f t="shared" si="66"/>
        <v>483.2153979405918</v>
      </c>
      <c r="R438" s="287">
        <f t="shared" si="67"/>
        <v>45.165361676678401</v>
      </c>
      <c r="T438" s="337"/>
    </row>
    <row r="439" spans="1:20" x14ac:dyDescent="0.25">
      <c r="A439" s="273">
        <v>422</v>
      </c>
      <c r="B439" s="323">
        <f t="shared" si="69"/>
        <v>511.75581460725846</v>
      </c>
      <c r="D439" s="287">
        <f t="shared" si="60"/>
        <v>484.14998127392511</v>
      </c>
      <c r="F439" s="273">
        <f t="shared" si="61"/>
        <v>1</v>
      </c>
      <c r="H439" s="273">
        <f t="shared" si="62"/>
        <v>360</v>
      </c>
      <c r="J439" s="287">
        <f t="shared" si="63"/>
        <v>45.595413695234981</v>
      </c>
      <c r="L439" s="287">
        <f t="shared" si="64"/>
        <v>-28.244185392741542</v>
      </c>
      <c r="M439" s="344">
        <f t="shared" si="65"/>
        <v>-55.850018726074893</v>
      </c>
      <c r="N439" s="344">
        <f t="shared" si="68"/>
        <v>45.595413695234981</v>
      </c>
      <c r="Q439" s="323">
        <f t="shared" si="66"/>
        <v>484.14998127392511</v>
      </c>
      <c r="R439" s="287">
        <f t="shared" si="67"/>
        <v>45.595413695234981</v>
      </c>
      <c r="T439" s="337"/>
    </row>
    <row r="440" spans="1:20" x14ac:dyDescent="0.25">
      <c r="A440" s="273">
        <v>423</v>
      </c>
      <c r="B440" s="323">
        <f t="shared" si="69"/>
        <v>512.75581460725846</v>
      </c>
      <c r="D440" s="287">
        <f t="shared" si="60"/>
        <v>485.08456460725847</v>
      </c>
      <c r="F440" s="273">
        <f t="shared" si="61"/>
        <v>1</v>
      </c>
      <c r="H440" s="273">
        <f t="shared" si="62"/>
        <v>360</v>
      </c>
      <c r="J440" s="287">
        <f t="shared" si="63"/>
        <v>46.01157690908731</v>
      </c>
      <c r="L440" s="287">
        <f t="shared" si="64"/>
        <v>-27.244185392741542</v>
      </c>
      <c r="M440" s="344">
        <f t="shared" si="65"/>
        <v>-54.915435392741529</v>
      </c>
      <c r="N440" s="344">
        <f t="shared" si="68"/>
        <v>46.01157690908731</v>
      </c>
      <c r="Q440" s="323">
        <f t="shared" si="66"/>
        <v>485.08456460725847</v>
      </c>
      <c r="R440" s="287">
        <f t="shared" si="67"/>
        <v>46.01157690908731</v>
      </c>
      <c r="T440" s="337"/>
    </row>
    <row r="441" spans="1:20" x14ac:dyDescent="0.25">
      <c r="A441" s="273">
        <v>424</v>
      </c>
      <c r="B441" s="323">
        <f t="shared" si="69"/>
        <v>513.75581460725846</v>
      </c>
      <c r="D441" s="287">
        <f t="shared" si="60"/>
        <v>486.01914794059178</v>
      </c>
      <c r="F441" s="273">
        <f t="shared" si="61"/>
        <v>1</v>
      </c>
      <c r="H441" s="273">
        <f t="shared" si="62"/>
        <v>360</v>
      </c>
      <c r="J441" s="287">
        <f t="shared" si="63"/>
        <v>46.413724550888972</v>
      </c>
      <c r="L441" s="287">
        <f t="shared" si="64"/>
        <v>-26.244185392741542</v>
      </c>
      <c r="M441" s="344">
        <f t="shared" si="65"/>
        <v>-53.980852059408221</v>
      </c>
      <c r="N441" s="344">
        <f t="shared" si="68"/>
        <v>46.413724550888972</v>
      </c>
      <c r="Q441" s="323">
        <f t="shared" si="66"/>
        <v>486.01914794059178</v>
      </c>
      <c r="R441" s="287">
        <f t="shared" si="67"/>
        <v>46.413724550888972</v>
      </c>
      <c r="T441" s="337"/>
    </row>
    <row r="442" spans="1:20" x14ac:dyDescent="0.25">
      <c r="A442" s="273">
        <v>425</v>
      </c>
      <c r="B442" s="323">
        <f t="shared" si="69"/>
        <v>514.75581460725846</v>
      </c>
      <c r="D442" s="287">
        <f t="shared" si="60"/>
        <v>486.95373127392514</v>
      </c>
      <c r="F442" s="273">
        <f t="shared" si="61"/>
        <v>1</v>
      </c>
      <c r="H442" s="273">
        <f t="shared" si="62"/>
        <v>360</v>
      </c>
      <c r="J442" s="287">
        <f t="shared" si="63"/>
        <v>46.801734122572611</v>
      </c>
      <c r="L442" s="287">
        <f t="shared" si="64"/>
        <v>-25.244185392741542</v>
      </c>
      <c r="M442" s="344">
        <f t="shared" si="65"/>
        <v>-53.046268726074857</v>
      </c>
      <c r="N442" s="344">
        <f t="shared" si="68"/>
        <v>46.801734122572611</v>
      </c>
      <c r="Q442" s="323">
        <f t="shared" si="66"/>
        <v>486.95373127392514</v>
      </c>
      <c r="R442" s="287">
        <f t="shared" si="67"/>
        <v>46.801734122572611</v>
      </c>
      <c r="T442" s="337"/>
    </row>
    <row r="443" spans="1:20" x14ac:dyDescent="0.25">
      <c r="A443" s="273">
        <v>426</v>
      </c>
      <c r="B443" s="323">
        <f t="shared" si="69"/>
        <v>515.75581460725846</v>
      </c>
      <c r="D443" s="287">
        <f t="shared" si="60"/>
        <v>487.88831460725845</v>
      </c>
      <c r="F443" s="273">
        <f t="shared" si="61"/>
        <v>1</v>
      </c>
      <c r="H443" s="273">
        <f t="shared" si="62"/>
        <v>360</v>
      </c>
      <c r="J443" s="287">
        <f t="shared" si="63"/>
        <v>47.175487432663907</v>
      </c>
      <c r="L443" s="287">
        <f t="shared" si="64"/>
        <v>-24.244185392741542</v>
      </c>
      <c r="M443" s="344">
        <f t="shared" si="65"/>
        <v>-52.111685392741549</v>
      </c>
      <c r="N443" s="344">
        <f t="shared" si="68"/>
        <v>47.175487432663907</v>
      </c>
      <c r="Q443" s="323">
        <f t="shared" si="66"/>
        <v>487.88831460725845</v>
      </c>
      <c r="R443" s="287">
        <f t="shared" si="67"/>
        <v>47.175487432663907</v>
      </c>
      <c r="T443" s="337"/>
    </row>
    <row r="444" spans="1:20" x14ac:dyDescent="0.25">
      <c r="A444" s="273">
        <v>427</v>
      </c>
      <c r="B444" s="323">
        <f t="shared" si="69"/>
        <v>516.75581460725846</v>
      </c>
      <c r="D444" s="287">
        <f t="shared" si="60"/>
        <v>488.82289794059182</v>
      </c>
      <c r="F444" s="273">
        <f t="shared" si="61"/>
        <v>1</v>
      </c>
      <c r="H444" s="273">
        <f t="shared" si="62"/>
        <v>360</v>
      </c>
      <c r="J444" s="287">
        <f t="shared" si="63"/>
        <v>47.534870632284019</v>
      </c>
      <c r="L444" s="287">
        <f t="shared" si="64"/>
        <v>-23.244185392741542</v>
      </c>
      <c r="M444" s="344">
        <f t="shared" si="65"/>
        <v>-51.177102059408185</v>
      </c>
      <c r="N444" s="344">
        <f t="shared" si="68"/>
        <v>47.534870632284019</v>
      </c>
      <c r="Q444" s="323">
        <f t="shared" si="66"/>
        <v>488.82289794059182</v>
      </c>
      <c r="R444" s="287">
        <f t="shared" si="67"/>
        <v>47.534870632284019</v>
      </c>
      <c r="T444" s="337"/>
    </row>
    <row r="445" spans="1:20" x14ac:dyDescent="0.25">
      <c r="A445" s="273">
        <v>428</v>
      </c>
      <c r="B445" s="323">
        <f t="shared" si="69"/>
        <v>517.75581460725846</v>
      </c>
      <c r="D445" s="287">
        <f t="shared" si="60"/>
        <v>489.75748127392512</v>
      </c>
      <c r="F445" s="273">
        <f t="shared" si="61"/>
        <v>1</v>
      </c>
      <c r="H445" s="273">
        <f t="shared" si="62"/>
        <v>360</v>
      </c>
      <c r="J445" s="287">
        <f t="shared" si="63"/>
        <v>47.879774249828891</v>
      </c>
      <c r="L445" s="287">
        <f t="shared" si="64"/>
        <v>-22.244185392741542</v>
      </c>
      <c r="M445" s="344">
        <f t="shared" si="65"/>
        <v>-50.242518726074877</v>
      </c>
      <c r="N445" s="344">
        <f t="shared" si="68"/>
        <v>47.879774249828891</v>
      </c>
      <c r="Q445" s="323">
        <f t="shared" si="66"/>
        <v>489.75748127392512</v>
      </c>
      <c r="R445" s="287">
        <f t="shared" si="67"/>
        <v>47.879774249828891</v>
      </c>
      <c r="T445" s="337"/>
    </row>
    <row r="446" spans="1:20" x14ac:dyDescent="0.25">
      <c r="A446" s="273">
        <v>429</v>
      </c>
      <c r="B446" s="323">
        <f t="shared" si="69"/>
        <v>518.75581460725846</v>
      </c>
      <c r="D446" s="287">
        <f t="shared" si="60"/>
        <v>490.69206460725843</v>
      </c>
      <c r="F446" s="273">
        <f t="shared" si="61"/>
        <v>1</v>
      </c>
      <c r="H446" s="273">
        <f t="shared" si="62"/>
        <v>360</v>
      </c>
      <c r="J446" s="287">
        <f t="shared" si="63"/>
        <v>48.210093224315507</v>
      </c>
      <c r="L446" s="287">
        <f t="shared" si="64"/>
        <v>-21.244185392741542</v>
      </c>
      <c r="M446" s="344">
        <f t="shared" si="65"/>
        <v>-49.30793539274157</v>
      </c>
      <c r="N446" s="344">
        <f t="shared" si="68"/>
        <v>48.210093224315507</v>
      </c>
      <c r="Q446" s="323">
        <f t="shared" si="66"/>
        <v>490.69206460725843</v>
      </c>
      <c r="R446" s="287">
        <f t="shared" si="67"/>
        <v>48.210093224315507</v>
      </c>
      <c r="T446" s="337"/>
    </row>
    <row r="447" spans="1:20" x14ac:dyDescent="0.25">
      <c r="A447" s="273">
        <v>430</v>
      </c>
      <c r="B447" s="323">
        <f t="shared" si="69"/>
        <v>519.75581460725846</v>
      </c>
      <c r="D447" s="287">
        <f t="shared" si="60"/>
        <v>491.62664794059179</v>
      </c>
      <c r="F447" s="273">
        <f t="shared" si="61"/>
        <v>1</v>
      </c>
      <c r="H447" s="273">
        <f t="shared" si="62"/>
        <v>360</v>
      </c>
      <c r="J447" s="287">
        <f t="shared" si="63"/>
        <v>48.525726937384313</v>
      </c>
      <c r="L447" s="287">
        <f t="shared" si="64"/>
        <v>-20.244185392741542</v>
      </c>
      <c r="M447" s="344">
        <f t="shared" si="65"/>
        <v>-48.373352059408205</v>
      </c>
      <c r="N447" s="344">
        <f t="shared" si="68"/>
        <v>48.525726937384313</v>
      </c>
      <c r="Q447" s="323">
        <f t="shared" si="66"/>
        <v>491.62664794059179</v>
      </c>
      <c r="R447" s="287">
        <f t="shared" si="67"/>
        <v>48.525726937384313</v>
      </c>
      <c r="T447" s="337"/>
    </row>
    <row r="448" spans="1:20" x14ac:dyDescent="0.25">
      <c r="A448" s="273">
        <v>431</v>
      </c>
      <c r="B448" s="323">
        <f t="shared" si="69"/>
        <v>520.75581460725846</v>
      </c>
      <c r="D448" s="287">
        <f t="shared" si="60"/>
        <v>492.5612312739251</v>
      </c>
      <c r="F448" s="273">
        <f t="shared" si="61"/>
        <v>1</v>
      </c>
      <c r="H448" s="273">
        <f t="shared" si="62"/>
        <v>360</v>
      </c>
      <c r="J448" s="287">
        <f t="shared" si="63"/>
        <v>48.826579243948714</v>
      </c>
      <c r="L448" s="287">
        <f t="shared" si="64"/>
        <v>-19.244185392741542</v>
      </c>
      <c r="M448" s="344">
        <f t="shared" si="65"/>
        <v>-47.438768726074898</v>
      </c>
      <c r="N448" s="344">
        <f t="shared" si="68"/>
        <v>48.826579243948714</v>
      </c>
      <c r="Q448" s="323">
        <f t="shared" si="66"/>
        <v>492.5612312739251</v>
      </c>
      <c r="R448" s="287">
        <f t="shared" si="67"/>
        <v>48.826579243948714</v>
      </c>
      <c r="T448" s="337"/>
    </row>
    <row r="449" spans="1:20" x14ac:dyDescent="0.25">
      <c r="A449" s="273">
        <v>432</v>
      </c>
      <c r="B449" s="323">
        <f t="shared" si="69"/>
        <v>521.75581460725846</v>
      </c>
      <c r="D449" s="287">
        <f t="shared" si="60"/>
        <v>493.49581460725847</v>
      </c>
      <c r="F449" s="273">
        <f t="shared" si="61"/>
        <v>1</v>
      </c>
      <c r="H449" s="273">
        <f t="shared" si="62"/>
        <v>360</v>
      </c>
      <c r="J449" s="287">
        <f t="shared" si="63"/>
        <v>49.112558501481729</v>
      </c>
      <c r="L449" s="287">
        <f t="shared" si="64"/>
        <v>-18.244185392741542</v>
      </c>
      <c r="M449" s="344">
        <f t="shared" si="65"/>
        <v>-46.504185392741533</v>
      </c>
      <c r="N449" s="344">
        <f t="shared" si="68"/>
        <v>49.112558501481729</v>
      </c>
      <c r="Q449" s="323">
        <f t="shared" si="66"/>
        <v>493.49581460725847</v>
      </c>
      <c r="R449" s="287">
        <f t="shared" si="67"/>
        <v>49.112558501481729</v>
      </c>
      <c r="T449" s="337"/>
    </row>
    <row r="450" spans="1:20" x14ac:dyDescent="0.25">
      <c r="A450" s="273">
        <v>433</v>
      </c>
      <c r="B450" s="323">
        <f t="shared" si="69"/>
        <v>522.75581460725846</v>
      </c>
      <c r="D450" s="287">
        <f t="shared" si="60"/>
        <v>494.43039794059177</v>
      </c>
      <c r="F450" s="273">
        <f t="shared" si="61"/>
        <v>1</v>
      </c>
      <c r="H450" s="273">
        <f t="shared" si="62"/>
        <v>360</v>
      </c>
      <c r="J450" s="287">
        <f t="shared" si="63"/>
        <v>49.383577597931144</v>
      </c>
      <c r="L450" s="287">
        <f t="shared" si="64"/>
        <v>-17.244185392741542</v>
      </c>
      <c r="M450" s="344">
        <f t="shared" si="65"/>
        <v>-45.569602059408226</v>
      </c>
      <c r="N450" s="344">
        <f t="shared" si="68"/>
        <v>49.383577597931144</v>
      </c>
      <c r="Q450" s="323">
        <f t="shared" si="66"/>
        <v>494.43039794059177</v>
      </c>
      <c r="R450" s="287">
        <f t="shared" si="67"/>
        <v>49.383577597931144</v>
      </c>
      <c r="T450" s="337"/>
    </row>
    <row r="451" spans="1:20" x14ac:dyDescent="0.25">
      <c r="A451" s="273">
        <v>434</v>
      </c>
      <c r="B451" s="323">
        <f t="shared" si="69"/>
        <v>523.75581460725846</v>
      </c>
      <c r="D451" s="287">
        <f t="shared" si="60"/>
        <v>495.36498127392514</v>
      </c>
      <c r="F451" s="273">
        <f t="shared" si="61"/>
        <v>1</v>
      </c>
      <c r="H451" s="273">
        <f t="shared" si="62"/>
        <v>360</v>
      </c>
      <c r="J451" s="287">
        <f t="shared" si="63"/>
        <v>49.639553978254789</v>
      </c>
      <c r="L451" s="287">
        <f t="shared" si="64"/>
        <v>-16.244185392741542</v>
      </c>
      <c r="M451" s="344">
        <f t="shared" si="65"/>
        <v>-44.635018726074861</v>
      </c>
      <c r="N451" s="344">
        <f t="shared" si="68"/>
        <v>49.639553978254789</v>
      </c>
      <c r="Q451" s="323">
        <f t="shared" si="66"/>
        <v>495.36498127392514</v>
      </c>
      <c r="R451" s="287">
        <f t="shared" si="67"/>
        <v>49.639553978254789</v>
      </c>
      <c r="T451" s="337"/>
    </row>
    <row r="452" spans="1:20" x14ac:dyDescent="0.25">
      <c r="A452" s="273">
        <v>435</v>
      </c>
      <c r="B452" s="323">
        <f t="shared" si="69"/>
        <v>524.75581460725846</v>
      </c>
      <c r="D452" s="287">
        <f t="shared" si="60"/>
        <v>496.29956460725845</v>
      </c>
      <c r="F452" s="273">
        <f t="shared" si="61"/>
        <v>1</v>
      </c>
      <c r="H452" s="273">
        <f t="shared" si="62"/>
        <v>360</v>
      </c>
      <c r="J452" s="287">
        <f t="shared" si="63"/>
        <v>49.880409669567491</v>
      </c>
      <c r="L452" s="287">
        <f t="shared" si="64"/>
        <v>-15.244185392741542</v>
      </c>
      <c r="M452" s="344">
        <f t="shared" si="65"/>
        <v>-43.700435392741554</v>
      </c>
      <c r="N452" s="344">
        <f t="shared" si="68"/>
        <v>49.880409669567491</v>
      </c>
      <c r="Q452" s="323">
        <f t="shared" si="66"/>
        <v>496.29956460725845</v>
      </c>
      <c r="R452" s="287">
        <f t="shared" si="67"/>
        <v>49.880409669567491</v>
      </c>
      <c r="T452" s="337"/>
    </row>
    <row r="453" spans="1:20" x14ac:dyDescent="0.25">
      <c r="A453" s="273">
        <v>436</v>
      </c>
      <c r="B453" s="323">
        <f t="shared" si="69"/>
        <v>525.75581460725846</v>
      </c>
      <c r="D453" s="287">
        <f t="shared" si="60"/>
        <v>497.23414794059181</v>
      </c>
      <c r="F453" s="273">
        <f t="shared" si="61"/>
        <v>1</v>
      </c>
      <c r="H453" s="273">
        <f t="shared" si="62"/>
        <v>360</v>
      </c>
      <c r="J453" s="287">
        <f t="shared" si="63"/>
        <v>50.10607130489246</v>
      </c>
      <c r="L453" s="287">
        <f t="shared" si="64"/>
        <v>-14.244185392741542</v>
      </c>
      <c r="M453" s="344">
        <f t="shared" si="65"/>
        <v>-42.765852059408189</v>
      </c>
      <c r="N453" s="344">
        <f t="shared" si="68"/>
        <v>50.10607130489246</v>
      </c>
      <c r="Q453" s="323">
        <f t="shared" si="66"/>
        <v>497.23414794059181</v>
      </c>
      <c r="R453" s="287">
        <f t="shared" si="67"/>
        <v>50.10607130489246</v>
      </c>
      <c r="T453" s="337"/>
    </row>
    <row r="454" spans="1:20" x14ac:dyDescent="0.25">
      <c r="A454" s="273">
        <v>437</v>
      </c>
      <c r="B454" s="323">
        <f t="shared" si="69"/>
        <v>526.75581460725846</v>
      </c>
      <c r="D454" s="287">
        <f t="shared" si="60"/>
        <v>498.16873127392512</v>
      </c>
      <c r="F454" s="273">
        <f t="shared" si="61"/>
        <v>1</v>
      </c>
      <c r="H454" s="273">
        <f t="shared" si="62"/>
        <v>360</v>
      </c>
      <c r="J454" s="287">
        <f t="shared" si="63"/>
        <v>50.316470145509541</v>
      </c>
      <c r="L454" s="287">
        <f t="shared" si="64"/>
        <v>-13.244185392741542</v>
      </c>
      <c r="M454" s="344">
        <f t="shared" si="65"/>
        <v>-41.831268726074882</v>
      </c>
      <c r="N454" s="344">
        <f t="shared" si="68"/>
        <v>50.316470145509541</v>
      </c>
      <c r="Q454" s="323">
        <f t="shared" si="66"/>
        <v>498.16873127392512</v>
      </c>
      <c r="R454" s="287">
        <f t="shared" si="67"/>
        <v>50.316470145509541</v>
      </c>
      <c r="T454" s="337"/>
    </row>
    <row r="455" spans="1:20" x14ac:dyDescent="0.25">
      <c r="A455" s="273">
        <v>438</v>
      </c>
      <c r="B455" s="323">
        <f t="shared" si="69"/>
        <v>527.75581460725846</v>
      </c>
      <c r="D455" s="287">
        <f t="shared" si="60"/>
        <v>499.10331460725848</v>
      </c>
      <c r="F455" s="273">
        <f t="shared" si="61"/>
        <v>1</v>
      </c>
      <c r="H455" s="273">
        <f t="shared" si="62"/>
        <v>360</v>
      </c>
      <c r="J455" s="287">
        <f t="shared" si="63"/>
        <v>50.511542101893724</v>
      </c>
      <c r="L455" s="287">
        <f t="shared" si="64"/>
        <v>-12.244185392741542</v>
      </c>
      <c r="M455" s="344">
        <f t="shared" si="65"/>
        <v>-40.896685392741517</v>
      </c>
      <c r="N455" s="344">
        <f t="shared" si="68"/>
        <v>50.511542101893724</v>
      </c>
      <c r="Q455" s="323">
        <f t="shared" si="66"/>
        <v>499.10331460725848</v>
      </c>
      <c r="R455" s="287">
        <f t="shared" si="67"/>
        <v>50.511542101893724</v>
      </c>
      <c r="T455" s="337"/>
    </row>
    <row r="456" spans="1:20" x14ac:dyDescent="0.25">
      <c r="A456" s="273">
        <v>439</v>
      </c>
      <c r="B456" s="323">
        <f t="shared" si="69"/>
        <v>528.75581460725846</v>
      </c>
      <c r="D456" s="287">
        <f t="shared" si="60"/>
        <v>500.03789794059179</v>
      </c>
      <c r="F456" s="273">
        <f t="shared" si="61"/>
        <v>1</v>
      </c>
      <c r="H456" s="273">
        <f t="shared" si="62"/>
        <v>360</v>
      </c>
      <c r="J456" s="287">
        <f t="shared" si="63"/>
        <v>50.691227753237371</v>
      </c>
      <c r="L456" s="287">
        <f t="shared" si="64"/>
        <v>-11.244185392741542</v>
      </c>
      <c r="M456" s="344">
        <f t="shared" si="65"/>
        <v>-39.96210205940821</v>
      </c>
      <c r="N456" s="344">
        <f t="shared" si="68"/>
        <v>50.691227753237371</v>
      </c>
      <c r="Q456" s="323">
        <f t="shared" si="66"/>
        <v>500.03789794059179</v>
      </c>
      <c r="R456" s="287">
        <f t="shared" si="67"/>
        <v>50.691227753237371</v>
      </c>
      <c r="T456" s="337"/>
    </row>
    <row r="457" spans="1:20" x14ac:dyDescent="0.25">
      <c r="A457" s="273">
        <v>440</v>
      </c>
      <c r="B457" s="323">
        <f t="shared" si="69"/>
        <v>529.75581460725846</v>
      </c>
      <c r="D457" s="287">
        <f t="shared" si="60"/>
        <v>500.9724812739251</v>
      </c>
      <c r="F457" s="273">
        <f t="shared" si="61"/>
        <v>1</v>
      </c>
      <c r="H457" s="273">
        <f t="shared" si="62"/>
        <v>360</v>
      </c>
      <c r="J457" s="287">
        <f t="shared" si="63"/>
        <v>50.855472365550426</v>
      </c>
      <c r="L457" s="287">
        <f t="shared" si="64"/>
        <v>-10.244185392741542</v>
      </c>
      <c r="M457" s="344">
        <f t="shared" si="65"/>
        <v>-39.027518726074902</v>
      </c>
      <c r="N457" s="344">
        <f t="shared" si="68"/>
        <v>50.855472365550426</v>
      </c>
      <c r="Q457" s="323">
        <f t="shared" si="66"/>
        <v>500.9724812739251</v>
      </c>
      <c r="R457" s="287">
        <f t="shared" si="67"/>
        <v>50.855472365550426</v>
      </c>
      <c r="T457" s="337"/>
    </row>
    <row r="458" spans="1:20" x14ac:dyDescent="0.25">
      <c r="A458" s="273">
        <v>441</v>
      </c>
      <c r="B458" s="323">
        <f t="shared" si="69"/>
        <v>530.75581460725846</v>
      </c>
      <c r="D458" s="287">
        <f t="shared" si="60"/>
        <v>501.90706460725846</v>
      </c>
      <c r="F458" s="273">
        <f t="shared" si="61"/>
        <v>1</v>
      </c>
      <c r="H458" s="273">
        <f t="shared" si="62"/>
        <v>360</v>
      </c>
      <c r="J458" s="287">
        <f t="shared" si="63"/>
        <v>51.004225908332913</v>
      </c>
      <c r="L458" s="287">
        <f t="shared" si="64"/>
        <v>-9.2441853927415423</v>
      </c>
      <c r="M458" s="344">
        <f t="shared" si="65"/>
        <v>-38.092935392741538</v>
      </c>
      <c r="N458" s="344">
        <f t="shared" si="68"/>
        <v>51.004225908332913</v>
      </c>
      <c r="Q458" s="323">
        <f t="shared" si="66"/>
        <v>501.90706460725846</v>
      </c>
      <c r="R458" s="287">
        <f t="shared" si="67"/>
        <v>51.004225908332913</v>
      </c>
      <c r="T458" s="337"/>
    </row>
    <row r="459" spans="1:20" x14ac:dyDescent="0.25">
      <c r="A459" s="273">
        <v>442</v>
      </c>
      <c r="B459" s="323">
        <f t="shared" si="69"/>
        <v>531.75581460725846</v>
      </c>
      <c r="D459" s="287">
        <f t="shared" si="60"/>
        <v>502.84164794059177</v>
      </c>
      <c r="F459" s="273">
        <f t="shared" si="61"/>
        <v>1</v>
      </c>
      <c r="H459" s="273">
        <f t="shared" si="62"/>
        <v>360</v>
      </c>
      <c r="J459" s="287">
        <f t="shared" si="63"/>
        <v>51.137443069814687</v>
      </c>
      <c r="L459" s="287">
        <f t="shared" si="64"/>
        <v>-8.2441853927415423</v>
      </c>
      <c r="M459" s="344">
        <f t="shared" si="65"/>
        <v>-37.15835205940823</v>
      </c>
      <c r="N459" s="344">
        <f t="shared" si="68"/>
        <v>51.137443069814687</v>
      </c>
      <c r="Q459" s="323">
        <f t="shared" si="66"/>
        <v>502.84164794059177</v>
      </c>
      <c r="R459" s="287">
        <f t="shared" si="67"/>
        <v>51.137443069814687</v>
      </c>
      <c r="T459" s="337"/>
    </row>
    <row r="460" spans="1:20" x14ac:dyDescent="0.25">
      <c r="A460" s="273">
        <v>443</v>
      </c>
      <c r="B460" s="323">
        <f t="shared" si="69"/>
        <v>532.75581460725846</v>
      </c>
      <c r="D460" s="287">
        <f t="shared" si="60"/>
        <v>503.77623127392513</v>
      </c>
      <c r="F460" s="273">
        <f t="shared" si="61"/>
        <v>1</v>
      </c>
      <c r="H460" s="273">
        <f t="shared" si="62"/>
        <v>360</v>
      </c>
      <c r="J460" s="287">
        <f t="shared" si="63"/>
        <v>51.255083270757872</v>
      </c>
      <c r="L460" s="287">
        <f t="shared" si="64"/>
        <v>-7.2441853927415423</v>
      </c>
      <c r="M460" s="344">
        <f t="shared" si="65"/>
        <v>-36.223768726074866</v>
      </c>
      <c r="N460" s="344">
        <f t="shared" si="68"/>
        <v>51.255083270757872</v>
      </c>
      <c r="Q460" s="323">
        <f t="shared" si="66"/>
        <v>503.77623127392513</v>
      </c>
      <c r="R460" s="287">
        <f t="shared" si="67"/>
        <v>51.255083270757872</v>
      </c>
      <c r="T460" s="337"/>
    </row>
    <row r="461" spans="1:20" x14ac:dyDescent="0.25">
      <c r="A461" s="273">
        <v>444</v>
      </c>
      <c r="B461" s="323">
        <f t="shared" si="69"/>
        <v>533.75581460725846</v>
      </c>
      <c r="D461" s="287">
        <f t="shared" si="60"/>
        <v>504.71081460725844</v>
      </c>
      <c r="F461" s="273">
        <f t="shared" si="61"/>
        <v>1</v>
      </c>
      <c r="H461" s="273">
        <f t="shared" si="62"/>
        <v>360</v>
      </c>
      <c r="J461" s="287">
        <f t="shared" si="63"/>
        <v>51.357110676817634</v>
      </c>
      <c r="L461" s="287">
        <f t="shared" si="64"/>
        <v>-6.2441853927415423</v>
      </c>
      <c r="M461" s="344">
        <f t="shared" si="65"/>
        <v>-35.289185392741558</v>
      </c>
      <c r="N461" s="344">
        <f t="shared" si="68"/>
        <v>51.357110676817634</v>
      </c>
      <c r="Q461" s="323">
        <f t="shared" si="66"/>
        <v>504.71081460725844</v>
      </c>
      <c r="R461" s="287">
        <f t="shared" si="67"/>
        <v>51.357110676817634</v>
      </c>
      <c r="T461" s="337"/>
    </row>
    <row r="462" spans="1:20" x14ac:dyDescent="0.25">
      <c r="A462" s="273">
        <v>445</v>
      </c>
      <c r="B462" s="323">
        <f t="shared" si="69"/>
        <v>534.75581460725846</v>
      </c>
      <c r="D462" s="287">
        <f t="shared" si="60"/>
        <v>505.64539794059181</v>
      </c>
      <c r="F462" s="273">
        <f t="shared" si="61"/>
        <v>1</v>
      </c>
      <c r="H462" s="273">
        <f t="shared" si="62"/>
        <v>360</v>
      </c>
      <c r="J462" s="287">
        <f t="shared" si="63"/>
        <v>51.443494209457739</v>
      </c>
      <c r="L462" s="287">
        <f t="shared" si="64"/>
        <v>-5.2441853927415423</v>
      </c>
      <c r="M462" s="344">
        <f t="shared" si="65"/>
        <v>-34.354602059408194</v>
      </c>
      <c r="N462" s="344">
        <f t="shared" si="68"/>
        <v>51.443494209457739</v>
      </c>
      <c r="Q462" s="323">
        <f t="shared" si="66"/>
        <v>505.64539794059181</v>
      </c>
      <c r="R462" s="287">
        <f t="shared" si="67"/>
        <v>51.443494209457739</v>
      </c>
      <c r="T462" s="337"/>
    </row>
    <row r="463" spans="1:20" x14ac:dyDescent="0.25">
      <c r="A463" s="273">
        <v>446</v>
      </c>
      <c r="B463" s="323">
        <f t="shared" si="69"/>
        <v>535.75581460725846</v>
      </c>
      <c r="D463" s="287">
        <f t="shared" si="60"/>
        <v>506.57998127392511</v>
      </c>
      <c r="F463" s="273">
        <f t="shared" si="61"/>
        <v>1</v>
      </c>
      <c r="H463" s="273">
        <f t="shared" si="62"/>
        <v>360</v>
      </c>
      <c r="J463" s="287">
        <f t="shared" si="63"/>
        <v>51.514207555417322</v>
      </c>
      <c r="L463" s="287">
        <f t="shared" si="64"/>
        <v>-4.2441853927415423</v>
      </c>
      <c r="M463" s="344">
        <f t="shared" si="65"/>
        <v>-33.420018726074886</v>
      </c>
      <c r="N463" s="344">
        <f t="shared" si="68"/>
        <v>51.514207555417322</v>
      </c>
      <c r="Q463" s="323">
        <f t="shared" si="66"/>
        <v>506.57998127392511</v>
      </c>
      <c r="R463" s="287">
        <f t="shared" si="67"/>
        <v>51.514207555417322</v>
      </c>
      <c r="T463" s="337"/>
    </row>
    <row r="464" spans="1:20" x14ac:dyDescent="0.25">
      <c r="A464" s="273">
        <v>447</v>
      </c>
      <c r="B464" s="323">
        <f t="shared" si="69"/>
        <v>536.75581460725846</v>
      </c>
      <c r="D464" s="287">
        <f t="shared" si="60"/>
        <v>507.51456460725848</v>
      </c>
      <c r="F464" s="273">
        <f t="shared" si="61"/>
        <v>1</v>
      </c>
      <c r="H464" s="273">
        <f t="shared" si="62"/>
        <v>360</v>
      </c>
      <c r="J464" s="287">
        <f t="shared" si="63"/>
        <v>51.569229174726196</v>
      </c>
      <c r="L464" s="287">
        <f t="shared" si="64"/>
        <v>-3.2441853927415423</v>
      </c>
      <c r="M464" s="344">
        <f t="shared" si="65"/>
        <v>-32.485435392741522</v>
      </c>
      <c r="N464" s="344">
        <f t="shared" si="68"/>
        <v>51.569229174726196</v>
      </c>
      <c r="Q464" s="323">
        <f t="shared" si="66"/>
        <v>507.51456460725848</v>
      </c>
      <c r="R464" s="287">
        <f t="shared" si="67"/>
        <v>51.569229174726196</v>
      </c>
      <c r="T464" s="337"/>
    </row>
    <row r="465" spans="1:20" x14ac:dyDescent="0.25">
      <c r="A465" s="273">
        <v>448</v>
      </c>
      <c r="B465" s="323">
        <f t="shared" si="69"/>
        <v>537.75581460725846</v>
      </c>
      <c r="D465" s="287">
        <f t="shared" ref="D465:D528" si="70">B465-A465/360*$E$11</f>
        <v>508.44914794059179</v>
      </c>
      <c r="F465" s="273">
        <f t="shared" ref="F465:F528" si="71">INT(B465/360)</f>
        <v>1</v>
      </c>
      <c r="H465" s="273">
        <f t="shared" ref="H465:H528" si="72">F465*360</f>
        <v>360</v>
      </c>
      <c r="J465" s="287">
        <f t="shared" ref="J465:J528" si="73">SIN(RADIANS(A465))*$E$7</f>
        <v>51.608542307266106</v>
      </c>
      <c r="L465" s="287">
        <f t="shared" ref="L465:L528" si="74">B465-H465-180</f>
        <v>-2.2441853927415423</v>
      </c>
      <c r="M465" s="344">
        <f t="shared" ref="M465:M528" si="75">D465-INT(D465/360)*360-180</f>
        <v>-31.550852059408214</v>
      </c>
      <c r="N465" s="344">
        <f t="shared" si="68"/>
        <v>51.608542307266106</v>
      </c>
      <c r="Q465" s="323">
        <f t="shared" ref="Q465:Q528" si="76">D465</f>
        <v>508.44914794059179</v>
      </c>
      <c r="R465" s="287">
        <f t="shared" ref="R465:R528" si="77">N465</f>
        <v>51.608542307266106</v>
      </c>
      <c r="T465" s="337"/>
    </row>
    <row r="466" spans="1:20" x14ac:dyDescent="0.25">
      <c r="A466" s="273">
        <v>449</v>
      </c>
      <c r="B466" s="323">
        <f t="shared" si="69"/>
        <v>538.75581460725846</v>
      </c>
      <c r="D466" s="287">
        <f t="shared" si="70"/>
        <v>509.38373127392515</v>
      </c>
      <c r="F466" s="273">
        <f t="shared" si="71"/>
        <v>1</v>
      </c>
      <c r="H466" s="273">
        <f t="shared" si="72"/>
        <v>360</v>
      </c>
      <c r="J466" s="287">
        <f t="shared" si="73"/>
        <v>51.632134977876049</v>
      </c>
      <c r="L466" s="287">
        <f t="shared" si="74"/>
        <v>-1.2441853927415423</v>
      </c>
      <c r="M466" s="344">
        <f t="shared" si="75"/>
        <v>-30.61626872607485</v>
      </c>
      <c r="N466" s="344">
        <f t="shared" ref="N466:N529" si="78">J466</f>
        <v>51.632134977876049</v>
      </c>
      <c r="Q466" s="323">
        <f t="shared" si="76"/>
        <v>509.38373127392515</v>
      </c>
      <c r="R466" s="287">
        <f t="shared" si="77"/>
        <v>51.632134977876049</v>
      </c>
      <c r="T466" s="337"/>
    </row>
    <row r="467" spans="1:20" x14ac:dyDescent="0.25">
      <c r="A467" s="273">
        <v>450</v>
      </c>
      <c r="B467" s="323">
        <f t="shared" ref="B467:B530" si="79">$B$17+A467</f>
        <v>539.75581460725846</v>
      </c>
      <c r="D467" s="287">
        <f t="shared" si="70"/>
        <v>510.31831460725846</v>
      </c>
      <c r="F467" s="273">
        <f t="shared" si="71"/>
        <v>1</v>
      </c>
      <c r="H467" s="273">
        <f t="shared" si="72"/>
        <v>360</v>
      </c>
      <c r="J467" s="287">
        <f t="shared" si="73"/>
        <v>51.64</v>
      </c>
      <c r="L467" s="287">
        <f t="shared" si="74"/>
        <v>-0.24418539274154227</v>
      </c>
      <c r="M467" s="344">
        <f t="shared" si="75"/>
        <v>-29.681685392741542</v>
      </c>
      <c r="N467" s="344">
        <f t="shared" si="78"/>
        <v>51.64</v>
      </c>
      <c r="Q467" s="323">
        <f t="shared" si="76"/>
        <v>510.31831460725846</v>
      </c>
      <c r="R467" s="287">
        <f t="shared" si="77"/>
        <v>51.64</v>
      </c>
      <c r="T467" s="337"/>
    </row>
    <row r="468" spans="1:20" x14ac:dyDescent="0.25">
      <c r="A468" s="273">
        <v>451</v>
      </c>
      <c r="B468" s="323">
        <f t="shared" si="79"/>
        <v>540.75581460725846</v>
      </c>
      <c r="D468" s="287">
        <f t="shared" si="70"/>
        <v>511.25289794059177</v>
      </c>
      <c r="F468" s="273">
        <f t="shared" si="71"/>
        <v>1</v>
      </c>
      <c r="H468" s="273">
        <f t="shared" si="72"/>
        <v>360</v>
      </c>
      <c r="J468" s="287">
        <f t="shared" si="73"/>
        <v>51.632134977876049</v>
      </c>
      <c r="L468" s="287">
        <f t="shared" si="74"/>
        <v>0.75581460725845773</v>
      </c>
      <c r="M468" s="344">
        <f t="shared" si="75"/>
        <v>-28.747102059408235</v>
      </c>
      <c r="N468" s="344">
        <f t="shared" si="78"/>
        <v>51.632134977876049</v>
      </c>
      <c r="Q468" s="323">
        <f t="shared" si="76"/>
        <v>511.25289794059177</v>
      </c>
      <c r="R468" s="287">
        <f t="shared" si="77"/>
        <v>51.632134977876049</v>
      </c>
      <c r="T468" s="337"/>
    </row>
    <row r="469" spans="1:20" x14ac:dyDescent="0.25">
      <c r="A469" s="273">
        <v>452</v>
      </c>
      <c r="B469" s="323">
        <f t="shared" si="79"/>
        <v>541.75581460725846</v>
      </c>
      <c r="D469" s="287">
        <f t="shared" si="70"/>
        <v>512.18748127392507</v>
      </c>
      <c r="F469" s="273">
        <f t="shared" si="71"/>
        <v>1</v>
      </c>
      <c r="H469" s="273">
        <f t="shared" si="72"/>
        <v>360</v>
      </c>
      <c r="J469" s="287">
        <f t="shared" si="73"/>
        <v>51.608542307266106</v>
      </c>
      <c r="L469" s="287">
        <f t="shared" si="74"/>
        <v>1.7558146072584577</v>
      </c>
      <c r="M469" s="344">
        <f t="shared" si="75"/>
        <v>-27.812518726074927</v>
      </c>
      <c r="N469" s="344">
        <f t="shared" si="78"/>
        <v>51.608542307266106</v>
      </c>
      <c r="Q469" s="323">
        <f t="shared" si="76"/>
        <v>512.18748127392507</v>
      </c>
      <c r="R469" s="287">
        <f t="shared" si="77"/>
        <v>51.608542307266106</v>
      </c>
      <c r="T469" s="337"/>
    </row>
    <row r="470" spans="1:20" x14ac:dyDescent="0.25">
      <c r="A470" s="273">
        <v>453</v>
      </c>
      <c r="B470" s="323">
        <f t="shared" si="79"/>
        <v>542.75581460725846</v>
      </c>
      <c r="D470" s="287">
        <f t="shared" si="70"/>
        <v>513.12206460725849</v>
      </c>
      <c r="F470" s="273">
        <f t="shared" si="71"/>
        <v>1</v>
      </c>
      <c r="H470" s="273">
        <f t="shared" si="72"/>
        <v>360</v>
      </c>
      <c r="J470" s="287">
        <f t="shared" si="73"/>
        <v>51.569229174726196</v>
      </c>
      <c r="L470" s="287">
        <f t="shared" si="74"/>
        <v>2.7558146072584577</v>
      </c>
      <c r="M470" s="344">
        <f t="shared" si="75"/>
        <v>-26.877935392741506</v>
      </c>
      <c r="N470" s="344">
        <f t="shared" si="78"/>
        <v>51.569229174726196</v>
      </c>
      <c r="Q470" s="323">
        <f t="shared" si="76"/>
        <v>513.12206460725849</v>
      </c>
      <c r="R470" s="287">
        <f t="shared" si="77"/>
        <v>51.569229174726196</v>
      </c>
      <c r="T470" s="337"/>
    </row>
    <row r="471" spans="1:20" x14ac:dyDescent="0.25">
      <c r="A471" s="273">
        <v>454</v>
      </c>
      <c r="B471" s="323">
        <f t="shared" si="79"/>
        <v>543.75581460725846</v>
      </c>
      <c r="D471" s="287">
        <f t="shared" si="70"/>
        <v>514.0566479405918</v>
      </c>
      <c r="F471" s="273">
        <f t="shared" si="71"/>
        <v>1</v>
      </c>
      <c r="H471" s="273">
        <f t="shared" si="72"/>
        <v>360</v>
      </c>
      <c r="J471" s="287">
        <f t="shared" si="73"/>
        <v>51.514207555417329</v>
      </c>
      <c r="L471" s="287">
        <f t="shared" si="74"/>
        <v>3.7558146072584577</v>
      </c>
      <c r="M471" s="344">
        <f t="shared" si="75"/>
        <v>-25.943352059408198</v>
      </c>
      <c r="N471" s="344">
        <f t="shared" si="78"/>
        <v>51.514207555417329</v>
      </c>
      <c r="Q471" s="323">
        <f t="shared" si="76"/>
        <v>514.0566479405918</v>
      </c>
      <c r="R471" s="287">
        <f t="shared" si="77"/>
        <v>51.514207555417329</v>
      </c>
      <c r="T471" s="337"/>
    </row>
    <row r="472" spans="1:20" x14ac:dyDescent="0.25">
      <c r="A472" s="273">
        <v>455</v>
      </c>
      <c r="B472" s="323">
        <f t="shared" si="79"/>
        <v>544.75581460725846</v>
      </c>
      <c r="D472" s="287">
        <f t="shared" si="70"/>
        <v>514.99123127392511</v>
      </c>
      <c r="F472" s="273">
        <f t="shared" si="71"/>
        <v>1</v>
      </c>
      <c r="H472" s="273">
        <f t="shared" si="72"/>
        <v>360</v>
      </c>
      <c r="J472" s="287">
        <f t="shared" si="73"/>
        <v>51.443494209457739</v>
      </c>
      <c r="L472" s="287">
        <f t="shared" si="74"/>
        <v>4.7558146072584577</v>
      </c>
      <c r="M472" s="344">
        <f t="shared" si="75"/>
        <v>-25.008768726074891</v>
      </c>
      <c r="N472" s="344">
        <f t="shared" si="78"/>
        <v>51.443494209457739</v>
      </c>
      <c r="Q472" s="323">
        <f t="shared" si="76"/>
        <v>514.99123127392511</v>
      </c>
      <c r="R472" s="287">
        <f t="shared" si="77"/>
        <v>51.443494209457739</v>
      </c>
      <c r="T472" s="337"/>
    </row>
    <row r="473" spans="1:20" x14ac:dyDescent="0.25">
      <c r="A473" s="273">
        <v>456</v>
      </c>
      <c r="B473" s="323">
        <f t="shared" si="79"/>
        <v>545.75581460725846</v>
      </c>
      <c r="D473" s="287">
        <f t="shared" si="70"/>
        <v>515.92581460725842</v>
      </c>
      <c r="F473" s="273">
        <f t="shared" si="71"/>
        <v>1</v>
      </c>
      <c r="H473" s="273">
        <f t="shared" si="72"/>
        <v>360</v>
      </c>
      <c r="J473" s="287">
        <f t="shared" si="73"/>
        <v>51.357110676817634</v>
      </c>
      <c r="L473" s="287">
        <f t="shared" si="74"/>
        <v>5.7558146072584577</v>
      </c>
      <c r="M473" s="344">
        <f t="shared" si="75"/>
        <v>-24.074185392741583</v>
      </c>
      <c r="N473" s="344">
        <f t="shared" si="78"/>
        <v>51.357110676817634</v>
      </c>
      <c r="Q473" s="323">
        <f t="shared" si="76"/>
        <v>515.92581460725842</v>
      </c>
      <c r="R473" s="287">
        <f t="shared" si="77"/>
        <v>51.357110676817634</v>
      </c>
      <c r="T473" s="337"/>
    </row>
    <row r="474" spans="1:20" x14ac:dyDescent="0.25">
      <c r="A474" s="273">
        <v>457</v>
      </c>
      <c r="B474" s="323">
        <f t="shared" si="79"/>
        <v>546.75581460725846</v>
      </c>
      <c r="D474" s="287">
        <f t="shared" si="70"/>
        <v>516.86039794059184</v>
      </c>
      <c r="F474" s="273">
        <f t="shared" si="71"/>
        <v>1</v>
      </c>
      <c r="H474" s="273">
        <f t="shared" si="72"/>
        <v>360</v>
      </c>
      <c r="J474" s="287">
        <f t="shared" si="73"/>
        <v>51.255083270757865</v>
      </c>
      <c r="L474" s="287">
        <f t="shared" si="74"/>
        <v>6.7558146072584577</v>
      </c>
      <c r="M474" s="344">
        <f t="shared" si="75"/>
        <v>-23.139602059408162</v>
      </c>
      <c r="N474" s="344">
        <f t="shared" si="78"/>
        <v>51.255083270757865</v>
      </c>
      <c r="Q474" s="323">
        <f t="shared" si="76"/>
        <v>516.86039794059184</v>
      </c>
      <c r="R474" s="287">
        <f t="shared" si="77"/>
        <v>51.255083270757865</v>
      </c>
      <c r="T474" s="337"/>
    </row>
    <row r="475" spans="1:20" x14ac:dyDescent="0.25">
      <c r="A475" s="273">
        <v>458</v>
      </c>
      <c r="B475" s="323">
        <f t="shared" si="79"/>
        <v>547.75581460725846</v>
      </c>
      <c r="D475" s="287">
        <f t="shared" si="70"/>
        <v>517.79498127392515</v>
      </c>
      <c r="F475" s="273">
        <f t="shared" si="71"/>
        <v>1</v>
      </c>
      <c r="H475" s="273">
        <f t="shared" si="72"/>
        <v>360</v>
      </c>
      <c r="J475" s="287">
        <f t="shared" si="73"/>
        <v>51.137443069814694</v>
      </c>
      <c r="L475" s="287">
        <f t="shared" si="74"/>
        <v>7.7558146072584577</v>
      </c>
      <c r="M475" s="344">
        <f t="shared" si="75"/>
        <v>-22.205018726074854</v>
      </c>
      <c r="N475" s="344">
        <f t="shared" si="78"/>
        <v>51.137443069814694</v>
      </c>
      <c r="Q475" s="323">
        <f t="shared" si="76"/>
        <v>517.79498127392515</v>
      </c>
      <c r="R475" s="287">
        <f t="shared" si="77"/>
        <v>51.137443069814694</v>
      </c>
      <c r="T475" s="337"/>
    </row>
    <row r="476" spans="1:20" x14ac:dyDescent="0.25">
      <c r="A476" s="273">
        <v>459</v>
      </c>
      <c r="B476" s="323">
        <f t="shared" si="79"/>
        <v>548.75581460725846</v>
      </c>
      <c r="D476" s="287">
        <f t="shared" si="70"/>
        <v>518.72956460725845</v>
      </c>
      <c r="F476" s="273">
        <f t="shared" si="71"/>
        <v>1</v>
      </c>
      <c r="H476" s="273">
        <f t="shared" si="72"/>
        <v>360</v>
      </c>
      <c r="J476" s="287">
        <f t="shared" si="73"/>
        <v>51.004225908332913</v>
      </c>
      <c r="L476" s="287">
        <f t="shared" si="74"/>
        <v>8.7558146072584577</v>
      </c>
      <c r="M476" s="344">
        <f t="shared" si="75"/>
        <v>-21.270435392741547</v>
      </c>
      <c r="N476" s="344">
        <f t="shared" si="78"/>
        <v>51.004225908332913</v>
      </c>
      <c r="Q476" s="323">
        <f t="shared" si="76"/>
        <v>518.72956460725845</v>
      </c>
      <c r="R476" s="287">
        <f t="shared" si="77"/>
        <v>51.004225908332913</v>
      </c>
      <c r="T476" s="337"/>
    </row>
    <row r="477" spans="1:20" x14ac:dyDescent="0.25">
      <c r="A477" s="273">
        <v>460</v>
      </c>
      <c r="B477" s="323">
        <f t="shared" si="79"/>
        <v>549.75581460725846</v>
      </c>
      <c r="D477" s="287">
        <f t="shared" si="70"/>
        <v>519.66414794059176</v>
      </c>
      <c r="F477" s="273">
        <f t="shared" si="71"/>
        <v>1</v>
      </c>
      <c r="H477" s="273">
        <f t="shared" si="72"/>
        <v>360</v>
      </c>
      <c r="J477" s="287">
        <f t="shared" si="73"/>
        <v>50.855472365550426</v>
      </c>
      <c r="L477" s="287">
        <f t="shared" si="74"/>
        <v>9.7558146072584577</v>
      </c>
      <c r="M477" s="344">
        <f t="shared" si="75"/>
        <v>-20.335852059408239</v>
      </c>
      <c r="N477" s="344">
        <f t="shared" si="78"/>
        <v>50.855472365550426</v>
      </c>
      <c r="Q477" s="323">
        <f t="shared" si="76"/>
        <v>519.66414794059176</v>
      </c>
      <c r="R477" s="287">
        <f t="shared" si="77"/>
        <v>50.855472365550426</v>
      </c>
      <c r="T477" s="337"/>
    </row>
    <row r="478" spans="1:20" x14ac:dyDescent="0.25">
      <c r="A478" s="273">
        <v>461</v>
      </c>
      <c r="B478" s="323">
        <f t="shared" si="79"/>
        <v>550.75581460725846</v>
      </c>
      <c r="D478" s="287">
        <f t="shared" si="70"/>
        <v>520.59873127392507</v>
      </c>
      <c r="F478" s="273">
        <f t="shared" si="71"/>
        <v>1</v>
      </c>
      <c r="H478" s="273">
        <f t="shared" si="72"/>
        <v>360</v>
      </c>
      <c r="J478" s="287">
        <f t="shared" si="73"/>
        <v>50.691227753237364</v>
      </c>
      <c r="L478" s="287">
        <f t="shared" si="74"/>
        <v>10.755814607258458</v>
      </c>
      <c r="M478" s="344">
        <f t="shared" si="75"/>
        <v>-19.401268726074932</v>
      </c>
      <c r="N478" s="344">
        <f t="shared" si="78"/>
        <v>50.691227753237364</v>
      </c>
      <c r="Q478" s="323">
        <f t="shared" si="76"/>
        <v>520.59873127392507</v>
      </c>
      <c r="R478" s="287">
        <f t="shared" si="77"/>
        <v>50.691227753237364</v>
      </c>
      <c r="T478" s="337"/>
    </row>
    <row r="479" spans="1:20" x14ac:dyDescent="0.25">
      <c r="A479" s="273">
        <v>462</v>
      </c>
      <c r="B479" s="323">
        <f t="shared" si="79"/>
        <v>551.75581460725846</v>
      </c>
      <c r="D479" s="287">
        <f t="shared" si="70"/>
        <v>521.53331460725849</v>
      </c>
      <c r="F479" s="273">
        <f t="shared" si="71"/>
        <v>1</v>
      </c>
      <c r="H479" s="273">
        <f t="shared" si="72"/>
        <v>360</v>
      </c>
      <c r="J479" s="287">
        <f t="shared" si="73"/>
        <v>50.511542101893731</v>
      </c>
      <c r="L479" s="287">
        <f t="shared" si="74"/>
        <v>11.755814607258458</v>
      </c>
      <c r="M479" s="344">
        <f t="shared" si="75"/>
        <v>-18.46668539274151</v>
      </c>
      <c r="N479" s="344">
        <f t="shared" si="78"/>
        <v>50.511542101893731</v>
      </c>
      <c r="Q479" s="323">
        <f t="shared" si="76"/>
        <v>521.53331460725849</v>
      </c>
      <c r="R479" s="287">
        <f t="shared" si="77"/>
        <v>50.511542101893731</v>
      </c>
      <c r="T479" s="337"/>
    </row>
    <row r="480" spans="1:20" x14ac:dyDescent="0.25">
      <c r="A480" s="273">
        <v>463</v>
      </c>
      <c r="B480" s="323">
        <f t="shared" si="79"/>
        <v>552.75581460725846</v>
      </c>
      <c r="D480" s="287">
        <f t="shared" si="70"/>
        <v>522.4678979405918</v>
      </c>
      <c r="F480" s="273">
        <f t="shared" si="71"/>
        <v>1</v>
      </c>
      <c r="H480" s="273">
        <f t="shared" si="72"/>
        <v>360</v>
      </c>
      <c r="J480" s="287">
        <f t="shared" si="73"/>
        <v>50.316470145509548</v>
      </c>
      <c r="L480" s="287">
        <f t="shared" si="74"/>
        <v>12.755814607258458</v>
      </c>
      <c r="M480" s="344">
        <f t="shared" si="75"/>
        <v>-17.532102059408203</v>
      </c>
      <c r="N480" s="344">
        <f t="shared" si="78"/>
        <v>50.316470145509548</v>
      </c>
      <c r="Q480" s="323">
        <f t="shared" si="76"/>
        <v>522.4678979405918</v>
      </c>
      <c r="R480" s="287">
        <f t="shared" si="77"/>
        <v>50.316470145509548</v>
      </c>
      <c r="T480" s="337"/>
    </row>
    <row r="481" spans="1:20" x14ac:dyDescent="0.25">
      <c r="A481" s="273">
        <v>464</v>
      </c>
      <c r="B481" s="323">
        <f t="shared" si="79"/>
        <v>553.75581460725846</v>
      </c>
      <c r="D481" s="287">
        <f t="shared" si="70"/>
        <v>523.4024812739251</v>
      </c>
      <c r="F481" s="273">
        <f t="shared" si="71"/>
        <v>1</v>
      </c>
      <c r="H481" s="273">
        <f t="shared" si="72"/>
        <v>360</v>
      </c>
      <c r="J481" s="287">
        <f t="shared" si="73"/>
        <v>50.106071304892453</v>
      </c>
      <c r="L481" s="287">
        <f t="shared" si="74"/>
        <v>13.755814607258458</v>
      </c>
      <c r="M481" s="344">
        <f t="shared" si="75"/>
        <v>-16.597518726074895</v>
      </c>
      <c r="N481" s="344">
        <f t="shared" si="78"/>
        <v>50.106071304892453</v>
      </c>
      <c r="Q481" s="323">
        <f t="shared" si="76"/>
        <v>523.4024812739251</v>
      </c>
      <c r="R481" s="287">
        <f t="shared" si="77"/>
        <v>50.106071304892453</v>
      </c>
      <c r="T481" s="337"/>
    </row>
    <row r="482" spans="1:20" x14ac:dyDescent="0.25">
      <c r="A482" s="273">
        <v>465</v>
      </c>
      <c r="B482" s="323">
        <f t="shared" si="79"/>
        <v>554.75581460725846</v>
      </c>
      <c r="D482" s="287">
        <f t="shared" si="70"/>
        <v>524.33706460725841</v>
      </c>
      <c r="F482" s="273">
        <f t="shared" si="71"/>
        <v>1</v>
      </c>
      <c r="H482" s="273">
        <f t="shared" si="72"/>
        <v>360</v>
      </c>
      <c r="J482" s="287">
        <f t="shared" si="73"/>
        <v>49.880409669567491</v>
      </c>
      <c r="L482" s="287">
        <f t="shared" si="74"/>
        <v>14.755814607258458</v>
      </c>
      <c r="M482" s="344">
        <f t="shared" si="75"/>
        <v>-15.662935392741588</v>
      </c>
      <c r="N482" s="344">
        <f t="shared" si="78"/>
        <v>49.880409669567491</v>
      </c>
      <c r="Q482" s="323">
        <f t="shared" si="76"/>
        <v>524.33706460725841</v>
      </c>
      <c r="R482" s="287">
        <f t="shared" si="77"/>
        <v>49.880409669567491</v>
      </c>
      <c r="T482" s="337"/>
    </row>
    <row r="483" spans="1:20" x14ac:dyDescent="0.25">
      <c r="A483" s="273">
        <v>466</v>
      </c>
      <c r="B483" s="323">
        <f t="shared" si="79"/>
        <v>555.75581460725846</v>
      </c>
      <c r="D483" s="287">
        <f t="shared" si="70"/>
        <v>525.27164794059183</v>
      </c>
      <c r="F483" s="273">
        <f t="shared" si="71"/>
        <v>1</v>
      </c>
      <c r="H483" s="273">
        <f t="shared" si="72"/>
        <v>360</v>
      </c>
      <c r="J483" s="287">
        <f t="shared" si="73"/>
        <v>49.639553978254789</v>
      </c>
      <c r="L483" s="287">
        <f t="shared" si="74"/>
        <v>15.755814607258458</v>
      </c>
      <c r="M483" s="344">
        <f t="shared" si="75"/>
        <v>-14.728352059408166</v>
      </c>
      <c r="N483" s="344">
        <f t="shared" si="78"/>
        <v>49.639553978254789</v>
      </c>
      <c r="Q483" s="323">
        <f t="shared" si="76"/>
        <v>525.27164794059183</v>
      </c>
      <c r="R483" s="287">
        <f t="shared" si="77"/>
        <v>49.639553978254789</v>
      </c>
      <c r="T483" s="337"/>
    </row>
    <row r="484" spans="1:20" x14ac:dyDescent="0.25">
      <c r="A484" s="273">
        <v>467</v>
      </c>
      <c r="B484" s="323">
        <f t="shared" si="79"/>
        <v>556.75581460725846</v>
      </c>
      <c r="D484" s="287">
        <f t="shared" si="70"/>
        <v>526.20623127392514</v>
      </c>
      <c r="F484" s="273">
        <f t="shared" si="71"/>
        <v>1</v>
      </c>
      <c r="H484" s="273">
        <f t="shared" si="72"/>
        <v>360</v>
      </c>
      <c r="J484" s="287">
        <f t="shared" si="73"/>
        <v>49.383577597931165</v>
      </c>
      <c r="L484" s="287">
        <f t="shared" si="74"/>
        <v>16.755814607258458</v>
      </c>
      <c r="M484" s="344">
        <f t="shared" si="75"/>
        <v>-13.793768726074859</v>
      </c>
      <c r="N484" s="344">
        <f t="shared" si="78"/>
        <v>49.383577597931165</v>
      </c>
      <c r="Q484" s="323">
        <f t="shared" si="76"/>
        <v>526.20623127392514</v>
      </c>
      <c r="R484" s="287">
        <f t="shared" si="77"/>
        <v>49.383577597931165</v>
      </c>
      <c r="T484" s="337"/>
    </row>
    <row r="485" spans="1:20" x14ac:dyDescent="0.25">
      <c r="A485" s="273">
        <v>468</v>
      </c>
      <c r="B485" s="323">
        <f t="shared" si="79"/>
        <v>557.75581460725846</v>
      </c>
      <c r="D485" s="287">
        <f t="shared" si="70"/>
        <v>527.14081460725845</v>
      </c>
      <c r="F485" s="273">
        <f t="shared" si="71"/>
        <v>1</v>
      </c>
      <c r="H485" s="273">
        <f t="shared" si="72"/>
        <v>360</v>
      </c>
      <c r="J485" s="287">
        <f t="shared" si="73"/>
        <v>49.112558501481736</v>
      </c>
      <c r="L485" s="287">
        <f t="shared" si="74"/>
        <v>17.755814607258458</v>
      </c>
      <c r="M485" s="344">
        <f t="shared" si="75"/>
        <v>-12.859185392741551</v>
      </c>
      <c r="N485" s="344">
        <f t="shared" si="78"/>
        <v>49.112558501481736</v>
      </c>
      <c r="Q485" s="323">
        <f t="shared" si="76"/>
        <v>527.14081460725845</v>
      </c>
      <c r="R485" s="287">
        <f t="shared" si="77"/>
        <v>49.112558501481736</v>
      </c>
      <c r="T485" s="337"/>
    </row>
    <row r="486" spans="1:20" x14ac:dyDescent="0.25">
      <c r="A486" s="273">
        <v>469</v>
      </c>
      <c r="B486" s="323">
        <f t="shared" si="79"/>
        <v>558.75581460725846</v>
      </c>
      <c r="D486" s="287">
        <f t="shared" si="70"/>
        <v>528.07539794059176</v>
      </c>
      <c r="F486" s="273">
        <f t="shared" si="71"/>
        <v>1</v>
      </c>
      <c r="H486" s="273">
        <f t="shared" si="72"/>
        <v>360</v>
      </c>
      <c r="J486" s="287">
        <f t="shared" si="73"/>
        <v>48.826579243948714</v>
      </c>
      <c r="L486" s="287">
        <f t="shared" si="74"/>
        <v>18.755814607258458</v>
      </c>
      <c r="M486" s="344">
        <f t="shared" si="75"/>
        <v>-11.924602059408244</v>
      </c>
      <c r="N486" s="344">
        <f t="shared" si="78"/>
        <v>48.826579243948714</v>
      </c>
      <c r="Q486" s="323">
        <f t="shared" si="76"/>
        <v>528.07539794059176</v>
      </c>
      <c r="R486" s="287">
        <f t="shared" si="77"/>
        <v>48.826579243948714</v>
      </c>
      <c r="T486" s="337"/>
    </row>
    <row r="487" spans="1:20" x14ac:dyDescent="0.25">
      <c r="A487" s="273">
        <v>470</v>
      </c>
      <c r="B487" s="323">
        <f t="shared" si="79"/>
        <v>559.75581460725846</v>
      </c>
      <c r="D487" s="287">
        <f t="shared" si="70"/>
        <v>529.00998127392518</v>
      </c>
      <c r="F487" s="273">
        <f t="shared" si="71"/>
        <v>1</v>
      </c>
      <c r="H487" s="273">
        <f t="shared" si="72"/>
        <v>360</v>
      </c>
      <c r="J487" s="287">
        <f t="shared" si="73"/>
        <v>48.52572693738432</v>
      </c>
      <c r="L487" s="287">
        <f t="shared" si="74"/>
        <v>19.755814607258458</v>
      </c>
      <c r="M487" s="344">
        <f t="shared" si="75"/>
        <v>-10.990018726074823</v>
      </c>
      <c r="N487" s="344">
        <f t="shared" si="78"/>
        <v>48.52572693738432</v>
      </c>
      <c r="Q487" s="323">
        <f t="shared" si="76"/>
        <v>529.00998127392518</v>
      </c>
      <c r="R487" s="287">
        <f t="shared" si="77"/>
        <v>48.52572693738432</v>
      </c>
      <c r="T487" s="337"/>
    </row>
    <row r="488" spans="1:20" x14ac:dyDescent="0.25">
      <c r="A488" s="273">
        <v>471</v>
      </c>
      <c r="B488" s="323">
        <f t="shared" si="79"/>
        <v>560.75581460725846</v>
      </c>
      <c r="D488" s="287">
        <f t="shared" si="70"/>
        <v>529.94456460725849</v>
      </c>
      <c r="F488" s="273">
        <f t="shared" si="71"/>
        <v>1</v>
      </c>
      <c r="H488" s="273">
        <f t="shared" si="72"/>
        <v>360</v>
      </c>
      <c r="J488" s="287">
        <f t="shared" si="73"/>
        <v>48.2100932243155</v>
      </c>
      <c r="L488" s="287">
        <f t="shared" si="74"/>
        <v>20.755814607258458</v>
      </c>
      <c r="M488" s="344">
        <f t="shared" si="75"/>
        <v>-10.055435392741515</v>
      </c>
      <c r="N488" s="344">
        <f t="shared" si="78"/>
        <v>48.2100932243155</v>
      </c>
      <c r="Q488" s="323">
        <f t="shared" si="76"/>
        <v>529.94456460725849</v>
      </c>
      <c r="R488" s="287">
        <f t="shared" si="77"/>
        <v>48.2100932243155</v>
      </c>
      <c r="T488" s="337"/>
    </row>
    <row r="489" spans="1:20" x14ac:dyDescent="0.25">
      <c r="A489" s="273">
        <v>472</v>
      </c>
      <c r="B489" s="323">
        <f t="shared" si="79"/>
        <v>561.75581460725846</v>
      </c>
      <c r="D489" s="287">
        <f t="shared" si="70"/>
        <v>530.87914794059179</v>
      </c>
      <c r="F489" s="273">
        <f t="shared" si="71"/>
        <v>1</v>
      </c>
      <c r="H489" s="273">
        <f t="shared" si="72"/>
        <v>360</v>
      </c>
      <c r="J489" s="287">
        <f t="shared" si="73"/>
        <v>47.879774249828891</v>
      </c>
      <c r="L489" s="287">
        <f t="shared" si="74"/>
        <v>21.755814607258458</v>
      </c>
      <c r="M489" s="344">
        <f t="shared" si="75"/>
        <v>-9.1208520594082074</v>
      </c>
      <c r="N489" s="344">
        <f t="shared" si="78"/>
        <v>47.879774249828891</v>
      </c>
      <c r="Q489" s="323">
        <f t="shared" si="76"/>
        <v>530.87914794059179</v>
      </c>
      <c r="R489" s="287">
        <f t="shared" si="77"/>
        <v>47.879774249828891</v>
      </c>
      <c r="T489" s="337"/>
    </row>
    <row r="490" spans="1:20" x14ac:dyDescent="0.25">
      <c r="A490" s="273">
        <v>473</v>
      </c>
      <c r="B490" s="323">
        <f t="shared" si="79"/>
        <v>562.75581460725846</v>
      </c>
      <c r="D490" s="287">
        <f t="shared" si="70"/>
        <v>531.8137312739251</v>
      </c>
      <c r="F490" s="273">
        <f t="shared" si="71"/>
        <v>1</v>
      </c>
      <c r="H490" s="273">
        <f t="shared" si="72"/>
        <v>360</v>
      </c>
      <c r="J490" s="287">
        <f t="shared" si="73"/>
        <v>47.534870632284026</v>
      </c>
      <c r="L490" s="287">
        <f t="shared" si="74"/>
        <v>22.755814607258458</v>
      </c>
      <c r="M490" s="344">
        <f t="shared" si="75"/>
        <v>-8.1862687260748999</v>
      </c>
      <c r="N490" s="344">
        <f t="shared" si="78"/>
        <v>47.534870632284026</v>
      </c>
      <c r="Q490" s="323">
        <f t="shared" si="76"/>
        <v>531.8137312739251</v>
      </c>
      <c r="R490" s="287">
        <f t="shared" si="77"/>
        <v>47.534870632284026</v>
      </c>
      <c r="T490" s="337"/>
    </row>
    <row r="491" spans="1:20" x14ac:dyDescent="0.25">
      <c r="A491" s="273">
        <v>474</v>
      </c>
      <c r="B491" s="323">
        <f t="shared" si="79"/>
        <v>563.75581460725846</v>
      </c>
      <c r="D491" s="287">
        <f t="shared" si="70"/>
        <v>532.74831460725841</v>
      </c>
      <c r="F491" s="273">
        <f t="shared" si="71"/>
        <v>1</v>
      </c>
      <c r="H491" s="273">
        <f t="shared" si="72"/>
        <v>360</v>
      </c>
      <c r="J491" s="287">
        <f t="shared" si="73"/>
        <v>47.175487432663907</v>
      </c>
      <c r="L491" s="287">
        <f t="shared" si="74"/>
        <v>23.755814607258458</v>
      </c>
      <c r="M491" s="344">
        <f t="shared" si="75"/>
        <v>-7.2516853927415923</v>
      </c>
      <c r="N491" s="344">
        <f t="shared" si="78"/>
        <v>47.175487432663907</v>
      </c>
      <c r="Q491" s="323">
        <f t="shared" si="76"/>
        <v>532.74831460725841</v>
      </c>
      <c r="R491" s="287">
        <f t="shared" si="77"/>
        <v>47.175487432663907</v>
      </c>
      <c r="T491" s="337"/>
    </row>
    <row r="492" spans="1:20" x14ac:dyDescent="0.25">
      <c r="A492" s="273">
        <v>475</v>
      </c>
      <c r="B492" s="323">
        <f t="shared" si="79"/>
        <v>564.75581460725846</v>
      </c>
      <c r="D492" s="287">
        <f t="shared" si="70"/>
        <v>533.68289794059183</v>
      </c>
      <c r="F492" s="273">
        <f t="shared" si="71"/>
        <v>1</v>
      </c>
      <c r="H492" s="273">
        <f t="shared" si="72"/>
        <v>360</v>
      </c>
      <c r="J492" s="287">
        <f t="shared" si="73"/>
        <v>46.801734122572618</v>
      </c>
      <c r="L492" s="287">
        <f t="shared" si="74"/>
        <v>24.755814607258458</v>
      </c>
      <c r="M492" s="344">
        <f t="shared" si="75"/>
        <v>-6.317102059408171</v>
      </c>
      <c r="N492" s="344">
        <f t="shared" si="78"/>
        <v>46.801734122572618</v>
      </c>
      <c r="Q492" s="323">
        <f t="shared" si="76"/>
        <v>533.68289794059183</v>
      </c>
      <c r="R492" s="287">
        <f t="shared" si="77"/>
        <v>46.801734122572618</v>
      </c>
      <c r="T492" s="337"/>
    </row>
    <row r="493" spans="1:20" x14ac:dyDescent="0.25">
      <c r="A493" s="273">
        <v>476</v>
      </c>
      <c r="B493" s="323">
        <f t="shared" si="79"/>
        <v>565.75581460725846</v>
      </c>
      <c r="D493" s="287">
        <f t="shared" si="70"/>
        <v>534.61748127392514</v>
      </c>
      <c r="F493" s="273">
        <f t="shared" si="71"/>
        <v>1</v>
      </c>
      <c r="H493" s="273">
        <f t="shared" si="72"/>
        <v>360</v>
      </c>
      <c r="J493" s="287">
        <f t="shared" si="73"/>
        <v>46.413724550888986</v>
      </c>
      <c r="L493" s="287">
        <f t="shared" si="74"/>
        <v>25.755814607258458</v>
      </c>
      <c r="M493" s="344">
        <f t="shared" si="75"/>
        <v>-5.3825187260748635</v>
      </c>
      <c r="N493" s="344">
        <f t="shared" si="78"/>
        <v>46.413724550888986</v>
      </c>
      <c r="Q493" s="323">
        <f t="shared" si="76"/>
        <v>534.61748127392514</v>
      </c>
      <c r="R493" s="287">
        <f t="shared" si="77"/>
        <v>46.413724550888986</v>
      </c>
      <c r="T493" s="337"/>
    </row>
    <row r="494" spans="1:20" x14ac:dyDescent="0.25">
      <c r="A494" s="273">
        <v>477</v>
      </c>
      <c r="B494" s="323">
        <f t="shared" si="79"/>
        <v>566.75581460725846</v>
      </c>
      <c r="D494" s="287">
        <f t="shared" si="70"/>
        <v>535.55206460725844</v>
      </c>
      <c r="F494" s="273">
        <f t="shared" si="71"/>
        <v>1</v>
      </c>
      <c r="H494" s="273">
        <f t="shared" si="72"/>
        <v>360</v>
      </c>
      <c r="J494" s="287">
        <f t="shared" si="73"/>
        <v>46.011576909087303</v>
      </c>
      <c r="L494" s="287">
        <f t="shared" si="74"/>
        <v>26.755814607258458</v>
      </c>
      <c r="M494" s="344">
        <f t="shared" si="75"/>
        <v>-4.4479353927415559</v>
      </c>
      <c r="N494" s="344">
        <f t="shared" si="78"/>
        <v>46.011576909087303</v>
      </c>
      <c r="Q494" s="323">
        <f t="shared" si="76"/>
        <v>535.55206460725844</v>
      </c>
      <c r="R494" s="287">
        <f t="shared" si="77"/>
        <v>46.011576909087303</v>
      </c>
      <c r="T494" s="337"/>
    </row>
    <row r="495" spans="1:20" x14ac:dyDescent="0.25">
      <c r="A495" s="273">
        <v>478</v>
      </c>
      <c r="B495" s="323">
        <f t="shared" si="79"/>
        <v>567.75581460725846</v>
      </c>
      <c r="D495" s="287">
        <f t="shared" si="70"/>
        <v>536.48664794059175</v>
      </c>
      <c r="F495" s="273">
        <f t="shared" si="71"/>
        <v>1</v>
      </c>
      <c r="H495" s="273">
        <f t="shared" si="72"/>
        <v>360</v>
      </c>
      <c r="J495" s="287">
        <f t="shared" si="73"/>
        <v>45.595413695235003</v>
      </c>
      <c r="L495" s="287">
        <f t="shared" si="74"/>
        <v>27.755814607258458</v>
      </c>
      <c r="M495" s="344">
        <f t="shared" si="75"/>
        <v>-3.5133520594082484</v>
      </c>
      <c r="N495" s="344">
        <f t="shared" si="78"/>
        <v>45.595413695235003</v>
      </c>
      <c r="Q495" s="323">
        <f t="shared" si="76"/>
        <v>536.48664794059175</v>
      </c>
      <c r="R495" s="287">
        <f t="shared" si="77"/>
        <v>45.595413695235003</v>
      </c>
      <c r="T495" s="337"/>
    </row>
    <row r="496" spans="1:20" x14ac:dyDescent="0.25">
      <c r="A496" s="273">
        <v>479</v>
      </c>
      <c r="B496" s="323">
        <f t="shared" si="79"/>
        <v>568.75581460725846</v>
      </c>
      <c r="D496" s="287">
        <f t="shared" si="70"/>
        <v>537.42123127392517</v>
      </c>
      <c r="F496" s="273">
        <f t="shared" si="71"/>
        <v>1</v>
      </c>
      <c r="H496" s="273">
        <f t="shared" si="72"/>
        <v>360</v>
      </c>
      <c r="J496" s="287">
        <f t="shared" si="73"/>
        <v>45.165361676678394</v>
      </c>
      <c r="L496" s="287">
        <f t="shared" si="74"/>
        <v>28.755814607258458</v>
      </c>
      <c r="M496" s="344">
        <f t="shared" si="75"/>
        <v>-2.5787687260748271</v>
      </c>
      <c r="N496" s="344">
        <f t="shared" si="78"/>
        <v>45.165361676678394</v>
      </c>
      <c r="Q496" s="323">
        <f t="shared" si="76"/>
        <v>537.42123127392517</v>
      </c>
      <c r="R496" s="287">
        <f t="shared" si="77"/>
        <v>45.165361676678394</v>
      </c>
      <c r="T496" s="337"/>
    </row>
    <row r="497" spans="1:20" x14ac:dyDescent="0.25">
      <c r="A497" s="273">
        <v>480</v>
      </c>
      <c r="B497" s="323">
        <f t="shared" si="79"/>
        <v>569.75581460725846</v>
      </c>
      <c r="D497" s="287">
        <f t="shared" si="70"/>
        <v>538.35581460725848</v>
      </c>
      <c r="F497" s="273">
        <f t="shared" si="71"/>
        <v>1</v>
      </c>
      <c r="H497" s="273">
        <f t="shared" si="72"/>
        <v>360</v>
      </c>
      <c r="J497" s="287">
        <f t="shared" si="73"/>
        <v>44.721551851428437</v>
      </c>
      <c r="L497" s="287">
        <f t="shared" si="74"/>
        <v>29.755814607258458</v>
      </c>
      <c r="M497" s="344">
        <f t="shared" si="75"/>
        <v>-1.6441853927415195</v>
      </c>
      <c r="N497" s="344">
        <f t="shared" si="78"/>
        <v>44.721551851428437</v>
      </c>
      <c r="Q497" s="323">
        <f t="shared" si="76"/>
        <v>538.35581460725848</v>
      </c>
      <c r="R497" s="287">
        <f t="shared" si="77"/>
        <v>44.721551851428437</v>
      </c>
      <c r="T497" s="337"/>
    </row>
    <row r="498" spans="1:20" x14ac:dyDescent="0.25">
      <c r="A498" s="273">
        <v>481</v>
      </c>
      <c r="B498" s="323">
        <f t="shared" si="79"/>
        <v>570.75581460725846</v>
      </c>
      <c r="D498" s="287">
        <f t="shared" si="70"/>
        <v>539.29039794059179</v>
      </c>
      <c r="F498" s="273">
        <f t="shared" si="71"/>
        <v>1</v>
      </c>
      <c r="H498" s="273">
        <f t="shared" si="72"/>
        <v>360</v>
      </c>
      <c r="J498" s="287">
        <f t="shared" si="73"/>
        <v>44.264119408257088</v>
      </c>
      <c r="L498" s="287">
        <f t="shared" si="74"/>
        <v>30.755814607258458</v>
      </c>
      <c r="M498" s="344">
        <f t="shared" si="75"/>
        <v>-0.70960205940821197</v>
      </c>
      <c r="N498" s="344">
        <f t="shared" si="78"/>
        <v>44.264119408257088</v>
      </c>
      <c r="Q498" s="323">
        <f t="shared" si="76"/>
        <v>539.29039794059179</v>
      </c>
      <c r="R498" s="287">
        <f t="shared" si="77"/>
        <v>44.264119408257088</v>
      </c>
      <c r="T498" s="337"/>
    </row>
    <row r="499" spans="1:20" x14ac:dyDescent="0.25">
      <c r="A499" s="273">
        <v>482</v>
      </c>
      <c r="B499" s="323">
        <f t="shared" si="79"/>
        <v>571.75581460725846</v>
      </c>
      <c r="D499" s="287">
        <f t="shared" si="70"/>
        <v>540.2249812739251</v>
      </c>
      <c r="F499" s="273">
        <f t="shared" si="71"/>
        <v>1</v>
      </c>
      <c r="H499" s="273">
        <f t="shared" si="72"/>
        <v>360</v>
      </c>
      <c r="J499" s="287">
        <f t="shared" si="73"/>
        <v>43.793203685517824</v>
      </c>
      <c r="L499" s="287">
        <f t="shared" si="74"/>
        <v>31.755814607258458</v>
      </c>
      <c r="M499" s="344">
        <f t="shared" si="75"/>
        <v>0.22498127392509559</v>
      </c>
      <c r="N499" s="344">
        <f t="shared" si="78"/>
        <v>43.793203685517824</v>
      </c>
      <c r="Q499" s="323">
        <f t="shared" si="76"/>
        <v>540.2249812739251</v>
      </c>
      <c r="R499" s="287">
        <f t="shared" si="77"/>
        <v>43.793203685517824</v>
      </c>
      <c r="T499" s="337"/>
    </row>
    <row r="500" spans="1:20" x14ac:dyDescent="0.25">
      <c r="A500" s="273">
        <v>483</v>
      </c>
      <c r="B500" s="323">
        <f t="shared" si="79"/>
        <v>572.75581460725846</v>
      </c>
      <c r="D500" s="287">
        <f t="shared" si="70"/>
        <v>541.15956460725852</v>
      </c>
      <c r="F500" s="273">
        <f t="shared" si="71"/>
        <v>1</v>
      </c>
      <c r="H500" s="273">
        <f t="shared" si="72"/>
        <v>360</v>
      </c>
      <c r="J500" s="287">
        <f t="shared" si="73"/>
        <v>43.308948128701715</v>
      </c>
      <c r="L500" s="287">
        <f t="shared" si="74"/>
        <v>32.755814607258458</v>
      </c>
      <c r="M500" s="344">
        <f t="shared" si="75"/>
        <v>1.1595646072585168</v>
      </c>
      <c r="N500" s="344">
        <f t="shared" si="78"/>
        <v>43.308948128701715</v>
      </c>
      <c r="Q500" s="323">
        <f t="shared" si="76"/>
        <v>541.15956460725852</v>
      </c>
      <c r="R500" s="287">
        <f t="shared" si="77"/>
        <v>43.308948128701715</v>
      </c>
      <c r="T500" s="337"/>
    </row>
    <row r="501" spans="1:20" x14ac:dyDescent="0.25">
      <c r="A501" s="273">
        <v>484</v>
      </c>
      <c r="B501" s="323">
        <f t="shared" si="79"/>
        <v>573.75581460725846</v>
      </c>
      <c r="D501" s="287">
        <f t="shared" si="70"/>
        <v>542.09414794059182</v>
      </c>
      <c r="F501" s="273">
        <f t="shared" si="71"/>
        <v>1</v>
      </c>
      <c r="H501" s="273">
        <f t="shared" si="72"/>
        <v>360</v>
      </c>
      <c r="J501" s="287">
        <f t="shared" si="73"/>
        <v>42.811500246742348</v>
      </c>
      <c r="L501" s="287">
        <f t="shared" si="74"/>
        <v>33.755814607258458</v>
      </c>
      <c r="M501" s="344">
        <f t="shared" si="75"/>
        <v>2.0941479405918244</v>
      </c>
      <c r="N501" s="344">
        <f t="shared" si="78"/>
        <v>42.811500246742348</v>
      </c>
      <c r="Q501" s="323">
        <f t="shared" si="76"/>
        <v>542.09414794059182</v>
      </c>
      <c r="R501" s="287">
        <f t="shared" si="77"/>
        <v>42.811500246742348</v>
      </c>
      <c r="T501" s="337"/>
    </row>
    <row r="502" spans="1:20" x14ac:dyDescent="0.25">
      <c r="A502" s="273">
        <v>485</v>
      </c>
      <c r="B502" s="323">
        <f t="shared" si="79"/>
        <v>574.75581460725846</v>
      </c>
      <c r="D502" s="287">
        <f t="shared" si="70"/>
        <v>543.02873127392513</v>
      </c>
      <c r="F502" s="273">
        <f t="shared" si="71"/>
        <v>1</v>
      </c>
      <c r="H502" s="273">
        <f t="shared" si="72"/>
        <v>360</v>
      </c>
      <c r="J502" s="287">
        <f t="shared" si="73"/>
        <v>42.301011567083563</v>
      </c>
      <c r="L502" s="287">
        <f t="shared" si="74"/>
        <v>34.755814607258458</v>
      </c>
      <c r="M502" s="344">
        <f t="shared" si="75"/>
        <v>3.028731273925132</v>
      </c>
      <c r="N502" s="344">
        <f t="shared" si="78"/>
        <v>42.301011567083563</v>
      </c>
      <c r="Q502" s="323">
        <f t="shared" si="76"/>
        <v>543.02873127392513</v>
      </c>
      <c r="R502" s="287">
        <f t="shared" si="77"/>
        <v>42.301011567083563</v>
      </c>
      <c r="T502" s="337"/>
    </row>
    <row r="503" spans="1:20" x14ac:dyDescent="0.25">
      <c r="A503" s="273">
        <v>486</v>
      </c>
      <c r="B503" s="323">
        <f t="shared" si="79"/>
        <v>575.75581460725846</v>
      </c>
      <c r="D503" s="287">
        <f t="shared" si="70"/>
        <v>543.96331460725844</v>
      </c>
      <c r="F503" s="273">
        <f t="shared" si="71"/>
        <v>1</v>
      </c>
      <c r="H503" s="273">
        <f t="shared" si="72"/>
        <v>360</v>
      </c>
      <c r="J503" s="287">
        <f t="shared" si="73"/>
        <v>41.7776375895223</v>
      </c>
      <c r="L503" s="287">
        <f t="shared" si="74"/>
        <v>35.755814607258458</v>
      </c>
      <c r="M503" s="344">
        <f t="shared" si="75"/>
        <v>3.9633146072584395</v>
      </c>
      <c r="N503" s="344">
        <f t="shared" si="78"/>
        <v>41.7776375895223</v>
      </c>
      <c r="Q503" s="323">
        <f t="shared" si="76"/>
        <v>543.96331460725844</v>
      </c>
      <c r="R503" s="287">
        <f t="shared" si="77"/>
        <v>41.7776375895223</v>
      </c>
      <c r="T503" s="337"/>
    </row>
    <row r="504" spans="1:20" x14ac:dyDescent="0.25">
      <c r="A504" s="273">
        <v>487</v>
      </c>
      <c r="B504" s="323">
        <f t="shared" si="79"/>
        <v>576.75581460725846</v>
      </c>
      <c r="D504" s="287">
        <f t="shared" si="70"/>
        <v>544.89789794059175</v>
      </c>
      <c r="F504" s="273">
        <f t="shared" si="71"/>
        <v>1</v>
      </c>
      <c r="H504" s="273">
        <f t="shared" si="72"/>
        <v>360</v>
      </c>
      <c r="J504" s="287">
        <f t="shared" si="73"/>
        <v>41.24153773884219</v>
      </c>
      <c r="L504" s="287">
        <f t="shared" si="74"/>
        <v>36.755814607258458</v>
      </c>
      <c r="M504" s="344">
        <f t="shared" si="75"/>
        <v>4.8978979405917471</v>
      </c>
      <c r="N504" s="344">
        <f t="shared" si="78"/>
        <v>41.24153773884219</v>
      </c>
      <c r="Q504" s="323">
        <f t="shared" si="76"/>
        <v>544.89789794059175</v>
      </c>
      <c r="R504" s="287">
        <f t="shared" si="77"/>
        <v>41.24153773884219</v>
      </c>
      <c r="T504" s="337"/>
    </row>
    <row r="505" spans="1:20" x14ac:dyDescent="0.25">
      <c r="A505" s="273">
        <v>488</v>
      </c>
      <c r="B505" s="323">
        <f t="shared" si="79"/>
        <v>577.75581460725846</v>
      </c>
      <c r="D505" s="287">
        <f t="shared" si="70"/>
        <v>545.83248127392517</v>
      </c>
      <c r="F505" s="273">
        <f t="shared" si="71"/>
        <v>1</v>
      </c>
      <c r="H505" s="273">
        <f t="shared" si="72"/>
        <v>360</v>
      </c>
      <c r="J505" s="287">
        <f t="shared" si="73"/>
        <v>40.692875316251147</v>
      </c>
      <c r="L505" s="287">
        <f t="shared" si="74"/>
        <v>37.755814607258458</v>
      </c>
      <c r="M505" s="344">
        <f t="shared" si="75"/>
        <v>5.8324812739251684</v>
      </c>
      <c r="N505" s="344">
        <f t="shared" si="78"/>
        <v>40.692875316251147</v>
      </c>
      <c r="Q505" s="323">
        <f t="shared" si="76"/>
        <v>545.83248127392517</v>
      </c>
      <c r="R505" s="287">
        <f t="shared" si="77"/>
        <v>40.692875316251147</v>
      </c>
      <c r="T505" s="337"/>
    </row>
    <row r="506" spans="1:20" x14ac:dyDescent="0.25">
      <c r="A506" s="273">
        <v>489</v>
      </c>
      <c r="B506" s="323">
        <f t="shared" si="79"/>
        <v>578.75581460725846</v>
      </c>
      <c r="D506" s="287">
        <f t="shared" si="70"/>
        <v>546.76706460725848</v>
      </c>
      <c r="F506" s="273">
        <f t="shared" si="71"/>
        <v>1</v>
      </c>
      <c r="H506" s="273">
        <f t="shared" si="72"/>
        <v>360</v>
      </c>
      <c r="J506" s="287">
        <f t="shared" si="73"/>
        <v>40.131817449637978</v>
      </c>
      <c r="L506" s="287">
        <f t="shared" si="74"/>
        <v>38.755814607258458</v>
      </c>
      <c r="M506" s="344">
        <f t="shared" si="75"/>
        <v>6.7670646072584759</v>
      </c>
      <c r="N506" s="344">
        <f t="shared" si="78"/>
        <v>40.131817449637978</v>
      </c>
      <c r="Q506" s="323">
        <f t="shared" si="76"/>
        <v>546.76706460725848</v>
      </c>
      <c r="R506" s="287">
        <f t="shared" si="77"/>
        <v>40.131817449637978</v>
      </c>
      <c r="T506" s="337"/>
    </row>
    <row r="507" spans="1:20" x14ac:dyDescent="0.25">
      <c r="A507" s="273">
        <v>490</v>
      </c>
      <c r="B507" s="323">
        <f t="shared" si="79"/>
        <v>579.75581460725846</v>
      </c>
      <c r="D507" s="287">
        <f t="shared" si="70"/>
        <v>547.70164794059178</v>
      </c>
      <c r="F507" s="273">
        <f t="shared" si="71"/>
        <v>1</v>
      </c>
      <c r="H507" s="273">
        <f t="shared" si="72"/>
        <v>360</v>
      </c>
      <c r="J507" s="287">
        <f t="shared" si="73"/>
        <v>39.558535042664005</v>
      </c>
      <c r="L507" s="287">
        <f t="shared" si="74"/>
        <v>39.755814607258458</v>
      </c>
      <c r="M507" s="344">
        <f t="shared" si="75"/>
        <v>7.7016479405917835</v>
      </c>
      <c r="N507" s="344">
        <f t="shared" si="78"/>
        <v>39.558535042664005</v>
      </c>
      <c r="Q507" s="323">
        <f t="shared" si="76"/>
        <v>547.70164794059178</v>
      </c>
      <c r="R507" s="287">
        <f t="shared" si="77"/>
        <v>39.558535042664005</v>
      </c>
      <c r="T507" s="337"/>
    </row>
    <row r="508" spans="1:20" x14ac:dyDescent="0.25">
      <c r="A508" s="273">
        <v>491</v>
      </c>
      <c r="B508" s="323">
        <f t="shared" si="79"/>
        <v>580.75581460725846</v>
      </c>
      <c r="D508" s="287">
        <f t="shared" si="70"/>
        <v>548.63623127392509</v>
      </c>
      <c r="F508" s="273">
        <f t="shared" si="71"/>
        <v>1</v>
      </c>
      <c r="H508" s="273">
        <f t="shared" si="72"/>
        <v>360</v>
      </c>
      <c r="J508" s="287">
        <f t="shared" si="73"/>
        <v>38.973202722703959</v>
      </c>
      <c r="L508" s="287">
        <f t="shared" si="74"/>
        <v>40.755814607258458</v>
      </c>
      <c r="M508" s="344">
        <f t="shared" si="75"/>
        <v>8.636231273925091</v>
      </c>
      <c r="N508" s="344">
        <f t="shared" si="78"/>
        <v>38.973202722703959</v>
      </c>
      <c r="Q508" s="323">
        <f t="shared" si="76"/>
        <v>548.63623127392509</v>
      </c>
      <c r="R508" s="287">
        <f t="shared" si="77"/>
        <v>38.973202722703959</v>
      </c>
      <c r="T508" s="337"/>
    </row>
    <row r="509" spans="1:20" x14ac:dyDescent="0.25">
      <c r="A509" s="273">
        <v>492</v>
      </c>
      <c r="B509" s="323">
        <f t="shared" si="79"/>
        <v>581.75581460725846</v>
      </c>
      <c r="D509" s="287">
        <f t="shared" si="70"/>
        <v>549.5708146072584</v>
      </c>
      <c r="F509" s="273">
        <f t="shared" si="71"/>
        <v>1</v>
      </c>
      <c r="H509" s="273">
        <f t="shared" si="72"/>
        <v>360</v>
      </c>
      <c r="J509" s="287">
        <f t="shared" si="73"/>
        <v>38.375998787652627</v>
      </c>
      <c r="L509" s="287">
        <f t="shared" si="74"/>
        <v>41.755814607258458</v>
      </c>
      <c r="M509" s="344">
        <f t="shared" si="75"/>
        <v>9.5708146072583986</v>
      </c>
      <c r="N509" s="344">
        <f t="shared" si="78"/>
        <v>38.375998787652627</v>
      </c>
      <c r="Q509" s="323">
        <f t="shared" si="76"/>
        <v>549.5708146072584</v>
      </c>
      <c r="R509" s="287">
        <f t="shared" si="77"/>
        <v>38.375998787652627</v>
      </c>
      <c r="T509" s="337"/>
    </row>
    <row r="510" spans="1:20" x14ac:dyDescent="0.25">
      <c r="A510" s="273">
        <v>493</v>
      </c>
      <c r="B510" s="323">
        <f t="shared" si="79"/>
        <v>582.75581460725846</v>
      </c>
      <c r="D510" s="287">
        <f t="shared" si="70"/>
        <v>550.50539794059182</v>
      </c>
      <c r="F510" s="273">
        <f t="shared" si="71"/>
        <v>1</v>
      </c>
      <c r="H510" s="273">
        <f t="shared" si="72"/>
        <v>360</v>
      </c>
      <c r="J510" s="287">
        <f t="shared" si="73"/>
        <v>37.76710515161399</v>
      </c>
      <c r="L510" s="287">
        <f t="shared" si="74"/>
        <v>42.755814607258458</v>
      </c>
      <c r="M510" s="344">
        <f t="shared" si="75"/>
        <v>10.50539794059182</v>
      </c>
      <c r="N510" s="344">
        <f t="shared" si="78"/>
        <v>37.76710515161399</v>
      </c>
      <c r="Q510" s="323">
        <f t="shared" si="76"/>
        <v>550.50539794059182</v>
      </c>
      <c r="R510" s="287">
        <f t="shared" si="77"/>
        <v>37.76710515161399</v>
      </c>
      <c r="T510" s="337"/>
    </row>
    <row r="511" spans="1:20" x14ac:dyDescent="0.25">
      <c r="A511" s="273">
        <v>494</v>
      </c>
      <c r="B511" s="323">
        <f t="shared" si="79"/>
        <v>583.75581460725846</v>
      </c>
      <c r="D511" s="287">
        <f t="shared" si="70"/>
        <v>551.43998127392513</v>
      </c>
      <c r="F511" s="273">
        <f t="shared" si="71"/>
        <v>1</v>
      </c>
      <c r="H511" s="273">
        <f t="shared" si="72"/>
        <v>360</v>
      </c>
      <c r="J511" s="287">
        <f t="shared" si="73"/>
        <v>37.146707289487949</v>
      </c>
      <c r="L511" s="287">
        <f t="shared" si="74"/>
        <v>43.755814607258458</v>
      </c>
      <c r="M511" s="344">
        <f t="shared" si="75"/>
        <v>11.439981273925127</v>
      </c>
      <c r="N511" s="344">
        <f t="shared" si="78"/>
        <v>37.146707289487949</v>
      </c>
      <c r="Q511" s="323">
        <f t="shared" si="76"/>
        <v>551.43998127392513</v>
      </c>
      <c r="R511" s="287">
        <f t="shared" si="77"/>
        <v>37.146707289487949</v>
      </c>
      <c r="T511" s="337"/>
    </row>
    <row r="512" spans="1:20" x14ac:dyDescent="0.25">
      <c r="A512" s="273">
        <v>495</v>
      </c>
      <c r="B512" s="323">
        <f t="shared" si="79"/>
        <v>584.75581460725846</v>
      </c>
      <c r="D512" s="287">
        <f t="shared" si="70"/>
        <v>552.37456460725843</v>
      </c>
      <c r="F512" s="273">
        <f t="shared" si="71"/>
        <v>1</v>
      </c>
      <c r="H512" s="273">
        <f t="shared" si="72"/>
        <v>360</v>
      </c>
      <c r="J512" s="287">
        <f t="shared" si="73"/>
        <v>36.514994180473295</v>
      </c>
      <c r="L512" s="287">
        <f t="shared" si="74"/>
        <v>44.755814607258458</v>
      </c>
      <c r="M512" s="344">
        <f t="shared" si="75"/>
        <v>12.374564607258435</v>
      </c>
      <c r="N512" s="344">
        <f t="shared" si="78"/>
        <v>36.514994180473295</v>
      </c>
      <c r="Q512" s="323">
        <f t="shared" si="76"/>
        <v>552.37456460725843</v>
      </c>
      <c r="R512" s="287">
        <f t="shared" si="77"/>
        <v>36.514994180473295</v>
      </c>
      <c r="T512" s="337"/>
    </row>
    <row r="513" spans="1:20" x14ac:dyDescent="0.25">
      <c r="A513" s="273">
        <v>496</v>
      </c>
      <c r="B513" s="323">
        <f t="shared" si="79"/>
        <v>585.75581460725846</v>
      </c>
      <c r="D513" s="287">
        <f t="shared" si="70"/>
        <v>553.30914794059174</v>
      </c>
      <c r="F513" s="273">
        <f t="shared" si="71"/>
        <v>1</v>
      </c>
      <c r="H513" s="273">
        <f t="shared" si="72"/>
        <v>360</v>
      </c>
      <c r="J513" s="287">
        <f t="shared" si="73"/>
        <v>35.872158250502643</v>
      </c>
      <c r="L513" s="287">
        <f t="shared" si="74"/>
        <v>45.755814607258458</v>
      </c>
      <c r="M513" s="344">
        <f t="shared" si="75"/>
        <v>13.309147940591743</v>
      </c>
      <c r="N513" s="344">
        <f t="shared" si="78"/>
        <v>35.872158250502643</v>
      </c>
      <c r="Q513" s="323">
        <f t="shared" si="76"/>
        <v>553.30914794059174</v>
      </c>
      <c r="R513" s="287">
        <f t="shared" si="77"/>
        <v>35.872158250502643</v>
      </c>
      <c r="T513" s="337"/>
    </row>
    <row r="514" spans="1:20" x14ac:dyDescent="0.25">
      <c r="A514" s="273">
        <v>497</v>
      </c>
      <c r="B514" s="323">
        <f t="shared" si="79"/>
        <v>586.75581460725846</v>
      </c>
      <c r="D514" s="287">
        <f t="shared" si="70"/>
        <v>554.24373127392516</v>
      </c>
      <c r="F514" s="273">
        <f t="shared" si="71"/>
        <v>1</v>
      </c>
      <c r="H514" s="273">
        <f t="shared" si="72"/>
        <v>360</v>
      </c>
      <c r="J514" s="287">
        <f t="shared" si="73"/>
        <v>35.218395313627418</v>
      </c>
      <c r="L514" s="287">
        <f t="shared" si="74"/>
        <v>46.755814607258458</v>
      </c>
      <c r="M514" s="344">
        <f t="shared" si="75"/>
        <v>14.243731273925164</v>
      </c>
      <c r="N514" s="344">
        <f t="shared" si="78"/>
        <v>35.218395313627418</v>
      </c>
      <c r="Q514" s="323">
        <f t="shared" si="76"/>
        <v>554.24373127392516</v>
      </c>
      <c r="R514" s="287">
        <f t="shared" si="77"/>
        <v>35.218395313627418</v>
      </c>
      <c r="T514" s="337"/>
    </row>
    <row r="515" spans="1:20" x14ac:dyDescent="0.25">
      <c r="A515" s="273">
        <v>498</v>
      </c>
      <c r="B515" s="323">
        <f t="shared" si="79"/>
        <v>587.75581460725846</v>
      </c>
      <c r="D515" s="287">
        <f t="shared" si="70"/>
        <v>555.17831460725847</v>
      </c>
      <c r="F515" s="273">
        <f t="shared" si="71"/>
        <v>1</v>
      </c>
      <c r="H515" s="273">
        <f t="shared" si="72"/>
        <v>360</v>
      </c>
      <c r="J515" s="287">
        <f t="shared" si="73"/>
        <v>34.553904512371474</v>
      </c>
      <c r="L515" s="287">
        <f t="shared" si="74"/>
        <v>47.755814607258458</v>
      </c>
      <c r="M515" s="344">
        <f t="shared" si="75"/>
        <v>15.178314607258471</v>
      </c>
      <c r="N515" s="344">
        <f t="shared" si="78"/>
        <v>34.553904512371474</v>
      </c>
      <c r="Q515" s="323">
        <f t="shared" si="76"/>
        <v>555.17831460725847</v>
      </c>
      <c r="R515" s="287">
        <f t="shared" si="77"/>
        <v>34.553904512371474</v>
      </c>
      <c r="T515" s="337"/>
    </row>
    <row r="516" spans="1:20" x14ac:dyDescent="0.25">
      <c r="A516" s="273">
        <v>499</v>
      </c>
      <c r="B516" s="323">
        <f t="shared" si="79"/>
        <v>588.75581460725846</v>
      </c>
      <c r="D516" s="287">
        <f t="shared" si="70"/>
        <v>556.11289794059178</v>
      </c>
      <c r="F516" s="273">
        <f t="shared" si="71"/>
        <v>1</v>
      </c>
      <c r="H516" s="273">
        <f t="shared" si="72"/>
        <v>360</v>
      </c>
      <c r="J516" s="287">
        <f t="shared" si="73"/>
        <v>33.878888257069811</v>
      </c>
      <c r="L516" s="287">
        <f t="shared" si="74"/>
        <v>48.755814607258458</v>
      </c>
      <c r="M516" s="344">
        <f t="shared" si="75"/>
        <v>16.112897940591779</v>
      </c>
      <c r="N516" s="344">
        <f t="shared" si="78"/>
        <v>33.878888257069811</v>
      </c>
      <c r="Q516" s="323">
        <f t="shared" si="76"/>
        <v>556.11289794059178</v>
      </c>
      <c r="R516" s="287">
        <f t="shared" si="77"/>
        <v>33.878888257069811</v>
      </c>
      <c r="T516" s="337"/>
    </row>
    <row r="517" spans="1:20" x14ac:dyDescent="0.25">
      <c r="A517" s="273">
        <v>500</v>
      </c>
      <c r="B517" s="323">
        <f t="shared" si="79"/>
        <v>589.75581460725846</v>
      </c>
      <c r="D517" s="287">
        <f t="shared" si="70"/>
        <v>557.04748127392509</v>
      </c>
      <c r="F517" s="273">
        <f t="shared" si="71"/>
        <v>1</v>
      </c>
      <c r="H517" s="273">
        <f t="shared" si="72"/>
        <v>360</v>
      </c>
      <c r="J517" s="287">
        <f t="shared" si="73"/>
        <v>33.193552164212875</v>
      </c>
      <c r="L517" s="287">
        <f t="shared" si="74"/>
        <v>49.755814607258458</v>
      </c>
      <c r="M517" s="344">
        <f t="shared" si="75"/>
        <v>17.047481273925086</v>
      </c>
      <c r="N517" s="344">
        <f t="shared" si="78"/>
        <v>33.193552164212875</v>
      </c>
      <c r="Q517" s="323">
        <f t="shared" si="76"/>
        <v>557.04748127392509</v>
      </c>
      <c r="R517" s="287">
        <f t="shared" si="77"/>
        <v>33.193552164212875</v>
      </c>
      <c r="T517" s="337"/>
    </row>
    <row r="518" spans="1:20" x14ac:dyDescent="0.25">
      <c r="A518" s="273">
        <v>501</v>
      </c>
      <c r="B518" s="323">
        <f t="shared" si="79"/>
        <v>590.75581460725846</v>
      </c>
      <c r="D518" s="287">
        <f t="shared" si="70"/>
        <v>557.98206460725851</v>
      </c>
      <c r="F518" s="273">
        <f t="shared" si="71"/>
        <v>1</v>
      </c>
      <c r="H518" s="273">
        <f t="shared" si="72"/>
        <v>360</v>
      </c>
      <c r="J518" s="287">
        <f t="shared" si="73"/>
        <v>32.498104993813634</v>
      </c>
      <c r="L518" s="287">
        <f t="shared" si="74"/>
        <v>50.755814607258458</v>
      </c>
      <c r="M518" s="344">
        <f t="shared" si="75"/>
        <v>17.982064607258508</v>
      </c>
      <c r="N518" s="344">
        <f t="shared" si="78"/>
        <v>32.498104993813634</v>
      </c>
      <c r="Q518" s="323">
        <f t="shared" si="76"/>
        <v>557.98206460725851</v>
      </c>
      <c r="R518" s="287">
        <f t="shared" si="77"/>
        <v>32.498104993813634</v>
      </c>
      <c r="T518" s="337"/>
    </row>
    <row r="519" spans="1:20" x14ac:dyDescent="0.25">
      <c r="A519" s="273">
        <v>502</v>
      </c>
      <c r="B519" s="323">
        <f t="shared" si="79"/>
        <v>591.75581460725846</v>
      </c>
      <c r="D519" s="287">
        <f t="shared" si="70"/>
        <v>558.91664794059182</v>
      </c>
      <c r="F519" s="273">
        <f t="shared" si="71"/>
        <v>1</v>
      </c>
      <c r="H519" s="273">
        <f t="shared" si="72"/>
        <v>360</v>
      </c>
      <c r="J519" s="287">
        <f t="shared" si="73"/>
        <v>31.792758585816994</v>
      </c>
      <c r="L519" s="287">
        <f t="shared" si="74"/>
        <v>51.755814607258458</v>
      </c>
      <c r="M519" s="344">
        <f t="shared" si="75"/>
        <v>18.916647940591815</v>
      </c>
      <c r="N519" s="344">
        <f t="shared" si="78"/>
        <v>31.792758585816994</v>
      </c>
      <c r="Q519" s="323">
        <f t="shared" si="76"/>
        <v>558.91664794059182</v>
      </c>
      <c r="R519" s="287">
        <f t="shared" si="77"/>
        <v>31.792758585816994</v>
      </c>
      <c r="T519" s="337"/>
    </row>
    <row r="520" spans="1:20" x14ac:dyDescent="0.25">
      <c r="A520" s="273">
        <v>503</v>
      </c>
      <c r="B520" s="323">
        <f t="shared" si="79"/>
        <v>592.75581460725846</v>
      </c>
      <c r="D520" s="287">
        <f t="shared" si="70"/>
        <v>559.85123127392512</v>
      </c>
      <c r="F520" s="273">
        <f t="shared" si="71"/>
        <v>1</v>
      </c>
      <c r="H520" s="273">
        <f t="shared" si="72"/>
        <v>360</v>
      </c>
      <c r="J520" s="287">
        <f t="shared" si="73"/>
        <v>31.077727795571818</v>
      </c>
      <c r="L520" s="287">
        <f t="shared" si="74"/>
        <v>52.755814607258458</v>
      </c>
      <c r="M520" s="344">
        <f t="shared" si="75"/>
        <v>19.851231273925123</v>
      </c>
      <c r="N520" s="344">
        <f t="shared" si="78"/>
        <v>31.077727795571818</v>
      </c>
      <c r="Q520" s="323">
        <f t="shared" si="76"/>
        <v>559.85123127392512</v>
      </c>
      <c r="R520" s="287">
        <f t="shared" si="77"/>
        <v>31.077727795571818</v>
      </c>
      <c r="T520" s="337"/>
    </row>
    <row r="521" spans="1:20" x14ac:dyDescent="0.25">
      <c r="A521" s="273">
        <v>504</v>
      </c>
      <c r="B521" s="323">
        <f t="shared" si="79"/>
        <v>593.75581460725846</v>
      </c>
      <c r="D521" s="287">
        <f t="shared" si="70"/>
        <v>560.78581460725843</v>
      </c>
      <c r="F521" s="273">
        <f t="shared" si="71"/>
        <v>1</v>
      </c>
      <c r="H521" s="273">
        <f t="shared" si="72"/>
        <v>360</v>
      </c>
      <c r="J521" s="287">
        <f t="shared" si="73"/>
        <v>30.353230428383323</v>
      </c>
      <c r="L521" s="287">
        <f t="shared" si="74"/>
        <v>53.755814607258458</v>
      </c>
      <c r="M521" s="344">
        <f t="shared" si="75"/>
        <v>20.78581460725843</v>
      </c>
      <c r="N521" s="344">
        <f t="shared" si="78"/>
        <v>30.353230428383323</v>
      </c>
      <c r="Q521" s="323">
        <f t="shared" si="76"/>
        <v>560.78581460725843</v>
      </c>
      <c r="R521" s="287">
        <f t="shared" si="77"/>
        <v>30.353230428383323</v>
      </c>
      <c r="T521" s="337"/>
    </row>
    <row r="522" spans="1:20" x14ac:dyDescent="0.25">
      <c r="A522" s="273">
        <v>505</v>
      </c>
      <c r="B522" s="323">
        <f t="shared" si="79"/>
        <v>594.75581460725846</v>
      </c>
      <c r="D522" s="287">
        <f t="shared" si="70"/>
        <v>561.72039794059174</v>
      </c>
      <c r="F522" s="273">
        <f t="shared" si="71"/>
        <v>1</v>
      </c>
      <c r="H522" s="273">
        <f t="shared" si="72"/>
        <v>360</v>
      </c>
      <c r="J522" s="287">
        <f t="shared" si="73"/>
        <v>29.619487173168007</v>
      </c>
      <c r="L522" s="287">
        <f t="shared" si="74"/>
        <v>54.755814607258458</v>
      </c>
      <c r="M522" s="344">
        <f t="shared" si="75"/>
        <v>21.720397940591738</v>
      </c>
      <c r="N522" s="344">
        <f t="shared" si="78"/>
        <v>29.619487173168007</v>
      </c>
      <c r="Q522" s="323">
        <f t="shared" si="76"/>
        <v>561.72039794059174</v>
      </c>
      <c r="R522" s="287">
        <f t="shared" si="77"/>
        <v>29.619487173168007</v>
      </c>
      <c r="T522" s="337"/>
    </row>
    <row r="523" spans="1:20" x14ac:dyDescent="0.25">
      <c r="A523" s="273">
        <v>506</v>
      </c>
      <c r="B523" s="323">
        <f t="shared" si="79"/>
        <v>595.75581460725846</v>
      </c>
      <c r="D523" s="287">
        <f t="shared" si="70"/>
        <v>562.65498127392516</v>
      </c>
      <c r="F523" s="273">
        <f t="shared" si="71"/>
        <v>1</v>
      </c>
      <c r="H523" s="273">
        <f t="shared" si="72"/>
        <v>360</v>
      </c>
      <c r="J523" s="287">
        <f t="shared" si="73"/>
        <v>28.8767215352294</v>
      </c>
      <c r="L523" s="287">
        <f t="shared" si="74"/>
        <v>55.755814607258458</v>
      </c>
      <c r="M523" s="344">
        <f t="shared" si="75"/>
        <v>22.654981273925159</v>
      </c>
      <c r="N523" s="344">
        <f t="shared" si="78"/>
        <v>28.8767215352294</v>
      </c>
      <c r="Q523" s="323">
        <f t="shared" si="76"/>
        <v>562.65498127392516</v>
      </c>
      <c r="R523" s="287">
        <f t="shared" si="77"/>
        <v>28.8767215352294</v>
      </c>
      <c r="T523" s="337"/>
    </row>
    <row r="524" spans="1:20" x14ac:dyDescent="0.25">
      <c r="A524" s="273">
        <v>507</v>
      </c>
      <c r="B524" s="323">
        <f t="shared" si="79"/>
        <v>596.75581460725846</v>
      </c>
      <c r="D524" s="287">
        <f t="shared" si="70"/>
        <v>563.58956460725847</v>
      </c>
      <c r="F524" s="273">
        <f t="shared" si="71"/>
        <v>1</v>
      </c>
      <c r="H524" s="273">
        <f t="shared" si="72"/>
        <v>360</v>
      </c>
      <c r="J524" s="287">
        <f t="shared" si="73"/>
        <v>28.125159768175997</v>
      </c>
      <c r="L524" s="287">
        <f t="shared" si="74"/>
        <v>56.755814607258458</v>
      </c>
      <c r="M524" s="344">
        <f t="shared" si="75"/>
        <v>23.589564607258467</v>
      </c>
      <c r="N524" s="344">
        <f t="shared" si="78"/>
        <v>28.125159768175997</v>
      </c>
      <c r="Q524" s="323">
        <f t="shared" si="76"/>
        <v>563.58956460725847</v>
      </c>
      <c r="R524" s="287">
        <f t="shared" si="77"/>
        <v>28.125159768175997</v>
      </c>
      <c r="T524" s="337"/>
    </row>
    <row r="525" spans="1:20" x14ac:dyDescent="0.25">
      <c r="A525" s="273">
        <v>508</v>
      </c>
      <c r="B525" s="323">
        <f t="shared" si="79"/>
        <v>597.75581460725846</v>
      </c>
      <c r="D525" s="287">
        <f t="shared" si="70"/>
        <v>564.52414794059177</v>
      </c>
      <c r="F525" s="273">
        <f t="shared" si="71"/>
        <v>1</v>
      </c>
      <c r="H525" s="273">
        <f t="shared" si="72"/>
        <v>360</v>
      </c>
      <c r="J525" s="287">
        <f t="shared" si="73"/>
        <v>27.365030805002679</v>
      </c>
      <c r="L525" s="287">
        <f t="shared" si="74"/>
        <v>57.755814607258458</v>
      </c>
      <c r="M525" s="344">
        <f t="shared" si="75"/>
        <v>24.524147940591774</v>
      </c>
      <c r="N525" s="344">
        <f t="shared" si="78"/>
        <v>27.365030805002679</v>
      </c>
      <c r="Q525" s="323">
        <f t="shared" si="76"/>
        <v>564.52414794059177</v>
      </c>
      <c r="R525" s="287">
        <f t="shared" si="77"/>
        <v>27.365030805002679</v>
      </c>
      <c r="T525" s="337"/>
    </row>
    <row r="526" spans="1:20" x14ac:dyDescent="0.25">
      <c r="A526" s="273">
        <v>509</v>
      </c>
      <c r="B526" s="323">
        <f t="shared" si="79"/>
        <v>598.75581460725846</v>
      </c>
      <c r="D526" s="287">
        <f t="shared" si="70"/>
        <v>565.45873127392508</v>
      </c>
      <c r="F526" s="273">
        <f t="shared" si="71"/>
        <v>1</v>
      </c>
      <c r="H526" s="273">
        <f t="shared" si="72"/>
        <v>360</v>
      </c>
      <c r="J526" s="287">
        <f t="shared" si="73"/>
        <v>26.596566188355219</v>
      </c>
      <c r="L526" s="287">
        <f t="shared" si="74"/>
        <v>58.755814607258458</v>
      </c>
      <c r="M526" s="344">
        <f t="shared" si="75"/>
        <v>25.458731273925082</v>
      </c>
      <c r="N526" s="344">
        <f t="shared" si="78"/>
        <v>26.596566188355219</v>
      </c>
      <c r="Q526" s="323">
        <f t="shared" si="76"/>
        <v>565.45873127392508</v>
      </c>
      <c r="R526" s="287">
        <f t="shared" si="77"/>
        <v>26.596566188355219</v>
      </c>
      <c r="T526" s="337"/>
    </row>
    <row r="527" spans="1:20" x14ac:dyDescent="0.25">
      <c r="A527" s="273">
        <v>510</v>
      </c>
      <c r="B527" s="323">
        <f t="shared" si="79"/>
        <v>599.75581460725846</v>
      </c>
      <c r="D527" s="287">
        <f t="shared" si="70"/>
        <v>566.3933146072585</v>
      </c>
      <c r="F527" s="273">
        <f t="shared" si="71"/>
        <v>1</v>
      </c>
      <c r="H527" s="273">
        <f t="shared" si="72"/>
        <v>360</v>
      </c>
      <c r="J527" s="287">
        <f t="shared" si="73"/>
        <v>25.81999999999999</v>
      </c>
      <c r="L527" s="287">
        <f t="shared" si="74"/>
        <v>59.755814607258458</v>
      </c>
      <c r="M527" s="344">
        <f t="shared" si="75"/>
        <v>26.393314607258503</v>
      </c>
      <c r="N527" s="344">
        <f t="shared" si="78"/>
        <v>25.81999999999999</v>
      </c>
      <c r="Q527" s="323">
        <f t="shared" si="76"/>
        <v>566.3933146072585</v>
      </c>
      <c r="R527" s="287">
        <f t="shared" si="77"/>
        <v>25.81999999999999</v>
      </c>
      <c r="T527" s="337"/>
    </row>
    <row r="528" spans="1:20" x14ac:dyDescent="0.25">
      <c r="A528" s="273">
        <v>511</v>
      </c>
      <c r="B528" s="323">
        <f t="shared" si="79"/>
        <v>600.75581460725846</v>
      </c>
      <c r="D528" s="287">
        <f t="shared" si="70"/>
        <v>567.32789794059181</v>
      </c>
      <c r="F528" s="273">
        <f t="shared" si="71"/>
        <v>1</v>
      </c>
      <c r="H528" s="273">
        <f t="shared" si="72"/>
        <v>360</v>
      </c>
      <c r="J528" s="287">
        <f t="shared" si="73"/>
        <v>25.035568789520884</v>
      </c>
      <c r="L528" s="287">
        <f t="shared" si="74"/>
        <v>60.755814607258458</v>
      </c>
      <c r="M528" s="344">
        <f t="shared" si="75"/>
        <v>27.327897940591811</v>
      </c>
      <c r="N528" s="344">
        <f t="shared" si="78"/>
        <v>25.035568789520884</v>
      </c>
      <c r="Q528" s="323">
        <f t="shared" si="76"/>
        <v>567.32789794059181</v>
      </c>
      <c r="R528" s="287">
        <f t="shared" si="77"/>
        <v>25.035568789520884</v>
      </c>
      <c r="T528" s="337"/>
    </row>
    <row r="529" spans="1:20" x14ac:dyDescent="0.25">
      <c r="A529" s="273">
        <v>512</v>
      </c>
      <c r="B529" s="323">
        <f t="shared" si="79"/>
        <v>601.75581460725846</v>
      </c>
      <c r="D529" s="287">
        <f t="shared" ref="D529:D592" si="80">B529-A529/360*$E$11</f>
        <v>568.26248127392512</v>
      </c>
      <c r="F529" s="273">
        <f t="shared" ref="F529:F592" si="81">INT(B529/360)</f>
        <v>1</v>
      </c>
      <c r="H529" s="273">
        <f t="shared" ref="H529:H592" si="82">F529*360</f>
        <v>360</v>
      </c>
      <c r="J529" s="287">
        <f t="shared" ref="J529:J592" si="83">SIN(RADIANS(A529))*$E$7</f>
        <v>24.243511502263406</v>
      </c>
      <c r="L529" s="287">
        <f t="shared" ref="L529:L592" si="84">B529-H529-180</f>
        <v>61.755814607258458</v>
      </c>
      <c r="M529" s="344">
        <f t="shared" ref="M529:M592" si="85">D529-INT(D529/360)*360-180</f>
        <v>28.262481273925118</v>
      </c>
      <c r="N529" s="344">
        <f t="shared" si="78"/>
        <v>24.243511502263406</v>
      </c>
      <c r="Q529" s="323">
        <f t="shared" ref="Q529:Q592" si="86">D529</f>
        <v>568.26248127392512</v>
      </c>
      <c r="R529" s="287">
        <f t="shared" ref="R529:R592" si="87">N529</f>
        <v>24.243511502263406</v>
      </c>
      <c r="T529" s="337"/>
    </row>
    <row r="530" spans="1:20" x14ac:dyDescent="0.25">
      <c r="A530" s="273">
        <v>513</v>
      </c>
      <c r="B530" s="323">
        <f t="shared" si="79"/>
        <v>602.75581460725846</v>
      </c>
      <c r="D530" s="287">
        <f t="shared" si="80"/>
        <v>569.19706460725843</v>
      </c>
      <c r="F530" s="273">
        <f t="shared" si="81"/>
        <v>1</v>
      </c>
      <c r="H530" s="273">
        <f t="shared" si="82"/>
        <v>360</v>
      </c>
      <c r="J530" s="287">
        <f t="shared" si="83"/>
        <v>23.44406940655017</v>
      </c>
      <c r="L530" s="287">
        <f t="shared" si="84"/>
        <v>62.755814607258458</v>
      </c>
      <c r="M530" s="344">
        <f t="shared" si="85"/>
        <v>29.197064607258426</v>
      </c>
      <c r="N530" s="344">
        <f t="shared" ref="N530:N593" si="88">J530</f>
        <v>23.44406940655017</v>
      </c>
      <c r="Q530" s="323">
        <f t="shared" si="86"/>
        <v>569.19706460725843</v>
      </c>
      <c r="R530" s="287">
        <f t="shared" si="87"/>
        <v>23.44406940655017</v>
      </c>
      <c r="T530" s="337"/>
    </row>
    <row r="531" spans="1:20" x14ac:dyDescent="0.25">
      <c r="A531" s="273">
        <v>514</v>
      </c>
      <c r="B531" s="323">
        <f t="shared" ref="B531:B594" si="89">$B$17+A531</f>
        <v>603.75581460725846</v>
      </c>
      <c r="D531" s="287">
        <f t="shared" si="80"/>
        <v>570.13164794059185</v>
      </c>
      <c r="F531" s="273">
        <f t="shared" si="81"/>
        <v>1</v>
      </c>
      <c r="H531" s="273">
        <f t="shared" si="82"/>
        <v>360</v>
      </c>
      <c r="J531" s="287">
        <f t="shared" si="83"/>
        <v>22.637486020187982</v>
      </c>
      <c r="L531" s="287">
        <f t="shared" si="84"/>
        <v>63.755814607258458</v>
      </c>
      <c r="M531" s="344">
        <f t="shared" si="85"/>
        <v>30.131647940591847</v>
      </c>
      <c r="N531" s="344">
        <f t="shared" si="88"/>
        <v>22.637486020187982</v>
      </c>
      <c r="Q531" s="323">
        <f t="shared" si="86"/>
        <v>570.13164794059185</v>
      </c>
      <c r="R531" s="287">
        <f t="shared" si="87"/>
        <v>22.637486020187982</v>
      </c>
      <c r="T531" s="337"/>
    </row>
    <row r="532" spans="1:20" x14ac:dyDescent="0.25">
      <c r="A532" s="273">
        <v>515</v>
      </c>
      <c r="B532" s="323">
        <f t="shared" si="89"/>
        <v>604.75581460725846</v>
      </c>
      <c r="D532" s="287">
        <f t="shared" si="80"/>
        <v>571.06623127392515</v>
      </c>
      <c r="F532" s="273">
        <f t="shared" si="81"/>
        <v>1</v>
      </c>
      <c r="H532" s="273">
        <f t="shared" si="82"/>
        <v>360</v>
      </c>
      <c r="J532" s="287">
        <f t="shared" si="83"/>
        <v>21.824007036289714</v>
      </c>
      <c r="L532" s="287">
        <f t="shared" si="84"/>
        <v>64.755814607258458</v>
      </c>
      <c r="M532" s="344">
        <f t="shared" si="85"/>
        <v>31.066231273925155</v>
      </c>
      <c r="N532" s="344">
        <f t="shared" si="88"/>
        <v>21.824007036289714</v>
      </c>
      <c r="Q532" s="323">
        <f t="shared" si="86"/>
        <v>571.06623127392515</v>
      </c>
      <c r="R532" s="287">
        <f t="shared" si="87"/>
        <v>21.824007036289714</v>
      </c>
      <c r="T532" s="337"/>
    </row>
    <row r="533" spans="1:20" x14ac:dyDescent="0.25">
      <c r="A533" s="273">
        <v>516</v>
      </c>
      <c r="B533" s="323">
        <f t="shared" si="89"/>
        <v>605.75581460725846</v>
      </c>
      <c r="D533" s="287">
        <f t="shared" si="80"/>
        <v>572.00081460725846</v>
      </c>
      <c r="F533" s="273">
        <f t="shared" si="81"/>
        <v>1</v>
      </c>
      <c r="H533" s="273">
        <f t="shared" si="82"/>
        <v>360</v>
      </c>
      <c r="J533" s="287">
        <f t="shared" si="83"/>
        <v>21.003880248434371</v>
      </c>
      <c r="L533" s="287">
        <f t="shared" si="84"/>
        <v>65.755814607258458</v>
      </c>
      <c r="M533" s="344">
        <f t="shared" si="85"/>
        <v>32.000814607258462</v>
      </c>
      <c r="N533" s="344">
        <f t="shared" si="88"/>
        <v>21.003880248434371</v>
      </c>
      <c r="Q533" s="323">
        <f t="shared" si="86"/>
        <v>572.00081460725846</v>
      </c>
      <c r="R533" s="287">
        <f t="shared" si="87"/>
        <v>21.003880248434371</v>
      </c>
      <c r="T533" s="337"/>
    </row>
    <row r="534" spans="1:20" x14ac:dyDescent="0.25">
      <c r="A534" s="273">
        <v>517</v>
      </c>
      <c r="B534" s="323">
        <f t="shared" si="89"/>
        <v>606.75581460725846</v>
      </c>
      <c r="D534" s="287">
        <f t="shared" si="80"/>
        <v>572.93539794059177</v>
      </c>
      <c r="F534" s="273">
        <f t="shared" si="81"/>
        <v>1</v>
      </c>
      <c r="H534" s="273">
        <f t="shared" si="82"/>
        <v>360</v>
      </c>
      <c r="J534" s="287">
        <f t="shared" si="83"/>
        <v>20.177355475186108</v>
      </c>
      <c r="L534" s="287">
        <f t="shared" si="84"/>
        <v>66.755814607258458</v>
      </c>
      <c r="M534" s="344">
        <f t="shared" si="85"/>
        <v>32.93539794059177</v>
      </c>
      <c r="N534" s="344">
        <f t="shared" si="88"/>
        <v>20.177355475186108</v>
      </c>
      <c r="Q534" s="323">
        <f t="shared" si="86"/>
        <v>572.93539794059177</v>
      </c>
      <c r="R534" s="287">
        <f t="shared" si="87"/>
        <v>20.177355475186108</v>
      </c>
      <c r="T534" s="337"/>
    </row>
    <row r="535" spans="1:20" x14ac:dyDescent="0.25">
      <c r="A535" s="273">
        <v>518</v>
      </c>
      <c r="B535" s="323">
        <f t="shared" si="89"/>
        <v>607.75581460725846</v>
      </c>
      <c r="D535" s="287">
        <f t="shared" si="80"/>
        <v>573.86998127392508</v>
      </c>
      <c r="F535" s="273">
        <f t="shared" si="81"/>
        <v>1</v>
      </c>
      <c r="H535" s="273">
        <f t="shared" si="82"/>
        <v>360</v>
      </c>
      <c r="J535" s="287">
        <f t="shared" si="83"/>
        <v>19.344684483997675</v>
      </c>
      <c r="L535" s="287">
        <f t="shared" si="84"/>
        <v>67.755814607258458</v>
      </c>
      <c r="M535" s="344">
        <f t="shared" si="85"/>
        <v>33.869981273925077</v>
      </c>
      <c r="N535" s="344">
        <f t="shared" si="88"/>
        <v>19.344684483997675</v>
      </c>
      <c r="Q535" s="323">
        <f t="shared" si="86"/>
        <v>573.86998127392508</v>
      </c>
      <c r="R535" s="287">
        <f t="shared" si="87"/>
        <v>19.344684483997675</v>
      </c>
      <c r="T535" s="337"/>
    </row>
    <row r="536" spans="1:20" x14ac:dyDescent="0.25">
      <c r="A536" s="273">
        <v>519</v>
      </c>
      <c r="B536" s="323">
        <f t="shared" si="89"/>
        <v>608.75581460725846</v>
      </c>
      <c r="D536" s="287">
        <f t="shared" si="80"/>
        <v>574.8045646072585</v>
      </c>
      <c r="F536" s="273">
        <f t="shared" si="81"/>
        <v>1</v>
      </c>
      <c r="H536" s="273">
        <f t="shared" si="82"/>
        <v>360</v>
      </c>
      <c r="J536" s="287">
        <f t="shared" si="83"/>
        <v>18.506120914519336</v>
      </c>
      <c r="L536" s="287">
        <f t="shared" si="84"/>
        <v>68.755814607258458</v>
      </c>
      <c r="M536" s="344">
        <f t="shared" si="85"/>
        <v>34.804564607258499</v>
      </c>
      <c r="N536" s="344">
        <f t="shared" si="88"/>
        <v>18.506120914519336</v>
      </c>
      <c r="Q536" s="323">
        <f t="shared" si="86"/>
        <v>574.8045646072585</v>
      </c>
      <c r="R536" s="287">
        <f t="shared" si="87"/>
        <v>18.506120914519336</v>
      </c>
      <c r="T536" s="337"/>
    </row>
    <row r="537" spans="1:20" x14ac:dyDescent="0.25">
      <c r="A537" s="273">
        <v>520</v>
      </c>
      <c r="B537" s="323">
        <f t="shared" si="89"/>
        <v>609.75581460725846</v>
      </c>
      <c r="D537" s="287">
        <f t="shared" si="80"/>
        <v>575.73914794059181</v>
      </c>
      <c r="F537" s="273">
        <f t="shared" si="81"/>
        <v>1</v>
      </c>
      <c r="H537" s="273">
        <f t="shared" si="82"/>
        <v>360</v>
      </c>
      <c r="J537" s="287">
        <f t="shared" si="83"/>
        <v>17.661920201337534</v>
      </c>
      <c r="L537" s="287">
        <f t="shared" si="84"/>
        <v>69.755814607258458</v>
      </c>
      <c r="M537" s="344">
        <f t="shared" si="85"/>
        <v>35.739147940591806</v>
      </c>
      <c r="N537" s="344">
        <f t="shared" si="88"/>
        <v>17.661920201337534</v>
      </c>
      <c r="Q537" s="323">
        <f t="shared" si="86"/>
        <v>575.73914794059181</v>
      </c>
      <c r="R537" s="287">
        <f t="shared" si="87"/>
        <v>17.661920201337534</v>
      </c>
      <c r="T537" s="337"/>
    </row>
    <row r="538" spans="1:20" x14ac:dyDescent="0.25">
      <c r="A538" s="273">
        <v>521</v>
      </c>
      <c r="B538" s="323">
        <f t="shared" si="89"/>
        <v>610.75581460725846</v>
      </c>
      <c r="D538" s="287">
        <f t="shared" si="80"/>
        <v>576.67373127392511</v>
      </c>
      <c r="F538" s="273">
        <f t="shared" si="81"/>
        <v>1</v>
      </c>
      <c r="H538" s="273">
        <f t="shared" si="82"/>
        <v>360</v>
      </c>
      <c r="J538" s="287">
        <f t="shared" si="83"/>
        <v>16.812339496167535</v>
      </c>
      <c r="L538" s="287">
        <f t="shared" si="84"/>
        <v>70.755814607258458</v>
      </c>
      <c r="M538" s="344">
        <f t="shared" si="85"/>
        <v>36.673731273925114</v>
      </c>
      <c r="N538" s="344">
        <f t="shared" si="88"/>
        <v>16.812339496167535</v>
      </c>
      <c r="Q538" s="323">
        <f t="shared" si="86"/>
        <v>576.67373127392511</v>
      </c>
      <c r="R538" s="287">
        <f t="shared" si="87"/>
        <v>16.812339496167535</v>
      </c>
      <c r="T538" s="337"/>
    </row>
    <row r="539" spans="1:20" x14ac:dyDescent="0.25">
      <c r="A539" s="273">
        <v>522</v>
      </c>
      <c r="B539" s="323">
        <f t="shared" si="89"/>
        <v>611.75581460725846</v>
      </c>
      <c r="D539" s="287">
        <f t="shared" si="80"/>
        <v>577.60831460725842</v>
      </c>
      <c r="F539" s="273">
        <f t="shared" si="81"/>
        <v>1</v>
      </c>
      <c r="H539" s="273">
        <f t="shared" si="82"/>
        <v>360</v>
      </c>
      <c r="J539" s="287">
        <f t="shared" si="83"/>
        <v>15.957637589522303</v>
      </c>
      <c r="L539" s="287">
        <f t="shared" si="84"/>
        <v>71.755814607258458</v>
      </c>
      <c r="M539" s="344">
        <f t="shared" si="85"/>
        <v>37.608314607258421</v>
      </c>
      <c r="N539" s="344">
        <f t="shared" si="88"/>
        <v>15.957637589522303</v>
      </c>
      <c r="Q539" s="323">
        <f t="shared" si="86"/>
        <v>577.60831460725842</v>
      </c>
      <c r="R539" s="287">
        <f t="shared" si="87"/>
        <v>15.957637589522303</v>
      </c>
      <c r="T539" s="337"/>
    </row>
    <row r="540" spans="1:20" x14ac:dyDescent="0.25">
      <c r="A540" s="273">
        <v>523</v>
      </c>
      <c r="B540" s="323">
        <f t="shared" si="89"/>
        <v>612.75581460725846</v>
      </c>
      <c r="D540" s="287">
        <f t="shared" si="80"/>
        <v>578.54289794059184</v>
      </c>
      <c r="F540" s="273">
        <f t="shared" si="81"/>
        <v>1</v>
      </c>
      <c r="H540" s="273">
        <f t="shared" si="82"/>
        <v>360</v>
      </c>
      <c r="J540" s="287">
        <f t="shared" si="83"/>
        <v>15.098074831882107</v>
      </c>
      <c r="L540" s="287">
        <f t="shared" si="84"/>
        <v>72.755814607258458</v>
      </c>
      <c r="M540" s="344">
        <f t="shared" si="85"/>
        <v>38.542897940591843</v>
      </c>
      <c r="N540" s="344">
        <f t="shared" si="88"/>
        <v>15.098074831882107</v>
      </c>
      <c r="Q540" s="323">
        <f t="shared" si="86"/>
        <v>578.54289794059184</v>
      </c>
      <c r="R540" s="287">
        <f t="shared" si="87"/>
        <v>15.098074831882107</v>
      </c>
      <c r="T540" s="337"/>
    </row>
    <row r="541" spans="1:20" x14ac:dyDescent="0.25">
      <c r="A541" s="273">
        <v>524</v>
      </c>
      <c r="B541" s="323">
        <f t="shared" si="89"/>
        <v>613.75581460725846</v>
      </c>
      <c r="D541" s="287">
        <f t="shared" si="80"/>
        <v>579.47748127392515</v>
      </c>
      <c r="F541" s="273">
        <f t="shared" si="81"/>
        <v>1</v>
      </c>
      <c r="H541" s="273">
        <f t="shared" si="82"/>
        <v>360</v>
      </c>
      <c r="J541" s="287">
        <f t="shared" si="83"/>
        <v>14.233913054389875</v>
      </c>
      <c r="L541" s="287">
        <f t="shared" si="84"/>
        <v>73.755814607258458</v>
      </c>
      <c r="M541" s="344">
        <f t="shared" si="85"/>
        <v>39.47748127392515</v>
      </c>
      <c r="N541" s="344">
        <f t="shared" si="88"/>
        <v>14.233913054389875</v>
      </c>
      <c r="Q541" s="323">
        <f t="shared" si="86"/>
        <v>579.47748127392515</v>
      </c>
      <c r="R541" s="287">
        <f t="shared" si="87"/>
        <v>14.233913054389875</v>
      </c>
      <c r="T541" s="337"/>
    </row>
    <row r="542" spans="1:20" x14ac:dyDescent="0.25">
      <c r="A542" s="273">
        <v>525</v>
      </c>
      <c r="B542" s="323">
        <f t="shared" si="89"/>
        <v>614.75581460725846</v>
      </c>
      <c r="D542" s="287">
        <f t="shared" si="80"/>
        <v>580.41206460725846</v>
      </c>
      <c r="F542" s="273">
        <f t="shared" si="81"/>
        <v>1</v>
      </c>
      <c r="H542" s="273">
        <f t="shared" si="82"/>
        <v>360</v>
      </c>
      <c r="J542" s="287">
        <f t="shared" si="83"/>
        <v>13.365415489094174</v>
      </c>
      <c r="L542" s="287">
        <f t="shared" si="84"/>
        <v>74.755814607258458</v>
      </c>
      <c r="M542" s="344">
        <f t="shared" si="85"/>
        <v>40.412064607258458</v>
      </c>
      <c r="N542" s="344">
        <f t="shared" si="88"/>
        <v>13.365415489094174</v>
      </c>
      <c r="Q542" s="323">
        <f t="shared" si="86"/>
        <v>580.41206460725846</v>
      </c>
      <c r="R542" s="287">
        <f t="shared" si="87"/>
        <v>13.365415489094174</v>
      </c>
      <c r="T542" s="337"/>
    </row>
    <row r="543" spans="1:20" x14ac:dyDescent="0.25">
      <c r="A543" s="273">
        <v>526</v>
      </c>
      <c r="B543" s="323">
        <f t="shared" si="89"/>
        <v>615.75581460725846</v>
      </c>
      <c r="D543" s="287">
        <f t="shared" si="80"/>
        <v>581.34664794059177</v>
      </c>
      <c r="F543" s="273">
        <f t="shared" si="81"/>
        <v>1</v>
      </c>
      <c r="H543" s="273">
        <f t="shared" si="82"/>
        <v>360</v>
      </c>
      <c r="J543" s="287">
        <f t="shared" si="83"/>
        <v>12.492846688766811</v>
      </c>
      <c r="L543" s="287">
        <f t="shared" si="84"/>
        <v>75.755814607258458</v>
      </c>
      <c r="M543" s="344">
        <f t="shared" si="85"/>
        <v>41.346647940591765</v>
      </c>
      <c r="N543" s="344">
        <f t="shared" si="88"/>
        <v>12.492846688766811</v>
      </c>
      <c r="Q543" s="323">
        <f t="shared" si="86"/>
        <v>581.34664794059177</v>
      </c>
      <c r="R543" s="287">
        <f t="shared" si="87"/>
        <v>12.492846688766811</v>
      </c>
      <c r="T543" s="337"/>
    </row>
    <row r="544" spans="1:20" x14ac:dyDescent="0.25">
      <c r="A544" s="273">
        <v>527</v>
      </c>
      <c r="B544" s="323">
        <f t="shared" si="89"/>
        <v>616.75581460725846</v>
      </c>
      <c r="D544" s="287">
        <f t="shared" si="80"/>
        <v>582.28123127392507</v>
      </c>
      <c r="F544" s="273">
        <f t="shared" si="81"/>
        <v>1</v>
      </c>
      <c r="H544" s="273">
        <f t="shared" si="82"/>
        <v>360</v>
      </c>
      <c r="J544" s="287">
        <f t="shared" si="83"/>
        <v>11.616472446317212</v>
      </c>
      <c r="L544" s="287">
        <f t="shared" si="84"/>
        <v>76.755814607258458</v>
      </c>
      <c r="M544" s="344">
        <f t="shared" si="85"/>
        <v>42.281231273925073</v>
      </c>
      <c r="N544" s="344">
        <f t="shared" si="88"/>
        <v>11.616472446317212</v>
      </c>
      <c r="Q544" s="323">
        <f t="shared" si="86"/>
        <v>582.28123127392507</v>
      </c>
      <c r="R544" s="287">
        <f t="shared" si="87"/>
        <v>11.616472446317212</v>
      </c>
      <c r="T544" s="337"/>
    </row>
    <row r="545" spans="1:20" x14ac:dyDescent="0.25">
      <c r="A545" s="273">
        <v>528</v>
      </c>
      <c r="B545" s="323">
        <f t="shared" si="89"/>
        <v>617.75581460725846</v>
      </c>
      <c r="D545" s="287">
        <f t="shared" si="80"/>
        <v>583.21581460725849</v>
      </c>
      <c r="F545" s="273">
        <f t="shared" si="81"/>
        <v>1</v>
      </c>
      <c r="H545" s="273">
        <f t="shared" si="82"/>
        <v>360</v>
      </c>
      <c r="J545" s="287">
        <f t="shared" si="83"/>
        <v>10.736559713829081</v>
      </c>
      <c r="L545" s="287">
        <f t="shared" si="84"/>
        <v>77.755814607258458</v>
      </c>
      <c r="M545" s="344">
        <f t="shared" si="85"/>
        <v>43.215814607258494</v>
      </c>
      <c r="N545" s="344">
        <f t="shared" si="88"/>
        <v>10.736559713829081</v>
      </c>
      <c r="Q545" s="323">
        <f t="shared" si="86"/>
        <v>583.21581460725849</v>
      </c>
      <c r="R545" s="287">
        <f t="shared" si="87"/>
        <v>10.736559713829081</v>
      </c>
      <c r="T545" s="337"/>
    </row>
    <row r="546" spans="1:20" x14ac:dyDescent="0.25">
      <c r="A546" s="273">
        <v>529</v>
      </c>
      <c r="B546" s="323">
        <f t="shared" si="89"/>
        <v>618.75581460725846</v>
      </c>
      <c r="D546" s="287">
        <f t="shared" si="80"/>
        <v>584.1503979405918</v>
      </c>
      <c r="F546" s="273">
        <f t="shared" si="81"/>
        <v>1</v>
      </c>
      <c r="H546" s="273">
        <f t="shared" si="82"/>
        <v>360</v>
      </c>
      <c r="J546" s="287">
        <f t="shared" si="83"/>
        <v>9.853376521244817</v>
      </c>
      <c r="L546" s="287">
        <f t="shared" si="84"/>
        <v>78.755814607258458</v>
      </c>
      <c r="M546" s="344">
        <f t="shared" si="85"/>
        <v>44.150397940591802</v>
      </c>
      <c r="N546" s="344">
        <f t="shared" si="88"/>
        <v>9.853376521244817</v>
      </c>
      <c r="Q546" s="323">
        <f t="shared" si="86"/>
        <v>584.1503979405918</v>
      </c>
      <c r="R546" s="287">
        <f t="shared" si="87"/>
        <v>9.853376521244817</v>
      </c>
      <c r="T546" s="337"/>
    </row>
    <row r="547" spans="1:20" x14ac:dyDescent="0.25">
      <c r="A547" s="273">
        <v>530</v>
      </c>
      <c r="B547" s="323">
        <f t="shared" si="89"/>
        <v>619.75581460725846</v>
      </c>
      <c r="D547" s="287">
        <f t="shared" si="80"/>
        <v>585.08498127392511</v>
      </c>
      <c r="F547" s="273">
        <f t="shared" si="81"/>
        <v>1</v>
      </c>
      <c r="H547" s="273">
        <f t="shared" si="82"/>
        <v>360</v>
      </c>
      <c r="J547" s="287">
        <f t="shared" si="83"/>
        <v>8.9671918947202904</v>
      </c>
      <c r="L547" s="287">
        <f t="shared" si="84"/>
        <v>79.755814607258458</v>
      </c>
      <c r="M547" s="344">
        <f t="shared" si="85"/>
        <v>45.084981273925109</v>
      </c>
      <c r="N547" s="344">
        <f t="shared" si="88"/>
        <v>8.9671918947202904</v>
      </c>
      <c r="Q547" s="323">
        <f t="shared" si="86"/>
        <v>585.08498127392511</v>
      </c>
      <c r="R547" s="287">
        <f t="shared" si="87"/>
        <v>8.9671918947202904</v>
      </c>
      <c r="T547" s="337"/>
    </row>
    <row r="548" spans="1:20" x14ac:dyDescent="0.25">
      <c r="A548" s="273">
        <v>531</v>
      </c>
      <c r="B548" s="323">
        <f t="shared" si="89"/>
        <v>620.75581460725846</v>
      </c>
      <c r="D548" s="287">
        <f t="shared" si="80"/>
        <v>586.01956460725842</v>
      </c>
      <c r="F548" s="273">
        <f t="shared" si="81"/>
        <v>1</v>
      </c>
      <c r="H548" s="273">
        <f t="shared" si="82"/>
        <v>360</v>
      </c>
      <c r="J548" s="287">
        <f t="shared" si="83"/>
        <v>8.0782757746774951</v>
      </c>
      <c r="L548" s="287">
        <f t="shared" si="84"/>
        <v>80.755814607258458</v>
      </c>
      <c r="M548" s="344">
        <f t="shared" si="85"/>
        <v>46.019564607258417</v>
      </c>
      <c r="N548" s="344">
        <f t="shared" si="88"/>
        <v>8.0782757746774951</v>
      </c>
      <c r="Q548" s="323">
        <f t="shared" si="86"/>
        <v>586.01956460725842</v>
      </c>
      <c r="R548" s="287">
        <f t="shared" si="87"/>
        <v>8.0782757746774951</v>
      </c>
      <c r="T548" s="337"/>
    </row>
    <row r="549" spans="1:20" x14ac:dyDescent="0.25">
      <c r="A549" s="273">
        <v>532</v>
      </c>
      <c r="B549" s="323">
        <f t="shared" si="89"/>
        <v>621.75581460725846</v>
      </c>
      <c r="D549" s="287">
        <f t="shared" si="80"/>
        <v>586.95414794059184</v>
      </c>
      <c r="F549" s="273">
        <f t="shared" si="81"/>
        <v>1</v>
      </c>
      <c r="H549" s="273">
        <f t="shared" si="82"/>
        <v>360</v>
      </c>
      <c r="J549" s="287">
        <f t="shared" si="83"/>
        <v>7.1868989335778082</v>
      </c>
      <c r="L549" s="287">
        <f t="shared" si="84"/>
        <v>81.755814607258458</v>
      </c>
      <c r="M549" s="344">
        <f t="shared" si="85"/>
        <v>46.954147940591838</v>
      </c>
      <c r="N549" s="344">
        <f t="shared" si="88"/>
        <v>7.1868989335778082</v>
      </c>
      <c r="Q549" s="323">
        <f t="shared" si="86"/>
        <v>586.95414794059184</v>
      </c>
      <c r="R549" s="287">
        <f t="shared" si="87"/>
        <v>7.1868989335778082</v>
      </c>
      <c r="T549" s="337"/>
    </row>
    <row r="550" spans="1:20" x14ac:dyDescent="0.25">
      <c r="A550" s="273">
        <v>533</v>
      </c>
      <c r="B550" s="323">
        <f t="shared" si="89"/>
        <v>622.75581460725846</v>
      </c>
      <c r="D550" s="287">
        <f t="shared" si="80"/>
        <v>587.88873127392515</v>
      </c>
      <c r="F550" s="273">
        <f t="shared" si="81"/>
        <v>1</v>
      </c>
      <c r="H550" s="273">
        <f t="shared" si="82"/>
        <v>360</v>
      </c>
      <c r="J550" s="287">
        <f t="shared" si="83"/>
        <v>6.2933328934418089</v>
      </c>
      <c r="L550" s="287">
        <f t="shared" si="84"/>
        <v>82.755814607258458</v>
      </c>
      <c r="M550" s="344">
        <f t="shared" si="85"/>
        <v>47.888731273925146</v>
      </c>
      <c r="N550" s="344">
        <f t="shared" si="88"/>
        <v>6.2933328934418089</v>
      </c>
      <c r="Q550" s="323">
        <f t="shared" si="86"/>
        <v>587.88873127392515</v>
      </c>
      <c r="R550" s="287">
        <f t="shared" si="87"/>
        <v>6.2933328934418089</v>
      </c>
      <c r="T550" s="337"/>
    </row>
    <row r="551" spans="1:20" x14ac:dyDescent="0.25">
      <c r="A551" s="273">
        <v>534</v>
      </c>
      <c r="B551" s="323">
        <f t="shared" si="89"/>
        <v>623.75581460725846</v>
      </c>
      <c r="D551" s="287">
        <f t="shared" si="80"/>
        <v>588.82331460725845</v>
      </c>
      <c r="F551" s="273">
        <f t="shared" si="81"/>
        <v>1</v>
      </c>
      <c r="H551" s="273">
        <f t="shared" si="82"/>
        <v>360</v>
      </c>
      <c r="J551" s="287">
        <f t="shared" si="83"/>
        <v>5.3978498431416746</v>
      </c>
      <c r="L551" s="287">
        <f t="shared" si="84"/>
        <v>83.755814607258458</v>
      </c>
      <c r="M551" s="344">
        <f t="shared" si="85"/>
        <v>48.823314607258453</v>
      </c>
      <c r="N551" s="344">
        <f t="shared" si="88"/>
        <v>5.3978498431416746</v>
      </c>
      <c r="Q551" s="323">
        <f t="shared" si="86"/>
        <v>588.82331460725845</v>
      </c>
      <c r="R551" s="287">
        <f t="shared" si="87"/>
        <v>5.3978498431416746</v>
      </c>
      <c r="T551" s="337"/>
    </row>
    <row r="552" spans="1:20" x14ac:dyDescent="0.25">
      <c r="A552" s="273">
        <v>535</v>
      </c>
      <c r="B552" s="323">
        <f t="shared" si="89"/>
        <v>624.75581460725846</v>
      </c>
      <c r="D552" s="287">
        <f t="shared" si="80"/>
        <v>589.75789794059176</v>
      </c>
      <c r="F552" s="273">
        <f t="shared" si="81"/>
        <v>1</v>
      </c>
      <c r="H552" s="273">
        <f t="shared" si="82"/>
        <v>360</v>
      </c>
      <c r="J552" s="287">
        <f t="shared" si="83"/>
        <v>4.500722555489082</v>
      </c>
      <c r="L552" s="287">
        <f t="shared" si="84"/>
        <v>84.755814607258458</v>
      </c>
      <c r="M552" s="344">
        <f t="shared" si="85"/>
        <v>49.757897940591761</v>
      </c>
      <c r="N552" s="344">
        <f t="shared" si="88"/>
        <v>4.500722555489082</v>
      </c>
      <c r="Q552" s="323">
        <f t="shared" si="86"/>
        <v>589.75789794059176</v>
      </c>
      <c r="R552" s="287">
        <f t="shared" si="87"/>
        <v>4.500722555489082</v>
      </c>
      <c r="T552" s="337"/>
    </row>
    <row r="553" spans="1:20" x14ac:dyDescent="0.25">
      <c r="A553" s="273">
        <v>536</v>
      </c>
      <c r="B553" s="323">
        <f t="shared" si="89"/>
        <v>625.75581460725846</v>
      </c>
      <c r="D553" s="287">
        <f t="shared" si="80"/>
        <v>590.69248127392507</v>
      </c>
      <c r="F553" s="273">
        <f t="shared" si="81"/>
        <v>1</v>
      </c>
      <c r="H553" s="273">
        <f t="shared" si="82"/>
        <v>360</v>
      </c>
      <c r="J553" s="287">
        <f t="shared" si="83"/>
        <v>3.6022243041466084</v>
      </c>
      <c r="L553" s="287">
        <f t="shared" si="84"/>
        <v>85.755814607258458</v>
      </c>
      <c r="M553" s="344">
        <f t="shared" si="85"/>
        <v>50.692481273925068</v>
      </c>
      <c r="N553" s="344">
        <f t="shared" si="88"/>
        <v>3.6022243041466084</v>
      </c>
      <c r="Q553" s="323">
        <f t="shared" si="86"/>
        <v>590.69248127392507</v>
      </c>
      <c r="R553" s="287">
        <f t="shared" si="87"/>
        <v>3.6022243041466084</v>
      </c>
      <c r="T553" s="337"/>
    </row>
    <row r="554" spans="1:20" x14ac:dyDescent="0.25">
      <c r="A554" s="273">
        <v>537</v>
      </c>
      <c r="B554" s="323">
        <f t="shared" si="89"/>
        <v>626.75581460725846</v>
      </c>
      <c r="D554" s="287">
        <f t="shared" si="80"/>
        <v>591.62706460725849</v>
      </c>
      <c r="F554" s="273">
        <f t="shared" si="81"/>
        <v>1</v>
      </c>
      <c r="H554" s="273">
        <f t="shared" si="82"/>
        <v>360</v>
      </c>
      <c r="J554" s="287">
        <f t="shared" si="83"/>
        <v>2.7026287803856537</v>
      </c>
      <c r="L554" s="287">
        <f t="shared" si="84"/>
        <v>86.755814607258458</v>
      </c>
      <c r="M554" s="344">
        <f t="shared" si="85"/>
        <v>51.62706460725849</v>
      </c>
      <c r="N554" s="344">
        <f t="shared" si="88"/>
        <v>2.7026287803856537</v>
      </c>
      <c r="Q554" s="323">
        <f t="shared" si="86"/>
        <v>591.62706460725849</v>
      </c>
      <c r="R554" s="287">
        <f t="shared" si="87"/>
        <v>2.7026287803856537</v>
      </c>
      <c r="T554" s="337"/>
    </row>
    <row r="555" spans="1:20" x14ac:dyDescent="0.25">
      <c r="A555" s="273">
        <v>538</v>
      </c>
      <c r="B555" s="323">
        <f t="shared" si="89"/>
        <v>627.75581460725846</v>
      </c>
      <c r="D555" s="287">
        <f t="shared" si="80"/>
        <v>592.5616479405918</v>
      </c>
      <c r="F555" s="273">
        <f t="shared" si="81"/>
        <v>1</v>
      </c>
      <c r="H555" s="273">
        <f t="shared" si="82"/>
        <v>360</v>
      </c>
      <c r="J555" s="287">
        <f t="shared" si="83"/>
        <v>1.8022100097171487</v>
      </c>
      <c r="L555" s="287">
        <f t="shared" si="84"/>
        <v>87.755814607258458</v>
      </c>
      <c r="M555" s="344">
        <f t="shared" si="85"/>
        <v>52.561647940591797</v>
      </c>
      <c r="N555" s="344">
        <f t="shared" si="88"/>
        <v>1.8022100097171487</v>
      </c>
      <c r="Q555" s="323">
        <f t="shared" si="86"/>
        <v>592.5616479405918</v>
      </c>
      <c r="R555" s="287">
        <f t="shared" si="87"/>
        <v>1.8022100097171487</v>
      </c>
      <c r="T555" s="337"/>
    </row>
    <row r="556" spans="1:20" x14ac:dyDescent="0.25">
      <c r="A556" s="273">
        <v>539</v>
      </c>
      <c r="B556" s="323">
        <f t="shared" si="89"/>
        <v>628.75581460725846</v>
      </c>
      <c r="D556" s="287">
        <f t="shared" si="80"/>
        <v>593.4962312739251</v>
      </c>
      <c r="F556" s="273">
        <f t="shared" si="81"/>
        <v>1</v>
      </c>
      <c r="H556" s="273">
        <f t="shared" si="82"/>
        <v>360</v>
      </c>
      <c r="J556" s="287">
        <f t="shared" si="83"/>
        <v>0.90124226842128341</v>
      </c>
      <c r="L556" s="287">
        <f t="shared" si="84"/>
        <v>88.755814607258458</v>
      </c>
      <c r="M556" s="344">
        <f t="shared" si="85"/>
        <v>53.496231273925105</v>
      </c>
      <c r="N556" s="344">
        <f t="shared" si="88"/>
        <v>0.90124226842128341</v>
      </c>
      <c r="Q556" s="323">
        <f t="shared" si="86"/>
        <v>593.4962312739251</v>
      </c>
      <c r="R556" s="287">
        <f t="shared" si="87"/>
        <v>0.90124226842128341</v>
      </c>
      <c r="T556" s="337"/>
    </row>
    <row r="557" spans="1:20" x14ac:dyDescent="0.25">
      <c r="A557" s="273">
        <v>540</v>
      </c>
      <c r="B557" s="323">
        <f t="shared" si="89"/>
        <v>629.75581460725846</v>
      </c>
      <c r="D557" s="287">
        <f t="shared" si="80"/>
        <v>594.43081460725841</v>
      </c>
      <c r="F557" s="273">
        <f t="shared" si="81"/>
        <v>1</v>
      </c>
      <c r="H557" s="273">
        <f t="shared" si="82"/>
        <v>360</v>
      </c>
      <c r="J557" s="287">
        <f t="shared" si="83"/>
        <v>1.8979999863444342E-14</v>
      </c>
      <c r="L557" s="287">
        <f t="shared" si="84"/>
        <v>89.755814607258458</v>
      </c>
      <c r="M557" s="344">
        <f t="shared" si="85"/>
        <v>54.430814607258412</v>
      </c>
      <c r="N557" s="344">
        <f t="shared" si="88"/>
        <v>1.8979999863444342E-14</v>
      </c>
      <c r="Q557" s="323">
        <f t="shared" si="86"/>
        <v>594.43081460725841</v>
      </c>
      <c r="R557" s="287">
        <f t="shared" si="87"/>
        <v>1.8979999863444342E-14</v>
      </c>
      <c r="T557" s="337"/>
    </row>
    <row r="558" spans="1:20" x14ac:dyDescent="0.25">
      <c r="A558" s="273">
        <v>541</v>
      </c>
      <c r="B558" s="323">
        <f t="shared" si="89"/>
        <v>630.75581460725846</v>
      </c>
      <c r="D558" s="287">
        <f t="shared" si="80"/>
        <v>595.36539794059183</v>
      </c>
      <c r="F558" s="273">
        <f t="shared" si="81"/>
        <v>1</v>
      </c>
      <c r="H558" s="273">
        <f t="shared" si="82"/>
        <v>360</v>
      </c>
      <c r="J558" s="287">
        <f t="shared" si="83"/>
        <v>-0.90124226842133726</v>
      </c>
      <c r="L558" s="287">
        <f t="shared" si="84"/>
        <v>90.755814607258458</v>
      </c>
      <c r="M558" s="344">
        <f t="shared" si="85"/>
        <v>55.365397940591834</v>
      </c>
      <c r="N558" s="344">
        <f t="shared" si="88"/>
        <v>-0.90124226842133726</v>
      </c>
      <c r="Q558" s="323">
        <f t="shared" si="86"/>
        <v>595.36539794059183</v>
      </c>
      <c r="R558" s="287">
        <f t="shared" si="87"/>
        <v>-0.90124226842133726</v>
      </c>
      <c r="T558" s="337"/>
    </row>
    <row r="559" spans="1:20" x14ac:dyDescent="0.25">
      <c r="A559" s="273">
        <v>542</v>
      </c>
      <c r="B559" s="323">
        <f t="shared" si="89"/>
        <v>631.75581460725846</v>
      </c>
      <c r="D559" s="287">
        <f t="shared" si="80"/>
        <v>596.29998127392514</v>
      </c>
      <c r="F559" s="273">
        <f t="shared" si="81"/>
        <v>1</v>
      </c>
      <c r="H559" s="273">
        <f t="shared" si="82"/>
        <v>360</v>
      </c>
      <c r="J559" s="287">
        <f t="shared" si="83"/>
        <v>-1.8022100097171108</v>
      </c>
      <c r="L559" s="287">
        <f t="shared" si="84"/>
        <v>91.755814607258458</v>
      </c>
      <c r="M559" s="344">
        <f t="shared" si="85"/>
        <v>56.299981273925141</v>
      </c>
      <c r="N559" s="344">
        <f t="shared" si="88"/>
        <v>-1.8022100097171108</v>
      </c>
      <c r="Q559" s="323">
        <f t="shared" si="86"/>
        <v>596.29998127392514</v>
      </c>
      <c r="R559" s="287">
        <f t="shared" si="87"/>
        <v>-1.8022100097171108</v>
      </c>
      <c r="T559" s="337"/>
    </row>
    <row r="560" spans="1:20" x14ac:dyDescent="0.25">
      <c r="A560" s="273">
        <v>543</v>
      </c>
      <c r="B560" s="323">
        <f t="shared" si="89"/>
        <v>632.75581460725846</v>
      </c>
      <c r="D560" s="287">
        <f t="shared" si="80"/>
        <v>597.23456460725845</v>
      </c>
      <c r="F560" s="273">
        <f t="shared" si="81"/>
        <v>1</v>
      </c>
      <c r="H560" s="273">
        <f t="shared" si="82"/>
        <v>360</v>
      </c>
      <c r="J560" s="287">
        <f t="shared" si="83"/>
        <v>-2.7026287803856155</v>
      </c>
      <c r="L560" s="287">
        <f t="shared" si="84"/>
        <v>92.755814607258458</v>
      </c>
      <c r="M560" s="344">
        <f t="shared" si="85"/>
        <v>57.234564607258449</v>
      </c>
      <c r="N560" s="344">
        <f t="shared" si="88"/>
        <v>-2.7026287803856155</v>
      </c>
      <c r="Q560" s="323">
        <f t="shared" si="86"/>
        <v>597.23456460725845</v>
      </c>
      <c r="R560" s="287">
        <f t="shared" si="87"/>
        <v>-2.7026287803856155</v>
      </c>
      <c r="T560" s="337"/>
    </row>
    <row r="561" spans="1:20" x14ac:dyDescent="0.25">
      <c r="A561" s="273">
        <v>544</v>
      </c>
      <c r="B561" s="323">
        <f t="shared" si="89"/>
        <v>633.75581460725846</v>
      </c>
      <c r="D561" s="287">
        <f t="shared" si="80"/>
        <v>598.16914794059176</v>
      </c>
      <c r="F561" s="273">
        <f t="shared" si="81"/>
        <v>1</v>
      </c>
      <c r="H561" s="273">
        <f t="shared" si="82"/>
        <v>360</v>
      </c>
      <c r="J561" s="287">
        <f t="shared" si="83"/>
        <v>-3.6022243041466622</v>
      </c>
      <c r="L561" s="287">
        <f t="shared" si="84"/>
        <v>93.755814607258458</v>
      </c>
      <c r="M561" s="344">
        <f t="shared" si="85"/>
        <v>58.169147940591756</v>
      </c>
      <c r="N561" s="344">
        <f t="shared" si="88"/>
        <v>-3.6022243041466622</v>
      </c>
      <c r="Q561" s="323">
        <f t="shared" si="86"/>
        <v>598.16914794059176</v>
      </c>
      <c r="R561" s="287">
        <f t="shared" si="87"/>
        <v>-3.6022243041466622</v>
      </c>
      <c r="T561" s="337"/>
    </row>
    <row r="562" spans="1:20" x14ac:dyDescent="0.25">
      <c r="A562" s="273">
        <v>545</v>
      </c>
      <c r="B562" s="323">
        <f t="shared" si="89"/>
        <v>634.75581460725846</v>
      </c>
      <c r="D562" s="287">
        <f t="shared" si="80"/>
        <v>599.10373127392518</v>
      </c>
      <c r="F562" s="273">
        <f t="shared" si="81"/>
        <v>1</v>
      </c>
      <c r="H562" s="273">
        <f t="shared" si="82"/>
        <v>360</v>
      </c>
      <c r="J562" s="287">
        <f t="shared" si="83"/>
        <v>-4.5007225554890438</v>
      </c>
      <c r="L562" s="287">
        <f t="shared" si="84"/>
        <v>94.755814607258458</v>
      </c>
      <c r="M562" s="344">
        <f t="shared" si="85"/>
        <v>59.103731273925177</v>
      </c>
      <c r="N562" s="344">
        <f t="shared" si="88"/>
        <v>-4.5007225554890438</v>
      </c>
      <c r="Q562" s="323">
        <f t="shared" si="86"/>
        <v>599.10373127392518</v>
      </c>
      <c r="R562" s="287">
        <f t="shared" si="87"/>
        <v>-4.5007225554890438</v>
      </c>
      <c r="T562" s="337"/>
    </row>
    <row r="563" spans="1:20" x14ac:dyDescent="0.25">
      <c r="A563" s="273">
        <v>546</v>
      </c>
      <c r="B563" s="323">
        <f t="shared" si="89"/>
        <v>635.75581460725846</v>
      </c>
      <c r="D563" s="287">
        <f t="shared" si="80"/>
        <v>600.03831460725849</v>
      </c>
      <c r="F563" s="273">
        <f t="shared" si="81"/>
        <v>1</v>
      </c>
      <c r="H563" s="273">
        <f t="shared" si="82"/>
        <v>360</v>
      </c>
      <c r="J563" s="287">
        <f t="shared" si="83"/>
        <v>-5.3978498431416364</v>
      </c>
      <c r="L563" s="287">
        <f t="shared" si="84"/>
        <v>95.755814607258458</v>
      </c>
      <c r="M563" s="344">
        <f t="shared" si="85"/>
        <v>60.038314607258485</v>
      </c>
      <c r="N563" s="344">
        <f t="shared" si="88"/>
        <v>-5.3978498431416364</v>
      </c>
      <c r="Q563" s="323">
        <f t="shared" si="86"/>
        <v>600.03831460725849</v>
      </c>
      <c r="R563" s="287">
        <f t="shared" si="87"/>
        <v>-5.3978498431416364</v>
      </c>
      <c r="T563" s="337"/>
    </row>
    <row r="564" spans="1:20" x14ac:dyDescent="0.25">
      <c r="A564" s="273">
        <v>547</v>
      </c>
      <c r="B564" s="323">
        <f t="shared" si="89"/>
        <v>636.75581460725846</v>
      </c>
      <c r="D564" s="287">
        <f t="shared" si="80"/>
        <v>600.97289794059179</v>
      </c>
      <c r="F564" s="273">
        <f t="shared" si="81"/>
        <v>1</v>
      </c>
      <c r="H564" s="273">
        <f t="shared" si="82"/>
        <v>360</v>
      </c>
      <c r="J564" s="287">
        <f t="shared" si="83"/>
        <v>-6.2933328934417716</v>
      </c>
      <c r="L564" s="287">
        <f t="shared" si="84"/>
        <v>96.755814607258458</v>
      </c>
      <c r="M564" s="344">
        <f t="shared" si="85"/>
        <v>60.972897940591793</v>
      </c>
      <c r="N564" s="344">
        <f t="shared" si="88"/>
        <v>-6.2933328934417716</v>
      </c>
      <c r="Q564" s="323">
        <f t="shared" si="86"/>
        <v>600.97289794059179</v>
      </c>
      <c r="R564" s="287">
        <f t="shared" si="87"/>
        <v>-6.2933328934417716</v>
      </c>
      <c r="T564" s="337"/>
    </row>
    <row r="565" spans="1:20" x14ac:dyDescent="0.25">
      <c r="A565" s="273">
        <v>548</v>
      </c>
      <c r="B565" s="323">
        <f t="shared" si="89"/>
        <v>637.75581460725846</v>
      </c>
      <c r="D565" s="287">
        <f t="shared" si="80"/>
        <v>601.9074812739251</v>
      </c>
      <c r="F565" s="273">
        <f t="shared" si="81"/>
        <v>1</v>
      </c>
      <c r="H565" s="273">
        <f t="shared" si="82"/>
        <v>360</v>
      </c>
      <c r="J565" s="287">
        <f t="shared" si="83"/>
        <v>-7.1868989335777709</v>
      </c>
      <c r="L565" s="287">
        <f t="shared" si="84"/>
        <v>97.755814607258458</v>
      </c>
      <c r="M565" s="344">
        <f t="shared" si="85"/>
        <v>61.9074812739251</v>
      </c>
      <c r="N565" s="344">
        <f t="shared" si="88"/>
        <v>-7.1868989335777709</v>
      </c>
      <c r="Q565" s="323">
        <f t="shared" si="86"/>
        <v>601.9074812739251</v>
      </c>
      <c r="R565" s="287">
        <f t="shared" si="87"/>
        <v>-7.1868989335777709</v>
      </c>
      <c r="T565" s="337"/>
    </row>
    <row r="566" spans="1:20" x14ac:dyDescent="0.25">
      <c r="A566" s="273">
        <v>549</v>
      </c>
      <c r="B566" s="323">
        <f t="shared" si="89"/>
        <v>638.75581460725846</v>
      </c>
      <c r="D566" s="287">
        <f t="shared" si="80"/>
        <v>602.84206460725841</v>
      </c>
      <c r="F566" s="273">
        <f t="shared" si="81"/>
        <v>1</v>
      </c>
      <c r="H566" s="273">
        <f t="shared" si="82"/>
        <v>360</v>
      </c>
      <c r="J566" s="287">
        <f t="shared" si="83"/>
        <v>-8.0782757746775484</v>
      </c>
      <c r="L566" s="287">
        <f t="shared" si="84"/>
        <v>98.755814607258458</v>
      </c>
      <c r="M566" s="344">
        <f t="shared" si="85"/>
        <v>62.842064607258408</v>
      </c>
      <c r="N566" s="344">
        <f t="shared" si="88"/>
        <v>-8.0782757746775484</v>
      </c>
      <c r="Q566" s="323">
        <f t="shared" si="86"/>
        <v>602.84206460725841</v>
      </c>
      <c r="R566" s="287">
        <f t="shared" si="87"/>
        <v>-8.0782757746775484</v>
      </c>
      <c r="T566" s="337"/>
    </row>
    <row r="567" spans="1:20" x14ac:dyDescent="0.25">
      <c r="A567" s="273">
        <v>550</v>
      </c>
      <c r="B567" s="323">
        <f t="shared" si="89"/>
        <v>639.75581460725846</v>
      </c>
      <c r="D567" s="287">
        <f t="shared" si="80"/>
        <v>603.77664794059183</v>
      </c>
      <c r="F567" s="273">
        <f t="shared" si="81"/>
        <v>1</v>
      </c>
      <c r="H567" s="273">
        <f t="shared" si="82"/>
        <v>360</v>
      </c>
      <c r="J567" s="287">
        <f t="shared" si="83"/>
        <v>-8.9671918947202531</v>
      </c>
      <c r="L567" s="287">
        <f t="shared" si="84"/>
        <v>99.755814607258458</v>
      </c>
      <c r="M567" s="344">
        <f t="shared" si="85"/>
        <v>63.776647940591829</v>
      </c>
      <c r="N567" s="344">
        <f t="shared" si="88"/>
        <v>-8.9671918947202531</v>
      </c>
      <c r="Q567" s="323">
        <f t="shared" si="86"/>
        <v>603.77664794059183</v>
      </c>
      <c r="R567" s="287">
        <f t="shared" si="87"/>
        <v>-8.9671918947202531</v>
      </c>
      <c r="T567" s="337"/>
    </row>
    <row r="568" spans="1:20" x14ac:dyDescent="0.25">
      <c r="A568" s="273">
        <v>551</v>
      </c>
      <c r="B568" s="323">
        <f t="shared" si="89"/>
        <v>640.75581460725846</v>
      </c>
      <c r="D568" s="287">
        <f t="shared" si="80"/>
        <v>604.71123127392514</v>
      </c>
      <c r="F568" s="273">
        <f t="shared" si="81"/>
        <v>1</v>
      </c>
      <c r="H568" s="273">
        <f t="shared" si="82"/>
        <v>360</v>
      </c>
      <c r="J568" s="287">
        <f t="shared" si="83"/>
        <v>-9.8533765212447797</v>
      </c>
      <c r="L568" s="287">
        <f t="shared" si="84"/>
        <v>100.75581460725846</v>
      </c>
      <c r="M568" s="344">
        <f t="shared" si="85"/>
        <v>64.711231273925137</v>
      </c>
      <c r="N568" s="344">
        <f t="shared" si="88"/>
        <v>-9.8533765212447797</v>
      </c>
      <c r="Q568" s="323">
        <f t="shared" si="86"/>
        <v>604.71123127392514</v>
      </c>
      <c r="R568" s="287">
        <f t="shared" si="87"/>
        <v>-9.8533765212447797</v>
      </c>
      <c r="T568" s="337"/>
    </row>
    <row r="569" spans="1:20" x14ac:dyDescent="0.25">
      <c r="A569" s="273">
        <v>552</v>
      </c>
      <c r="B569" s="323">
        <f t="shared" si="89"/>
        <v>641.75581460725846</v>
      </c>
      <c r="D569" s="287">
        <f t="shared" si="80"/>
        <v>605.64581460725844</v>
      </c>
      <c r="F569" s="273">
        <f t="shared" si="81"/>
        <v>1</v>
      </c>
      <c r="H569" s="273">
        <f t="shared" si="82"/>
        <v>360</v>
      </c>
      <c r="J569" s="287">
        <f t="shared" si="83"/>
        <v>-10.736559713829044</v>
      </c>
      <c r="L569" s="287">
        <f t="shared" si="84"/>
        <v>101.75581460725846</v>
      </c>
      <c r="M569" s="344">
        <f t="shared" si="85"/>
        <v>65.645814607258444</v>
      </c>
      <c r="N569" s="344">
        <f t="shared" si="88"/>
        <v>-10.736559713829044</v>
      </c>
      <c r="Q569" s="323">
        <f t="shared" si="86"/>
        <v>605.64581460725844</v>
      </c>
      <c r="R569" s="287">
        <f t="shared" si="87"/>
        <v>-10.736559713829044</v>
      </c>
      <c r="T569" s="337"/>
    </row>
    <row r="570" spans="1:20" x14ac:dyDescent="0.25">
      <c r="A570" s="273">
        <v>553</v>
      </c>
      <c r="B570" s="323">
        <f t="shared" si="89"/>
        <v>642.75581460725846</v>
      </c>
      <c r="D570" s="287">
        <f t="shared" si="80"/>
        <v>606.58039794059175</v>
      </c>
      <c r="F570" s="273">
        <f t="shared" si="81"/>
        <v>1</v>
      </c>
      <c r="H570" s="273">
        <f t="shared" si="82"/>
        <v>360</v>
      </c>
      <c r="J570" s="287">
        <f t="shared" si="83"/>
        <v>-11.616472446317175</v>
      </c>
      <c r="L570" s="287">
        <f t="shared" si="84"/>
        <v>102.75581460725846</v>
      </c>
      <c r="M570" s="344">
        <f t="shared" si="85"/>
        <v>66.580397940591752</v>
      </c>
      <c r="N570" s="344">
        <f t="shared" si="88"/>
        <v>-11.616472446317175</v>
      </c>
      <c r="Q570" s="323">
        <f t="shared" si="86"/>
        <v>606.58039794059175</v>
      </c>
      <c r="R570" s="287">
        <f t="shared" si="87"/>
        <v>-11.616472446317175</v>
      </c>
      <c r="T570" s="337"/>
    </row>
    <row r="571" spans="1:20" x14ac:dyDescent="0.25">
      <c r="A571" s="273">
        <v>554</v>
      </c>
      <c r="B571" s="323">
        <f t="shared" si="89"/>
        <v>643.75581460725846</v>
      </c>
      <c r="D571" s="287">
        <f t="shared" si="80"/>
        <v>607.51498127392517</v>
      </c>
      <c r="F571" s="273">
        <f t="shared" si="81"/>
        <v>1</v>
      </c>
      <c r="H571" s="273">
        <f t="shared" si="82"/>
        <v>360</v>
      </c>
      <c r="J571" s="287">
        <f t="shared" si="83"/>
        <v>-12.492846688766862</v>
      </c>
      <c r="L571" s="287">
        <f t="shared" si="84"/>
        <v>103.75581460725846</v>
      </c>
      <c r="M571" s="344">
        <f t="shared" si="85"/>
        <v>67.514981273925173</v>
      </c>
      <c r="N571" s="344">
        <f t="shared" si="88"/>
        <v>-12.492846688766862</v>
      </c>
      <c r="Q571" s="323">
        <f t="shared" si="86"/>
        <v>607.51498127392517</v>
      </c>
      <c r="R571" s="287">
        <f t="shared" si="87"/>
        <v>-12.492846688766862</v>
      </c>
      <c r="T571" s="337"/>
    </row>
    <row r="572" spans="1:20" x14ac:dyDescent="0.25">
      <c r="A572" s="273">
        <v>555</v>
      </c>
      <c r="B572" s="323">
        <f t="shared" si="89"/>
        <v>644.75581460725846</v>
      </c>
      <c r="D572" s="287">
        <f t="shared" si="80"/>
        <v>608.44956460725848</v>
      </c>
      <c r="F572" s="273">
        <f t="shared" si="81"/>
        <v>1</v>
      </c>
      <c r="H572" s="273">
        <f t="shared" si="82"/>
        <v>360</v>
      </c>
      <c r="J572" s="287">
        <f t="shared" si="83"/>
        <v>-13.36541548909414</v>
      </c>
      <c r="L572" s="287">
        <f t="shared" si="84"/>
        <v>104.75581460725846</v>
      </c>
      <c r="M572" s="344">
        <f t="shared" si="85"/>
        <v>68.44956460725848</v>
      </c>
      <c r="N572" s="344">
        <f t="shared" si="88"/>
        <v>-13.36541548909414</v>
      </c>
      <c r="Q572" s="323">
        <f t="shared" si="86"/>
        <v>608.44956460725848</v>
      </c>
      <c r="R572" s="287">
        <f t="shared" si="87"/>
        <v>-13.36541548909414</v>
      </c>
      <c r="T572" s="337"/>
    </row>
    <row r="573" spans="1:20" x14ac:dyDescent="0.25">
      <c r="A573" s="273">
        <v>556</v>
      </c>
      <c r="B573" s="323">
        <f t="shared" si="89"/>
        <v>645.75581460725846</v>
      </c>
      <c r="D573" s="287">
        <f t="shared" si="80"/>
        <v>609.38414794059179</v>
      </c>
      <c r="F573" s="273">
        <f t="shared" si="81"/>
        <v>1</v>
      </c>
      <c r="H573" s="273">
        <f t="shared" si="82"/>
        <v>360</v>
      </c>
      <c r="J573" s="287">
        <f t="shared" si="83"/>
        <v>-14.23391305438984</v>
      </c>
      <c r="L573" s="287">
        <f t="shared" si="84"/>
        <v>105.75581460725846</v>
      </c>
      <c r="M573" s="344">
        <f t="shared" si="85"/>
        <v>69.384147940591788</v>
      </c>
      <c r="N573" s="344">
        <f t="shared" si="88"/>
        <v>-14.23391305438984</v>
      </c>
      <c r="Q573" s="323">
        <f t="shared" si="86"/>
        <v>609.38414794059179</v>
      </c>
      <c r="R573" s="287">
        <f t="shared" si="87"/>
        <v>-14.23391305438984</v>
      </c>
      <c r="T573" s="337"/>
    </row>
    <row r="574" spans="1:20" x14ac:dyDescent="0.25">
      <c r="A574" s="273">
        <v>557</v>
      </c>
      <c r="B574" s="323">
        <f t="shared" si="89"/>
        <v>646.75581460725846</v>
      </c>
      <c r="D574" s="287">
        <f t="shared" si="80"/>
        <v>610.3187312739251</v>
      </c>
      <c r="F574" s="273">
        <f t="shared" si="81"/>
        <v>1</v>
      </c>
      <c r="H574" s="273">
        <f t="shared" si="82"/>
        <v>360</v>
      </c>
      <c r="J574" s="287">
        <f t="shared" si="83"/>
        <v>-15.098074831882158</v>
      </c>
      <c r="L574" s="287">
        <f t="shared" si="84"/>
        <v>106.75581460725846</v>
      </c>
      <c r="M574" s="344">
        <f t="shared" si="85"/>
        <v>70.318731273925096</v>
      </c>
      <c r="N574" s="344">
        <f t="shared" si="88"/>
        <v>-15.098074831882158</v>
      </c>
      <c r="Q574" s="323">
        <f t="shared" si="86"/>
        <v>610.3187312739251</v>
      </c>
      <c r="R574" s="287">
        <f t="shared" si="87"/>
        <v>-15.098074831882158</v>
      </c>
      <c r="T574" s="337"/>
    </row>
    <row r="575" spans="1:20" x14ac:dyDescent="0.25">
      <c r="A575" s="273">
        <v>558</v>
      </c>
      <c r="B575" s="323">
        <f t="shared" si="89"/>
        <v>647.75581460725846</v>
      </c>
      <c r="D575" s="287">
        <f t="shared" si="80"/>
        <v>611.2533146072584</v>
      </c>
      <c r="F575" s="273">
        <f t="shared" si="81"/>
        <v>1</v>
      </c>
      <c r="H575" s="273">
        <f t="shared" si="82"/>
        <v>360</v>
      </c>
      <c r="J575" s="287">
        <f t="shared" si="83"/>
        <v>-15.957637589522266</v>
      </c>
      <c r="L575" s="287">
        <f t="shared" si="84"/>
        <v>107.75581460725846</v>
      </c>
      <c r="M575" s="344">
        <f t="shared" si="85"/>
        <v>71.253314607258403</v>
      </c>
      <c r="N575" s="344">
        <f t="shared" si="88"/>
        <v>-15.957637589522266</v>
      </c>
      <c r="Q575" s="323">
        <f t="shared" si="86"/>
        <v>611.2533146072584</v>
      </c>
      <c r="R575" s="287">
        <f t="shared" si="87"/>
        <v>-15.957637589522266</v>
      </c>
      <c r="T575" s="337"/>
    </row>
    <row r="576" spans="1:20" x14ac:dyDescent="0.25">
      <c r="A576" s="273">
        <v>559</v>
      </c>
      <c r="B576" s="323">
        <f t="shared" si="89"/>
        <v>648.75581460725846</v>
      </c>
      <c r="D576" s="287">
        <f t="shared" si="80"/>
        <v>612.18789794059182</v>
      </c>
      <c r="F576" s="273">
        <f t="shared" si="81"/>
        <v>1</v>
      </c>
      <c r="H576" s="273">
        <f t="shared" si="82"/>
        <v>360</v>
      </c>
      <c r="J576" s="287">
        <f t="shared" si="83"/>
        <v>-16.812339496167585</v>
      </c>
      <c r="L576" s="287">
        <f t="shared" si="84"/>
        <v>108.75581460725846</v>
      </c>
      <c r="M576" s="344">
        <f t="shared" si="85"/>
        <v>72.187897940591824</v>
      </c>
      <c r="N576" s="344">
        <f t="shared" si="88"/>
        <v>-16.812339496167585</v>
      </c>
      <c r="Q576" s="323">
        <f t="shared" si="86"/>
        <v>612.18789794059182</v>
      </c>
      <c r="R576" s="287">
        <f t="shared" si="87"/>
        <v>-16.812339496167585</v>
      </c>
      <c r="T576" s="337"/>
    </row>
    <row r="577" spans="1:20" x14ac:dyDescent="0.25">
      <c r="A577" s="273">
        <v>560</v>
      </c>
      <c r="B577" s="323">
        <f t="shared" si="89"/>
        <v>649.75581460725846</v>
      </c>
      <c r="D577" s="287">
        <f t="shared" si="80"/>
        <v>613.12248127392513</v>
      </c>
      <c r="F577" s="273">
        <f t="shared" si="81"/>
        <v>1</v>
      </c>
      <c r="H577" s="273">
        <f t="shared" si="82"/>
        <v>360</v>
      </c>
      <c r="J577" s="287">
        <f t="shared" si="83"/>
        <v>-17.661920201337495</v>
      </c>
      <c r="L577" s="287">
        <f t="shared" si="84"/>
        <v>109.75581460725846</v>
      </c>
      <c r="M577" s="344">
        <f t="shared" si="85"/>
        <v>73.122481273925132</v>
      </c>
      <c r="N577" s="344">
        <f t="shared" si="88"/>
        <v>-17.661920201337495</v>
      </c>
      <c r="Q577" s="323">
        <f t="shared" si="86"/>
        <v>613.12248127392513</v>
      </c>
      <c r="R577" s="287">
        <f t="shared" si="87"/>
        <v>-17.661920201337495</v>
      </c>
      <c r="T577" s="337"/>
    </row>
    <row r="578" spans="1:20" x14ac:dyDescent="0.25">
      <c r="A578" s="273">
        <v>561</v>
      </c>
      <c r="B578" s="323">
        <f t="shared" si="89"/>
        <v>650.75581460725846</v>
      </c>
      <c r="D578" s="287">
        <f t="shared" si="80"/>
        <v>614.05706460725844</v>
      </c>
      <c r="F578" s="273">
        <f t="shared" si="81"/>
        <v>1</v>
      </c>
      <c r="H578" s="273">
        <f t="shared" si="82"/>
        <v>360</v>
      </c>
      <c r="J578" s="287">
        <f t="shared" si="83"/>
        <v>-18.506120914519304</v>
      </c>
      <c r="L578" s="287">
        <f t="shared" si="84"/>
        <v>110.75581460725846</v>
      </c>
      <c r="M578" s="344">
        <f t="shared" si="85"/>
        <v>74.05706460725844</v>
      </c>
      <c r="N578" s="344">
        <f t="shared" si="88"/>
        <v>-18.506120914519304</v>
      </c>
      <c r="Q578" s="323">
        <f t="shared" si="86"/>
        <v>614.05706460725844</v>
      </c>
      <c r="R578" s="287">
        <f t="shared" si="87"/>
        <v>-18.506120914519304</v>
      </c>
      <c r="T578" s="337"/>
    </row>
    <row r="579" spans="1:20" x14ac:dyDescent="0.25">
      <c r="A579" s="273">
        <v>562</v>
      </c>
      <c r="B579" s="323">
        <f t="shared" si="89"/>
        <v>651.75581460725846</v>
      </c>
      <c r="D579" s="287">
        <f t="shared" si="80"/>
        <v>614.99164794059175</v>
      </c>
      <c r="F579" s="273">
        <f t="shared" si="81"/>
        <v>1</v>
      </c>
      <c r="H579" s="273">
        <f t="shared" si="82"/>
        <v>360</v>
      </c>
      <c r="J579" s="287">
        <f t="shared" si="83"/>
        <v>-19.344684483997725</v>
      </c>
      <c r="L579" s="287">
        <f t="shared" si="84"/>
        <v>111.75581460725846</v>
      </c>
      <c r="M579" s="344">
        <f t="shared" si="85"/>
        <v>74.991647940591747</v>
      </c>
      <c r="N579" s="344">
        <f t="shared" si="88"/>
        <v>-19.344684483997725</v>
      </c>
      <c r="Q579" s="323">
        <f t="shared" si="86"/>
        <v>614.99164794059175</v>
      </c>
      <c r="R579" s="287">
        <f t="shared" si="87"/>
        <v>-19.344684483997725</v>
      </c>
      <c r="T579" s="337"/>
    </row>
    <row r="580" spans="1:20" x14ac:dyDescent="0.25">
      <c r="A580" s="273">
        <v>563</v>
      </c>
      <c r="B580" s="323">
        <f t="shared" si="89"/>
        <v>652.75581460725846</v>
      </c>
      <c r="D580" s="287">
        <f t="shared" si="80"/>
        <v>615.92623127392517</v>
      </c>
      <c r="F580" s="273">
        <f t="shared" si="81"/>
        <v>1</v>
      </c>
      <c r="H580" s="273">
        <f t="shared" si="82"/>
        <v>360</v>
      </c>
      <c r="J580" s="287">
        <f t="shared" si="83"/>
        <v>-20.177355475186076</v>
      </c>
      <c r="L580" s="287">
        <f t="shared" si="84"/>
        <v>112.75581460725846</v>
      </c>
      <c r="M580" s="344">
        <f t="shared" si="85"/>
        <v>75.926231273925168</v>
      </c>
      <c r="N580" s="344">
        <f t="shared" si="88"/>
        <v>-20.177355475186076</v>
      </c>
      <c r="Q580" s="323">
        <f t="shared" si="86"/>
        <v>615.92623127392517</v>
      </c>
      <c r="R580" s="287">
        <f t="shared" si="87"/>
        <v>-20.177355475186076</v>
      </c>
      <c r="T580" s="337"/>
    </row>
    <row r="581" spans="1:20" x14ac:dyDescent="0.25">
      <c r="A581" s="273">
        <v>564</v>
      </c>
      <c r="B581" s="323">
        <f t="shared" si="89"/>
        <v>653.75581460725846</v>
      </c>
      <c r="D581" s="287">
        <f t="shared" si="80"/>
        <v>616.86081460725848</v>
      </c>
      <c r="F581" s="273">
        <f t="shared" si="81"/>
        <v>1</v>
      </c>
      <c r="H581" s="273">
        <f t="shared" si="82"/>
        <v>360</v>
      </c>
      <c r="J581" s="287">
        <f t="shared" si="83"/>
        <v>-21.003880248434331</v>
      </c>
      <c r="L581" s="287">
        <f t="shared" si="84"/>
        <v>113.75581460725846</v>
      </c>
      <c r="M581" s="344">
        <f t="shared" si="85"/>
        <v>76.860814607258476</v>
      </c>
      <c r="N581" s="344">
        <f t="shared" si="88"/>
        <v>-21.003880248434331</v>
      </c>
      <c r="Q581" s="323">
        <f t="shared" si="86"/>
        <v>616.86081460725848</v>
      </c>
      <c r="R581" s="287">
        <f t="shared" si="87"/>
        <v>-21.003880248434331</v>
      </c>
      <c r="T581" s="337"/>
    </row>
    <row r="582" spans="1:20" x14ac:dyDescent="0.25">
      <c r="A582" s="273">
        <v>565</v>
      </c>
      <c r="B582" s="323">
        <f t="shared" si="89"/>
        <v>654.75581460725846</v>
      </c>
      <c r="D582" s="287">
        <f t="shared" si="80"/>
        <v>617.79539794059178</v>
      </c>
      <c r="F582" s="273">
        <f t="shared" si="81"/>
        <v>1</v>
      </c>
      <c r="H582" s="273">
        <f t="shared" si="82"/>
        <v>360</v>
      </c>
      <c r="J582" s="287">
        <f t="shared" si="83"/>
        <v>-21.824007036289679</v>
      </c>
      <c r="L582" s="287">
        <f t="shared" si="84"/>
        <v>114.75581460725846</v>
      </c>
      <c r="M582" s="344">
        <f t="shared" si="85"/>
        <v>77.795397940591783</v>
      </c>
      <c r="N582" s="344">
        <f t="shared" si="88"/>
        <v>-21.824007036289679</v>
      </c>
      <c r="Q582" s="323">
        <f t="shared" si="86"/>
        <v>617.79539794059178</v>
      </c>
      <c r="R582" s="287">
        <f t="shared" si="87"/>
        <v>-21.824007036289679</v>
      </c>
      <c r="T582" s="337"/>
    </row>
    <row r="583" spans="1:20" x14ac:dyDescent="0.25">
      <c r="A583" s="273">
        <v>566</v>
      </c>
      <c r="B583" s="323">
        <f t="shared" si="89"/>
        <v>655.75581460725846</v>
      </c>
      <c r="D583" s="287">
        <f t="shared" si="80"/>
        <v>618.72998127392509</v>
      </c>
      <c r="F583" s="273">
        <f t="shared" si="81"/>
        <v>1</v>
      </c>
      <c r="H583" s="273">
        <f t="shared" si="82"/>
        <v>360</v>
      </c>
      <c r="J583" s="287">
        <f t="shared" si="83"/>
        <v>-22.63748602018795</v>
      </c>
      <c r="L583" s="287">
        <f t="shared" si="84"/>
        <v>115.75581460725846</v>
      </c>
      <c r="M583" s="344">
        <f t="shared" si="85"/>
        <v>78.729981273925091</v>
      </c>
      <c r="N583" s="344">
        <f t="shared" si="88"/>
        <v>-22.63748602018795</v>
      </c>
      <c r="Q583" s="323">
        <f t="shared" si="86"/>
        <v>618.72998127392509</v>
      </c>
      <c r="R583" s="287">
        <f t="shared" si="87"/>
        <v>-22.63748602018795</v>
      </c>
      <c r="T583" s="337"/>
    </row>
    <row r="584" spans="1:20" x14ac:dyDescent="0.25">
      <c r="A584" s="273">
        <v>567</v>
      </c>
      <c r="B584" s="323">
        <f t="shared" si="89"/>
        <v>656.75581460725846</v>
      </c>
      <c r="D584" s="287">
        <f t="shared" si="80"/>
        <v>619.6645646072584</v>
      </c>
      <c r="F584" s="273">
        <f t="shared" si="81"/>
        <v>1</v>
      </c>
      <c r="H584" s="273">
        <f t="shared" si="82"/>
        <v>360</v>
      </c>
      <c r="J584" s="287">
        <f t="shared" si="83"/>
        <v>-23.44406940655022</v>
      </c>
      <c r="L584" s="287">
        <f t="shared" si="84"/>
        <v>116.75581460725846</v>
      </c>
      <c r="M584" s="344">
        <f t="shared" si="85"/>
        <v>79.664564607258399</v>
      </c>
      <c r="N584" s="344">
        <f t="shared" si="88"/>
        <v>-23.44406940655022</v>
      </c>
      <c r="Q584" s="323">
        <f t="shared" si="86"/>
        <v>619.6645646072584</v>
      </c>
      <c r="R584" s="287">
        <f t="shared" si="87"/>
        <v>-23.44406940655022</v>
      </c>
      <c r="T584" s="337"/>
    </row>
    <row r="585" spans="1:20" x14ac:dyDescent="0.25">
      <c r="A585" s="273">
        <v>568</v>
      </c>
      <c r="B585" s="323">
        <f t="shared" si="89"/>
        <v>657.75581460725846</v>
      </c>
      <c r="D585" s="287">
        <f t="shared" si="80"/>
        <v>620.59914794059182</v>
      </c>
      <c r="F585" s="273">
        <f t="shared" si="81"/>
        <v>1</v>
      </c>
      <c r="H585" s="273">
        <f t="shared" si="82"/>
        <v>360</v>
      </c>
      <c r="J585" s="287">
        <f t="shared" si="83"/>
        <v>-24.243511502263374</v>
      </c>
      <c r="L585" s="287">
        <f t="shared" si="84"/>
        <v>117.75581460725846</v>
      </c>
      <c r="M585" s="344">
        <f t="shared" si="85"/>
        <v>80.59914794059182</v>
      </c>
      <c r="N585" s="344">
        <f t="shared" si="88"/>
        <v>-24.243511502263374</v>
      </c>
      <c r="Q585" s="323">
        <f t="shared" si="86"/>
        <v>620.59914794059182</v>
      </c>
      <c r="R585" s="287">
        <f t="shared" si="87"/>
        <v>-24.243511502263374</v>
      </c>
      <c r="T585" s="337"/>
    </row>
    <row r="586" spans="1:20" x14ac:dyDescent="0.25">
      <c r="A586" s="273">
        <v>569</v>
      </c>
      <c r="B586" s="323">
        <f t="shared" si="89"/>
        <v>658.75581460725846</v>
      </c>
      <c r="D586" s="287">
        <f t="shared" si="80"/>
        <v>621.53373127392513</v>
      </c>
      <c r="F586" s="273">
        <f t="shared" si="81"/>
        <v>1</v>
      </c>
      <c r="H586" s="273">
        <f t="shared" si="82"/>
        <v>360</v>
      </c>
      <c r="J586" s="287">
        <f t="shared" si="83"/>
        <v>-25.035568789520848</v>
      </c>
      <c r="L586" s="287">
        <f t="shared" si="84"/>
        <v>118.75581460725846</v>
      </c>
      <c r="M586" s="344">
        <f t="shared" si="85"/>
        <v>81.533731273925127</v>
      </c>
      <c r="N586" s="344">
        <f t="shared" si="88"/>
        <v>-25.035568789520848</v>
      </c>
      <c r="Q586" s="323">
        <f t="shared" si="86"/>
        <v>621.53373127392513</v>
      </c>
      <c r="R586" s="287">
        <f t="shared" si="87"/>
        <v>-25.035568789520848</v>
      </c>
      <c r="T586" s="337"/>
    </row>
    <row r="587" spans="1:20" x14ac:dyDescent="0.25">
      <c r="A587" s="273">
        <v>570</v>
      </c>
      <c r="B587" s="323">
        <f t="shared" si="89"/>
        <v>659.75581460725846</v>
      </c>
      <c r="D587" s="287">
        <f t="shared" si="80"/>
        <v>622.46831460725843</v>
      </c>
      <c r="F587" s="273">
        <f t="shared" si="81"/>
        <v>1</v>
      </c>
      <c r="H587" s="273">
        <f t="shared" si="82"/>
        <v>360</v>
      </c>
      <c r="J587" s="287">
        <f t="shared" si="83"/>
        <v>-25.819999999999958</v>
      </c>
      <c r="L587" s="287">
        <f t="shared" si="84"/>
        <v>119.75581460725846</v>
      </c>
      <c r="M587" s="344">
        <f t="shared" si="85"/>
        <v>82.468314607258435</v>
      </c>
      <c r="N587" s="344">
        <f t="shared" si="88"/>
        <v>-25.819999999999958</v>
      </c>
      <c r="Q587" s="323">
        <f t="shared" si="86"/>
        <v>622.46831460725843</v>
      </c>
      <c r="R587" s="287">
        <f t="shared" si="87"/>
        <v>-25.819999999999958</v>
      </c>
      <c r="T587" s="337"/>
    </row>
    <row r="588" spans="1:20" x14ac:dyDescent="0.25">
      <c r="A588" s="273">
        <v>571</v>
      </c>
      <c r="B588" s="323">
        <f t="shared" si="89"/>
        <v>660.75581460725846</v>
      </c>
      <c r="D588" s="287">
        <f t="shared" si="80"/>
        <v>623.40289794059174</v>
      </c>
      <c r="F588" s="273">
        <f t="shared" si="81"/>
        <v>1</v>
      </c>
      <c r="H588" s="273">
        <f t="shared" si="82"/>
        <v>360</v>
      </c>
      <c r="J588" s="287">
        <f t="shared" si="83"/>
        <v>-26.596566188355187</v>
      </c>
      <c r="L588" s="287">
        <f t="shared" si="84"/>
        <v>120.75581460725846</v>
      </c>
      <c r="M588" s="344">
        <f t="shared" si="85"/>
        <v>83.402897940591743</v>
      </c>
      <c r="N588" s="344">
        <f t="shared" si="88"/>
        <v>-26.596566188355187</v>
      </c>
      <c r="Q588" s="323">
        <f t="shared" si="86"/>
        <v>623.40289794059174</v>
      </c>
      <c r="R588" s="287">
        <f t="shared" si="87"/>
        <v>-26.596566188355187</v>
      </c>
      <c r="T588" s="337"/>
    </row>
    <row r="589" spans="1:20" x14ac:dyDescent="0.25">
      <c r="A589" s="273">
        <v>572</v>
      </c>
      <c r="B589" s="323">
        <f t="shared" si="89"/>
        <v>661.75581460725846</v>
      </c>
      <c r="D589" s="287">
        <f t="shared" si="80"/>
        <v>624.33748127392516</v>
      </c>
      <c r="F589" s="273">
        <f t="shared" si="81"/>
        <v>1</v>
      </c>
      <c r="H589" s="273">
        <f t="shared" si="82"/>
        <v>360</v>
      </c>
      <c r="J589" s="287">
        <f t="shared" si="83"/>
        <v>-27.365030805002725</v>
      </c>
      <c r="L589" s="287">
        <f t="shared" si="84"/>
        <v>121.75581460725846</v>
      </c>
      <c r="M589" s="344">
        <f t="shared" si="85"/>
        <v>84.337481273925164</v>
      </c>
      <c r="N589" s="344">
        <f t="shared" si="88"/>
        <v>-27.365030805002725</v>
      </c>
      <c r="Q589" s="323">
        <f t="shared" si="86"/>
        <v>624.33748127392516</v>
      </c>
      <c r="R589" s="287">
        <f t="shared" si="87"/>
        <v>-27.365030805002725</v>
      </c>
      <c r="T589" s="337"/>
    </row>
    <row r="590" spans="1:20" x14ac:dyDescent="0.25">
      <c r="A590" s="273">
        <v>573</v>
      </c>
      <c r="B590" s="323">
        <f t="shared" si="89"/>
        <v>662.75581460725846</v>
      </c>
      <c r="D590" s="287">
        <f t="shared" si="80"/>
        <v>625.27206460725847</v>
      </c>
      <c r="F590" s="273">
        <f t="shared" si="81"/>
        <v>1</v>
      </c>
      <c r="H590" s="273">
        <f t="shared" si="82"/>
        <v>360</v>
      </c>
      <c r="J590" s="287">
        <f t="shared" si="83"/>
        <v>-28.125159768175969</v>
      </c>
      <c r="L590" s="287">
        <f t="shared" si="84"/>
        <v>122.75581460725846</v>
      </c>
      <c r="M590" s="344">
        <f t="shared" si="85"/>
        <v>85.272064607258471</v>
      </c>
      <c r="N590" s="344">
        <f t="shared" si="88"/>
        <v>-28.125159768175969</v>
      </c>
      <c r="Q590" s="323">
        <f t="shared" si="86"/>
        <v>625.27206460725847</v>
      </c>
      <c r="R590" s="287">
        <f t="shared" si="87"/>
        <v>-28.125159768175969</v>
      </c>
      <c r="T590" s="337"/>
    </row>
    <row r="591" spans="1:20" x14ac:dyDescent="0.25">
      <c r="A591" s="273">
        <v>574</v>
      </c>
      <c r="B591" s="323">
        <f t="shared" si="89"/>
        <v>663.75581460725846</v>
      </c>
      <c r="D591" s="287">
        <f t="shared" si="80"/>
        <v>626.20664794059178</v>
      </c>
      <c r="F591" s="273">
        <f t="shared" si="81"/>
        <v>1</v>
      </c>
      <c r="H591" s="273">
        <f t="shared" si="82"/>
        <v>360</v>
      </c>
      <c r="J591" s="287">
        <f t="shared" si="83"/>
        <v>-28.876721535229365</v>
      </c>
      <c r="L591" s="287">
        <f t="shared" si="84"/>
        <v>123.75581460725846</v>
      </c>
      <c r="M591" s="344">
        <f t="shared" si="85"/>
        <v>86.206647940591779</v>
      </c>
      <c r="N591" s="344">
        <f t="shared" si="88"/>
        <v>-28.876721535229365</v>
      </c>
      <c r="Q591" s="323">
        <f t="shared" si="86"/>
        <v>626.20664794059178</v>
      </c>
      <c r="R591" s="287">
        <f t="shared" si="87"/>
        <v>-28.876721535229365</v>
      </c>
      <c r="T591" s="337"/>
    </row>
    <row r="592" spans="1:20" x14ac:dyDescent="0.25">
      <c r="A592" s="273">
        <v>575</v>
      </c>
      <c r="B592" s="323">
        <f t="shared" si="89"/>
        <v>664.75581460725846</v>
      </c>
      <c r="D592" s="287">
        <f t="shared" si="80"/>
        <v>627.14123127392509</v>
      </c>
      <c r="F592" s="273">
        <f t="shared" si="81"/>
        <v>1</v>
      </c>
      <c r="H592" s="273">
        <f t="shared" si="82"/>
        <v>360</v>
      </c>
      <c r="J592" s="287">
        <f t="shared" si="83"/>
        <v>-29.619487173168054</v>
      </c>
      <c r="L592" s="287">
        <f t="shared" si="84"/>
        <v>124.75581460725846</v>
      </c>
      <c r="M592" s="344">
        <f t="shared" si="85"/>
        <v>87.141231273925086</v>
      </c>
      <c r="N592" s="344">
        <f t="shared" si="88"/>
        <v>-29.619487173168054</v>
      </c>
      <c r="Q592" s="323">
        <f t="shared" si="86"/>
        <v>627.14123127392509</v>
      </c>
      <c r="R592" s="287">
        <f t="shared" si="87"/>
        <v>-29.619487173168054</v>
      </c>
      <c r="T592" s="337"/>
    </row>
    <row r="593" spans="1:20" x14ac:dyDescent="0.25">
      <c r="A593" s="273">
        <v>576</v>
      </c>
      <c r="B593" s="323">
        <f t="shared" si="89"/>
        <v>665.75581460725846</v>
      </c>
      <c r="D593" s="287">
        <f t="shared" ref="D593:D656" si="90">B593-A593/360*$E$11</f>
        <v>628.07581460725851</v>
      </c>
      <c r="F593" s="273">
        <f t="shared" ref="F593:F656" si="91">INT(B593/360)</f>
        <v>1</v>
      </c>
      <c r="H593" s="273">
        <f t="shared" ref="H593:H656" si="92">F593*360</f>
        <v>360</v>
      </c>
      <c r="J593" s="287">
        <f t="shared" ref="J593:J656" si="93">SIN(RADIANS(A593))*$E$7</f>
        <v>-30.353230428383295</v>
      </c>
      <c r="L593" s="287">
        <f t="shared" ref="L593:L656" si="94">B593-H593-180</f>
        <v>125.75581460725846</v>
      </c>
      <c r="M593" s="344">
        <f t="shared" ref="M593:M656" si="95">D593-INT(D593/360)*360-180</f>
        <v>88.075814607258508</v>
      </c>
      <c r="N593" s="344">
        <f t="shared" si="88"/>
        <v>-30.353230428383295</v>
      </c>
      <c r="Q593" s="323">
        <f t="shared" ref="Q593:Q656" si="96">D593</f>
        <v>628.07581460725851</v>
      </c>
      <c r="R593" s="287">
        <f t="shared" ref="R593:R656" si="97">N593</f>
        <v>-30.353230428383295</v>
      </c>
      <c r="T593" s="337"/>
    </row>
    <row r="594" spans="1:20" x14ac:dyDescent="0.25">
      <c r="A594" s="273">
        <v>577</v>
      </c>
      <c r="B594" s="323">
        <f t="shared" si="89"/>
        <v>666.75581460725846</v>
      </c>
      <c r="D594" s="287">
        <f t="shared" si="90"/>
        <v>629.01039794059182</v>
      </c>
      <c r="F594" s="273">
        <f t="shared" si="91"/>
        <v>1</v>
      </c>
      <c r="H594" s="273">
        <f t="shared" si="92"/>
        <v>360</v>
      </c>
      <c r="J594" s="287">
        <f t="shared" si="93"/>
        <v>-31.077727795571786</v>
      </c>
      <c r="L594" s="287">
        <f t="shared" si="94"/>
        <v>126.75581460725846</v>
      </c>
      <c r="M594" s="344">
        <f t="shared" si="95"/>
        <v>89.010397940591815</v>
      </c>
      <c r="N594" s="344">
        <f t="shared" ref="N594:N657" si="98">J594</f>
        <v>-31.077727795571786</v>
      </c>
      <c r="Q594" s="323">
        <f t="shared" si="96"/>
        <v>629.01039794059182</v>
      </c>
      <c r="R594" s="287">
        <f t="shared" si="97"/>
        <v>-31.077727795571786</v>
      </c>
      <c r="T594" s="337"/>
    </row>
    <row r="595" spans="1:20" x14ac:dyDescent="0.25">
      <c r="A595" s="273">
        <v>578</v>
      </c>
      <c r="B595" s="323">
        <f t="shared" ref="B595:B658" si="99">$B$17+A595</f>
        <v>667.75581460725846</v>
      </c>
      <c r="D595" s="287">
        <f t="shared" si="90"/>
        <v>629.94498127392512</v>
      </c>
      <c r="F595" s="273">
        <f t="shared" si="91"/>
        <v>1</v>
      </c>
      <c r="H595" s="273">
        <f t="shared" si="92"/>
        <v>360</v>
      </c>
      <c r="J595" s="287">
        <f t="shared" si="93"/>
        <v>-31.792758585816959</v>
      </c>
      <c r="L595" s="287">
        <f t="shared" si="94"/>
        <v>127.75581460725846</v>
      </c>
      <c r="M595" s="344">
        <f t="shared" si="95"/>
        <v>89.944981273925123</v>
      </c>
      <c r="N595" s="344">
        <f t="shared" si="98"/>
        <v>-31.792758585816959</v>
      </c>
      <c r="Q595" s="323">
        <f t="shared" si="96"/>
        <v>629.94498127392512</v>
      </c>
      <c r="R595" s="287">
        <f t="shared" si="97"/>
        <v>-31.792758585816959</v>
      </c>
      <c r="T595" s="337"/>
    </row>
    <row r="596" spans="1:20" x14ac:dyDescent="0.25">
      <c r="A596" s="273">
        <v>579</v>
      </c>
      <c r="B596" s="323">
        <f t="shared" si="99"/>
        <v>668.75581460725846</v>
      </c>
      <c r="D596" s="287">
        <f t="shared" si="90"/>
        <v>630.87956460725843</v>
      </c>
      <c r="F596" s="273">
        <f t="shared" si="91"/>
        <v>1</v>
      </c>
      <c r="H596" s="273">
        <f t="shared" si="92"/>
        <v>360</v>
      </c>
      <c r="J596" s="287">
        <f t="shared" si="93"/>
        <v>-32.498104993813605</v>
      </c>
      <c r="L596" s="287">
        <f t="shared" si="94"/>
        <v>128.75581460725846</v>
      </c>
      <c r="M596" s="344">
        <f t="shared" si="95"/>
        <v>90.87956460725843</v>
      </c>
      <c r="N596" s="344">
        <f t="shared" si="98"/>
        <v>-32.498104993813605</v>
      </c>
      <c r="Q596" s="323">
        <f t="shared" si="96"/>
        <v>630.87956460725843</v>
      </c>
      <c r="R596" s="287">
        <f t="shared" si="97"/>
        <v>-32.498104993813605</v>
      </c>
      <c r="T596" s="337"/>
    </row>
    <row r="597" spans="1:20" x14ac:dyDescent="0.25">
      <c r="A597" s="273">
        <v>580</v>
      </c>
      <c r="B597" s="323">
        <f t="shared" si="99"/>
        <v>669.75581460725846</v>
      </c>
      <c r="D597" s="287">
        <f t="shared" si="90"/>
        <v>631.81414794059174</v>
      </c>
      <c r="F597" s="273">
        <f t="shared" si="91"/>
        <v>1</v>
      </c>
      <c r="H597" s="273">
        <f t="shared" si="92"/>
        <v>360</v>
      </c>
      <c r="J597" s="287">
        <f t="shared" si="93"/>
        <v>-33.193552164212917</v>
      </c>
      <c r="L597" s="287">
        <f t="shared" si="94"/>
        <v>129.75581460725846</v>
      </c>
      <c r="M597" s="344">
        <f t="shared" si="95"/>
        <v>91.814147940591738</v>
      </c>
      <c r="N597" s="344">
        <f t="shared" si="98"/>
        <v>-33.193552164212917</v>
      </c>
      <c r="Q597" s="323">
        <f t="shared" si="96"/>
        <v>631.81414794059174</v>
      </c>
      <c r="R597" s="287">
        <f t="shared" si="97"/>
        <v>-33.193552164212917</v>
      </c>
      <c r="T597" s="337"/>
    </row>
    <row r="598" spans="1:20" x14ac:dyDescent="0.25">
      <c r="A598" s="273">
        <v>581</v>
      </c>
      <c r="B598" s="323">
        <f t="shared" si="99"/>
        <v>670.75581460725846</v>
      </c>
      <c r="D598" s="287">
        <f t="shared" si="90"/>
        <v>632.74873127392516</v>
      </c>
      <c r="F598" s="273">
        <f t="shared" si="91"/>
        <v>1</v>
      </c>
      <c r="H598" s="273">
        <f t="shared" si="92"/>
        <v>360</v>
      </c>
      <c r="J598" s="287">
        <f t="shared" si="93"/>
        <v>-33.878888257069782</v>
      </c>
      <c r="L598" s="287">
        <f t="shared" si="94"/>
        <v>130.75581460725846</v>
      </c>
      <c r="M598" s="344">
        <f t="shared" si="95"/>
        <v>92.748731273925159</v>
      </c>
      <c r="N598" s="344">
        <f t="shared" si="98"/>
        <v>-33.878888257069782</v>
      </c>
      <c r="Q598" s="323">
        <f t="shared" si="96"/>
        <v>632.74873127392516</v>
      </c>
      <c r="R598" s="287">
        <f t="shared" si="97"/>
        <v>-33.878888257069782</v>
      </c>
      <c r="T598" s="337"/>
    </row>
    <row r="599" spans="1:20" x14ac:dyDescent="0.25">
      <c r="A599" s="273">
        <v>582</v>
      </c>
      <c r="B599" s="323">
        <f t="shared" si="99"/>
        <v>671.75581460725846</v>
      </c>
      <c r="D599" s="287">
        <f t="shared" si="90"/>
        <v>633.68331460725847</v>
      </c>
      <c r="F599" s="273">
        <f t="shared" si="91"/>
        <v>1</v>
      </c>
      <c r="H599" s="273">
        <f t="shared" si="92"/>
        <v>360</v>
      </c>
      <c r="J599" s="287">
        <f t="shared" si="93"/>
        <v>-34.553904512371446</v>
      </c>
      <c r="L599" s="287">
        <f t="shared" si="94"/>
        <v>131.75581460725846</v>
      </c>
      <c r="M599" s="344">
        <f t="shared" si="95"/>
        <v>93.683314607258467</v>
      </c>
      <c r="N599" s="344">
        <f t="shared" si="98"/>
        <v>-34.553904512371446</v>
      </c>
      <c r="Q599" s="323">
        <f t="shared" si="96"/>
        <v>633.68331460725847</v>
      </c>
      <c r="R599" s="287">
        <f t="shared" si="97"/>
        <v>-34.553904512371446</v>
      </c>
      <c r="T599" s="337"/>
    </row>
    <row r="600" spans="1:20" x14ac:dyDescent="0.25">
      <c r="A600" s="273">
        <v>583</v>
      </c>
      <c r="B600" s="323">
        <f t="shared" si="99"/>
        <v>672.75581460725846</v>
      </c>
      <c r="D600" s="287">
        <f t="shared" si="90"/>
        <v>634.61789794059177</v>
      </c>
      <c r="F600" s="273">
        <f t="shared" si="91"/>
        <v>1</v>
      </c>
      <c r="H600" s="273">
        <f t="shared" si="92"/>
        <v>360</v>
      </c>
      <c r="J600" s="287">
        <f t="shared" si="93"/>
        <v>-35.21839531362739</v>
      </c>
      <c r="L600" s="287">
        <f t="shared" si="94"/>
        <v>132.75581460725846</v>
      </c>
      <c r="M600" s="344">
        <f t="shared" si="95"/>
        <v>94.617897940591774</v>
      </c>
      <c r="N600" s="344">
        <f t="shared" si="98"/>
        <v>-35.21839531362739</v>
      </c>
      <c r="Q600" s="323">
        <f t="shared" si="96"/>
        <v>634.61789794059177</v>
      </c>
      <c r="R600" s="287">
        <f t="shared" si="97"/>
        <v>-35.21839531362739</v>
      </c>
      <c r="T600" s="337"/>
    </row>
    <row r="601" spans="1:20" x14ac:dyDescent="0.25">
      <c r="A601" s="273">
        <v>584</v>
      </c>
      <c r="B601" s="323">
        <f t="shared" si="99"/>
        <v>673.75581460725846</v>
      </c>
      <c r="D601" s="287">
        <f t="shared" si="90"/>
        <v>635.55248127392508</v>
      </c>
      <c r="F601" s="273">
        <f t="shared" si="91"/>
        <v>1</v>
      </c>
      <c r="H601" s="273">
        <f t="shared" si="92"/>
        <v>360</v>
      </c>
      <c r="J601" s="287">
        <f t="shared" si="93"/>
        <v>-35.872158250502615</v>
      </c>
      <c r="L601" s="287">
        <f t="shared" si="94"/>
        <v>133.75581460725846</v>
      </c>
      <c r="M601" s="344">
        <f t="shared" si="95"/>
        <v>95.552481273925082</v>
      </c>
      <c r="N601" s="344">
        <f t="shared" si="98"/>
        <v>-35.872158250502615</v>
      </c>
      <c r="Q601" s="323">
        <f t="shared" si="96"/>
        <v>635.55248127392508</v>
      </c>
      <c r="R601" s="287">
        <f t="shared" si="97"/>
        <v>-35.872158250502615</v>
      </c>
      <c r="T601" s="337"/>
    </row>
    <row r="602" spans="1:20" x14ac:dyDescent="0.25">
      <c r="A602" s="273">
        <v>585</v>
      </c>
      <c r="B602" s="323">
        <f t="shared" si="99"/>
        <v>674.75581460725846</v>
      </c>
      <c r="D602" s="287">
        <f t="shared" si="90"/>
        <v>636.4870646072585</v>
      </c>
      <c r="F602" s="273">
        <f t="shared" si="91"/>
        <v>1</v>
      </c>
      <c r="H602" s="273">
        <f t="shared" si="92"/>
        <v>360</v>
      </c>
      <c r="J602" s="287">
        <f t="shared" si="93"/>
        <v>-36.514994180473337</v>
      </c>
      <c r="L602" s="287">
        <f t="shared" si="94"/>
        <v>134.75581460725846</v>
      </c>
      <c r="M602" s="344">
        <f t="shared" si="95"/>
        <v>96.487064607258503</v>
      </c>
      <c r="N602" s="344">
        <f t="shared" si="98"/>
        <v>-36.514994180473337</v>
      </c>
      <c r="Q602" s="323">
        <f t="shared" si="96"/>
        <v>636.4870646072585</v>
      </c>
      <c r="R602" s="287">
        <f t="shared" si="97"/>
        <v>-36.514994180473337</v>
      </c>
      <c r="T602" s="337"/>
    </row>
    <row r="603" spans="1:20" x14ac:dyDescent="0.25">
      <c r="A603" s="273">
        <v>586</v>
      </c>
      <c r="B603" s="323">
        <f t="shared" si="99"/>
        <v>675.75581460725846</v>
      </c>
      <c r="D603" s="287">
        <f t="shared" si="90"/>
        <v>637.42164794059181</v>
      </c>
      <c r="F603" s="273">
        <f t="shared" si="91"/>
        <v>1</v>
      </c>
      <c r="H603" s="273">
        <f t="shared" si="92"/>
        <v>360</v>
      </c>
      <c r="J603" s="287">
        <f t="shared" si="93"/>
        <v>-37.146707289487928</v>
      </c>
      <c r="L603" s="287">
        <f t="shared" si="94"/>
        <v>135.75581460725846</v>
      </c>
      <c r="M603" s="344">
        <f t="shared" si="95"/>
        <v>97.421647940591811</v>
      </c>
      <c r="N603" s="344">
        <f t="shared" si="98"/>
        <v>-37.146707289487928</v>
      </c>
      <c r="Q603" s="323">
        <f t="shared" si="96"/>
        <v>637.42164794059181</v>
      </c>
      <c r="R603" s="287">
        <f t="shared" si="97"/>
        <v>-37.146707289487928</v>
      </c>
      <c r="T603" s="337"/>
    </row>
    <row r="604" spans="1:20" x14ac:dyDescent="0.25">
      <c r="A604" s="273">
        <v>587</v>
      </c>
      <c r="B604" s="323">
        <f t="shared" si="99"/>
        <v>676.75581460725846</v>
      </c>
      <c r="D604" s="287">
        <f t="shared" si="90"/>
        <v>638.35623127392512</v>
      </c>
      <c r="F604" s="273">
        <f t="shared" si="91"/>
        <v>1</v>
      </c>
      <c r="H604" s="273">
        <f t="shared" si="92"/>
        <v>360</v>
      </c>
      <c r="J604" s="287">
        <f t="shared" si="93"/>
        <v>-37.767105151613968</v>
      </c>
      <c r="L604" s="287">
        <f t="shared" si="94"/>
        <v>136.75581460725846</v>
      </c>
      <c r="M604" s="344">
        <f t="shared" si="95"/>
        <v>98.356231273925118</v>
      </c>
      <c r="N604" s="344">
        <f t="shared" si="98"/>
        <v>-37.767105151613968</v>
      </c>
      <c r="Q604" s="323">
        <f t="shared" si="96"/>
        <v>638.35623127392512</v>
      </c>
      <c r="R604" s="287">
        <f t="shared" si="97"/>
        <v>-37.767105151613968</v>
      </c>
      <c r="T604" s="337"/>
    </row>
    <row r="605" spans="1:20" x14ac:dyDescent="0.25">
      <c r="A605" s="273">
        <v>588</v>
      </c>
      <c r="B605" s="323">
        <f t="shared" si="99"/>
        <v>677.75581460725846</v>
      </c>
      <c r="D605" s="287">
        <f t="shared" si="90"/>
        <v>639.29081460725843</v>
      </c>
      <c r="F605" s="273">
        <f t="shared" si="91"/>
        <v>1</v>
      </c>
      <c r="H605" s="273">
        <f t="shared" si="92"/>
        <v>360</v>
      </c>
      <c r="J605" s="287">
        <f t="shared" si="93"/>
        <v>-38.375998787652605</v>
      </c>
      <c r="L605" s="287">
        <f t="shared" si="94"/>
        <v>137.75581460725846</v>
      </c>
      <c r="M605" s="344">
        <f t="shared" si="95"/>
        <v>99.290814607258426</v>
      </c>
      <c r="N605" s="344">
        <f t="shared" si="98"/>
        <v>-38.375998787652605</v>
      </c>
      <c r="Q605" s="323">
        <f t="shared" si="96"/>
        <v>639.29081460725843</v>
      </c>
      <c r="R605" s="287">
        <f t="shared" si="97"/>
        <v>-38.375998787652605</v>
      </c>
      <c r="T605" s="337"/>
    </row>
    <row r="606" spans="1:20" x14ac:dyDescent="0.25">
      <c r="A606" s="273">
        <v>589</v>
      </c>
      <c r="B606" s="323">
        <f t="shared" si="99"/>
        <v>678.75581460725846</v>
      </c>
      <c r="D606" s="287">
        <f t="shared" si="90"/>
        <v>640.22539794059185</v>
      </c>
      <c r="F606" s="273">
        <f t="shared" si="91"/>
        <v>1</v>
      </c>
      <c r="H606" s="273">
        <f t="shared" si="92"/>
        <v>360</v>
      </c>
      <c r="J606" s="287">
        <f t="shared" si="93"/>
        <v>-38.973202722703938</v>
      </c>
      <c r="L606" s="287">
        <f t="shared" si="94"/>
        <v>138.75581460725846</v>
      </c>
      <c r="M606" s="344">
        <f t="shared" si="95"/>
        <v>100.22539794059185</v>
      </c>
      <c r="N606" s="344">
        <f t="shared" si="98"/>
        <v>-38.973202722703938</v>
      </c>
      <c r="Q606" s="323">
        <f t="shared" si="96"/>
        <v>640.22539794059185</v>
      </c>
      <c r="R606" s="287">
        <f t="shared" si="97"/>
        <v>-38.973202722703938</v>
      </c>
      <c r="T606" s="337"/>
    </row>
    <row r="607" spans="1:20" x14ac:dyDescent="0.25">
      <c r="A607" s="273">
        <v>590</v>
      </c>
      <c r="B607" s="323">
        <f t="shared" si="99"/>
        <v>679.75581460725846</v>
      </c>
      <c r="D607" s="287">
        <f t="shared" si="90"/>
        <v>641.15998127392515</v>
      </c>
      <c r="F607" s="273">
        <f t="shared" si="91"/>
        <v>1</v>
      </c>
      <c r="H607" s="273">
        <f t="shared" si="92"/>
        <v>360</v>
      </c>
      <c r="J607" s="287">
        <f t="shared" si="93"/>
        <v>-39.558535042664033</v>
      </c>
      <c r="L607" s="287">
        <f t="shared" si="94"/>
        <v>139.75581460725846</v>
      </c>
      <c r="M607" s="344">
        <f t="shared" si="95"/>
        <v>101.15998127392515</v>
      </c>
      <c r="N607" s="344">
        <f t="shared" si="98"/>
        <v>-39.558535042664033</v>
      </c>
      <c r="Q607" s="323">
        <f t="shared" si="96"/>
        <v>641.15998127392515</v>
      </c>
      <c r="R607" s="287">
        <f t="shared" si="97"/>
        <v>-39.558535042664033</v>
      </c>
      <c r="T607" s="337"/>
    </row>
    <row r="608" spans="1:20" x14ac:dyDescent="0.25">
      <c r="A608" s="273">
        <v>591</v>
      </c>
      <c r="B608" s="323">
        <f t="shared" si="99"/>
        <v>680.75581460725846</v>
      </c>
      <c r="D608" s="287">
        <f t="shared" si="90"/>
        <v>642.09456460725846</v>
      </c>
      <c r="F608" s="273">
        <f t="shared" si="91"/>
        <v>1</v>
      </c>
      <c r="H608" s="273">
        <f t="shared" si="92"/>
        <v>360</v>
      </c>
      <c r="J608" s="287">
        <f t="shared" si="93"/>
        <v>-40.131817449637957</v>
      </c>
      <c r="L608" s="287">
        <f t="shared" si="94"/>
        <v>140.75581460725846</v>
      </c>
      <c r="M608" s="344">
        <f t="shared" si="95"/>
        <v>102.09456460725846</v>
      </c>
      <c r="N608" s="344">
        <f t="shared" si="98"/>
        <v>-40.131817449637957</v>
      </c>
      <c r="Q608" s="323">
        <f t="shared" si="96"/>
        <v>642.09456460725846</v>
      </c>
      <c r="R608" s="287">
        <f t="shared" si="97"/>
        <v>-40.131817449637957</v>
      </c>
      <c r="T608" s="337"/>
    </row>
    <row r="609" spans="1:20" x14ac:dyDescent="0.25">
      <c r="A609" s="273">
        <v>592</v>
      </c>
      <c r="B609" s="323">
        <f t="shared" si="99"/>
        <v>681.75581460725846</v>
      </c>
      <c r="D609" s="287">
        <f t="shared" si="90"/>
        <v>643.02914794059177</v>
      </c>
      <c r="F609" s="273">
        <f t="shared" si="91"/>
        <v>1</v>
      </c>
      <c r="H609" s="273">
        <f t="shared" si="92"/>
        <v>360</v>
      </c>
      <c r="J609" s="287">
        <f t="shared" si="93"/>
        <v>-40.692875316251119</v>
      </c>
      <c r="L609" s="287">
        <f t="shared" si="94"/>
        <v>141.75581460725846</v>
      </c>
      <c r="M609" s="344">
        <f t="shared" si="95"/>
        <v>103.02914794059177</v>
      </c>
      <c r="N609" s="344">
        <f t="shared" si="98"/>
        <v>-40.692875316251119</v>
      </c>
      <c r="Q609" s="323">
        <f t="shared" si="96"/>
        <v>643.02914794059177</v>
      </c>
      <c r="R609" s="287">
        <f t="shared" si="97"/>
        <v>-40.692875316251119</v>
      </c>
      <c r="T609" s="337"/>
    </row>
    <row r="610" spans="1:20" x14ac:dyDescent="0.25">
      <c r="A610" s="273">
        <v>593</v>
      </c>
      <c r="B610" s="323">
        <f t="shared" si="99"/>
        <v>682.75581460725846</v>
      </c>
      <c r="D610" s="287">
        <f t="shared" si="90"/>
        <v>643.96373127392508</v>
      </c>
      <c r="F610" s="273">
        <f t="shared" si="91"/>
        <v>1</v>
      </c>
      <c r="H610" s="273">
        <f t="shared" si="92"/>
        <v>360</v>
      </c>
      <c r="J610" s="287">
        <f t="shared" si="93"/>
        <v>-41.241537738842226</v>
      </c>
      <c r="L610" s="287">
        <f t="shared" si="94"/>
        <v>142.75581460725846</v>
      </c>
      <c r="M610" s="344">
        <f t="shared" si="95"/>
        <v>103.96373127392508</v>
      </c>
      <c r="N610" s="344">
        <f t="shared" si="98"/>
        <v>-41.241537738842226</v>
      </c>
      <c r="Q610" s="323">
        <f t="shared" si="96"/>
        <v>643.96373127392508</v>
      </c>
      <c r="R610" s="287">
        <f t="shared" si="97"/>
        <v>-41.241537738842226</v>
      </c>
      <c r="T610" s="337"/>
    </row>
    <row r="611" spans="1:20" x14ac:dyDescent="0.25">
      <c r="A611" s="273">
        <v>594</v>
      </c>
      <c r="B611" s="323">
        <f t="shared" si="99"/>
        <v>683.75581460725846</v>
      </c>
      <c r="D611" s="287">
        <f t="shared" si="90"/>
        <v>644.8983146072585</v>
      </c>
      <c r="F611" s="273">
        <f t="shared" si="91"/>
        <v>1</v>
      </c>
      <c r="H611" s="273">
        <f t="shared" si="92"/>
        <v>360</v>
      </c>
      <c r="J611" s="287">
        <f t="shared" si="93"/>
        <v>-41.777637589522278</v>
      </c>
      <c r="L611" s="287">
        <f t="shared" si="94"/>
        <v>143.75581460725846</v>
      </c>
      <c r="M611" s="344">
        <f t="shared" si="95"/>
        <v>104.8983146072585</v>
      </c>
      <c r="N611" s="344">
        <f t="shared" si="98"/>
        <v>-41.777637589522278</v>
      </c>
      <c r="Q611" s="323">
        <f t="shared" si="96"/>
        <v>644.8983146072585</v>
      </c>
      <c r="R611" s="287">
        <f t="shared" si="97"/>
        <v>-41.777637589522278</v>
      </c>
      <c r="T611" s="337"/>
    </row>
    <row r="612" spans="1:20" x14ac:dyDescent="0.25">
      <c r="A612" s="273">
        <v>595</v>
      </c>
      <c r="B612" s="323">
        <f t="shared" si="99"/>
        <v>684.75581460725846</v>
      </c>
      <c r="D612" s="287">
        <f t="shared" si="90"/>
        <v>645.83289794059181</v>
      </c>
      <c r="F612" s="273">
        <f t="shared" si="91"/>
        <v>1</v>
      </c>
      <c r="H612" s="273">
        <f t="shared" si="92"/>
        <v>360</v>
      </c>
      <c r="J612" s="287">
        <f t="shared" si="93"/>
        <v>-42.301011567083542</v>
      </c>
      <c r="L612" s="287">
        <f t="shared" si="94"/>
        <v>144.75581460725846</v>
      </c>
      <c r="M612" s="344">
        <f t="shared" si="95"/>
        <v>105.83289794059181</v>
      </c>
      <c r="N612" s="344">
        <f t="shared" si="98"/>
        <v>-42.301011567083542</v>
      </c>
      <c r="Q612" s="323">
        <f t="shared" si="96"/>
        <v>645.83289794059181</v>
      </c>
      <c r="R612" s="287">
        <f t="shared" si="97"/>
        <v>-42.301011567083542</v>
      </c>
      <c r="T612" s="337"/>
    </row>
    <row r="613" spans="1:20" x14ac:dyDescent="0.25">
      <c r="A613" s="273">
        <v>596</v>
      </c>
      <c r="B613" s="323">
        <f t="shared" si="99"/>
        <v>685.75581460725846</v>
      </c>
      <c r="D613" s="287">
        <f t="shared" si="90"/>
        <v>646.76748127392511</v>
      </c>
      <c r="F613" s="273">
        <f t="shared" si="91"/>
        <v>1</v>
      </c>
      <c r="H613" s="273">
        <f t="shared" si="92"/>
        <v>360</v>
      </c>
      <c r="J613" s="287">
        <f t="shared" si="93"/>
        <v>-42.811500246742334</v>
      </c>
      <c r="L613" s="287">
        <f t="shared" si="94"/>
        <v>145.75581460725846</v>
      </c>
      <c r="M613" s="344">
        <f t="shared" si="95"/>
        <v>106.76748127392511</v>
      </c>
      <c r="N613" s="344">
        <f t="shared" si="98"/>
        <v>-42.811500246742334</v>
      </c>
      <c r="Q613" s="323">
        <f t="shared" si="96"/>
        <v>646.76748127392511</v>
      </c>
      <c r="R613" s="287">
        <f t="shared" si="97"/>
        <v>-42.811500246742334</v>
      </c>
      <c r="T613" s="337"/>
    </row>
    <row r="614" spans="1:20" x14ac:dyDescent="0.25">
      <c r="A614" s="273">
        <v>597</v>
      </c>
      <c r="B614" s="323">
        <f t="shared" si="99"/>
        <v>686.75581460725846</v>
      </c>
      <c r="D614" s="287">
        <f t="shared" si="90"/>
        <v>647.70206460725842</v>
      </c>
      <c r="F614" s="273">
        <f t="shared" si="91"/>
        <v>1</v>
      </c>
      <c r="H614" s="273">
        <f t="shared" si="92"/>
        <v>360</v>
      </c>
      <c r="J614" s="287">
        <f t="shared" si="93"/>
        <v>-43.308948128701694</v>
      </c>
      <c r="L614" s="287">
        <f t="shared" si="94"/>
        <v>146.75581460725846</v>
      </c>
      <c r="M614" s="344">
        <f t="shared" si="95"/>
        <v>107.70206460725842</v>
      </c>
      <c r="N614" s="344">
        <f t="shared" si="98"/>
        <v>-43.308948128701694</v>
      </c>
      <c r="Q614" s="323">
        <f t="shared" si="96"/>
        <v>647.70206460725842</v>
      </c>
      <c r="R614" s="287">
        <f t="shared" si="97"/>
        <v>-43.308948128701694</v>
      </c>
      <c r="T614" s="337"/>
    </row>
    <row r="615" spans="1:20" x14ac:dyDescent="0.25">
      <c r="A615" s="273">
        <v>598</v>
      </c>
      <c r="B615" s="323">
        <f t="shared" si="99"/>
        <v>687.75581460725846</v>
      </c>
      <c r="D615" s="287">
        <f t="shared" si="90"/>
        <v>648.63664794059173</v>
      </c>
      <c r="F615" s="273">
        <f t="shared" si="91"/>
        <v>1</v>
      </c>
      <c r="H615" s="273">
        <f t="shared" si="92"/>
        <v>360</v>
      </c>
      <c r="J615" s="287">
        <f t="shared" si="93"/>
        <v>-43.793203685517852</v>
      </c>
      <c r="L615" s="287">
        <f t="shared" si="94"/>
        <v>147.75581460725846</v>
      </c>
      <c r="M615" s="344">
        <f t="shared" si="95"/>
        <v>108.63664794059173</v>
      </c>
      <c r="N615" s="344">
        <f t="shared" si="98"/>
        <v>-43.793203685517852</v>
      </c>
      <c r="Q615" s="323">
        <f t="shared" si="96"/>
        <v>648.63664794059173</v>
      </c>
      <c r="R615" s="287">
        <f t="shared" si="97"/>
        <v>-43.793203685517852</v>
      </c>
      <c r="T615" s="337"/>
    </row>
    <row r="616" spans="1:20" x14ac:dyDescent="0.25">
      <c r="A616" s="273">
        <v>599</v>
      </c>
      <c r="B616" s="323">
        <f t="shared" si="99"/>
        <v>688.75581460725846</v>
      </c>
      <c r="D616" s="287">
        <f t="shared" si="90"/>
        <v>649.57123127392515</v>
      </c>
      <c r="F616" s="273">
        <f t="shared" si="91"/>
        <v>1</v>
      </c>
      <c r="H616" s="273">
        <f t="shared" si="92"/>
        <v>360</v>
      </c>
      <c r="J616" s="287">
        <f t="shared" si="93"/>
        <v>-44.264119408257066</v>
      </c>
      <c r="L616" s="287">
        <f t="shared" si="94"/>
        <v>148.75581460725846</v>
      </c>
      <c r="M616" s="344">
        <f t="shared" si="95"/>
        <v>109.57123127392515</v>
      </c>
      <c r="N616" s="344">
        <f t="shared" si="98"/>
        <v>-44.264119408257066</v>
      </c>
      <c r="Q616" s="323">
        <f t="shared" si="96"/>
        <v>649.57123127392515</v>
      </c>
      <c r="R616" s="287">
        <f t="shared" si="97"/>
        <v>-44.264119408257066</v>
      </c>
      <c r="T616" s="337"/>
    </row>
    <row r="617" spans="1:20" x14ac:dyDescent="0.25">
      <c r="A617" s="273">
        <v>600</v>
      </c>
      <c r="B617" s="323">
        <f t="shared" si="99"/>
        <v>689.75581460725846</v>
      </c>
      <c r="D617" s="287">
        <f t="shared" si="90"/>
        <v>650.50581460725846</v>
      </c>
      <c r="F617" s="273">
        <f t="shared" si="91"/>
        <v>1</v>
      </c>
      <c r="H617" s="273">
        <f t="shared" si="92"/>
        <v>360</v>
      </c>
      <c r="J617" s="287">
        <f t="shared" si="93"/>
        <v>-44.721551851428416</v>
      </c>
      <c r="L617" s="287">
        <f t="shared" si="94"/>
        <v>149.75581460725846</v>
      </c>
      <c r="M617" s="344">
        <f t="shared" si="95"/>
        <v>110.50581460725846</v>
      </c>
      <c r="N617" s="344">
        <f t="shared" si="98"/>
        <v>-44.721551851428416</v>
      </c>
      <c r="Q617" s="323">
        <f t="shared" si="96"/>
        <v>650.50581460725846</v>
      </c>
      <c r="R617" s="287">
        <f t="shared" si="97"/>
        <v>-44.721551851428416</v>
      </c>
      <c r="T617" s="337"/>
    </row>
    <row r="618" spans="1:20" x14ac:dyDescent="0.25">
      <c r="A618" s="273">
        <v>601</v>
      </c>
      <c r="B618" s="323">
        <f t="shared" si="99"/>
        <v>690.75581460725846</v>
      </c>
      <c r="D618" s="287">
        <f t="shared" si="90"/>
        <v>651.44039794059177</v>
      </c>
      <c r="F618" s="273">
        <f t="shared" si="91"/>
        <v>1</v>
      </c>
      <c r="H618" s="273">
        <f t="shared" si="92"/>
        <v>360</v>
      </c>
      <c r="J618" s="287">
        <f t="shared" si="93"/>
        <v>-45.16536167667838</v>
      </c>
      <c r="L618" s="287">
        <f t="shared" si="94"/>
        <v>150.75581460725846</v>
      </c>
      <c r="M618" s="344">
        <f t="shared" si="95"/>
        <v>111.44039794059177</v>
      </c>
      <c r="N618" s="344">
        <f t="shared" si="98"/>
        <v>-45.16536167667838</v>
      </c>
      <c r="Q618" s="323">
        <f t="shared" si="96"/>
        <v>651.44039794059177</v>
      </c>
      <c r="R618" s="287">
        <f t="shared" si="97"/>
        <v>-45.16536167667838</v>
      </c>
      <c r="T618" s="337"/>
    </row>
    <row r="619" spans="1:20" x14ac:dyDescent="0.25">
      <c r="A619" s="273">
        <v>602</v>
      </c>
      <c r="B619" s="323">
        <f t="shared" si="99"/>
        <v>691.75581460725846</v>
      </c>
      <c r="D619" s="287">
        <f t="shared" si="90"/>
        <v>652.37498127392507</v>
      </c>
      <c r="F619" s="273">
        <f t="shared" si="91"/>
        <v>1</v>
      </c>
      <c r="H619" s="273">
        <f t="shared" si="92"/>
        <v>360</v>
      </c>
      <c r="J619" s="287">
        <f t="shared" si="93"/>
        <v>-45.595413695234981</v>
      </c>
      <c r="L619" s="287">
        <f t="shared" si="94"/>
        <v>151.75581460725846</v>
      </c>
      <c r="M619" s="344">
        <f t="shared" si="95"/>
        <v>112.37498127392507</v>
      </c>
      <c r="N619" s="344">
        <f t="shared" si="98"/>
        <v>-45.595413695234981</v>
      </c>
      <c r="Q619" s="323">
        <f t="shared" si="96"/>
        <v>652.37498127392507</v>
      </c>
      <c r="R619" s="287">
        <f t="shared" si="97"/>
        <v>-45.595413695234981</v>
      </c>
      <c r="T619" s="337"/>
    </row>
    <row r="620" spans="1:20" x14ac:dyDescent="0.25">
      <c r="A620" s="273">
        <v>603</v>
      </c>
      <c r="B620" s="323">
        <f t="shared" si="99"/>
        <v>692.75581460725846</v>
      </c>
      <c r="D620" s="287">
        <f t="shared" si="90"/>
        <v>653.30956460725849</v>
      </c>
      <c r="F620" s="273">
        <f t="shared" si="91"/>
        <v>1</v>
      </c>
      <c r="H620" s="273">
        <f t="shared" si="92"/>
        <v>360</v>
      </c>
      <c r="J620" s="287">
        <f t="shared" si="93"/>
        <v>-46.011576909087331</v>
      </c>
      <c r="L620" s="287">
        <f t="shared" si="94"/>
        <v>152.75581460725846</v>
      </c>
      <c r="M620" s="344">
        <f t="shared" si="95"/>
        <v>113.30956460725849</v>
      </c>
      <c r="N620" s="344">
        <f t="shared" si="98"/>
        <v>-46.011576909087331</v>
      </c>
      <c r="Q620" s="323">
        <f t="shared" si="96"/>
        <v>653.30956460725849</v>
      </c>
      <c r="R620" s="287">
        <f t="shared" si="97"/>
        <v>-46.011576909087331</v>
      </c>
      <c r="T620" s="337"/>
    </row>
    <row r="621" spans="1:20" x14ac:dyDescent="0.25">
      <c r="A621" s="273">
        <v>604</v>
      </c>
      <c r="B621" s="323">
        <f t="shared" si="99"/>
        <v>693.75581460725846</v>
      </c>
      <c r="D621" s="287">
        <f t="shared" si="90"/>
        <v>654.2441479405918</v>
      </c>
      <c r="F621" s="273">
        <f t="shared" si="91"/>
        <v>1</v>
      </c>
      <c r="H621" s="273">
        <f t="shared" si="92"/>
        <v>360</v>
      </c>
      <c r="J621" s="287">
        <f t="shared" si="93"/>
        <v>-46.413724550888972</v>
      </c>
      <c r="L621" s="287">
        <f t="shared" si="94"/>
        <v>153.75581460725846</v>
      </c>
      <c r="M621" s="344">
        <f t="shared" si="95"/>
        <v>114.2441479405918</v>
      </c>
      <c r="N621" s="344">
        <f t="shared" si="98"/>
        <v>-46.413724550888972</v>
      </c>
      <c r="Q621" s="323">
        <f t="shared" si="96"/>
        <v>654.2441479405918</v>
      </c>
      <c r="R621" s="287">
        <f t="shared" si="97"/>
        <v>-46.413724550888972</v>
      </c>
      <c r="T621" s="337"/>
    </row>
    <row r="622" spans="1:20" x14ac:dyDescent="0.25">
      <c r="A622" s="273">
        <v>605</v>
      </c>
      <c r="B622" s="323">
        <f t="shared" si="99"/>
        <v>694.75581460725846</v>
      </c>
      <c r="D622" s="287">
        <f t="shared" si="90"/>
        <v>655.17873127392511</v>
      </c>
      <c r="F622" s="273">
        <f t="shared" si="91"/>
        <v>1</v>
      </c>
      <c r="H622" s="273">
        <f t="shared" si="92"/>
        <v>360</v>
      </c>
      <c r="J622" s="287">
        <f t="shared" si="93"/>
        <v>-46.801734122572611</v>
      </c>
      <c r="L622" s="287">
        <f t="shared" si="94"/>
        <v>154.75581460725846</v>
      </c>
      <c r="M622" s="344">
        <f t="shared" si="95"/>
        <v>115.17873127392511</v>
      </c>
      <c r="N622" s="344">
        <f t="shared" si="98"/>
        <v>-46.801734122572611</v>
      </c>
      <c r="Q622" s="323">
        <f t="shared" si="96"/>
        <v>655.17873127392511</v>
      </c>
      <c r="R622" s="287">
        <f t="shared" si="97"/>
        <v>-46.801734122572611</v>
      </c>
      <c r="T622" s="337"/>
    </row>
    <row r="623" spans="1:20" x14ac:dyDescent="0.25">
      <c r="A623" s="273">
        <v>606</v>
      </c>
      <c r="B623" s="323">
        <f t="shared" si="99"/>
        <v>695.75581460725846</v>
      </c>
      <c r="D623" s="287">
        <f t="shared" si="90"/>
        <v>656.11331460725842</v>
      </c>
      <c r="F623" s="273">
        <f t="shared" si="91"/>
        <v>1</v>
      </c>
      <c r="H623" s="273">
        <f t="shared" si="92"/>
        <v>360</v>
      </c>
      <c r="J623" s="287">
        <f t="shared" si="93"/>
        <v>-47.175487432663893</v>
      </c>
      <c r="L623" s="287">
        <f t="shared" si="94"/>
        <v>155.75581460725846</v>
      </c>
      <c r="M623" s="344">
        <f t="shared" si="95"/>
        <v>116.11331460725842</v>
      </c>
      <c r="N623" s="344">
        <f t="shared" si="98"/>
        <v>-47.175487432663893</v>
      </c>
      <c r="Q623" s="323">
        <f t="shared" si="96"/>
        <v>656.11331460725842</v>
      </c>
      <c r="R623" s="287">
        <f t="shared" si="97"/>
        <v>-47.175487432663893</v>
      </c>
      <c r="T623" s="337"/>
    </row>
    <row r="624" spans="1:20" x14ac:dyDescent="0.25">
      <c r="A624" s="273">
        <v>607</v>
      </c>
      <c r="B624" s="323">
        <f t="shared" si="99"/>
        <v>696.75581460725846</v>
      </c>
      <c r="D624" s="287">
        <f t="shared" si="90"/>
        <v>657.04789794059184</v>
      </c>
      <c r="F624" s="273">
        <f t="shared" si="91"/>
        <v>1</v>
      </c>
      <c r="H624" s="273">
        <f t="shared" si="92"/>
        <v>360</v>
      </c>
      <c r="J624" s="287">
        <f t="shared" si="93"/>
        <v>-47.534870632284012</v>
      </c>
      <c r="L624" s="287">
        <f t="shared" si="94"/>
        <v>156.75581460725846</v>
      </c>
      <c r="M624" s="344">
        <f t="shared" si="95"/>
        <v>117.04789794059184</v>
      </c>
      <c r="N624" s="344">
        <f t="shared" si="98"/>
        <v>-47.534870632284012</v>
      </c>
      <c r="Q624" s="323">
        <f t="shared" si="96"/>
        <v>657.04789794059184</v>
      </c>
      <c r="R624" s="287">
        <f t="shared" si="97"/>
        <v>-47.534870632284012</v>
      </c>
      <c r="T624" s="337"/>
    </row>
    <row r="625" spans="1:20" x14ac:dyDescent="0.25">
      <c r="A625" s="273">
        <v>608</v>
      </c>
      <c r="B625" s="323">
        <f t="shared" si="99"/>
        <v>697.75581460725846</v>
      </c>
      <c r="D625" s="287">
        <f t="shared" si="90"/>
        <v>657.98248127392515</v>
      </c>
      <c r="F625" s="273">
        <f t="shared" si="91"/>
        <v>1</v>
      </c>
      <c r="H625" s="273">
        <f t="shared" si="92"/>
        <v>360</v>
      </c>
      <c r="J625" s="287">
        <f t="shared" si="93"/>
        <v>-47.879774249828905</v>
      </c>
      <c r="L625" s="287">
        <f t="shared" si="94"/>
        <v>157.75581460725846</v>
      </c>
      <c r="M625" s="344">
        <f t="shared" si="95"/>
        <v>117.98248127392515</v>
      </c>
      <c r="N625" s="344">
        <f t="shared" si="98"/>
        <v>-47.879774249828905</v>
      </c>
      <c r="Q625" s="323">
        <f t="shared" si="96"/>
        <v>657.98248127392515</v>
      </c>
      <c r="R625" s="287">
        <f t="shared" si="97"/>
        <v>-47.879774249828905</v>
      </c>
      <c r="T625" s="337"/>
    </row>
    <row r="626" spans="1:20" x14ac:dyDescent="0.25">
      <c r="A626" s="273">
        <v>609</v>
      </c>
      <c r="B626" s="323">
        <f t="shared" si="99"/>
        <v>698.75581460725846</v>
      </c>
      <c r="D626" s="287">
        <f t="shared" si="90"/>
        <v>658.91706460725845</v>
      </c>
      <c r="F626" s="273">
        <f t="shared" si="91"/>
        <v>1</v>
      </c>
      <c r="H626" s="273">
        <f t="shared" si="92"/>
        <v>360</v>
      </c>
      <c r="J626" s="287">
        <f t="shared" si="93"/>
        <v>-48.210093224315486</v>
      </c>
      <c r="L626" s="287">
        <f t="shared" si="94"/>
        <v>158.75581460725846</v>
      </c>
      <c r="M626" s="344">
        <f t="shared" si="95"/>
        <v>118.91706460725845</v>
      </c>
      <c r="N626" s="344">
        <f t="shared" si="98"/>
        <v>-48.210093224315486</v>
      </c>
      <c r="Q626" s="323">
        <f t="shared" si="96"/>
        <v>658.91706460725845</v>
      </c>
      <c r="R626" s="287">
        <f t="shared" si="97"/>
        <v>-48.210093224315486</v>
      </c>
      <c r="T626" s="337"/>
    </row>
    <row r="627" spans="1:20" x14ac:dyDescent="0.25">
      <c r="A627" s="273">
        <v>610</v>
      </c>
      <c r="B627" s="323">
        <f t="shared" si="99"/>
        <v>699.75581460725846</v>
      </c>
      <c r="D627" s="287">
        <f t="shared" si="90"/>
        <v>659.85164794059176</v>
      </c>
      <c r="F627" s="273">
        <f t="shared" si="91"/>
        <v>1</v>
      </c>
      <c r="H627" s="273">
        <f t="shared" si="92"/>
        <v>360</v>
      </c>
      <c r="J627" s="287">
        <f t="shared" si="93"/>
        <v>-48.525726937384313</v>
      </c>
      <c r="L627" s="287">
        <f t="shared" si="94"/>
        <v>159.75581460725846</v>
      </c>
      <c r="M627" s="344">
        <f t="shared" si="95"/>
        <v>119.85164794059176</v>
      </c>
      <c r="N627" s="344">
        <f t="shared" si="98"/>
        <v>-48.525726937384313</v>
      </c>
      <c r="Q627" s="323">
        <f t="shared" si="96"/>
        <v>659.85164794059176</v>
      </c>
      <c r="R627" s="287">
        <f t="shared" si="97"/>
        <v>-48.525726937384313</v>
      </c>
      <c r="T627" s="337"/>
    </row>
    <row r="628" spans="1:20" x14ac:dyDescent="0.25">
      <c r="A628" s="273">
        <v>611</v>
      </c>
      <c r="B628" s="323">
        <f t="shared" si="99"/>
        <v>700.75581460725846</v>
      </c>
      <c r="D628" s="287">
        <f t="shared" si="90"/>
        <v>660.78623127392507</v>
      </c>
      <c r="F628" s="273">
        <f t="shared" si="91"/>
        <v>1</v>
      </c>
      <c r="H628" s="273">
        <f t="shared" si="92"/>
        <v>360</v>
      </c>
      <c r="J628" s="287">
        <f t="shared" si="93"/>
        <v>-48.826579243948736</v>
      </c>
      <c r="L628" s="287">
        <f t="shared" si="94"/>
        <v>160.75581460725846</v>
      </c>
      <c r="M628" s="344">
        <f t="shared" si="95"/>
        <v>120.78623127392507</v>
      </c>
      <c r="N628" s="344">
        <f t="shared" si="98"/>
        <v>-48.826579243948736</v>
      </c>
      <c r="Q628" s="323">
        <f t="shared" si="96"/>
        <v>660.78623127392507</v>
      </c>
      <c r="R628" s="287">
        <f t="shared" si="97"/>
        <v>-48.826579243948736</v>
      </c>
      <c r="T628" s="337"/>
    </row>
    <row r="629" spans="1:20" x14ac:dyDescent="0.25">
      <c r="A629" s="273">
        <v>612</v>
      </c>
      <c r="B629" s="323">
        <f t="shared" si="99"/>
        <v>701.75581460725846</v>
      </c>
      <c r="D629" s="287">
        <f t="shared" si="90"/>
        <v>661.72081460725849</v>
      </c>
      <c r="F629" s="273">
        <f t="shared" si="91"/>
        <v>1</v>
      </c>
      <c r="H629" s="273">
        <f t="shared" si="92"/>
        <v>360</v>
      </c>
      <c r="J629" s="287">
        <f t="shared" si="93"/>
        <v>-49.112558501481722</v>
      </c>
      <c r="L629" s="287">
        <f t="shared" si="94"/>
        <v>161.75581460725846</v>
      </c>
      <c r="M629" s="344">
        <f t="shared" si="95"/>
        <v>121.72081460725849</v>
      </c>
      <c r="N629" s="344">
        <f t="shared" si="98"/>
        <v>-49.112558501481722</v>
      </c>
      <c r="Q629" s="323">
        <f t="shared" si="96"/>
        <v>661.72081460725849</v>
      </c>
      <c r="R629" s="287">
        <f t="shared" si="97"/>
        <v>-49.112558501481722</v>
      </c>
      <c r="T629" s="337"/>
    </row>
    <row r="630" spans="1:20" x14ac:dyDescent="0.25">
      <c r="A630" s="273">
        <v>613</v>
      </c>
      <c r="B630" s="323">
        <f t="shared" si="99"/>
        <v>702.75581460725846</v>
      </c>
      <c r="D630" s="287">
        <f t="shared" si="90"/>
        <v>662.6553979405918</v>
      </c>
      <c r="F630" s="273">
        <f t="shared" si="91"/>
        <v>1</v>
      </c>
      <c r="H630" s="273">
        <f t="shared" si="92"/>
        <v>360</v>
      </c>
      <c r="J630" s="287">
        <f t="shared" si="93"/>
        <v>-49.383577597931158</v>
      </c>
      <c r="L630" s="287">
        <f t="shared" si="94"/>
        <v>162.75581460725846</v>
      </c>
      <c r="M630" s="344">
        <f t="shared" si="95"/>
        <v>122.6553979405918</v>
      </c>
      <c r="N630" s="344">
        <f t="shared" si="98"/>
        <v>-49.383577597931158</v>
      </c>
      <c r="Q630" s="323">
        <f t="shared" si="96"/>
        <v>662.6553979405918</v>
      </c>
      <c r="R630" s="287">
        <f t="shared" si="97"/>
        <v>-49.383577597931158</v>
      </c>
      <c r="T630" s="337"/>
    </row>
    <row r="631" spans="1:20" x14ac:dyDescent="0.25">
      <c r="A631" s="273">
        <v>614</v>
      </c>
      <c r="B631" s="323">
        <f t="shared" si="99"/>
        <v>703.75581460725846</v>
      </c>
      <c r="D631" s="287">
        <f t="shared" si="90"/>
        <v>663.5899812739251</v>
      </c>
      <c r="F631" s="273">
        <f t="shared" si="91"/>
        <v>1</v>
      </c>
      <c r="H631" s="273">
        <f t="shared" si="92"/>
        <v>360</v>
      </c>
      <c r="J631" s="287">
        <f t="shared" si="93"/>
        <v>-49.639553978254774</v>
      </c>
      <c r="L631" s="287">
        <f t="shared" si="94"/>
        <v>163.75581460725846</v>
      </c>
      <c r="M631" s="344">
        <f t="shared" si="95"/>
        <v>123.5899812739251</v>
      </c>
      <c r="N631" s="344">
        <f t="shared" si="98"/>
        <v>-49.639553978254774</v>
      </c>
      <c r="Q631" s="323">
        <f t="shared" si="96"/>
        <v>663.5899812739251</v>
      </c>
      <c r="R631" s="287">
        <f t="shared" si="97"/>
        <v>-49.639553978254774</v>
      </c>
      <c r="T631" s="337"/>
    </row>
    <row r="632" spans="1:20" x14ac:dyDescent="0.25">
      <c r="A632" s="273">
        <v>615</v>
      </c>
      <c r="B632" s="323">
        <f t="shared" si="99"/>
        <v>704.75581460725846</v>
      </c>
      <c r="D632" s="287">
        <f t="shared" si="90"/>
        <v>664.52456460725841</v>
      </c>
      <c r="F632" s="273">
        <f t="shared" si="91"/>
        <v>1</v>
      </c>
      <c r="H632" s="273">
        <f t="shared" si="92"/>
        <v>360</v>
      </c>
      <c r="J632" s="287">
        <f t="shared" si="93"/>
        <v>-49.880409669567484</v>
      </c>
      <c r="L632" s="287">
        <f t="shared" si="94"/>
        <v>164.75581460725846</v>
      </c>
      <c r="M632" s="344">
        <f t="shared" si="95"/>
        <v>124.52456460725841</v>
      </c>
      <c r="N632" s="344">
        <f t="shared" si="98"/>
        <v>-49.880409669567484</v>
      </c>
      <c r="Q632" s="323">
        <f t="shared" si="96"/>
        <v>664.52456460725841</v>
      </c>
      <c r="R632" s="287">
        <f t="shared" si="97"/>
        <v>-49.880409669567484</v>
      </c>
      <c r="T632" s="337"/>
    </row>
    <row r="633" spans="1:20" x14ac:dyDescent="0.25">
      <c r="A633" s="273">
        <v>616</v>
      </c>
      <c r="B633" s="323">
        <f t="shared" si="99"/>
        <v>705.75581460725846</v>
      </c>
      <c r="D633" s="287">
        <f t="shared" si="90"/>
        <v>665.45914794059183</v>
      </c>
      <c r="F633" s="273">
        <f t="shared" si="91"/>
        <v>1</v>
      </c>
      <c r="H633" s="273">
        <f t="shared" si="92"/>
        <v>360</v>
      </c>
      <c r="J633" s="287">
        <f t="shared" si="93"/>
        <v>-50.106071304892467</v>
      </c>
      <c r="L633" s="287">
        <f t="shared" si="94"/>
        <v>165.75581460725846</v>
      </c>
      <c r="M633" s="344">
        <f t="shared" si="95"/>
        <v>125.45914794059183</v>
      </c>
      <c r="N633" s="344">
        <f t="shared" si="98"/>
        <v>-50.106071304892467</v>
      </c>
      <c r="Q633" s="323">
        <f t="shared" si="96"/>
        <v>665.45914794059183</v>
      </c>
      <c r="R633" s="287">
        <f t="shared" si="97"/>
        <v>-50.106071304892467</v>
      </c>
      <c r="T633" s="337"/>
    </row>
    <row r="634" spans="1:20" x14ac:dyDescent="0.25">
      <c r="A634" s="273">
        <v>617</v>
      </c>
      <c r="B634" s="323">
        <f t="shared" si="99"/>
        <v>706.75581460725846</v>
      </c>
      <c r="D634" s="287">
        <f t="shared" si="90"/>
        <v>666.39373127392514</v>
      </c>
      <c r="F634" s="273">
        <f t="shared" si="91"/>
        <v>1</v>
      </c>
      <c r="H634" s="273">
        <f t="shared" si="92"/>
        <v>360</v>
      </c>
      <c r="J634" s="287">
        <f t="shared" si="93"/>
        <v>-50.316470145509541</v>
      </c>
      <c r="L634" s="287">
        <f t="shared" si="94"/>
        <v>166.75581460725846</v>
      </c>
      <c r="M634" s="344">
        <f t="shared" si="95"/>
        <v>126.39373127392514</v>
      </c>
      <c r="N634" s="344">
        <f t="shared" si="98"/>
        <v>-50.316470145509541</v>
      </c>
      <c r="Q634" s="323">
        <f t="shared" si="96"/>
        <v>666.39373127392514</v>
      </c>
      <c r="R634" s="287">
        <f t="shared" si="97"/>
        <v>-50.316470145509541</v>
      </c>
      <c r="T634" s="337"/>
    </row>
    <row r="635" spans="1:20" x14ac:dyDescent="0.25">
      <c r="A635" s="273">
        <v>618</v>
      </c>
      <c r="B635" s="323">
        <f t="shared" si="99"/>
        <v>707.75581460725846</v>
      </c>
      <c r="D635" s="287">
        <f t="shared" si="90"/>
        <v>667.32831460725845</v>
      </c>
      <c r="F635" s="273">
        <f t="shared" si="91"/>
        <v>1</v>
      </c>
      <c r="H635" s="273">
        <f t="shared" si="92"/>
        <v>360</v>
      </c>
      <c r="J635" s="287">
        <f t="shared" si="93"/>
        <v>-50.511542101893724</v>
      </c>
      <c r="L635" s="287">
        <f t="shared" si="94"/>
        <v>167.75581460725846</v>
      </c>
      <c r="M635" s="344">
        <f t="shared" si="95"/>
        <v>127.32831460725845</v>
      </c>
      <c r="N635" s="344">
        <f t="shared" si="98"/>
        <v>-50.511542101893724</v>
      </c>
      <c r="Q635" s="323">
        <f t="shared" si="96"/>
        <v>667.32831460725845</v>
      </c>
      <c r="R635" s="287">
        <f t="shared" si="97"/>
        <v>-50.511542101893724</v>
      </c>
      <c r="T635" s="337"/>
    </row>
    <row r="636" spans="1:20" x14ac:dyDescent="0.25">
      <c r="A636" s="273">
        <v>619</v>
      </c>
      <c r="B636" s="323">
        <f t="shared" si="99"/>
        <v>708.75581460725846</v>
      </c>
      <c r="D636" s="287">
        <f t="shared" si="90"/>
        <v>668.26289794059176</v>
      </c>
      <c r="F636" s="273">
        <f t="shared" si="91"/>
        <v>1</v>
      </c>
      <c r="H636" s="273">
        <f t="shared" si="92"/>
        <v>360</v>
      </c>
      <c r="J636" s="287">
        <f t="shared" si="93"/>
        <v>-50.691227753237357</v>
      </c>
      <c r="L636" s="287">
        <f t="shared" si="94"/>
        <v>168.75581460725846</v>
      </c>
      <c r="M636" s="344">
        <f t="shared" si="95"/>
        <v>128.26289794059176</v>
      </c>
      <c r="N636" s="344">
        <f t="shared" si="98"/>
        <v>-50.691227753237357</v>
      </c>
      <c r="Q636" s="323">
        <f t="shared" si="96"/>
        <v>668.26289794059176</v>
      </c>
      <c r="R636" s="287">
        <f t="shared" si="97"/>
        <v>-50.691227753237357</v>
      </c>
      <c r="T636" s="337"/>
    </row>
    <row r="637" spans="1:20" x14ac:dyDescent="0.25">
      <c r="A637" s="273">
        <v>620</v>
      </c>
      <c r="B637" s="323">
        <f t="shared" si="99"/>
        <v>709.75581460725846</v>
      </c>
      <c r="D637" s="287">
        <f t="shared" si="90"/>
        <v>669.19748127392518</v>
      </c>
      <c r="F637" s="273">
        <f t="shared" si="91"/>
        <v>1</v>
      </c>
      <c r="H637" s="273">
        <f t="shared" si="92"/>
        <v>360</v>
      </c>
      <c r="J637" s="287">
        <f t="shared" si="93"/>
        <v>-50.855472365550426</v>
      </c>
      <c r="L637" s="287">
        <f t="shared" si="94"/>
        <v>169.75581460725846</v>
      </c>
      <c r="M637" s="344">
        <f t="shared" si="95"/>
        <v>129.19748127392518</v>
      </c>
      <c r="N637" s="344">
        <f t="shared" si="98"/>
        <v>-50.855472365550426</v>
      </c>
      <c r="Q637" s="323">
        <f t="shared" si="96"/>
        <v>669.19748127392518</v>
      </c>
      <c r="R637" s="287">
        <f t="shared" si="97"/>
        <v>-50.855472365550426</v>
      </c>
      <c r="T637" s="337"/>
    </row>
    <row r="638" spans="1:20" x14ac:dyDescent="0.25">
      <c r="A638" s="273">
        <v>621</v>
      </c>
      <c r="B638" s="323">
        <f t="shared" si="99"/>
        <v>710.75581460725846</v>
      </c>
      <c r="D638" s="287">
        <f t="shared" si="90"/>
        <v>670.13206460725849</v>
      </c>
      <c r="F638" s="273">
        <f t="shared" si="91"/>
        <v>1</v>
      </c>
      <c r="H638" s="273">
        <f t="shared" si="92"/>
        <v>360</v>
      </c>
      <c r="J638" s="287">
        <f t="shared" si="93"/>
        <v>-51.004225908332913</v>
      </c>
      <c r="L638" s="287">
        <f t="shared" si="94"/>
        <v>170.75581460725846</v>
      </c>
      <c r="M638" s="344">
        <f t="shared" si="95"/>
        <v>130.13206460725849</v>
      </c>
      <c r="N638" s="344">
        <f t="shared" si="98"/>
        <v>-51.004225908332913</v>
      </c>
      <c r="Q638" s="323">
        <f t="shared" si="96"/>
        <v>670.13206460725849</v>
      </c>
      <c r="R638" s="287">
        <f t="shared" si="97"/>
        <v>-51.004225908332913</v>
      </c>
      <c r="T638" s="337"/>
    </row>
    <row r="639" spans="1:20" x14ac:dyDescent="0.25">
      <c r="A639" s="273">
        <v>622</v>
      </c>
      <c r="B639" s="323">
        <f t="shared" si="99"/>
        <v>711.75581460725846</v>
      </c>
      <c r="D639" s="287">
        <f t="shared" si="90"/>
        <v>671.06664794059179</v>
      </c>
      <c r="F639" s="273">
        <f t="shared" si="91"/>
        <v>1</v>
      </c>
      <c r="H639" s="273">
        <f t="shared" si="92"/>
        <v>360</v>
      </c>
      <c r="J639" s="287">
        <f t="shared" si="93"/>
        <v>-51.137443069814687</v>
      </c>
      <c r="L639" s="287">
        <f t="shared" si="94"/>
        <v>171.75581460725846</v>
      </c>
      <c r="M639" s="344">
        <f t="shared" si="95"/>
        <v>131.06664794059179</v>
      </c>
      <c r="N639" s="344">
        <f t="shared" si="98"/>
        <v>-51.137443069814687</v>
      </c>
      <c r="Q639" s="323">
        <f t="shared" si="96"/>
        <v>671.06664794059179</v>
      </c>
      <c r="R639" s="287">
        <f t="shared" si="97"/>
        <v>-51.137443069814687</v>
      </c>
      <c r="T639" s="337"/>
    </row>
    <row r="640" spans="1:20" x14ac:dyDescent="0.25">
      <c r="A640" s="273">
        <v>623</v>
      </c>
      <c r="B640" s="323">
        <f t="shared" si="99"/>
        <v>712.75581460725846</v>
      </c>
      <c r="D640" s="287">
        <f t="shared" si="90"/>
        <v>672.0012312739251</v>
      </c>
      <c r="F640" s="273">
        <f t="shared" si="91"/>
        <v>1</v>
      </c>
      <c r="H640" s="273">
        <f t="shared" si="92"/>
        <v>360</v>
      </c>
      <c r="J640" s="287">
        <f t="shared" si="93"/>
        <v>-51.255083270757872</v>
      </c>
      <c r="L640" s="287">
        <f t="shared" si="94"/>
        <v>172.75581460725846</v>
      </c>
      <c r="M640" s="344">
        <f t="shared" si="95"/>
        <v>132.0012312739251</v>
      </c>
      <c r="N640" s="344">
        <f t="shared" si="98"/>
        <v>-51.255083270757872</v>
      </c>
      <c r="Q640" s="323">
        <f t="shared" si="96"/>
        <v>672.0012312739251</v>
      </c>
      <c r="R640" s="287">
        <f t="shared" si="97"/>
        <v>-51.255083270757872</v>
      </c>
      <c r="T640" s="337"/>
    </row>
    <row r="641" spans="1:20" x14ac:dyDescent="0.25">
      <c r="A641" s="273">
        <v>624</v>
      </c>
      <c r="B641" s="323">
        <f t="shared" si="99"/>
        <v>713.75581460725846</v>
      </c>
      <c r="D641" s="287">
        <f t="shared" si="90"/>
        <v>672.93581460725841</v>
      </c>
      <c r="F641" s="273">
        <f t="shared" si="91"/>
        <v>1</v>
      </c>
      <c r="H641" s="273">
        <f t="shared" si="92"/>
        <v>360</v>
      </c>
      <c r="J641" s="287">
        <f t="shared" si="93"/>
        <v>-51.357110676817626</v>
      </c>
      <c r="L641" s="287">
        <f t="shared" si="94"/>
        <v>173.75581460725846</v>
      </c>
      <c r="M641" s="344">
        <f t="shared" si="95"/>
        <v>132.93581460725841</v>
      </c>
      <c r="N641" s="344">
        <f t="shared" si="98"/>
        <v>-51.357110676817626</v>
      </c>
      <c r="Q641" s="323">
        <f t="shared" si="96"/>
        <v>672.93581460725841</v>
      </c>
      <c r="R641" s="287">
        <f t="shared" si="97"/>
        <v>-51.357110676817626</v>
      </c>
      <c r="T641" s="337"/>
    </row>
    <row r="642" spans="1:20" x14ac:dyDescent="0.25">
      <c r="A642" s="273">
        <v>625</v>
      </c>
      <c r="B642" s="323">
        <f t="shared" si="99"/>
        <v>714.75581460725846</v>
      </c>
      <c r="D642" s="287">
        <f t="shared" si="90"/>
        <v>673.87039794059183</v>
      </c>
      <c r="F642" s="273">
        <f t="shared" si="91"/>
        <v>1</v>
      </c>
      <c r="H642" s="273">
        <f t="shared" si="92"/>
        <v>360</v>
      </c>
      <c r="J642" s="287">
        <f t="shared" si="93"/>
        <v>-51.443494209457739</v>
      </c>
      <c r="L642" s="287">
        <f t="shared" si="94"/>
        <v>174.75581460725846</v>
      </c>
      <c r="M642" s="344">
        <f t="shared" si="95"/>
        <v>133.87039794059183</v>
      </c>
      <c r="N642" s="344">
        <f t="shared" si="98"/>
        <v>-51.443494209457739</v>
      </c>
      <c r="Q642" s="323">
        <f t="shared" si="96"/>
        <v>673.87039794059183</v>
      </c>
      <c r="R642" s="287">
        <f t="shared" si="97"/>
        <v>-51.443494209457739</v>
      </c>
      <c r="T642" s="337"/>
    </row>
    <row r="643" spans="1:20" x14ac:dyDescent="0.25">
      <c r="A643" s="273">
        <v>626</v>
      </c>
      <c r="B643" s="323">
        <f t="shared" si="99"/>
        <v>715.75581460725846</v>
      </c>
      <c r="D643" s="287">
        <f t="shared" si="90"/>
        <v>674.80498127392514</v>
      </c>
      <c r="F643" s="273">
        <f t="shared" si="91"/>
        <v>1</v>
      </c>
      <c r="H643" s="273">
        <f t="shared" si="92"/>
        <v>360</v>
      </c>
      <c r="J643" s="287">
        <f t="shared" si="93"/>
        <v>-51.514207555417329</v>
      </c>
      <c r="L643" s="287">
        <f t="shared" si="94"/>
        <v>175.75581460725846</v>
      </c>
      <c r="M643" s="344">
        <f t="shared" si="95"/>
        <v>134.80498127392514</v>
      </c>
      <c r="N643" s="344">
        <f t="shared" si="98"/>
        <v>-51.514207555417329</v>
      </c>
      <c r="Q643" s="323">
        <f t="shared" si="96"/>
        <v>674.80498127392514</v>
      </c>
      <c r="R643" s="287">
        <f t="shared" si="97"/>
        <v>-51.514207555417329</v>
      </c>
      <c r="T643" s="337"/>
    </row>
    <row r="644" spans="1:20" x14ac:dyDescent="0.25">
      <c r="A644" s="273">
        <v>627</v>
      </c>
      <c r="B644" s="323">
        <f t="shared" si="99"/>
        <v>716.75581460725846</v>
      </c>
      <c r="D644" s="287">
        <f t="shared" si="90"/>
        <v>675.73956460725844</v>
      </c>
      <c r="F644" s="273">
        <f t="shared" si="91"/>
        <v>1</v>
      </c>
      <c r="H644" s="273">
        <f t="shared" si="92"/>
        <v>360</v>
      </c>
      <c r="J644" s="287">
        <f t="shared" si="93"/>
        <v>-51.569229174726196</v>
      </c>
      <c r="L644" s="287">
        <f t="shared" si="94"/>
        <v>176.75581460725846</v>
      </c>
      <c r="M644" s="344">
        <f t="shared" si="95"/>
        <v>135.73956460725844</v>
      </c>
      <c r="N644" s="344">
        <f t="shared" si="98"/>
        <v>-51.569229174726196</v>
      </c>
      <c r="Q644" s="323">
        <f t="shared" si="96"/>
        <v>675.73956460725844</v>
      </c>
      <c r="R644" s="287">
        <f t="shared" si="97"/>
        <v>-51.569229174726196</v>
      </c>
      <c r="T644" s="337"/>
    </row>
    <row r="645" spans="1:20" x14ac:dyDescent="0.25">
      <c r="A645" s="273">
        <v>628</v>
      </c>
      <c r="B645" s="323">
        <f t="shared" si="99"/>
        <v>717.75581460725846</v>
      </c>
      <c r="D645" s="287">
        <f t="shared" si="90"/>
        <v>676.67414794059175</v>
      </c>
      <c r="F645" s="273">
        <f t="shared" si="91"/>
        <v>1</v>
      </c>
      <c r="H645" s="273">
        <f t="shared" si="92"/>
        <v>360</v>
      </c>
      <c r="J645" s="287">
        <f t="shared" si="93"/>
        <v>-51.608542307266106</v>
      </c>
      <c r="L645" s="287">
        <f t="shared" si="94"/>
        <v>177.75581460725846</v>
      </c>
      <c r="M645" s="344">
        <f t="shared" si="95"/>
        <v>136.67414794059175</v>
      </c>
      <c r="N645" s="344">
        <f t="shared" si="98"/>
        <v>-51.608542307266106</v>
      </c>
      <c r="Q645" s="323">
        <f t="shared" si="96"/>
        <v>676.67414794059175</v>
      </c>
      <c r="R645" s="287">
        <f t="shared" si="97"/>
        <v>-51.608542307266106</v>
      </c>
      <c r="T645" s="337"/>
    </row>
    <row r="646" spans="1:20" x14ac:dyDescent="0.25">
      <c r="A646" s="273">
        <v>629</v>
      </c>
      <c r="B646" s="323">
        <f t="shared" si="99"/>
        <v>718.75581460725846</v>
      </c>
      <c r="D646" s="287">
        <f t="shared" si="90"/>
        <v>677.60873127392517</v>
      </c>
      <c r="F646" s="273">
        <f t="shared" si="91"/>
        <v>1</v>
      </c>
      <c r="H646" s="273">
        <f t="shared" si="92"/>
        <v>360</v>
      </c>
      <c r="J646" s="287">
        <f t="shared" si="93"/>
        <v>-51.632134977876049</v>
      </c>
      <c r="L646" s="287">
        <f t="shared" si="94"/>
        <v>178.75581460725846</v>
      </c>
      <c r="M646" s="344">
        <f t="shared" si="95"/>
        <v>137.60873127392517</v>
      </c>
      <c r="N646" s="344">
        <f t="shared" si="98"/>
        <v>-51.632134977876049</v>
      </c>
      <c r="Q646" s="323">
        <f t="shared" si="96"/>
        <v>677.60873127392517</v>
      </c>
      <c r="R646" s="287">
        <f t="shared" si="97"/>
        <v>-51.632134977876049</v>
      </c>
      <c r="T646" s="337"/>
    </row>
    <row r="647" spans="1:20" x14ac:dyDescent="0.25">
      <c r="A647" s="273">
        <v>630</v>
      </c>
      <c r="B647" s="323">
        <f t="shared" si="99"/>
        <v>719.75581460725846</v>
      </c>
      <c r="D647" s="287">
        <f t="shared" si="90"/>
        <v>678.54331460725848</v>
      </c>
      <c r="F647" s="273">
        <f t="shared" si="91"/>
        <v>1</v>
      </c>
      <c r="H647" s="273">
        <f t="shared" si="92"/>
        <v>360</v>
      </c>
      <c r="J647" s="287">
        <f t="shared" si="93"/>
        <v>-51.64</v>
      </c>
      <c r="L647" s="287">
        <f t="shared" si="94"/>
        <v>179.75581460725846</v>
      </c>
      <c r="M647" s="344">
        <f t="shared" si="95"/>
        <v>138.54331460725848</v>
      </c>
      <c r="N647" s="344">
        <f t="shared" si="98"/>
        <v>-51.64</v>
      </c>
      <c r="Q647" s="323">
        <f t="shared" si="96"/>
        <v>678.54331460725848</v>
      </c>
      <c r="R647" s="287">
        <f t="shared" si="97"/>
        <v>-51.64</v>
      </c>
      <c r="T647" s="337"/>
    </row>
    <row r="648" spans="1:20" x14ac:dyDescent="0.25">
      <c r="A648" s="273">
        <v>631</v>
      </c>
      <c r="B648" s="323">
        <f t="shared" si="99"/>
        <v>720.75581460725846</v>
      </c>
      <c r="D648" s="287">
        <f t="shared" si="90"/>
        <v>679.47789794059179</v>
      </c>
      <c r="F648" s="273">
        <f t="shared" si="91"/>
        <v>2</v>
      </c>
      <c r="H648" s="273">
        <f t="shared" si="92"/>
        <v>720</v>
      </c>
      <c r="J648" s="287">
        <f t="shared" si="93"/>
        <v>-51.632134977876049</v>
      </c>
      <c r="L648" s="287">
        <f t="shared" si="94"/>
        <v>-179.24418539274154</v>
      </c>
      <c r="M648" s="344">
        <f t="shared" si="95"/>
        <v>139.47789794059179</v>
      </c>
      <c r="N648" s="344">
        <f t="shared" si="98"/>
        <v>-51.632134977876049</v>
      </c>
      <c r="Q648" s="323">
        <f t="shared" si="96"/>
        <v>679.47789794059179</v>
      </c>
      <c r="R648" s="287">
        <f t="shared" si="97"/>
        <v>-51.632134977876049</v>
      </c>
      <c r="T648" s="337"/>
    </row>
    <row r="649" spans="1:20" x14ac:dyDescent="0.25">
      <c r="A649" s="273">
        <v>632</v>
      </c>
      <c r="B649" s="323">
        <f t="shared" si="99"/>
        <v>721.75581460725846</v>
      </c>
      <c r="D649" s="287">
        <f t="shared" si="90"/>
        <v>680.4124812739251</v>
      </c>
      <c r="F649" s="273">
        <f t="shared" si="91"/>
        <v>2</v>
      </c>
      <c r="H649" s="273">
        <f t="shared" si="92"/>
        <v>720</v>
      </c>
      <c r="J649" s="287">
        <f t="shared" si="93"/>
        <v>-51.608542307266106</v>
      </c>
      <c r="L649" s="287">
        <f t="shared" si="94"/>
        <v>-178.24418539274154</v>
      </c>
      <c r="M649" s="344">
        <f t="shared" si="95"/>
        <v>140.4124812739251</v>
      </c>
      <c r="N649" s="344">
        <f t="shared" si="98"/>
        <v>-51.608542307266106</v>
      </c>
      <c r="Q649" s="323">
        <f t="shared" si="96"/>
        <v>680.4124812739251</v>
      </c>
      <c r="R649" s="287">
        <f t="shared" si="97"/>
        <v>-51.608542307266106</v>
      </c>
      <c r="T649" s="337"/>
    </row>
    <row r="650" spans="1:20" x14ac:dyDescent="0.25">
      <c r="A650" s="273">
        <v>633</v>
      </c>
      <c r="B650" s="323">
        <f t="shared" si="99"/>
        <v>722.75581460725846</v>
      </c>
      <c r="D650" s="287">
        <f t="shared" si="90"/>
        <v>681.34706460725852</v>
      </c>
      <c r="F650" s="273">
        <f t="shared" si="91"/>
        <v>2</v>
      </c>
      <c r="H650" s="273">
        <f t="shared" si="92"/>
        <v>720</v>
      </c>
      <c r="J650" s="287">
        <f t="shared" si="93"/>
        <v>-51.569229174726196</v>
      </c>
      <c r="L650" s="287">
        <f t="shared" si="94"/>
        <v>-177.24418539274154</v>
      </c>
      <c r="M650" s="344">
        <f t="shared" si="95"/>
        <v>141.34706460725852</v>
      </c>
      <c r="N650" s="344">
        <f t="shared" si="98"/>
        <v>-51.569229174726196</v>
      </c>
      <c r="Q650" s="323">
        <f t="shared" si="96"/>
        <v>681.34706460725852</v>
      </c>
      <c r="R650" s="287">
        <f t="shared" si="97"/>
        <v>-51.569229174726196</v>
      </c>
      <c r="T650" s="337"/>
    </row>
    <row r="651" spans="1:20" x14ac:dyDescent="0.25">
      <c r="A651" s="273">
        <v>634</v>
      </c>
      <c r="B651" s="323">
        <f t="shared" si="99"/>
        <v>723.75581460725846</v>
      </c>
      <c r="D651" s="287">
        <f t="shared" si="90"/>
        <v>682.28164794059182</v>
      </c>
      <c r="F651" s="273">
        <f t="shared" si="91"/>
        <v>2</v>
      </c>
      <c r="H651" s="273">
        <f t="shared" si="92"/>
        <v>720</v>
      </c>
      <c r="J651" s="287">
        <f t="shared" si="93"/>
        <v>-51.514207555417322</v>
      </c>
      <c r="L651" s="287">
        <f t="shared" si="94"/>
        <v>-176.24418539274154</v>
      </c>
      <c r="M651" s="344">
        <f t="shared" si="95"/>
        <v>142.28164794059182</v>
      </c>
      <c r="N651" s="344">
        <f t="shared" si="98"/>
        <v>-51.514207555417322</v>
      </c>
      <c r="Q651" s="323">
        <f t="shared" si="96"/>
        <v>682.28164794059182</v>
      </c>
      <c r="R651" s="287">
        <f t="shared" si="97"/>
        <v>-51.514207555417322</v>
      </c>
      <c r="T651" s="337"/>
    </row>
    <row r="652" spans="1:20" x14ac:dyDescent="0.25">
      <c r="A652" s="273">
        <v>635</v>
      </c>
      <c r="B652" s="323">
        <f t="shared" si="99"/>
        <v>724.75581460725846</v>
      </c>
      <c r="D652" s="287">
        <f t="shared" si="90"/>
        <v>683.21623127392513</v>
      </c>
      <c r="F652" s="273">
        <f t="shared" si="91"/>
        <v>2</v>
      </c>
      <c r="H652" s="273">
        <f t="shared" si="92"/>
        <v>720</v>
      </c>
      <c r="J652" s="287">
        <f t="shared" si="93"/>
        <v>-51.443494209457739</v>
      </c>
      <c r="L652" s="287">
        <f t="shared" si="94"/>
        <v>-175.24418539274154</v>
      </c>
      <c r="M652" s="344">
        <f t="shared" si="95"/>
        <v>143.21623127392513</v>
      </c>
      <c r="N652" s="344">
        <f t="shared" si="98"/>
        <v>-51.443494209457739</v>
      </c>
      <c r="Q652" s="323">
        <f t="shared" si="96"/>
        <v>683.21623127392513</v>
      </c>
      <c r="R652" s="287">
        <f t="shared" si="97"/>
        <v>-51.443494209457739</v>
      </c>
      <c r="T652" s="337"/>
    </row>
    <row r="653" spans="1:20" x14ac:dyDescent="0.25">
      <c r="A653" s="273">
        <v>636</v>
      </c>
      <c r="B653" s="323">
        <f t="shared" si="99"/>
        <v>725.75581460725846</v>
      </c>
      <c r="D653" s="287">
        <f t="shared" si="90"/>
        <v>684.15081460725844</v>
      </c>
      <c r="F653" s="273">
        <f t="shared" si="91"/>
        <v>2</v>
      </c>
      <c r="H653" s="273">
        <f t="shared" si="92"/>
        <v>720</v>
      </c>
      <c r="J653" s="287">
        <f t="shared" si="93"/>
        <v>-51.357110676817634</v>
      </c>
      <c r="L653" s="287">
        <f t="shared" si="94"/>
        <v>-174.24418539274154</v>
      </c>
      <c r="M653" s="344">
        <f t="shared" si="95"/>
        <v>144.15081460725844</v>
      </c>
      <c r="N653" s="344">
        <f t="shared" si="98"/>
        <v>-51.357110676817634</v>
      </c>
      <c r="Q653" s="323">
        <f t="shared" si="96"/>
        <v>684.15081460725844</v>
      </c>
      <c r="R653" s="287">
        <f t="shared" si="97"/>
        <v>-51.357110676817634</v>
      </c>
      <c r="T653" s="337"/>
    </row>
    <row r="654" spans="1:20" x14ac:dyDescent="0.25">
      <c r="A654" s="273">
        <v>637</v>
      </c>
      <c r="B654" s="323">
        <f t="shared" si="99"/>
        <v>726.75581460725846</v>
      </c>
      <c r="D654" s="287">
        <f t="shared" si="90"/>
        <v>685.08539794059175</v>
      </c>
      <c r="F654" s="273">
        <f t="shared" si="91"/>
        <v>2</v>
      </c>
      <c r="H654" s="273">
        <f t="shared" si="92"/>
        <v>720</v>
      </c>
      <c r="J654" s="287">
        <f t="shared" si="93"/>
        <v>-51.255083270757872</v>
      </c>
      <c r="L654" s="287">
        <f t="shared" si="94"/>
        <v>-173.24418539274154</v>
      </c>
      <c r="M654" s="344">
        <f t="shared" si="95"/>
        <v>145.08539794059175</v>
      </c>
      <c r="N654" s="344">
        <f t="shared" si="98"/>
        <v>-51.255083270757872</v>
      </c>
      <c r="Q654" s="323">
        <f t="shared" si="96"/>
        <v>685.08539794059175</v>
      </c>
      <c r="R654" s="287">
        <f t="shared" si="97"/>
        <v>-51.255083270757872</v>
      </c>
      <c r="T654" s="337"/>
    </row>
    <row r="655" spans="1:20" x14ac:dyDescent="0.25">
      <c r="A655" s="273">
        <v>638</v>
      </c>
      <c r="B655" s="323">
        <f t="shared" si="99"/>
        <v>727.75581460725846</v>
      </c>
      <c r="D655" s="287">
        <f t="shared" si="90"/>
        <v>686.01998127392517</v>
      </c>
      <c r="F655" s="273">
        <f t="shared" si="91"/>
        <v>2</v>
      </c>
      <c r="H655" s="273">
        <f t="shared" si="92"/>
        <v>720</v>
      </c>
      <c r="J655" s="287">
        <f t="shared" si="93"/>
        <v>-51.137443069814694</v>
      </c>
      <c r="L655" s="287">
        <f t="shared" si="94"/>
        <v>-172.24418539274154</v>
      </c>
      <c r="M655" s="344">
        <f t="shared" si="95"/>
        <v>146.01998127392517</v>
      </c>
      <c r="N655" s="344">
        <f t="shared" si="98"/>
        <v>-51.137443069814694</v>
      </c>
      <c r="Q655" s="323">
        <f t="shared" si="96"/>
        <v>686.01998127392517</v>
      </c>
      <c r="R655" s="287">
        <f t="shared" si="97"/>
        <v>-51.137443069814694</v>
      </c>
      <c r="T655" s="337"/>
    </row>
    <row r="656" spans="1:20" x14ac:dyDescent="0.25">
      <c r="A656" s="273">
        <v>639</v>
      </c>
      <c r="B656" s="323">
        <f t="shared" si="99"/>
        <v>728.75581460725846</v>
      </c>
      <c r="D656" s="287">
        <f t="shared" si="90"/>
        <v>686.95456460725848</v>
      </c>
      <c r="F656" s="273">
        <f t="shared" si="91"/>
        <v>2</v>
      </c>
      <c r="H656" s="273">
        <f t="shared" si="92"/>
        <v>720</v>
      </c>
      <c r="J656" s="287">
        <f t="shared" si="93"/>
        <v>-51.004225908332913</v>
      </c>
      <c r="L656" s="287">
        <f t="shared" si="94"/>
        <v>-171.24418539274154</v>
      </c>
      <c r="M656" s="344">
        <f t="shared" si="95"/>
        <v>146.95456460725848</v>
      </c>
      <c r="N656" s="344">
        <f t="shared" si="98"/>
        <v>-51.004225908332913</v>
      </c>
      <c r="Q656" s="323">
        <f t="shared" si="96"/>
        <v>686.95456460725848</v>
      </c>
      <c r="R656" s="287">
        <f t="shared" si="97"/>
        <v>-51.004225908332913</v>
      </c>
      <c r="T656" s="337"/>
    </row>
    <row r="657" spans="1:20" x14ac:dyDescent="0.25">
      <c r="A657" s="273">
        <v>640</v>
      </c>
      <c r="B657" s="323">
        <f t="shared" si="99"/>
        <v>729.75581460725846</v>
      </c>
      <c r="D657" s="287">
        <f t="shared" ref="D657:D720" si="100">B657-A657/360*$E$11</f>
        <v>687.88914794059178</v>
      </c>
      <c r="F657" s="273">
        <f t="shared" ref="F657:F720" si="101">INT(B657/360)</f>
        <v>2</v>
      </c>
      <c r="H657" s="273">
        <f t="shared" ref="H657:H720" si="102">F657*360</f>
        <v>720</v>
      </c>
      <c r="J657" s="287">
        <f t="shared" ref="J657:J720" si="103">SIN(RADIANS(A657))*$E$7</f>
        <v>-50.855472365550426</v>
      </c>
      <c r="L657" s="287">
        <f t="shared" ref="L657:L720" si="104">B657-H657-180</f>
        <v>-170.24418539274154</v>
      </c>
      <c r="M657" s="344">
        <f t="shared" ref="M657:M720" si="105">D657-INT(D657/360)*360-180</f>
        <v>147.88914794059178</v>
      </c>
      <c r="N657" s="344">
        <f t="shared" si="98"/>
        <v>-50.855472365550426</v>
      </c>
      <c r="Q657" s="323">
        <f t="shared" ref="Q657:Q720" si="106">D657</f>
        <v>687.88914794059178</v>
      </c>
      <c r="R657" s="287">
        <f t="shared" ref="R657:R720" si="107">N657</f>
        <v>-50.855472365550426</v>
      </c>
      <c r="T657" s="337"/>
    </row>
    <row r="658" spans="1:20" x14ac:dyDescent="0.25">
      <c r="A658" s="273">
        <v>641</v>
      </c>
      <c r="B658" s="323">
        <f t="shared" si="99"/>
        <v>730.75581460725846</v>
      </c>
      <c r="D658" s="287">
        <f t="shared" si="100"/>
        <v>688.82373127392509</v>
      </c>
      <c r="F658" s="273">
        <f t="shared" si="101"/>
        <v>2</v>
      </c>
      <c r="H658" s="273">
        <f t="shared" si="102"/>
        <v>720</v>
      </c>
      <c r="J658" s="287">
        <f t="shared" si="103"/>
        <v>-50.691227753237371</v>
      </c>
      <c r="L658" s="287">
        <f t="shared" si="104"/>
        <v>-169.24418539274154</v>
      </c>
      <c r="M658" s="344">
        <f t="shared" si="105"/>
        <v>148.82373127392509</v>
      </c>
      <c r="N658" s="344">
        <f t="shared" ref="N658:N721" si="108">J658</f>
        <v>-50.691227753237371</v>
      </c>
      <c r="Q658" s="323">
        <f t="shared" si="106"/>
        <v>688.82373127392509</v>
      </c>
      <c r="R658" s="287">
        <f t="shared" si="107"/>
        <v>-50.691227753237371</v>
      </c>
      <c r="T658" s="337"/>
    </row>
    <row r="659" spans="1:20" x14ac:dyDescent="0.25">
      <c r="A659" s="273">
        <v>642</v>
      </c>
      <c r="B659" s="323">
        <f t="shared" ref="B659:B722" si="109">$B$17+A659</f>
        <v>731.75581460725846</v>
      </c>
      <c r="D659" s="287">
        <f t="shared" si="100"/>
        <v>689.7583146072584</v>
      </c>
      <c r="F659" s="273">
        <f t="shared" si="101"/>
        <v>2</v>
      </c>
      <c r="H659" s="273">
        <f t="shared" si="102"/>
        <v>720</v>
      </c>
      <c r="J659" s="287">
        <f t="shared" si="103"/>
        <v>-50.511542101893731</v>
      </c>
      <c r="L659" s="287">
        <f t="shared" si="104"/>
        <v>-168.24418539274154</v>
      </c>
      <c r="M659" s="344">
        <f t="shared" si="105"/>
        <v>149.7583146072584</v>
      </c>
      <c r="N659" s="344">
        <f t="shared" si="108"/>
        <v>-50.511542101893731</v>
      </c>
      <c r="Q659" s="323">
        <f t="shared" si="106"/>
        <v>689.7583146072584</v>
      </c>
      <c r="R659" s="287">
        <f t="shared" si="107"/>
        <v>-50.511542101893731</v>
      </c>
      <c r="T659" s="337"/>
    </row>
    <row r="660" spans="1:20" x14ac:dyDescent="0.25">
      <c r="A660" s="273">
        <v>643</v>
      </c>
      <c r="B660" s="323">
        <f t="shared" si="109"/>
        <v>732.75581460725846</v>
      </c>
      <c r="D660" s="287">
        <f t="shared" si="100"/>
        <v>690.69289794059182</v>
      </c>
      <c r="F660" s="273">
        <f t="shared" si="101"/>
        <v>2</v>
      </c>
      <c r="H660" s="273">
        <f t="shared" si="102"/>
        <v>720</v>
      </c>
      <c r="J660" s="287">
        <f t="shared" si="103"/>
        <v>-50.316470145509555</v>
      </c>
      <c r="L660" s="287">
        <f t="shared" si="104"/>
        <v>-167.24418539274154</v>
      </c>
      <c r="M660" s="344">
        <f t="shared" si="105"/>
        <v>150.69289794059182</v>
      </c>
      <c r="N660" s="344">
        <f t="shared" si="108"/>
        <v>-50.316470145509555</v>
      </c>
      <c r="Q660" s="323">
        <f t="shared" si="106"/>
        <v>690.69289794059182</v>
      </c>
      <c r="R660" s="287">
        <f t="shared" si="107"/>
        <v>-50.316470145509555</v>
      </c>
      <c r="T660" s="337"/>
    </row>
    <row r="661" spans="1:20" x14ac:dyDescent="0.25">
      <c r="A661" s="273">
        <v>644</v>
      </c>
      <c r="B661" s="323">
        <f t="shared" si="109"/>
        <v>733.75581460725846</v>
      </c>
      <c r="D661" s="287">
        <f t="shared" si="100"/>
        <v>691.62748127392513</v>
      </c>
      <c r="F661" s="273">
        <f t="shared" si="101"/>
        <v>2</v>
      </c>
      <c r="H661" s="273">
        <f t="shared" si="102"/>
        <v>720</v>
      </c>
      <c r="J661" s="287">
        <f t="shared" si="103"/>
        <v>-50.106071304892453</v>
      </c>
      <c r="L661" s="287">
        <f t="shared" si="104"/>
        <v>-166.24418539274154</v>
      </c>
      <c r="M661" s="344">
        <f t="shared" si="105"/>
        <v>151.62748127392513</v>
      </c>
      <c r="N661" s="344">
        <f t="shared" si="108"/>
        <v>-50.106071304892453</v>
      </c>
      <c r="Q661" s="323">
        <f t="shared" si="106"/>
        <v>691.62748127392513</v>
      </c>
      <c r="R661" s="287">
        <f t="shared" si="107"/>
        <v>-50.106071304892453</v>
      </c>
      <c r="T661" s="337"/>
    </row>
    <row r="662" spans="1:20" x14ac:dyDescent="0.25">
      <c r="A662" s="273">
        <v>645</v>
      </c>
      <c r="B662" s="323">
        <f t="shared" si="109"/>
        <v>734.75581460725846</v>
      </c>
      <c r="D662" s="287">
        <f t="shared" si="100"/>
        <v>692.56206460725843</v>
      </c>
      <c r="F662" s="273">
        <f t="shared" si="101"/>
        <v>2</v>
      </c>
      <c r="H662" s="273">
        <f t="shared" si="102"/>
        <v>720</v>
      </c>
      <c r="J662" s="287">
        <f t="shared" si="103"/>
        <v>-49.880409669567491</v>
      </c>
      <c r="L662" s="287">
        <f t="shared" si="104"/>
        <v>-165.24418539274154</v>
      </c>
      <c r="M662" s="344">
        <f t="shared" si="105"/>
        <v>152.56206460725843</v>
      </c>
      <c r="N662" s="344">
        <f t="shared" si="108"/>
        <v>-49.880409669567491</v>
      </c>
      <c r="Q662" s="323">
        <f t="shared" si="106"/>
        <v>692.56206460725843</v>
      </c>
      <c r="R662" s="287">
        <f t="shared" si="107"/>
        <v>-49.880409669567491</v>
      </c>
      <c r="T662" s="337"/>
    </row>
    <row r="663" spans="1:20" x14ac:dyDescent="0.25">
      <c r="A663" s="273">
        <v>646</v>
      </c>
      <c r="B663" s="323">
        <f t="shared" si="109"/>
        <v>735.75581460725846</v>
      </c>
      <c r="D663" s="287">
        <f t="shared" si="100"/>
        <v>693.49664794059174</v>
      </c>
      <c r="F663" s="273">
        <f t="shared" si="101"/>
        <v>2</v>
      </c>
      <c r="H663" s="273">
        <f t="shared" si="102"/>
        <v>720</v>
      </c>
      <c r="J663" s="287">
        <f t="shared" si="103"/>
        <v>-49.639553978254789</v>
      </c>
      <c r="L663" s="287">
        <f t="shared" si="104"/>
        <v>-164.24418539274154</v>
      </c>
      <c r="M663" s="344">
        <f t="shared" si="105"/>
        <v>153.49664794059174</v>
      </c>
      <c r="N663" s="344">
        <f t="shared" si="108"/>
        <v>-49.639553978254789</v>
      </c>
      <c r="Q663" s="323">
        <f t="shared" si="106"/>
        <v>693.49664794059174</v>
      </c>
      <c r="R663" s="287">
        <f t="shared" si="107"/>
        <v>-49.639553978254789</v>
      </c>
      <c r="T663" s="337"/>
    </row>
    <row r="664" spans="1:20" x14ac:dyDescent="0.25">
      <c r="A664" s="273">
        <v>647</v>
      </c>
      <c r="B664" s="323">
        <f t="shared" si="109"/>
        <v>736.75581460725846</v>
      </c>
      <c r="D664" s="287">
        <f t="shared" si="100"/>
        <v>694.43123127392516</v>
      </c>
      <c r="F664" s="273">
        <f t="shared" si="101"/>
        <v>2</v>
      </c>
      <c r="H664" s="273">
        <f t="shared" si="102"/>
        <v>720</v>
      </c>
      <c r="J664" s="287">
        <f t="shared" si="103"/>
        <v>-49.383577597931144</v>
      </c>
      <c r="L664" s="287">
        <f t="shared" si="104"/>
        <v>-163.24418539274154</v>
      </c>
      <c r="M664" s="344">
        <f t="shared" si="105"/>
        <v>154.43123127392516</v>
      </c>
      <c r="N664" s="344">
        <f t="shared" si="108"/>
        <v>-49.383577597931144</v>
      </c>
      <c r="Q664" s="323">
        <f t="shared" si="106"/>
        <v>694.43123127392516</v>
      </c>
      <c r="R664" s="287">
        <f t="shared" si="107"/>
        <v>-49.383577597931144</v>
      </c>
      <c r="T664" s="337"/>
    </row>
    <row r="665" spans="1:20" x14ac:dyDescent="0.25">
      <c r="A665" s="273">
        <v>648</v>
      </c>
      <c r="B665" s="323">
        <f t="shared" si="109"/>
        <v>737.75581460725846</v>
      </c>
      <c r="D665" s="287">
        <f t="shared" si="100"/>
        <v>695.36581460725847</v>
      </c>
      <c r="F665" s="273">
        <f t="shared" si="101"/>
        <v>2</v>
      </c>
      <c r="H665" s="273">
        <f t="shared" si="102"/>
        <v>720</v>
      </c>
      <c r="J665" s="287">
        <f t="shared" si="103"/>
        <v>-49.112558501481743</v>
      </c>
      <c r="L665" s="287">
        <f t="shared" si="104"/>
        <v>-162.24418539274154</v>
      </c>
      <c r="M665" s="344">
        <f t="shared" si="105"/>
        <v>155.36581460725847</v>
      </c>
      <c r="N665" s="344">
        <f t="shared" si="108"/>
        <v>-49.112558501481743</v>
      </c>
      <c r="Q665" s="323">
        <f t="shared" si="106"/>
        <v>695.36581460725847</v>
      </c>
      <c r="R665" s="287">
        <f t="shared" si="107"/>
        <v>-49.112558501481743</v>
      </c>
      <c r="T665" s="337"/>
    </row>
    <row r="666" spans="1:20" x14ac:dyDescent="0.25">
      <c r="A666" s="273">
        <v>649</v>
      </c>
      <c r="B666" s="323">
        <f t="shared" si="109"/>
        <v>738.75581460725846</v>
      </c>
      <c r="D666" s="287">
        <f t="shared" si="100"/>
        <v>696.30039794059178</v>
      </c>
      <c r="F666" s="273">
        <f t="shared" si="101"/>
        <v>2</v>
      </c>
      <c r="H666" s="273">
        <f t="shared" si="102"/>
        <v>720</v>
      </c>
      <c r="J666" s="287">
        <f t="shared" si="103"/>
        <v>-48.826579243948714</v>
      </c>
      <c r="L666" s="287">
        <f t="shared" si="104"/>
        <v>-161.24418539274154</v>
      </c>
      <c r="M666" s="344">
        <f t="shared" si="105"/>
        <v>156.30039794059178</v>
      </c>
      <c r="N666" s="344">
        <f t="shared" si="108"/>
        <v>-48.826579243948714</v>
      </c>
      <c r="Q666" s="323">
        <f t="shared" si="106"/>
        <v>696.30039794059178</v>
      </c>
      <c r="R666" s="287">
        <f t="shared" si="107"/>
        <v>-48.826579243948714</v>
      </c>
      <c r="T666" s="337"/>
    </row>
    <row r="667" spans="1:20" x14ac:dyDescent="0.25">
      <c r="A667" s="273">
        <v>650</v>
      </c>
      <c r="B667" s="323">
        <f t="shared" si="109"/>
        <v>739.75581460725846</v>
      </c>
      <c r="D667" s="287">
        <f t="shared" si="100"/>
        <v>697.23498127392509</v>
      </c>
      <c r="F667" s="273">
        <f t="shared" si="101"/>
        <v>2</v>
      </c>
      <c r="H667" s="273">
        <f t="shared" si="102"/>
        <v>720</v>
      </c>
      <c r="J667" s="287">
        <f t="shared" si="103"/>
        <v>-48.52572693738432</v>
      </c>
      <c r="L667" s="287">
        <f t="shared" si="104"/>
        <v>-160.24418539274154</v>
      </c>
      <c r="M667" s="344">
        <f t="shared" si="105"/>
        <v>157.23498127392509</v>
      </c>
      <c r="N667" s="344">
        <f t="shared" si="108"/>
        <v>-48.52572693738432</v>
      </c>
      <c r="Q667" s="323">
        <f t="shared" si="106"/>
        <v>697.23498127392509</v>
      </c>
      <c r="R667" s="287">
        <f t="shared" si="107"/>
        <v>-48.52572693738432</v>
      </c>
      <c r="T667" s="337"/>
    </row>
    <row r="668" spans="1:20" x14ac:dyDescent="0.25">
      <c r="A668" s="273">
        <v>651</v>
      </c>
      <c r="B668" s="323">
        <f t="shared" si="109"/>
        <v>740.75581460725846</v>
      </c>
      <c r="D668" s="287">
        <f t="shared" si="100"/>
        <v>698.16956460725851</v>
      </c>
      <c r="F668" s="273">
        <f t="shared" si="101"/>
        <v>2</v>
      </c>
      <c r="H668" s="273">
        <f t="shared" si="102"/>
        <v>720</v>
      </c>
      <c r="J668" s="287">
        <f t="shared" si="103"/>
        <v>-48.210093224315507</v>
      </c>
      <c r="L668" s="287">
        <f t="shared" si="104"/>
        <v>-159.24418539274154</v>
      </c>
      <c r="M668" s="344">
        <f t="shared" si="105"/>
        <v>158.16956460725851</v>
      </c>
      <c r="N668" s="344">
        <f t="shared" si="108"/>
        <v>-48.210093224315507</v>
      </c>
      <c r="Q668" s="323">
        <f t="shared" si="106"/>
        <v>698.16956460725851</v>
      </c>
      <c r="R668" s="287">
        <f t="shared" si="107"/>
        <v>-48.210093224315507</v>
      </c>
      <c r="T668" s="337"/>
    </row>
    <row r="669" spans="1:20" x14ac:dyDescent="0.25">
      <c r="A669" s="273">
        <v>652</v>
      </c>
      <c r="B669" s="323">
        <f t="shared" si="109"/>
        <v>741.75581460725846</v>
      </c>
      <c r="D669" s="287">
        <f t="shared" si="100"/>
        <v>699.10414794059182</v>
      </c>
      <c r="F669" s="273">
        <f t="shared" si="101"/>
        <v>2</v>
      </c>
      <c r="H669" s="273">
        <f t="shared" si="102"/>
        <v>720</v>
      </c>
      <c r="J669" s="287">
        <f t="shared" si="103"/>
        <v>-47.879774249828891</v>
      </c>
      <c r="L669" s="287">
        <f t="shared" si="104"/>
        <v>-158.24418539274154</v>
      </c>
      <c r="M669" s="344">
        <f t="shared" si="105"/>
        <v>159.10414794059182</v>
      </c>
      <c r="N669" s="344">
        <f t="shared" si="108"/>
        <v>-47.879774249828891</v>
      </c>
      <c r="Q669" s="323">
        <f t="shared" si="106"/>
        <v>699.10414794059182</v>
      </c>
      <c r="R669" s="287">
        <f t="shared" si="107"/>
        <v>-47.879774249828891</v>
      </c>
      <c r="T669" s="337"/>
    </row>
    <row r="670" spans="1:20" x14ac:dyDescent="0.25">
      <c r="A670" s="273">
        <v>653</v>
      </c>
      <c r="B670" s="323">
        <f t="shared" si="109"/>
        <v>742.75581460725846</v>
      </c>
      <c r="D670" s="287">
        <f t="shared" si="100"/>
        <v>700.03873127392512</v>
      </c>
      <c r="F670" s="273">
        <f t="shared" si="101"/>
        <v>2</v>
      </c>
      <c r="H670" s="273">
        <f t="shared" si="102"/>
        <v>720</v>
      </c>
      <c r="J670" s="287">
        <f t="shared" si="103"/>
        <v>-47.534870632284026</v>
      </c>
      <c r="L670" s="287">
        <f t="shared" si="104"/>
        <v>-157.24418539274154</v>
      </c>
      <c r="M670" s="344">
        <f t="shared" si="105"/>
        <v>160.03873127392512</v>
      </c>
      <c r="N670" s="344">
        <f t="shared" si="108"/>
        <v>-47.534870632284026</v>
      </c>
      <c r="Q670" s="323">
        <f t="shared" si="106"/>
        <v>700.03873127392512</v>
      </c>
      <c r="R670" s="287">
        <f t="shared" si="107"/>
        <v>-47.534870632284026</v>
      </c>
      <c r="T670" s="337"/>
    </row>
    <row r="671" spans="1:20" x14ac:dyDescent="0.25">
      <c r="A671" s="273">
        <v>654</v>
      </c>
      <c r="B671" s="323">
        <f t="shared" si="109"/>
        <v>743.75581460725846</v>
      </c>
      <c r="D671" s="287">
        <f t="shared" si="100"/>
        <v>700.97331460725843</v>
      </c>
      <c r="F671" s="273">
        <f t="shared" si="101"/>
        <v>2</v>
      </c>
      <c r="H671" s="273">
        <f t="shared" si="102"/>
        <v>720</v>
      </c>
      <c r="J671" s="287">
        <f t="shared" si="103"/>
        <v>-47.175487432663907</v>
      </c>
      <c r="L671" s="287">
        <f t="shared" si="104"/>
        <v>-156.24418539274154</v>
      </c>
      <c r="M671" s="344">
        <f t="shared" si="105"/>
        <v>160.97331460725843</v>
      </c>
      <c r="N671" s="344">
        <f t="shared" si="108"/>
        <v>-47.175487432663907</v>
      </c>
      <c r="Q671" s="323">
        <f t="shared" si="106"/>
        <v>700.97331460725843</v>
      </c>
      <c r="R671" s="287">
        <f t="shared" si="107"/>
        <v>-47.175487432663907</v>
      </c>
      <c r="T671" s="337"/>
    </row>
    <row r="672" spans="1:20" x14ac:dyDescent="0.25">
      <c r="A672" s="273">
        <v>655</v>
      </c>
      <c r="B672" s="323">
        <f t="shared" si="109"/>
        <v>744.75581460725846</v>
      </c>
      <c r="D672" s="287">
        <f t="shared" si="100"/>
        <v>701.90789794059174</v>
      </c>
      <c r="F672" s="273">
        <f t="shared" si="101"/>
        <v>2</v>
      </c>
      <c r="H672" s="273">
        <f t="shared" si="102"/>
        <v>720</v>
      </c>
      <c r="J672" s="287">
        <f t="shared" si="103"/>
        <v>-46.801734122572626</v>
      </c>
      <c r="L672" s="287">
        <f t="shared" si="104"/>
        <v>-155.24418539274154</v>
      </c>
      <c r="M672" s="344">
        <f t="shared" si="105"/>
        <v>161.90789794059174</v>
      </c>
      <c r="N672" s="344">
        <f t="shared" si="108"/>
        <v>-46.801734122572626</v>
      </c>
      <c r="Q672" s="323">
        <f t="shared" si="106"/>
        <v>701.90789794059174</v>
      </c>
      <c r="R672" s="287">
        <f t="shared" si="107"/>
        <v>-46.801734122572626</v>
      </c>
      <c r="T672" s="337"/>
    </row>
    <row r="673" spans="1:20" x14ac:dyDescent="0.25">
      <c r="A673" s="273">
        <v>656</v>
      </c>
      <c r="B673" s="323">
        <f t="shared" si="109"/>
        <v>745.75581460725846</v>
      </c>
      <c r="D673" s="287">
        <f t="shared" si="100"/>
        <v>702.84248127392516</v>
      </c>
      <c r="F673" s="273">
        <f t="shared" si="101"/>
        <v>2</v>
      </c>
      <c r="H673" s="273">
        <f t="shared" si="102"/>
        <v>720</v>
      </c>
      <c r="J673" s="287">
        <f t="shared" si="103"/>
        <v>-46.413724550888993</v>
      </c>
      <c r="L673" s="287">
        <f t="shared" si="104"/>
        <v>-154.24418539274154</v>
      </c>
      <c r="M673" s="344">
        <f t="shared" si="105"/>
        <v>162.84248127392516</v>
      </c>
      <c r="N673" s="344">
        <f t="shared" si="108"/>
        <v>-46.413724550888993</v>
      </c>
      <c r="Q673" s="323">
        <f t="shared" si="106"/>
        <v>702.84248127392516</v>
      </c>
      <c r="R673" s="287">
        <f t="shared" si="107"/>
        <v>-46.413724550888993</v>
      </c>
      <c r="T673" s="337"/>
    </row>
    <row r="674" spans="1:20" x14ac:dyDescent="0.25">
      <c r="A674" s="273">
        <v>657</v>
      </c>
      <c r="B674" s="323">
        <f t="shared" si="109"/>
        <v>746.75581460725846</v>
      </c>
      <c r="D674" s="287">
        <f t="shared" si="100"/>
        <v>703.77706460725847</v>
      </c>
      <c r="F674" s="273">
        <f t="shared" si="101"/>
        <v>2</v>
      </c>
      <c r="H674" s="273">
        <f t="shared" si="102"/>
        <v>720</v>
      </c>
      <c r="J674" s="287">
        <f t="shared" si="103"/>
        <v>-46.01157690908731</v>
      </c>
      <c r="L674" s="287">
        <f t="shared" si="104"/>
        <v>-153.24418539274154</v>
      </c>
      <c r="M674" s="344">
        <f t="shared" si="105"/>
        <v>163.77706460725847</v>
      </c>
      <c r="N674" s="344">
        <f t="shared" si="108"/>
        <v>-46.01157690908731</v>
      </c>
      <c r="Q674" s="323">
        <f t="shared" si="106"/>
        <v>703.77706460725847</v>
      </c>
      <c r="R674" s="287">
        <f t="shared" si="107"/>
        <v>-46.01157690908731</v>
      </c>
      <c r="T674" s="337"/>
    </row>
    <row r="675" spans="1:20" x14ac:dyDescent="0.25">
      <c r="A675" s="273">
        <v>658</v>
      </c>
      <c r="B675" s="323">
        <f t="shared" si="109"/>
        <v>747.75581460725846</v>
      </c>
      <c r="D675" s="287">
        <f t="shared" si="100"/>
        <v>704.71164794059177</v>
      </c>
      <c r="F675" s="273">
        <f t="shared" si="101"/>
        <v>2</v>
      </c>
      <c r="H675" s="273">
        <f t="shared" si="102"/>
        <v>720</v>
      </c>
      <c r="J675" s="287">
        <f t="shared" si="103"/>
        <v>-45.595413695235003</v>
      </c>
      <c r="L675" s="287">
        <f t="shared" si="104"/>
        <v>-152.24418539274154</v>
      </c>
      <c r="M675" s="344">
        <f t="shared" si="105"/>
        <v>164.71164794059177</v>
      </c>
      <c r="N675" s="344">
        <f t="shared" si="108"/>
        <v>-45.595413695235003</v>
      </c>
      <c r="Q675" s="323">
        <f t="shared" si="106"/>
        <v>704.71164794059177</v>
      </c>
      <c r="R675" s="287">
        <f t="shared" si="107"/>
        <v>-45.595413695235003</v>
      </c>
      <c r="T675" s="337"/>
    </row>
    <row r="676" spans="1:20" x14ac:dyDescent="0.25">
      <c r="A676" s="273">
        <v>659</v>
      </c>
      <c r="B676" s="323">
        <f t="shared" si="109"/>
        <v>748.75581460725846</v>
      </c>
      <c r="D676" s="287">
        <f t="shared" si="100"/>
        <v>705.64623127392508</v>
      </c>
      <c r="F676" s="273">
        <f t="shared" si="101"/>
        <v>2</v>
      </c>
      <c r="H676" s="273">
        <f t="shared" si="102"/>
        <v>720</v>
      </c>
      <c r="J676" s="287">
        <f t="shared" si="103"/>
        <v>-45.165361676678394</v>
      </c>
      <c r="L676" s="287">
        <f t="shared" si="104"/>
        <v>-151.24418539274154</v>
      </c>
      <c r="M676" s="344">
        <f t="shared" si="105"/>
        <v>165.64623127392508</v>
      </c>
      <c r="N676" s="344">
        <f t="shared" si="108"/>
        <v>-45.165361676678394</v>
      </c>
      <c r="Q676" s="323">
        <f t="shared" si="106"/>
        <v>705.64623127392508</v>
      </c>
      <c r="R676" s="287">
        <f t="shared" si="107"/>
        <v>-45.165361676678394</v>
      </c>
      <c r="T676" s="337"/>
    </row>
    <row r="677" spans="1:20" x14ac:dyDescent="0.25">
      <c r="A677" s="273">
        <v>660</v>
      </c>
      <c r="B677" s="323">
        <f t="shared" si="109"/>
        <v>749.75581460725846</v>
      </c>
      <c r="D677" s="287">
        <f t="shared" si="100"/>
        <v>706.5808146072585</v>
      </c>
      <c r="F677" s="273">
        <f t="shared" si="101"/>
        <v>2</v>
      </c>
      <c r="H677" s="273">
        <f t="shared" si="102"/>
        <v>720</v>
      </c>
      <c r="J677" s="287">
        <f t="shared" si="103"/>
        <v>-44.721551851428437</v>
      </c>
      <c r="L677" s="287">
        <f t="shared" si="104"/>
        <v>-150.24418539274154</v>
      </c>
      <c r="M677" s="344">
        <f t="shared" si="105"/>
        <v>166.5808146072585</v>
      </c>
      <c r="N677" s="344">
        <f t="shared" si="108"/>
        <v>-44.721551851428437</v>
      </c>
      <c r="Q677" s="323">
        <f t="shared" si="106"/>
        <v>706.5808146072585</v>
      </c>
      <c r="R677" s="287">
        <f t="shared" si="107"/>
        <v>-44.721551851428437</v>
      </c>
      <c r="T677" s="337"/>
    </row>
    <row r="678" spans="1:20" x14ac:dyDescent="0.25">
      <c r="A678" s="273">
        <v>661</v>
      </c>
      <c r="B678" s="323">
        <f t="shared" si="109"/>
        <v>750.75581460725846</v>
      </c>
      <c r="D678" s="287">
        <f t="shared" si="100"/>
        <v>707.51539794059181</v>
      </c>
      <c r="F678" s="273">
        <f t="shared" si="101"/>
        <v>2</v>
      </c>
      <c r="H678" s="273">
        <f t="shared" si="102"/>
        <v>720</v>
      </c>
      <c r="J678" s="287">
        <f t="shared" si="103"/>
        <v>-44.264119408257088</v>
      </c>
      <c r="L678" s="287">
        <f t="shared" si="104"/>
        <v>-149.24418539274154</v>
      </c>
      <c r="M678" s="344">
        <f t="shared" si="105"/>
        <v>167.51539794059181</v>
      </c>
      <c r="N678" s="344">
        <f t="shared" si="108"/>
        <v>-44.264119408257088</v>
      </c>
      <c r="Q678" s="323">
        <f t="shared" si="106"/>
        <v>707.51539794059181</v>
      </c>
      <c r="R678" s="287">
        <f t="shared" si="107"/>
        <v>-44.264119408257088</v>
      </c>
      <c r="T678" s="337"/>
    </row>
    <row r="679" spans="1:20" x14ac:dyDescent="0.25">
      <c r="A679" s="273">
        <v>662</v>
      </c>
      <c r="B679" s="323">
        <f t="shared" si="109"/>
        <v>751.75581460725846</v>
      </c>
      <c r="D679" s="287">
        <f t="shared" si="100"/>
        <v>708.44998127392512</v>
      </c>
      <c r="F679" s="273">
        <f t="shared" si="101"/>
        <v>2</v>
      </c>
      <c r="H679" s="273">
        <f t="shared" si="102"/>
        <v>720</v>
      </c>
      <c r="J679" s="287">
        <f t="shared" si="103"/>
        <v>-43.793203685517831</v>
      </c>
      <c r="L679" s="287">
        <f t="shared" si="104"/>
        <v>-148.24418539274154</v>
      </c>
      <c r="M679" s="344">
        <f t="shared" si="105"/>
        <v>168.44998127392512</v>
      </c>
      <c r="N679" s="344">
        <f t="shared" si="108"/>
        <v>-43.793203685517831</v>
      </c>
      <c r="Q679" s="323">
        <f t="shared" si="106"/>
        <v>708.44998127392512</v>
      </c>
      <c r="R679" s="287">
        <f t="shared" si="107"/>
        <v>-43.793203685517831</v>
      </c>
      <c r="T679" s="337"/>
    </row>
    <row r="680" spans="1:20" x14ac:dyDescent="0.25">
      <c r="A680" s="273">
        <v>663</v>
      </c>
      <c r="B680" s="323">
        <f t="shared" si="109"/>
        <v>752.75581460725846</v>
      </c>
      <c r="D680" s="287">
        <f t="shared" si="100"/>
        <v>709.38456460725843</v>
      </c>
      <c r="F680" s="273">
        <f t="shared" si="101"/>
        <v>2</v>
      </c>
      <c r="H680" s="273">
        <f t="shared" si="102"/>
        <v>720</v>
      </c>
      <c r="J680" s="287">
        <f t="shared" si="103"/>
        <v>-43.308948128701715</v>
      </c>
      <c r="L680" s="287">
        <f t="shared" si="104"/>
        <v>-147.24418539274154</v>
      </c>
      <c r="M680" s="344">
        <f t="shared" si="105"/>
        <v>169.38456460725843</v>
      </c>
      <c r="N680" s="344">
        <f t="shared" si="108"/>
        <v>-43.308948128701715</v>
      </c>
      <c r="Q680" s="323">
        <f t="shared" si="106"/>
        <v>709.38456460725843</v>
      </c>
      <c r="R680" s="287">
        <f t="shared" si="107"/>
        <v>-43.308948128701715</v>
      </c>
      <c r="T680" s="337"/>
    </row>
    <row r="681" spans="1:20" x14ac:dyDescent="0.25">
      <c r="A681" s="273">
        <v>664</v>
      </c>
      <c r="B681" s="323">
        <f t="shared" si="109"/>
        <v>753.75581460725846</v>
      </c>
      <c r="D681" s="287">
        <f t="shared" si="100"/>
        <v>710.31914794059185</v>
      </c>
      <c r="F681" s="273">
        <f t="shared" si="101"/>
        <v>2</v>
      </c>
      <c r="H681" s="273">
        <f t="shared" si="102"/>
        <v>720</v>
      </c>
      <c r="J681" s="287">
        <f t="shared" si="103"/>
        <v>-42.811500246742355</v>
      </c>
      <c r="L681" s="287">
        <f t="shared" si="104"/>
        <v>-146.24418539274154</v>
      </c>
      <c r="M681" s="344">
        <f t="shared" si="105"/>
        <v>170.31914794059185</v>
      </c>
      <c r="N681" s="344">
        <f t="shared" si="108"/>
        <v>-42.811500246742355</v>
      </c>
      <c r="Q681" s="323">
        <f t="shared" si="106"/>
        <v>710.31914794059185</v>
      </c>
      <c r="R681" s="287">
        <f t="shared" si="107"/>
        <v>-42.811500246742355</v>
      </c>
      <c r="T681" s="337"/>
    </row>
    <row r="682" spans="1:20" x14ac:dyDescent="0.25">
      <c r="A682" s="273">
        <v>665</v>
      </c>
      <c r="B682" s="323">
        <f t="shared" si="109"/>
        <v>754.75581460725846</v>
      </c>
      <c r="D682" s="287">
        <f t="shared" si="100"/>
        <v>711.25373127392515</v>
      </c>
      <c r="F682" s="273">
        <f t="shared" si="101"/>
        <v>2</v>
      </c>
      <c r="H682" s="273">
        <f t="shared" si="102"/>
        <v>720</v>
      </c>
      <c r="J682" s="287">
        <f t="shared" si="103"/>
        <v>-42.301011567083521</v>
      </c>
      <c r="L682" s="287">
        <f t="shared" si="104"/>
        <v>-145.24418539274154</v>
      </c>
      <c r="M682" s="344">
        <f t="shared" si="105"/>
        <v>171.25373127392515</v>
      </c>
      <c r="N682" s="344">
        <f t="shared" si="108"/>
        <v>-42.301011567083521</v>
      </c>
      <c r="Q682" s="323">
        <f t="shared" si="106"/>
        <v>711.25373127392515</v>
      </c>
      <c r="R682" s="287">
        <f t="shared" si="107"/>
        <v>-42.301011567083521</v>
      </c>
      <c r="T682" s="337"/>
    </row>
    <row r="683" spans="1:20" x14ac:dyDescent="0.25">
      <c r="A683" s="273">
        <v>666</v>
      </c>
      <c r="B683" s="323">
        <f t="shared" si="109"/>
        <v>755.75581460725846</v>
      </c>
      <c r="D683" s="287">
        <f t="shared" si="100"/>
        <v>712.18831460725846</v>
      </c>
      <c r="F683" s="273">
        <f t="shared" si="101"/>
        <v>2</v>
      </c>
      <c r="H683" s="273">
        <f t="shared" si="102"/>
        <v>720</v>
      </c>
      <c r="J683" s="287">
        <f t="shared" si="103"/>
        <v>-41.7776375895223</v>
      </c>
      <c r="L683" s="287">
        <f t="shared" si="104"/>
        <v>-144.24418539274154</v>
      </c>
      <c r="M683" s="344">
        <f t="shared" si="105"/>
        <v>172.18831460725846</v>
      </c>
      <c r="N683" s="344">
        <f t="shared" si="108"/>
        <v>-41.7776375895223</v>
      </c>
      <c r="Q683" s="323">
        <f t="shared" si="106"/>
        <v>712.18831460725846</v>
      </c>
      <c r="R683" s="287">
        <f t="shared" si="107"/>
        <v>-41.7776375895223</v>
      </c>
      <c r="T683" s="337"/>
    </row>
    <row r="684" spans="1:20" x14ac:dyDescent="0.25">
      <c r="A684" s="273">
        <v>667</v>
      </c>
      <c r="B684" s="323">
        <f t="shared" si="109"/>
        <v>756.75581460725846</v>
      </c>
      <c r="D684" s="287">
        <f t="shared" si="100"/>
        <v>713.12289794059177</v>
      </c>
      <c r="F684" s="273">
        <f t="shared" si="101"/>
        <v>2</v>
      </c>
      <c r="H684" s="273">
        <f t="shared" si="102"/>
        <v>720</v>
      </c>
      <c r="J684" s="287">
        <f t="shared" si="103"/>
        <v>-41.241537738842197</v>
      </c>
      <c r="L684" s="287">
        <f t="shared" si="104"/>
        <v>-143.24418539274154</v>
      </c>
      <c r="M684" s="344">
        <f t="shared" si="105"/>
        <v>173.12289794059177</v>
      </c>
      <c r="N684" s="344">
        <f t="shared" si="108"/>
        <v>-41.241537738842197</v>
      </c>
      <c r="Q684" s="323">
        <f t="shared" si="106"/>
        <v>713.12289794059177</v>
      </c>
      <c r="R684" s="287">
        <f t="shared" si="107"/>
        <v>-41.241537738842197</v>
      </c>
      <c r="T684" s="337"/>
    </row>
    <row r="685" spans="1:20" x14ac:dyDescent="0.25">
      <c r="A685" s="273">
        <v>668</v>
      </c>
      <c r="B685" s="323">
        <f t="shared" si="109"/>
        <v>757.75581460725846</v>
      </c>
      <c r="D685" s="287">
        <f t="shared" si="100"/>
        <v>714.05748127392508</v>
      </c>
      <c r="F685" s="273">
        <f t="shared" si="101"/>
        <v>2</v>
      </c>
      <c r="H685" s="273">
        <f t="shared" si="102"/>
        <v>720</v>
      </c>
      <c r="J685" s="287">
        <f t="shared" si="103"/>
        <v>-40.692875316251147</v>
      </c>
      <c r="L685" s="287">
        <f t="shared" si="104"/>
        <v>-142.24418539274154</v>
      </c>
      <c r="M685" s="344">
        <f t="shared" si="105"/>
        <v>174.05748127392508</v>
      </c>
      <c r="N685" s="344">
        <f t="shared" si="108"/>
        <v>-40.692875316251147</v>
      </c>
      <c r="Q685" s="323">
        <f t="shared" si="106"/>
        <v>714.05748127392508</v>
      </c>
      <c r="R685" s="287">
        <f t="shared" si="107"/>
        <v>-40.692875316251147</v>
      </c>
      <c r="T685" s="337"/>
    </row>
    <row r="686" spans="1:20" x14ac:dyDescent="0.25">
      <c r="A686" s="273">
        <v>669</v>
      </c>
      <c r="B686" s="323">
        <f t="shared" si="109"/>
        <v>758.75581460725846</v>
      </c>
      <c r="D686" s="287">
        <f t="shared" si="100"/>
        <v>714.9920646072585</v>
      </c>
      <c r="F686" s="273">
        <f t="shared" si="101"/>
        <v>2</v>
      </c>
      <c r="H686" s="273">
        <f t="shared" si="102"/>
        <v>720</v>
      </c>
      <c r="J686" s="287">
        <f t="shared" si="103"/>
        <v>-40.131817449637985</v>
      </c>
      <c r="L686" s="287">
        <f t="shared" si="104"/>
        <v>-141.24418539274154</v>
      </c>
      <c r="M686" s="344">
        <f t="shared" si="105"/>
        <v>174.9920646072585</v>
      </c>
      <c r="N686" s="344">
        <f t="shared" si="108"/>
        <v>-40.131817449637985</v>
      </c>
      <c r="Q686" s="323">
        <f t="shared" si="106"/>
        <v>714.9920646072585</v>
      </c>
      <c r="R686" s="287">
        <f t="shared" si="107"/>
        <v>-40.131817449637985</v>
      </c>
      <c r="T686" s="337"/>
    </row>
    <row r="687" spans="1:20" x14ac:dyDescent="0.25">
      <c r="A687" s="273">
        <v>670</v>
      </c>
      <c r="B687" s="323">
        <f t="shared" si="109"/>
        <v>759.75581460725846</v>
      </c>
      <c r="D687" s="287">
        <f t="shared" si="100"/>
        <v>715.92664794059181</v>
      </c>
      <c r="F687" s="273">
        <f t="shared" si="101"/>
        <v>2</v>
      </c>
      <c r="H687" s="273">
        <f t="shared" si="102"/>
        <v>720</v>
      </c>
      <c r="J687" s="287">
        <f t="shared" si="103"/>
        <v>-39.558535042664005</v>
      </c>
      <c r="L687" s="287">
        <f t="shared" si="104"/>
        <v>-140.24418539274154</v>
      </c>
      <c r="M687" s="344">
        <f t="shared" si="105"/>
        <v>175.92664794059181</v>
      </c>
      <c r="N687" s="344">
        <f t="shared" si="108"/>
        <v>-39.558535042664005</v>
      </c>
      <c r="Q687" s="323">
        <f t="shared" si="106"/>
        <v>715.92664794059181</v>
      </c>
      <c r="R687" s="287">
        <f t="shared" si="107"/>
        <v>-39.558535042664005</v>
      </c>
      <c r="T687" s="337"/>
    </row>
    <row r="688" spans="1:20" x14ac:dyDescent="0.25">
      <c r="A688" s="273">
        <v>671</v>
      </c>
      <c r="B688" s="323">
        <f t="shared" si="109"/>
        <v>760.75581460725846</v>
      </c>
      <c r="D688" s="287">
        <f t="shared" si="100"/>
        <v>716.86123127392511</v>
      </c>
      <c r="F688" s="273">
        <f t="shared" si="101"/>
        <v>2</v>
      </c>
      <c r="H688" s="273">
        <f t="shared" si="102"/>
        <v>720</v>
      </c>
      <c r="J688" s="287">
        <f t="shared" si="103"/>
        <v>-38.973202722703967</v>
      </c>
      <c r="L688" s="287">
        <f t="shared" si="104"/>
        <v>-139.24418539274154</v>
      </c>
      <c r="M688" s="344">
        <f t="shared" si="105"/>
        <v>176.86123127392511</v>
      </c>
      <c r="N688" s="344">
        <f t="shared" si="108"/>
        <v>-38.973202722703967</v>
      </c>
      <c r="Q688" s="323">
        <f t="shared" si="106"/>
        <v>716.86123127392511</v>
      </c>
      <c r="R688" s="287">
        <f t="shared" si="107"/>
        <v>-38.973202722703967</v>
      </c>
      <c r="T688" s="337"/>
    </row>
    <row r="689" spans="1:20" x14ac:dyDescent="0.25">
      <c r="A689" s="273">
        <v>672</v>
      </c>
      <c r="B689" s="323">
        <f t="shared" si="109"/>
        <v>761.75581460725846</v>
      </c>
      <c r="D689" s="287">
        <f t="shared" si="100"/>
        <v>717.79581460725842</v>
      </c>
      <c r="F689" s="273">
        <f t="shared" si="101"/>
        <v>2</v>
      </c>
      <c r="H689" s="273">
        <f t="shared" si="102"/>
        <v>720</v>
      </c>
      <c r="J689" s="287">
        <f t="shared" si="103"/>
        <v>-38.375998787652634</v>
      </c>
      <c r="L689" s="287">
        <f t="shared" si="104"/>
        <v>-138.24418539274154</v>
      </c>
      <c r="M689" s="344">
        <f t="shared" si="105"/>
        <v>177.79581460725842</v>
      </c>
      <c r="N689" s="344">
        <f t="shared" si="108"/>
        <v>-38.375998787652634</v>
      </c>
      <c r="Q689" s="323">
        <f t="shared" si="106"/>
        <v>717.79581460725842</v>
      </c>
      <c r="R689" s="287">
        <f t="shared" si="107"/>
        <v>-38.375998787652634</v>
      </c>
      <c r="T689" s="337"/>
    </row>
    <row r="690" spans="1:20" x14ac:dyDescent="0.25">
      <c r="A690" s="273">
        <v>673</v>
      </c>
      <c r="B690" s="323">
        <f t="shared" si="109"/>
        <v>762.75581460725846</v>
      </c>
      <c r="D690" s="287">
        <f t="shared" si="100"/>
        <v>718.73039794059173</v>
      </c>
      <c r="F690" s="273">
        <f t="shared" si="101"/>
        <v>2</v>
      </c>
      <c r="H690" s="273">
        <f t="shared" si="102"/>
        <v>720</v>
      </c>
      <c r="J690" s="287">
        <f t="shared" si="103"/>
        <v>-37.767105151613997</v>
      </c>
      <c r="L690" s="287">
        <f t="shared" si="104"/>
        <v>-137.24418539274154</v>
      </c>
      <c r="M690" s="344">
        <f t="shared" si="105"/>
        <v>178.73039794059173</v>
      </c>
      <c r="N690" s="344">
        <f t="shared" si="108"/>
        <v>-37.767105151613997</v>
      </c>
      <c r="Q690" s="323">
        <f t="shared" si="106"/>
        <v>718.73039794059173</v>
      </c>
      <c r="R690" s="287">
        <f t="shared" si="107"/>
        <v>-37.767105151613997</v>
      </c>
      <c r="T690" s="337"/>
    </row>
    <row r="691" spans="1:20" x14ac:dyDescent="0.25">
      <c r="A691" s="273">
        <v>674</v>
      </c>
      <c r="B691" s="323">
        <f t="shared" si="109"/>
        <v>763.75581460725846</v>
      </c>
      <c r="D691" s="287">
        <f t="shared" si="100"/>
        <v>719.66498127392515</v>
      </c>
      <c r="F691" s="273">
        <f t="shared" si="101"/>
        <v>2</v>
      </c>
      <c r="H691" s="273">
        <f t="shared" si="102"/>
        <v>720</v>
      </c>
      <c r="J691" s="287">
        <f t="shared" si="103"/>
        <v>-37.146707289487956</v>
      </c>
      <c r="L691" s="287">
        <f t="shared" si="104"/>
        <v>-136.24418539274154</v>
      </c>
      <c r="M691" s="344">
        <f t="shared" si="105"/>
        <v>179.66498127392515</v>
      </c>
      <c r="N691" s="344">
        <f t="shared" si="108"/>
        <v>-37.146707289487956</v>
      </c>
      <c r="Q691" s="323">
        <f t="shared" si="106"/>
        <v>719.66498127392515</v>
      </c>
      <c r="R691" s="287">
        <f t="shared" si="107"/>
        <v>-37.146707289487956</v>
      </c>
      <c r="T691" s="337"/>
    </row>
    <row r="692" spans="1:20" x14ac:dyDescent="0.25">
      <c r="A692" s="273">
        <v>675</v>
      </c>
      <c r="B692" s="323">
        <f t="shared" si="109"/>
        <v>764.75581460725846</v>
      </c>
      <c r="D692" s="287">
        <f t="shared" si="100"/>
        <v>720.59956460725846</v>
      </c>
      <c r="F692" s="273">
        <f t="shared" si="101"/>
        <v>2</v>
      </c>
      <c r="H692" s="273">
        <f t="shared" si="102"/>
        <v>720</v>
      </c>
      <c r="J692" s="287">
        <f t="shared" si="103"/>
        <v>-36.514994180473302</v>
      </c>
      <c r="L692" s="287">
        <f t="shared" si="104"/>
        <v>-135.24418539274154</v>
      </c>
      <c r="M692" s="344">
        <f t="shared" si="105"/>
        <v>-179.40043539274154</v>
      </c>
      <c r="N692" s="344">
        <f t="shared" si="108"/>
        <v>-36.514994180473302</v>
      </c>
      <c r="Q692" s="323">
        <f t="shared" si="106"/>
        <v>720.59956460725846</v>
      </c>
      <c r="R692" s="287">
        <f t="shared" si="107"/>
        <v>-36.514994180473302</v>
      </c>
      <c r="T692" s="337"/>
    </row>
    <row r="693" spans="1:20" x14ac:dyDescent="0.25">
      <c r="A693" s="273">
        <v>676</v>
      </c>
      <c r="B693" s="323">
        <f t="shared" si="109"/>
        <v>765.75581460725846</v>
      </c>
      <c r="D693" s="287">
        <f t="shared" si="100"/>
        <v>721.53414794059177</v>
      </c>
      <c r="F693" s="273">
        <f t="shared" si="101"/>
        <v>2</v>
      </c>
      <c r="H693" s="273">
        <f t="shared" si="102"/>
        <v>720</v>
      </c>
      <c r="J693" s="287">
        <f t="shared" si="103"/>
        <v>-35.87215825050265</v>
      </c>
      <c r="L693" s="287">
        <f t="shared" si="104"/>
        <v>-134.24418539274154</v>
      </c>
      <c r="M693" s="344">
        <f t="shared" si="105"/>
        <v>-178.46585205940823</v>
      </c>
      <c r="N693" s="344">
        <f t="shared" si="108"/>
        <v>-35.87215825050265</v>
      </c>
      <c r="Q693" s="323">
        <f t="shared" si="106"/>
        <v>721.53414794059177</v>
      </c>
      <c r="R693" s="287">
        <f t="shared" si="107"/>
        <v>-35.87215825050265</v>
      </c>
      <c r="T693" s="337"/>
    </row>
    <row r="694" spans="1:20" x14ac:dyDescent="0.25">
      <c r="A694" s="273">
        <v>677</v>
      </c>
      <c r="B694" s="323">
        <f t="shared" si="109"/>
        <v>766.75581460725846</v>
      </c>
      <c r="D694" s="287">
        <f t="shared" si="100"/>
        <v>722.46873127392507</v>
      </c>
      <c r="F694" s="273">
        <f t="shared" si="101"/>
        <v>2</v>
      </c>
      <c r="H694" s="273">
        <f t="shared" si="102"/>
        <v>720</v>
      </c>
      <c r="J694" s="287">
        <f t="shared" si="103"/>
        <v>-35.218395313627418</v>
      </c>
      <c r="L694" s="287">
        <f t="shared" si="104"/>
        <v>-133.24418539274154</v>
      </c>
      <c r="M694" s="344">
        <f t="shared" si="105"/>
        <v>-177.53126872607493</v>
      </c>
      <c r="N694" s="344">
        <f t="shared" si="108"/>
        <v>-35.218395313627418</v>
      </c>
      <c r="Q694" s="323">
        <f t="shared" si="106"/>
        <v>722.46873127392507</v>
      </c>
      <c r="R694" s="287">
        <f t="shared" si="107"/>
        <v>-35.218395313627418</v>
      </c>
      <c r="T694" s="337"/>
    </row>
    <row r="695" spans="1:20" x14ac:dyDescent="0.25">
      <c r="A695" s="273">
        <v>678</v>
      </c>
      <c r="B695" s="323">
        <f t="shared" si="109"/>
        <v>767.75581460725846</v>
      </c>
      <c r="D695" s="287">
        <f t="shared" si="100"/>
        <v>723.40331460725849</v>
      </c>
      <c r="F695" s="273">
        <f t="shared" si="101"/>
        <v>2</v>
      </c>
      <c r="H695" s="273">
        <f t="shared" si="102"/>
        <v>720</v>
      </c>
      <c r="J695" s="287">
        <f t="shared" si="103"/>
        <v>-34.553904512371481</v>
      </c>
      <c r="L695" s="287">
        <f t="shared" si="104"/>
        <v>-132.24418539274154</v>
      </c>
      <c r="M695" s="344">
        <f t="shared" si="105"/>
        <v>-176.59668539274151</v>
      </c>
      <c r="N695" s="344">
        <f t="shared" si="108"/>
        <v>-34.553904512371481</v>
      </c>
      <c r="Q695" s="323">
        <f t="shared" si="106"/>
        <v>723.40331460725849</v>
      </c>
      <c r="R695" s="287">
        <f t="shared" si="107"/>
        <v>-34.553904512371481</v>
      </c>
      <c r="T695" s="337"/>
    </row>
    <row r="696" spans="1:20" x14ac:dyDescent="0.25">
      <c r="A696" s="273">
        <v>679</v>
      </c>
      <c r="B696" s="323">
        <f t="shared" si="109"/>
        <v>768.75581460725846</v>
      </c>
      <c r="D696" s="287">
        <f t="shared" si="100"/>
        <v>724.3378979405918</v>
      </c>
      <c r="F696" s="273">
        <f t="shared" si="101"/>
        <v>2</v>
      </c>
      <c r="H696" s="273">
        <f t="shared" si="102"/>
        <v>720</v>
      </c>
      <c r="J696" s="287">
        <f t="shared" si="103"/>
        <v>-33.878888257069811</v>
      </c>
      <c r="L696" s="287">
        <f t="shared" si="104"/>
        <v>-131.24418539274154</v>
      </c>
      <c r="M696" s="344">
        <f t="shared" si="105"/>
        <v>-175.6621020594082</v>
      </c>
      <c r="N696" s="344">
        <f t="shared" si="108"/>
        <v>-33.878888257069811</v>
      </c>
      <c r="Q696" s="323">
        <f t="shared" si="106"/>
        <v>724.3378979405918</v>
      </c>
      <c r="R696" s="287">
        <f t="shared" si="107"/>
        <v>-33.878888257069811</v>
      </c>
      <c r="T696" s="337"/>
    </row>
    <row r="697" spans="1:20" x14ac:dyDescent="0.25">
      <c r="A697" s="273">
        <v>680</v>
      </c>
      <c r="B697" s="323">
        <f t="shared" si="109"/>
        <v>769.75581460725846</v>
      </c>
      <c r="D697" s="287">
        <f t="shared" si="100"/>
        <v>725.27248127392511</v>
      </c>
      <c r="F697" s="273">
        <f t="shared" si="101"/>
        <v>2</v>
      </c>
      <c r="H697" s="273">
        <f t="shared" si="102"/>
        <v>720</v>
      </c>
      <c r="J697" s="287">
        <f t="shared" si="103"/>
        <v>-33.193552164212875</v>
      </c>
      <c r="L697" s="287">
        <f t="shared" si="104"/>
        <v>-130.24418539274154</v>
      </c>
      <c r="M697" s="344">
        <f t="shared" si="105"/>
        <v>-174.72751872607489</v>
      </c>
      <c r="N697" s="344">
        <f t="shared" si="108"/>
        <v>-33.193552164212875</v>
      </c>
      <c r="Q697" s="323">
        <f t="shared" si="106"/>
        <v>725.27248127392511</v>
      </c>
      <c r="R697" s="287">
        <f t="shared" si="107"/>
        <v>-33.193552164212875</v>
      </c>
      <c r="T697" s="337"/>
    </row>
    <row r="698" spans="1:20" x14ac:dyDescent="0.25">
      <c r="A698" s="273">
        <v>681</v>
      </c>
      <c r="B698" s="323">
        <f t="shared" si="109"/>
        <v>770.75581460725846</v>
      </c>
      <c r="D698" s="287">
        <f t="shared" si="100"/>
        <v>726.20706460725842</v>
      </c>
      <c r="F698" s="273">
        <f t="shared" si="101"/>
        <v>2</v>
      </c>
      <c r="H698" s="273">
        <f t="shared" si="102"/>
        <v>720</v>
      </c>
      <c r="J698" s="287">
        <f t="shared" si="103"/>
        <v>-32.498104993813641</v>
      </c>
      <c r="L698" s="287">
        <f t="shared" si="104"/>
        <v>-129.24418539274154</v>
      </c>
      <c r="M698" s="344">
        <f t="shared" si="105"/>
        <v>-173.79293539274158</v>
      </c>
      <c r="N698" s="344">
        <f t="shared" si="108"/>
        <v>-32.498104993813641</v>
      </c>
      <c r="Q698" s="323">
        <f t="shared" si="106"/>
        <v>726.20706460725842</v>
      </c>
      <c r="R698" s="287">
        <f t="shared" si="107"/>
        <v>-32.498104993813641</v>
      </c>
      <c r="T698" s="337"/>
    </row>
    <row r="699" spans="1:20" x14ac:dyDescent="0.25">
      <c r="A699" s="273">
        <v>682</v>
      </c>
      <c r="B699" s="323">
        <f t="shared" si="109"/>
        <v>771.75581460725846</v>
      </c>
      <c r="D699" s="287">
        <f t="shared" si="100"/>
        <v>727.14164794059184</v>
      </c>
      <c r="F699" s="273">
        <f t="shared" si="101"/>
        <v>2</v>
      </c>
      <c r="H699" s="273">
        <f t="shared" si="102"/>
        <v>720</v>
      </c>
      <c r="J699" s="287">
        <f t="shared" si="103"/>
        <v>-31.792758585816994</v>
      </c>
      <c r="L699" s="287">
        <f t="shared" si="104"/>
        <v>-128.24418539274154</v>
      </c>
      <c r="M699" s="344">
        <f t="shared" si="105"/>
        <v>-172.85835205940816</v>
      </c>
      <c r="N699" s="344">
        <f t="shared" si="108"/>
        <v>-31.792758585816994</v>
      </c>
      <c r="Q699" s="323">
        <f t="shared" si="106"/>
        <v>727.14164794059184</v>
      </c>
      <c r="R699" s="287">
        <f t="shared" si="107"/>
        <v>-31.792758585816994</v>
      </c>
      <c r="T699" s="337"/>
    </row>
    <row r="700" spans="1:20" x14ac:dyDescent="0.25">
      <c r="A700" s="273">
        <v>683</v>
      </c>
      <c r="B700" s="323">
        <f t="shared" si="109"/>
        <v>772.75581460725846</v>
      </c>
      <c r="D700" s="287">
        <f t="shared" si="100"/>
        <v>728.07623127392515</v>
      </c>
      <c r="F700" s="273">
        <f t="shared" si="101"/>
        <v>2</v>
      </c>
      <c r="H700" s="273">
        <f t="shared" si="102"/>
        <v>720</v>
      </c>
      <c r="J700" s="287">
        <f t="shared" si="103"/>
        <v>-31.07772779557175</v>
      </c>
      <c r="L700" s="287">
        <f t="shared" si="104"/>
        <v>-127.24418539274154</v>
      </c>
      <c r="M700" s="344">
        <f t="shared" si="105"/>
        <v>-171.92376872607485</v>
      </c>
      <c r="N700" s="344">
        <f t="shared" si="108"/>
        <v>-31.07772779557175</v>
      </c>
      <c r="Q700" s="323">
        <f t="shared" si="106"/>
        <v>728.07623127392515</v>
      </c>
      <c r="R700" s="287">
        <f t="shared" si="107"/>
        <v>-31.07772779557175</v>
      </c>
      <c r="T700" s="337"/>
    </row>
    <row r="701" spans="1:20" x14ac:dyDescent="0.25">
      <c r="A701" s="273">
        <v>684</v>
      </c>
      <c r="B701" s="323">
        <f t="shared" si="109"/>
        <v>773.75581460725846</v>
      </c>
      <c r="D701" s="287">
        <f t="shared" si="100"/>
        <v>729.01081460725845</v>
      </c>
      <c r="F701" s="273">
        <f t="shared" si="101"/>
        <v>2</v>
      </c>
      <c r="H701" s="273">
        <f t="shared" si="102"/>
        <v>720</v>
      </c>
      <c r="J701" s="287">
        <f t="shared" si="103"/>
        <v>-30.353230428383331</v>
      </c>
      <c r="L701" s="287">
        <f t="shared" si="104"/>
        <v>-126.24418539274154</v>
      </c>
      <c r="M701" s="344">
        <f t="shared" si="105"/>
        <v>-170.98918539274155</v>
      </c>
      <c r="N701" s="344">
        <f t="shared" si="108"/>
        <v>-30.353230428383331</v>
      </c>
      <c r="Q701" s="323">
        <f t="shared" si="106"/>
        <v>729.01081460725845</v>
      </c>
      <c r="R701" s="287">
        <f t="shared" si="107"/>
        <v>-30.353230428383331</v>
      </c>
      <c r="T701" s="337"/>
    </row>
    <row r="702" spans="1:20" x14ac:dyDescent="0.25">
      <c r="A702" s="273">
        <v>685</v>
      </c>
      <c r="B702" s="323">
        <f t="shared" si="109"/>
        <v>774.75581460725846</v>
      </c>
      <c r="D702" s="287">
        <f t="shared" si="100"/>
        <v>729.94539794059176</v>
      </c>
      <c r="F702" s="273">
        <f t="shared" si="101"/>
        <v>2</v>
      </c>
      <c r="H702" s="273">
        <f t="shared" si="102"/>
        <v>720</v>
      </c>
      <c r="J702" s="287">
        <f t="shared" si="103"/>
        <v>-29.619487173168011</v>
      </c>
      <c r="L702" s="287">
        <f t="shared" si="104"/>
        <v>-125.24418539274154</v>
      </c>
      <c r="M702" s="344">
        <f t="shared" si="105"/>
        <v>-170.05460205940824</v>
      </c>
      <c r="N702" s="344">
        <f t="shared" si="108"/>
        <v>-29.619487173168011</v>
      </c>
      <c r="Q702" s="323">
        <f t="shared" si="106"/>
        <v>729.94539794059176</v>
      </c>
      <c r="R702" s="287">
        <f t="shared" si="107"/>
        <v>-29.619487173168011</v>
      </c>
      <c r="T702" s="337"/>
    </row>
    <row r="703" spans="1:20" x14ac:dyDescent="0.25">
      <c r="A703" s="273">
        <v>686</v>
      </c>
      <c r="B703" s="323">
        <f t="shared" si="109"/>
        <v>775.75581460725846</v>
      </c>
      <c r="D703" s="287">
        <f t="shared" si="100"/>
        <v>730.87998127392507</v>
      </c>
      <c r="F703" s="273">
        <f t="shared" si="101"/>
        <v>2</v>
      </c>
      <c r="H703" s="273">
        <f t="shared" si="102"/>
        <v>720</v>
      </c>
      <c r="J703" s="287">
        <f t="shared" si="103"/>
        <v>-28.876721535229404</v>
      </c>
      <c r="L703" s="287">
        <f t="shared" si="104"/>
        <v>-124.24418539274154</v>
      </c>
      <c r="M703" s="344">
        <f t="shared" si="105"/>
        <v>-169.12001872607493</v>
      </c>
      <c r="N703" s="344">
        <f t="shared" si="108"/>
        <v>-28.876721535229404</v>
      </c>
      <c r="Q703" s="323">
        <f t="shared" si="106"/>
        <v>730.87998127392507</v>
      </c>
      <c r="R703" s="287">
        <f t="shared" si="107"/>
        <v>-28.876721535229404</v>
      </c>
      <c r="T703" s="337"/>
    </row>
    <row r="704" spans="1:20" x14ac:dyDescent="0.25">
      <c r="A704" s="273">
        <v>687</v>
      </c>
      <c r="B704" s="323">
        <f t="shared" si="109"/>
        <v>776.75581460725846</v>
      </c>
      <c r="D704" s="287">
        <f t="shared" si="100"/>
        <v>731.81456460725849</v>
      </c>
      <c r="F704" s="273">
        <f t="shared" si="101"/>
        <v>2</v>
      </c>
      <c r="H704" s="273">
        <f t="shared" si="102"/>
        <v>720</v>
      </c>
      <c r="J704" s="287">
        <f t="shared" si="103"/>
        <v>-28.125159768176005</v>
      </c>
      <c r="L704" s="287">
        <f t="shared" si="104"/>
        <v>-123.24418539274154</v>
      </c>
      <c r="M704" s="344">
        <f t="shared" si="105"/>
        <v>-168.18543539274151</v>
      </c>
      <c r="N704" s="344">
        <f t="shared" si="108"/>
        <v>-28.125159768176005</v>
      </c>
      <c r="Q704" s="323">
        <f t="shared" si="106"/>
        <v>731.81456460725849</v>
      </c>
      <c r="R704" s="287">
        <f t="shared" si="107"/>
        <v>-28.125159768176005</v>
      </c>
      <c r="T704" s="337"/>
    </row>
    <row r="705" spans="1:20" x14ac:dyDescent="0.25">
      <c r="A705" s="273">
        <v>688</v>
      </c>
      <c r="B705" s="323">
        <f t="shared" si="109"/>
        <v>777.75581460725846</v>
      </c>
      <c r="D705" s="287">
        <f t="shared" si="100"/>
        <v>732.7491479405918</v>
      </c>
      <c r="F705" s="273">
        <f t="shared" si="101"/>
        <v>2</v>
      </c>
      <c r="H705" s="273">
        <f t="shared" si="102"/>
        <v>720</v>
      </c>
      <c r="J705" s="287">
        <f t="shared" si="103"/>
        <v>-27.365030805002686</v>
      </c>
      <c r="L705" s="287">
        <f t="shared" si="104"/>
        <v>-122.24418539274154</v>
      </c>
      <c r="M705" s="344">
        <f t="shared" si="105"/>
        <v>-167.2508520594082</v>
      </c>
      <c r="N705" s="344">
        <f t="shared" si="108"/>
        <v>-27.365030805002686</v>
      </c>
      <c r="Q705" s="323">
        <f t="shared" si="106"/>
        <v>732.7491479405918</v>
      </c>
      <c r="R705" s="287">
        <f t="shared" si="107"/>
        <v>-27.365030805002686</v>
      </c>
      <c r="T705" s="337"/>
    </row>
    <row r="706" spans="1:20" x14ac:dyDescent="0.25">
      <c r="A706" s="273">
        <v>689</v>
      </c>
      <c r="B706" s="323">
        <f t="shared" si="109"/>
        <v>778.75581460725846</v>
      </c>
      <c r="D706" s="287">
        <f t="shared" si="100"/>
        <v>733.6837312739251</v>
      </c>
      <c r="F706" s="273">
        <f t="shared" si="101"/>
        <v>2</v>
      </c>
      <c r="H706" s="273">
        <f t="shared" si="102"/>
        <v>720</v>
      </c>
      <c r="J706" s="287">
        <f t="shared" si="103"/>
        <v>-26.596566188355226</v>
      </c>
      <c r="L706" s="287">
        <f t="shared" si="104"/>
        <v>-121.24418539274154</v>
      </c>
      <c r="M706" s="344">
        <f t="shared" si="105"/>
        <v>-166.3162687260749</v>
      </c>
      <c r="N706" s="344">
        <f t="shared" si="108"/>
        <v>-26.596566188355226</v>
      </c>
      <c r="Q706" s="323">
        <f t="shared" si="106"/>
        <v>733.6837312739251</v>
      </c>
      <c r="R706" s="287">
        <f t="shared" si="107"/>
        <v>-26.596566188355226</v>
      </c>
      <c r="T706" s="337"/>
    </row>
    <row r="707" spans="1:20" x14ac:dyDescent="0.25">
      <c r="A707" s="273">
        <v>690</v>
      </c>
      <c r="B707" s="323">
        <f t="shared" si="109"/>
        <v>779.75581460725846</v>
      </c>
      <c r="D707" s="287">
        <f t="shared" si="100"/>
        <v>734.61831460725841</v>
      </c>
      <c r="F707" s="273">
        <f t="shared" si="101"/>
        <v>2</v>
      </c>
      <c r="H707" s="273">
        <f t="shared" si="102"/>
        <v>720</v>
      </c>
      <c r="J707" s="287">
        <f t="shared" si="103"/>
        <v>-25.819999999999993</v>
      </c>
      <c r="L707" s="287">
        <f t="shared" si="104"/>
        <v>-120.24418539274154</v>
      </c>
      <c r="M707" s="344">
        <f t="shared" si="105"/>
        <v>-165.38168539274159</v>
      </c>
      <c r="N707" s="344">
        <f t="shared" si="108"/>
        <v>-25.819999999999993</v>
      </c>
      <c r="Q707" s="323">
        <f t="shared" si="106"/>
        <v>734.61831460725841</v>
      </c>
      <c r="R707" s="287">
        <f t="shared" si="107"/>
        <v>-25.819999999999993</v>
      </c>
      <c r="T707" s="337"/>
    </row>
    <row r="708" spans="1:20" x14ac:dyDescent="0.25">
      <c r="A708" s="273">
        <v>691</v>
      </c>
      <c r="B708" s="323">
        <f t="shared" si="109"/>
        <v>780.75581460725846</v>
      </c>
      <c r="D708" s="287">
        <f t="shared" si="100"/>
        <v>735.55289794059183</v>
      </c>
      <c r="F708" s="273">
        <f t="shared" si="101"/>
        <v>2</v>
      </c>
      <c r="H708" s="273">
        <f t="shared" si="102"/>
        <v>720</v>
      </c>
      <c r="J708" s="287">
        <f t="shared" si="103"/>
        <v>-25.035568789520887</v>
      </c>
      <c r="L708" s="287">
        <f t="shared" si="104"/>
        <v>-119.24418539274154</v>
      </c>
      <c r="M708" s="344">
        <f t="shared" si="105"/>
        <v>-164.44710205940817</v>
      </c>
      <c r="N708" s="344">
        <f t="shared" si="108"/>
        <v>-25.035568789520887</v>
      </c>
      <c r="Q708" s="323">
        <f t="shared" si="106"/>
        <v>735.55289794059183</v>
      </c>
      <c r="R708" s="287">
        <f t="shared" si="107"/>
        <v>-25.035568789520887</v>
      </c>
      <c r="T708" s="337"/>
    </row>
    <row r="709" spans="1:20" x14ac:dyDescent="0.25">
      <c r="A709" s="273">
        <v>692</v>
      </c>
      <c r="B709" s="323">
        <f t="shared" si="109"/>
        <v>781.75581460725846</v>
      </c>
      <c r="D709" s="287">
        <f t="shared" si="100"/>
        <v>736.48748127392514</v>
      </c>
      <c r="F709" s="273">
        <f t="shared" si="101"/>
        <v>2</v>
      </c>
      <c r="H709" s="273">
        <f t="shared" si="102"/>
        <v>720</v>
      </c>
      <c r="J709" s="287">
        <f t="shared" si="103"/>
        <v>-24.243511502263413</v>
      </c>
      <c r="L709" s="287">
        <f t="shared" si="104"/>
        <v>-118.24418539274154</v>
      </c>
      <c r="M709" s="344">
        <f t="shared" si="105"/>
        <v>-163.51251872607486</v>
      </c>
      <c r="N709" s="344">
        <f t="shared" si="108"/>
        <v>-24.243511502263413</v>
      </c>
      <c r="Q709" s="323">
        <f t="shared" si="106"/>
        <v>736.48748127392514</v>
      </c>
      <c r="R709" s="287">
        <f t="shared" si="107"/>
        <v>-24.243511502263413</v>
      </c>
      <c r="T709" s="337"/>
    </row>
    <row r="710" spans="1:20" x14ac:dyDescent="0.25">
      <c r="A710" s="273">
        <v>693</v>
      </c>
      <c r="B710" s="323">
        <f t="shared" si="109"/>
        <v>782.75581460725846</v>
      </c>
      <c r="D710" s="287">
        <f t="shared" si="100"/>
        <v>737.42206460725845</v>
      </c>
      <c r="F710" s="273">
        <f t="shared" si="101"/>
        <v>2</v>
      </c>
      <c r="H710" s="273">
        <f t="shared" si="102"/>
        <v>720</v>
      </c>
      <c r="J710" s="287">
        <f t="shared" si="103"/>
        <v>-23.444069406550177</v>
      </c>
      <c r="L710" s="287">
        <f t="shared" si="104"/>
        <v>-117.24418539274154</v>
      </c>
      <c r="M710" s="344">
        <f t="shared" si="105"/>
        <v>-162.57793539274155</v>
      </c>
      <c r="N710" s="344">
        <f t="shared" si="108"/>
        <v>-23.444069406550177</v>
      </c>
      <c r="Q710" s="323">
        <f t="shared" si="106"/>
        <v>737.42206460725845</v>
      </c>
      <c r="R710" s="287">
        <f t="shared" si="107"/>
        <v>-23.444069406550177</v>
      </c>
      <c r="T710" s="337"/>
    </row>
    <row r="711" spans="1:20" x14ac:dyDescent="0.25">
      <c r="A711" s="273">
        <v>694</v>
      </c>
      <c r="B711" s="323">
        <f t="shared" si="109"/>
        <v>783.75581460725846</v>
      </c>
      <c r="D711" s="287">
        <f t="shared" si="100"/>
        <v>738.35664794059176</v>
      </c>
      <c r="F711" s="273">
        <f t="shared" si="101"/>
        <v>2</v>
      </c>
      <c r="H711" s="273">
        <f t="shared" si="102"/>
        <v>720</v>
      </c>
      <c r="J711" s="287">
        <f t="shared" si="103"/>
        <v>-22.637486020187989</v>
      </c>
      <c r="L711" s="287">
        <f t="shared" si="104"/>
        <v>-116.24418539274154</v>
      </c>
      <c r="M711" s="344">
        <f t="shared" si="105"/>
        <v>-161.64335205940824</v>
      </c>
      <c r="N711" s="344">
        <f t="shared" si="108"/>
        <v>-22.637486020187989</v>
      </c>
      <c r="Q711" s="323">
        <f t="shared" si="106"/>
        <v>738.35664794059176</v>
      </c>
      <c r="R711" s="287">
        <f t="shared" si="107"/>
        <v>-22.637486020187989</v>
      </c>
      <c r="T711" s="337"/>
    </row>
    <row r="712" spans="1:20" x14ac:dyDescent="0.25">
      <c r="A712" s="273">
        <v>695</v>
      </c>
      <c r="B712" s="323">
        <f t="shared" si="109"/>
        <v>784.75581460725846</v>
      </c>
      <c r="D712" s="287">
        <f t="shared" si="100"/>
        <v>739.29123127392518</v>
      </c>
      <c r="F712" s="273">
        <f t="shared" si="101"/>
        <v>2</v>
      </c>
      <c r="H712" s="273">
        <f t="shared" si="102"/>
        <v>720</v>
      </c>
      <c r="J712" s="287">
        <f t="shared" si="103"/>
        <v>-21.824007036289718</v>
      </c>
      <c r="L712" s="287">
        <f t="shared" si="104"/>
        <v>-115.24418539274154</v>
      </c>
      <c r="M712" s="344">
        <f t="shared" si="105"/>
        <v>-160.70876872607482</v>
      </c>
      <c r="N712" s="344">
        <f t="shared" si="108"/>
        <v>-21.824007036289718</v>
      </c>
      <c r="Q712" s="323">
        <f t="shared" si="106"/>
        <v>739.29123127392518</v>
      </c>
      <c r="R712" s="287">
        <f t="shared" si="107"/>
        <v>-21.824007036289718</v>
      </c>
      <c r="T712" s="337"/>
    </row>
    <row r="713" spans="1:20" x14ac:dyDescent="0.25">
      <c r="A713" s="273">
        <v>696</v>
      </c>
      <c r="B713" s="323">
        <f t="shared" si="109"/>
        <v>785.75581460725846</v>
      </c>
      <c r="D713" s="287">
        <f t="shared" si="100"/>
        <v>740.22581460725849</v>
      </c>
      <c r="F713" s="273">
        <f t="shared" si="101"/>
        <v>2</v>
      </c>
      <c r="H713" s="273">
        <f t="shared" si="102"/>
        <v>720</v>
      </c>
      <c r="J713" s="287">
        <f t="shared" si="103"/>
        <v>-21.003880248434374</v>
      </c>
      <c r="L713" s="287">
        <f t="shared" si="104"/>
        <v>-114.24418539274154</v>
      </c>
      <c r="M713" s="344">
        <f t="shared" si="105"/>
        <v>-159.77418539274151</v>
      </c>
      <c r="N713" s="344">
        <f t="shared" si="108"/>
        <v>-21.003880248434374</v>
      </c>
      <c r="Q713" s="323">
        <f t="shared" si="106"/>
        <v>740.22581460725849</v>
      </c>
      <c r="R713" s="287">
        <f t="shared" si="107"/>
        <v>-21.003880248434374</v>
      </c>
      <c r="T713" s="337"/>
    </row>
    <row r="714" spans="1:20" x14ac:dyDescent="0.25">
      <c r="A714" s="273">
        <v>697</v>
      </c>
      <c r="B714" s="323">
        <f t="shared" si="109"/>
        <v>786.75581460725846</v>
      </c>
      <c r="D714" s="287">
        <f t="shared" si="100"/>
        <v>741.16039794059179</v>
      </c>
      <c r="F714" s="273">
        <f t="shared" si="101"/>
        <v>2</v>
      </c>
      <c r="H714" s="273">
        <f t="shared" si="102"/>
        <v>720</v>
      </c>
      <c r="J714" s="287">
        <f t="shared" si="103"/>
        <v>-20.177355475186115</v>
      </c>
      <c r="L714" s="287">
        <f t="shared" si="104"/>
        <v>-113.24418539274154</v>
      </c>
      <c r="M714" s="344">
        <f t="shared" si="105"/>
        <v>-158.83960205940821</v>
      </c>
      <c r="N714" s="344">
        <f t="shared" si="108"/>
        <v>-20.177355475186115</v>
      </c>
      <c r="Q714" s="323">
        <f t="shared" si="106"/>
        <v>741.16039794059179</v>
      </c>
      <c r="R714" s="287">
        <f t="shared" si="107"/>
        <v>-20.177355475186115</v>
      </c>
      <c r="T714" s="337"/>
    </row>
    <row r="715" spans="1:20" x14ac:dyDescent="0.25">
      <c r="A715" s="273">
        <v>698</v>
      </c>
      <c r="B715" s="323">
        <f t="shared" si="109"/>
        <v>787.75581460725846</v>
      </c>
      <c r="D715" s="287">
        <f t="shared" si="100"/>
        <v>742.0949812739251</v>
      </c>
      <c r="F715" s="273">
        <f t="shared" si="101"/>
        <v>2</v>
      </c>
      <c r="H715" s="273">
        <f t="shared" si="102"/>
        <v>720</v>
      </c>
      <c r="J715" s="287">
        <f t="shared" si="103"/>
        <v>-19.344684483997682</v>
      </c>
      <c r="L715" s="287">
        <f t="shared" si="104"/>
        <v>-112.24418539274154</v>
      </c>
      <c r="M715" s="344">
        <f t="shared" si="105"/>
        <v>-157.9050187260749</v>
      </c>
      <c r="N715" s="344">
        <f t="shared" si="108"/>
        <v>-19.344684483997682</v>
      </c>
      <c r="Q715" s="323">
        <f t="shared" si="106"/>
        <v>742.0949812739251</v>
      </c>
      <c r="R715" s="287">
        <f t="shared" si="107"/>
        <v>-19.344684483997682</v>
      </c>
      <c r="T715" s="337"/>
    </row>
    <row r="716" spans="1:20" x14ac:dyDescent="0.25">
      <c r="A716" s="273">
        <v>699</v>
      </c>
      <c r="B716" s="323">
        <f t="shared" si="109"/>
        <v>788.75581460725846</v>
      </c>
      <c r="D716" s="287">
        <f t="shared" si="100"/>
        <v>743.02956460725841</v>
      </c>
      <c r="F716" s="273">
        <f t="shared" si="101"/>
        <v>2</v>
      </c>
      <c r="H716" s="273">
        <f t="shared" si="102"/>
        <v>720</v>
      </c>
      <c r="J716" s="287">
        <f t="shared" si="103"/>
        <v>-18.506120914519343</v>
      </c>
      <c r="L716" s="287">
        <f t="shared" si="104"/>
        <v>-111.24418539274154</v>
      </c>
      <c r="M716" s="344">
        <f t="shared" si="105"/>
        <v>-156.97043539274159</v>
      </c>
      <c r="N716" s="344">
        <f t="shared" si="108"/>
        <v>-18.506120914519343</v>
      </c>
      <c r="Q716" s="323">
        <f t="shared" si="106"/>
        <v>743.02956460725841</v>
      </c>
      <c r="R716" s="287">
        <f t="shared" si="107"/>
        <v>-18.506120914519343</v>
      </c>
      <c r="T716" s="337"/>
    </row>
    <row r="717" spans="1:20" x14ac:dyDescent="0.25">
      <c r="A717" s="273">
        <v>700</v>
      </c>
      <c r="B717" s="323">
        <f t="shared" si="109"/>
        <v>789.75581460725846</v>
      </c>
      <c r="D717" s="287">
        <f t="shared" si="100"/>
        <v>743.96414794059183</v>
      </c>
      <c r="F717" s="273">
        <f t="shared" si="101"/>
        <v>2</v>
      </c>
      <c r="H717" s="273">
        <f t="shared" si="102"/>
        <v>720</v>
      </c>
      <c r="J717" s="287">
        <f t="shared" si="103"/>
        <v>-17.661920201337537</v>
      </c>
      <c r="L717" s="287">
        <f t="shared" si="104"/>
        <v>-110.24418539274154</v>
      </c>
      <c r="M717" s="344">
        <f t="shared" si="105"/>
        <v>-156.03585205940817</v>
      </c>
      <c r="N717" s="344">
        <f t="shared" si="108"/>
        <v>-17.661920201337537</v>
      </c>
      <c r="Q717" s="323">
        <f t="shared" si="106"/>
        <v>743.96414794059183</v>
      </c>
      <c r="R717" s="287">
        <f t="shared" si="107"/>
        <v>-17.661920201337537</v>
      </c>
      <c r="T717" s="337"/>
    </row>
    <row r="718" spans="1:20" x14ac:dyDescent="0.25">
      <c r="A718" s="273">
        <v>701</v>
      </c>
      <c r="B718" s="323">
        <f t="shared" si="109"/>
        <v>790.75581460725846</v>
      </c>
      <c r="D718" s="287">
        <f t="shared" si="100"/>
        <v>744.89873127392514</v>
      </c>
      <c r="F718" s="273">
        <f t="shared" si="101"/>
        <v>2</v>
      </c>
      <c r="H718" s="273">
        <f t="shared" si="102"/>
        <v>720</v>
      </c>
      <c r="J718" s="287">
        <f t="shared" si="103"/>
        <v>-16.812339496167542</v>
      </c>
      <c r="L718" s="287">
        <f t="shared" si="104"/>
        <v>-109.24418539274154</v>
      </c>
      <c r="M718" s="344">
        <f t="shared" si="105"/>
        <v>-155.10126872607486</v>
      </c>
      <c r="N718" s="344">
        <f t="shared" si="108"/>
        <v>-16.812339496167542</v>
      </c>
      <c r="Q718" s="323">
        <f t="shared" si="106"/>
        <v>744.89873127392514</v>
      </c>
      <c r="R718" s="287">
        <f t="shared" si="107"/>
        <v>-16.812339496167542</v>
      </c>
      <c r="T718" s="337"/>
    </row>
    <row r="719" spans="1:20" x14ac:dyDescent="0.25">
      <c r="A719" s="273">
        <v>702</v>
      </c>
      <c r="B719" s="323">
        <f t="shared" si="109"/>
        <v>791.75581460725846</v>
      </c>
      <c r="D719" s="287">
        <f t="shared" si="100"/>
        <v>745.83331460725844</v>
      </c>
      <c r="F719" s="273">
        <f t="shared" si="101"/>
        <v>2</v>
      </c>
      <c r="H719" s="273">
        <f t="shared" si="102"/>
        <v>720</v>
      </c>
      <c r="J719" s="287">
        <f t="shared" si="103"/>
        <v>-15.95763758952231</v>
      </c>
      <c r="L719" s="287">
        <f t="shared" si="104"/>
        <v>-108.24418539274154</v>
      </c>
      <c r="M719" s="344">
        <f t="shared" si="105"/>
        <v>-154.16668539274156</v>
      </c>
      <c r="N719" s="344">
        <f t="shared" si="108"/>
        <v>-15.95763758952231</v>
      </c>
      <c r="Q719" s="323">
        <f t="shared" si="106"/>
        <v>745.83331460725844</v>
      </c>
      <c r="R719" s="287">
        <f t="shared" si="107"/>
        <v>-15.95763758952231</v>
      </c>
      <c r="T719" s="337"/>
    </row>
    <row r="720" spans="1:20" x14ac:dyDescent="0.25">
      <c r="A720" s="273">
        <v>703</v>
      </c>
      <c r="B720" s="323">
        <f t="shared" si="109"/>
        <v>792.75581460725846</v>
      </c>
      <c r="D720" s="287">
        <f t="shared" si="100"/>
        <v>746.76789794059175</v>
      </c>
      <c r="F720" s="273">
        <f t="shared" si="101"/>
        <v>2</v>
      </c>
      <c r="H720" s="273">
        <f t="shared" si="102"/>
        <v>720</v>
      </c>
      <c r="J720" s="287">
        <f t="shared" si="103"/>
        <v>-15.098074831882116</v>
      </c>
      <c r="L720" s="287">
        <f t="shared" si="104"/>
        <v>-107.24418539274154</v>
      </c>
      <c r="M720" s="344">
        <f t="shared" si="105"/>
        <v>-153.23210205940825</v>
      </c>
      <c r="N720" s="344">
        <f t="shared" si="108"/>
        <v>-15.098074831882116</v>
      </c>
      <c r="Q720" s="323">
        <f t="shared" si="106"/>
        <v>746.76789794059175</v>
      </c>
      <c r="R720" s="287">
        <f t="shared" si="107"/>
        <v>-15.098074831882116</v>
      </c>
      <c r="T720" s="337"/>
    </row>
    <row r="721" spans="1:20" x14ac:dyDescent="0.25">
      <c r="A721" s="273">
        <v>704</v>
      </c>
      <c r="B721" s="323">
        <f t="shared" si="109"/>
        <v>793.75581460725846</v>
      </c>
      <c r="D721" s="287">
        <f t="shared" ref="D721:D784" si="110">B721-A721/360*$E$11</f>
        <v>747.70248127392517</v>
      </c>
      <c r="F721" s="273">
        <f t="shared" ref="F721:F784" si="111">INT(B721/360)</f>
        <v>2</v>
      </c>
      <c r="H721" s="273">
        <f t="shared" ref="H721:H784" si="112">F721*360</f>
        <v>720</v>
      </c>
      <c r="J721" s="287">
        <f t="shared" ref="J721:J784" si="113">SIN(RADIANS(A721))*$E$7</f>
        <v>-14.233913054389882</v>
      </c>
      <c r="L721" s="287">
        <f t="shared" ref="L721:L784" si="114">B721-H721-180</f>
        <v>-106.24418539274154</v>
      </c>
      <c r="M721" s="344">
        <f t="shared" ref="M721:M784" si="115">D721-INT(D721/360)*360-180</f>
        <v>-152.29751872607483</v>
      </c>
      <c r="N721" s="344">
        <f t="shared" si="108"/>
        <v>-14.233913054389882</v>
      </c>
      <c r="Q721" s="323">
        <f t="shared" ref="Q721:Q784" si="116">D721</f>
        <v>747.70248127392517</v>
      </c>
      <c r="R721" s="287">
        <f t="shared" ref="R721:R784" si="117">N721</f>
        <v>-14.233913054389882</v>
      </c>
      <c r="T721" s="337"/>
    </row>
    <row r="722" spans="1:20" x14ac:dyDescent="0.25">
      <c r="A722" s="273">
        <v>705</v>
      </c>
      <c r="B722" s="323">
        <f t="shared" si="109"/>
        <v>794.75581460725846</v>
      </c>
      <c r="D722" s="287">
        <f t="shared" si="110"/>
        <v>748.63706460725848</v>
      </c>
      <c r="F722" s="273">
        <f t="shared" si="111"/>
        <v>2</v>
      </c>
      <c r="H722" s="273">
        <f t="shared" si="112"/>
        <v>720</v>
      </c>
      <c r="J722" s="287">
        <f t="shared" si="113"/>
        <v>-13.365415489094183</v>
      </c>
      <c r="L722" s="287">
        <f t="shared" si="114"/>
        <v>-105.24418539274154</v>
      </c>
      <c r="M722" s="344">
        <f t="shared" si="115"/>
        <v>-151.36293539274152</v>
      </c>
      <c r="N722" s="344">
        <f t="shared" ref="N722:N785" si="118">J722</f>
        <v>-13.365415489094183</v>
      </c>
      <c r="Q722" s="323">
        <f t="shared" si="116"/>
        <v>748.63706460725848</v>
      </c>
      <c r="R722" s="287">
        <f t="shared" si="117"/>
        <v>-13.365415489094183</v>
      </c>
      <c r="T722" s="337"/>
    </row>
    <row r="723" spans="1:20" x14ac:dyDescent="0.25">
      <c r="A723" s="273">
        <v>706</v>
      </c>
      <c r="B723" s="323">
        <f t="shared" ref="B723:B786" si="119">$B$17+A723</f>
        <v>795.75581460725846</v>
      </c>
      <c r="D723" s="287">
        <f t="shared" si="110"/>
        <v>749.57164794059179</v>
      </c>
      <c r="F723" s="273">
        <f t="shared" si="111"/>
        <v>2</v>
      </c>
      <c r="H723" s="273">
        <f t="shared" si="112"/>
        <v>720</v>
      </c>
      <c r="J723" s="287">
        <f t="shared" si="113"/>
        <v>-12.492846688766816</v>
      </c>
      <c r="L723" s="287">
        <f t="shared" si="114"/>
        <v>-104.24418539274154</v>
      </c>
      <c r="M723" s="344">
        <f t="shared" si="115"/>
        <v>-150.42835205940821</v>
      </c>
      <c r="N723" s="344">
        <f t="shared" si="118"/>
        <v>-12.492846688766816</v>
      </c>
      <c r="Q723" s="323">
        <f t="shared" si="116"/>
        <v>749.57164794059179</v>
      </c>
      <c r="R723" s="287">
        <f t="shared" si="117"/>
        <v>-12.492846688766816</v>
      </c>
      <c r="T723" s="337"/>
    </row>
    <row r="724" spans="1:20" x14ac:dyDescent="0.25">
      <c r="A724" s="273">
        <v>707</v>
      </c>
      <c r="B724" s="323">
        <f t="shared" si="119"/>
        <v>796.75581460725846</v>
      </c>
      <c r="D724" s="287">
        <f t="shared" si="110"/>
        <v>750.5062312739251</v>
      </c>
      <c r="F724" s="273">
        <f t="shared" si="111"/>
        <v>2</v>
      </c>
      <c r="H724" s="273">
        <f t="shared" si="112"/>
        <v>720</v>
      </c>
      <c r="J724" s="287">
        <f t="shared" si="113"/>
        <v>-11.616472446317218</v>
      </c>
      <c r="L724" s="287">
        <f t="shared" si="114"/>
        <v>-103.24418539274154</v>
      </c>
      <c r="M724" s="344">
        <f t="shared" si="115"/>
        <v>-149.4937687260749</v>
      </c>
      <c r="N724" s="344">
        <f t="shared" si="118"/>
        <v>-11.616472446317218</v>
      </c>
      <c r="Q724" s="323">
        <f t="shared" si="116"/>
        <v>750.5062312739251</v>
      </c>
      <c r="R724" s="287">
        <f t="shared" si="117"/>
        <v>-11.616472446317218</v>
      </c>
      <c r="T724" s="337"/>
    </row>
    <row r="725" spans="1:20" x14ac:dyDescent="0.25">
      <c r="A725" s="273">
        <v>708</v>
      </c>
      <c r="B725" s="323">
        <f t="shared" si="119"/>
        <v>797.75581460725846</v>
      </c>
      <c r="D725" s="287">
        <f t="shared" si="110"/>
        <v>751.44081460725852</v>
      </c>
      <c r="F725" s="273">
        <f t="shared" si="111"/>
        <v>2</v>
      </c>
      <c r="H725" s="273">
        <f t="shared" si="112"/>
        <v>720</v>
      </c>
      <c r="J725" s="287">
        <f t="shared" si="113"/>
        <v>-10.736559713829086</v>
      </c>
      <c r="L725" s="287">
        <f t="shared" si="114"/>
        <v>-102.24418539274154</v>
      </c>
      <c r="M725" s="344">
        <f t="shared" si="115"/>
        <v>-148.55918539274148</v>
      </c>
      <c r="N725" s="344">
        <f t="shared" si="118"/>
        <v>-10.736559713829086</v>
      </c>
      <c r="Q725" s="323">
        <f t="shared" si="116"/>
        <v>751.44081460725852</v>
      </c>
      <c r="R725" s="287">
        <f t="shared" si="117"/>
        <v>-10.736559713829086</v>
      </c>
      <c r="T725" s="337"/>
    </row>
    <row r="726" spans="1:20" x14ac:dyDescent="0.25">
      <c r="A726" s="273">
        <v>709</v>
      </c>
      <c r="B726" s="323">
        <f t="shared" si="119"/>
        <v>798.75581460725846</v>
      </c>
      <c r="D726" s="287">
        <f t="shared" si="110"/>
        <v>752.37539794059182</v>
      </c>
      <c r="F726" s="273">
        <f t="shared" si="111"/>
        <v>2</v>
      </c>
      <c r="H726" s="273">
        <f t="shared" si="112"/>
        <v>720</v>
      </c>
      <c r="J726" s="287">
        <f t="shared" si="113"/>
        <v>-9.8533765212448241</v>
      </c>
      <c r="L726" s="287">
        <f t="shared" si="114"/>
        <v>-101.24418539274154</v>
      </c>
      <c r="M726" s="344">
        <f t="shared" si="115"/>
        <v>-147.62460205940818</v>
      </c>
      <c r="N726" s="344">
        <f t="shared" si="118"/>
        <v>-9.8533765212448241</v>
      </c>
      <c r="Q726" s="323">
        <f t="shared" si="116"/>
        <v>752.37539794059182</v>
      </c>
      <c r="R726" s="287">
        <f t="shared" si="117"/>
        <v>-9.8533765212448241</v>
      </c>
      <c r="T726" s="337"/>
    </row>
    <row r="727" spans="1:20" x14ac:dyDescent="0.25">
      <c r="A727" s="273">
        <v>710</v>
      </c>
      <c r="B727" s="323">
        <f t="shared" si="119"/>
        <v>799.75581460725846</v>
      </c>
      <c r="D727" s="287">
        <f t="shared" si="110"/>
        <v>753.30998127392513</v>
      </c>
      <c r="F727" s="273">
        <f t="shared" si="111"/>
        <v>2</v>
      </c>
      <c r="H727" s="273">
        <f t="shared" si="112"/>
        <v>720</v>
      </c>
      <c r="J727" s="287">
        <f t="shared" si="113"/>
        <v>-8.9671918947202975</v>
      </c>
      <c r="L727" s="287">
        <f t="shared" si="114"/>
        <v>-100.24418539274154</v>
      </c>
      <c r="M727" s="344">
        <f t="shared" si="115"/>
        <v>-146.69001872607487</v>
      </c>
      <c r="N727" s="344">
        <f t="shared" si="118"/>
        <v>-8.9671918947202975</v>
      </c>
      <c r="Q727" s="323">
        <f t="shared" si="116"/>
        <v>753.30998127392513</v>
      </c>
      <c r="R727" s="287">
        <f t="shared" si="117"/>
        <v>-8.9671918947202975</v>
      </c>
      <c r="T727" s="337"/>
    </row>
    <row r="728" spans="1:20" x14ac:dyDescent="0.25">
      <c r="A728" s="273">
        <v>711</v>
      </c>
      <c r="B728" s="323">
        <f t="shared" si="119"/>
        <v>800.75581460725846</v>
      </c>
      <c r="D728" s="287">
        <f t="shared" si="110"/>
        <v>754.24456460725844</v>
      </c>
      <c r="F728" s="273">
        <f t="shared" si="111"/>
        <v>2</v>
      </c>
      <c r="H728" s="273">
        <f t="shared" si="112"/>
        <v>720</v>
      </c>
      <c r="J728" s="287">
        <f t="shared" si="113"/>
        <v>-8.0782757746775022</v>
      </c>
      <c r="L728" s="287">
        <f t="shared" si="114"/>
        <v>-99.244185392741542</v>
      </c>
      <c r="M728" s="344">
        <f t="shared" si="115"/>
        <v>-145.75543539274156</v>
      </c>
      <c r="N728" s="344">
        <f t="shared" si="118"/>
        <v>-8.0782757746775022</v>
      </c>
      <c r="Q728" s="323">
        <f t="shared" si="116"/>
        <v>754.24456460725844</v>
      </c>
      <c r="R728" s="287">
        <f t="shared" si="117"/>
        <v>-8.0782757746775022</v>
      </c>
      <c r="T728" s="337"/>
    </row>
    <row r="729" spans="1:20" x14ac:dyDescent="0.25">
      <c r="A729" s="273">
        <v>712</v>
      </c>
      <c r="B729" s="323">
        <f t="shared" si="119"/>
        <v>801.75581460725846</v>
      </c>
      <c r="D729" s="287">
        <f t="shared" si="110"/>
        <v>755.17914794059175</v>
      </c>
      <c r="F729" s="273">
        <f t="shared" si="111"/>
        <v>2</v>
      </c>
      <c r="H729" s="273">
        <f t="shared" si="112"/>
        <v>720</v>
      </c>
      <c r="J729" s="287">
        <f t="shared" si="113"/>
        <v>-7.1868989335778153</v>
      </c>
      <c r="L729" s="287">
        <f t="shared" si="114"/>
        <v>-98.244185392741542</v>
      </c>
      <c r="M729" s="344">
        <f t="shared" si="115"/>
        <v>-144.82085205940825</v>
      </c>
      <c r="N729" s="344">
        <f t="shared" si="118"/>
        <v>-7.1868989335778153</v>
      </c>
      <c r="Q729" s="323">
        <f t="shared" si="116"/>
        <v>755.17914794059175</v>
      </c>
      <c r="R729" s="287">
        <f t="shared" si="117"/>
        <v>-7.1868989335778153</v>
      </c>
      <c r="T729" s="337"/>
    </row>
    <row r="730" spans="1:20" x14ac:dyDescent="0.25">
      <c r="A730" s="273">
        <v>713</v>
      </c>
      <c r="B730" s="323">
        <f t="shared" si="119"/>
        <v>802.75581460725846</v>
      </c>
      <c r="D730" s="287">
        <f t="shared" si="110"/>
        <v>756.11373127392517</v>
      </c>
      <c r="F730" s="273">
        <f t="shared" si="111"/>
        <v>2</v>
      </c>
      <c r="H730" s="273">
        <f t="shared" si="112"/>
        <v>720</v>
      </c>
      <c r="J730" s="287">
        <f t="shared" si="113"/>
        <v>-6.293332893441816</v>
      </c>
      <c r="L730" s="287">
        <f t="shared" si="114"/>
        <v>-97.244185392741542</v>
      </c>
      <c r="M730" s="344">
        <f t="shared" si="115"/>
        <v>-143.88626872607483</v>
      </c>
      <c r="N730" s="344">
        <f t="shared" si="118"/>
        <v>-6.293332893441816</v>
      </c>
      <c r="Q730" s="323">
        <f t="shared" si="116"/>
        <v>756.11373127392517</v>
      </c>
      <c r="R730" s="287">
        <f t="shared" si="117"/>
        <v>-6.293332893441816</v>
      </c>
      <c r="T730" s="337"/>
    </row>
    <row r="731" spans="1:20" x14ac:dyDescent="0.25">
      <c r="A731" s="273">
        <v>714</v>
      </c>
      <c r="B731" s="323">
        <f t="shared" si="119"/>
        <v>803.75581460725846</v>
      </c>
      <c r="D731" s="287">
        <f t="shared" si="110"/>
        <v>757.04831460725848</v>
      </c>
      <c r="F731" s="273">
        <f t="shared" si="111"/>
        <v>2</v>
      </c>
      <c r="H731" s="273">
        <f t="shared" si="112"/>
        <v>720</v>
      </c>
      <c r="J731" s="287">
        <f t="shared" si="113"/>
        <v>-5.3978498431416808</v>
      </c>
      <c r="L731" s="287">
        <f t="shared" si="114"/>
        <v>-96.244185392741542</v>
      </c>
      <c r="M731" s="344">
        <f t="shared" si="115"/>
        <v>-142.95168539274152</v>
      </c>
      <c r="N731" s="344">
        <f t="shared" si="118"/>
        <v>-5.3978498431416808</v>
      </c>
      <c r="Q731" s="323">
        <f t="shared" si="116"/>
        <v>757.04831460725848</v>
      </c>
      <c r="R731" s="287">
        <f t="shared" si="117"/>
        <v>-5.3978498431416808</v>
      </c>
      <c r="T731" s="337"/>
    </row>
    <row r="732" spans="1:20" x14ac:dyDescent="0.25">
      <c r="A732" s="273">
        <v>715</v>
      </c>
      <c r="B732" s="323">
        <f t="shared" si="119"/>
        <v>804.75581460725846</v>
      </c>
      <c r="D732" s="287">
        <f t="shared" si="110"/>
        <v>757.98289794059178</v>
      </c>
      <c r="F732" s="273">
        <f t="shared" si="111"/>
        <v>2</v>
      </c>
      <c r="H732" s="273">
        <f t="shared" si="112"/>
        <v>720</v>
      </c>
      <c r="J732" s="287">
        <f t="shared" si="113"/>
        <v>-4.5007225554890882</v>
      </c>
      <c r="L732" s="287">
        <f t="shared" si="114"/>
        <v>-95.244185392741542</v>
      </c>
      <c r="M732" s="344">
        <f t="shared" si="115"/>
        <v>-142.01710205940822</v>
      </c>
      <c r="N732" s="344">
        <f t="shared" si="118"/>
        <v>-4.5007225554890882</v>
      </c>
      <c r="Q732" s="323">
        <f t="shared" si="116"/>
        <v>757.98289794059178</v>
      </c>
      <c r="R732" s="287">
        <f t="shared" si="117"/>
        <v>-4.5007225554890882</v>
      </c>
      <c r="T732" s="337"/>
    </row>
    <row r="733" spans="1:20" x14ac:dyDescent="0.25">
      <c r="A733" s="273">
        <v>716</v>
      </c>
      <c r="B733" s="323">
        <f t="shared" si="119"/>
        <v>805.75581460725846</v>
      </c>
      <c r="D733" s="287">
        <f t="shared" si="110"/>
        <v>758.91748127392509</v>
      </c>
      <c r="F733" s="273">
        <f t="shared" si="111"/>
        <v>2</v>
      </c>
      <c r="H733" s="273">
        <f t="shared" si="112"/>
        <v>720</v>
      </c>
      <c r="J733" s="287">
        <f t="shared" si="113"/>
        <v>-3.6022243041466151</v>
      </c>
      <c r="L733" s="287">
        <f t="shared" si="114"/>
        <v>-94.244185392741542</v>
      </c>
      <c r="M733" s="344">
        <f t="shared" si="115"/>
        <v>-141.08251872607491</v>
      </c>
      <c r="N733" s="344">
        <f t="shared" si="118"/>
        <v>-3.6022243041466151</v>
      </c>
      <c r="Q733" s="323">
        <f t="shared" si="116"/>
        <v>758.91748127392509</v>
      </c>
      <c r="R733" s="287">
        <f t="shared" si="117"/>
        <v>-3.6022243041466151</v>
      </c>
      <c r="T733" s="337"/>
    </row>
    <row r="734" spans="1:20" x14ac:dyDescent="0.25">
      <c r="A734" s="273">
        <v>717</v>
      </c>
      <c r="B734" s="323">
        <f t="shared" si="119"/>
        <v>806.75581460725846</v>
      </c>
      <c r="D734" s="287">
        <f t="shared" si="110"/>
        <v>759.8520646072584</v>
      </c>
      <c r="F734" s="273">
        <f t="shared" si="111"/>
        <v>2</v>
      </c>
      <c r="H734" s="273">
        <f t="shared" si="112"/>
        <v>720</v>
      </c>
      <c r="J734" s="287">
        <f t="shared" si="113"/>
        <v>-2.7026287803856603</v>
      </c>
      <c r="L734" s="287">
        <f t="shared" si="114"/>
        <v>-93.244185392741542</v>
      </c>
      <c r="M734" s="344">
        <f t="shared" si="115"/>
        <v>-140.1479353927416</v>
      </c>
      <c r="N734" s="344">
        <f t="shared" si="118"/>
        <v>-2.7026287803856603</v>
      </c>
      <c r="Q734" s="323">
        <f t="shared" si="116"/>
        <v>759.8520646072584</v>
      </c>
      <c r="R734" s="287">
        <f t="shared" si="117"/>
        <v>-2.7026287803856603</v>
      </c>
      <c r="T734" s="337"/>
    </row>
    <row r="735" spans="1:20" x14ac:dyDescent="0.25">
      <c r="A735" s="273">
        <v>718</v>
      </c>
      <c r="B735" s="323">
        <f t="shared" si="119"/>
        <v>807.75581460725846</v>
      </c>
      <c r="D735" s="287">
        <f t="shared" si="110"/>
        <v>760.78664794059182</v>
      </c>
      <c r="F735" s="273">
        <f t="shared" si="111"/>
        <v>2</v>
      </c>
      <c r="H735" s="273">
        <f t="shared" si="112"/>
        <v>720</v>
      </c>
      <c r="J735" s="287">
        <f t="shared" si="113"/>
        <v>-1.8022100097171552</v>
      </c>
      <c r="L735" s="287">
        <f t="shared" si="114"/>
        <v>-92.244185392741542</v>
      </c>
      <c r="M735" s="344">
        <f t="shared" si="115"/>
        <v>-139.21335205940818</v>
      </c>
      <c r="N735" s="344">
        <f t="shared" si="118"/>
        <v>-1.8022100097171552</v>
      </c>
      <c r="Q735" s="323">
        <f t="shared" si="116"/>
        <v>760.78664794059182</v>
      </c>
      <c r="R735" s="287">
        <f t="shared" si="117"/>
        <v>-1.8022100097171552</v>
      </c>
      <c r="T735" s="337"/>
    </row>
    <row r="736" spans="1:20" x14ac:dyDescent="0.25">
      <c r="A736" s="273">
        <v>719</v>
      </c>
      <c r="B736" s="323">
        <f t="shared" si="119"/>
        <v>808.75581460725846</v>
      </c>
      <c r="D736" s="287">
        <f t="shared" si="110"/>
        <v>761.72123127392513</v>
      </c>
      <c r="F736" s="273">
        <f t="shared" si="111"/>
        <v>2</v>
      </c>
      <c r="H736" s="273">
        <f t="shared" si="112"/>
        <v>720</v>
      </c>
      <c r="J736" s="287">
        <f t="shared" si="113"/>
        <v>-0.90124226842128996</v>
      </c>
      <c r="L736" s="287">
        <f t="shared" si="114"/>
        <v>-91.244185392741542</v>
      </c>
      <c r="M736" s="344">
        <f t="shared" si="115"/>
        <v>-138.27876872607487</v>
      </c>
      <c r="N736" s="344">
        <f t="shared" si="118"/>
        <v>-0.90124226842128996</v>
      </c>
      <c r="Q736" s="323">
        <f t="shared" si="116"/>
        <v>761.72123127392513</v>
      </c>
      <c r="R736" s="287">
        <f t="shared" si="117"/>
        <v>-0.90124226842128996</v>
      </c>
      <c r="T736" s="337"/>
    </row>
    <row r="737" spans="1:20" x14ac:dyDescent="0.25">
      <c r="A737" s="273">
        <v>720</v>
      </c>
      <c r="B737" s="323">
        <f t="shared" si="119"/>
        <v>809.75581460725846</v>
      </c>
      <c r="D737" s="287">
        <f t="shared" si="110"/>
        <v>762.65581460725843</v>
      </c>
      <c r="F737" s="273">
        <f t="shared" si="111"/>
        <v>2</v>
      </c>
      <c r="H737" s="273">
        <f t="shared" si="112"/>
        <v>720</v>
      </c>
      <c r="J737" s="287">
        <f t="shared" si="113"/>
        <v>-2.5306666484592454E-14</v>
      </c>
      <c r="L737" s="287">
        <f t="shared" si="114"/>
        <v>-90.244185392741542</v>
      </c>
      <c r="M737" s="344">
        <f t="shared" si="115"/>
        <v>-137.34418539274157</v>
      </c>
      <c r="N737" s="344">
        <f t="shared" si="118"/>
        <v>-2.5306666484592454E-14</v>
      </c>
      <c r="Q737" s="323">
        <f t="shared" si="116"/>
        <v>762.65581460725843</v>
      </c>
      <c r="R737" s="287">
        <f t="shared" si="117"/>
        <v>-2.5306666484592454E-14</v>
      </c>
      <c r="T737" s="337"/>
    </row>
    <row r="738" spans="1:20" x14ac:dyDescent="0.25">
      <c r="A738" s="273">
        <v>721</v>
      </c>
      <c r="B738" s="323">
        <f t="shared" si="119"/>
        <v>810.75581460725846</v>
      </c>
      <c r="D738" s="287">
        <f t="shared" si="110"/>
        <v>763.59039794059174</v>
      </c>
      <c r="F738" s="273">
        <f t="shared" si="111"/>
        <v>2</v>
      </c>
      <c r="H738" s="273">
        <f t="shared" si="112"/>
        <v>720</v>
      </c>
      <c r="J738" s="287">
        <f t="shared" si="113"/>
        <v>0.90124226842133093</v>
      </c>
      <c r="L738" s="287">
        <f t="shared" si="114"/>
        <v>-89.244185392741542</v>
      </c>
      <c r="M738" s="344">
        <f t="shared" si="115"/>
        <v>-136.40960205940826</v>
      </c>
      <c r="N738" s="344">
        <f t="shared" si="118"/>
        <v>0.90124226842133093</v>
      </c>
      <c r="Q738" s="323">
        <f t="shared" si="116"/>
        <v>763.59039794059174</v>
      </c>
      <c r="R738" s="287">
        <f t="shared" si="117"/>
        <v>0.90124226842133093</v>
      </c>
      <c r="T738" s="337"/>
    </row>
    <row r="739" spans="1:20" x14ac:dyDescent="0.25">
      <c r="A739" s="273">
        <v>722</v>
      </c>
      <c r="B739" s="323">
        <f t="shared" si="119"/>
        <v>811.75581460725846</v>
      </c>
      <c r="D739" s="287">
        <f t="shared" si="110"/>
        <v>764.52498127392516</v>
      </c>
      <c r="F739" s="273">
        <f t="shared" si="111"/>
        <v>2</v>
      </c>
      <c r="H739" s="273">
        <f t="shared" si="112"/>
        <v>720</v>
      </c>
      <c r="J739" s="287">
        <f t="shared" si="113"/>
        <v>1.8022100097171045</v>
      </c>
      <c r="L739" s="287">
        <f t="shared" si="114"/>
        <v>-88.244185392741542</v>
      </c>
      <c r="M739" s="344">
        <f t="shared" si="115"/>
        <v>-135.47501872607484</v>
      </c>
      <c r="N739" s="344">
        <f t="shared" si="118"/>
        <v>1.8022100097171045</v>
      </c>
      <c r="Q739" s="323">
        <f t="shared" si="116"/>
        <v>764.52498127392516</v>
      </c>
      <c r="R739" s="287">
        <f t="shared" si="117"/>
        <v>1.8022100097171045</v>
      </c>
      <c r="T739" s="337"/>
    </row>
    <row r="740" spans="1:20" x14ac:dyDescent="0.25">
      <c r="A740" s="273">
        <v>723</v>
      </c>
      <c r="B740" s="323">
        <f t="shared" si="119"/>
        <v>812.75581460725846</v>
      </c>
      <c r="D740" s="287">
        <f t="shared" si="110"/>
        <v>765.45956460725847</v>
      </c>
      <c r="F740" s="273">
        <f t="shared" si="111"/>
        <v>2</v>
      </c>
      <c r="H740" s="273">
        <f t="shared" si="112"/>
        <v>720</v>
      </c>
      <c r="J740" s="287">
        <f t="shared" si="113"/>
        <v>2.7026287803856097</v>
      </c>
      <c r="L740" s="287">
        <f t="shared" si="114"/>
        <v>-87.244185392741542</v>
      </c>
      <c r="M740" s="344">
        <f t="shared" si="115"/>
        <v>-134.54043539274153</v>
      </c>
      <c r="N740" s="344">
        <f t="shared" si="118"/>
        <v>2.7026287803856097</v>
      </c>
      <c r="Q740" s="323">
        <f t="shared" si="116"/>
        <v>765.45956460725847</v>
      </c>
      <c r="R740" s="287">
        <f t="shared" si="117"/>
        <v>2.7026287803856097</v>
      </c>
      <c r="T740" s="337"/>
    </row>
    <row r="741" spans="1:20" x14ac:dyDescent="0.25">
      <c r="A741" s="273">
        <v>724</v>
      </c>
      <c r="B741" s="323">
        <f t="shared" si="119"/>
        <v>813.75581460725846</v>
      </c>
      <c r="D741" s="287">
        <f t="shared" si="110"/>
        <v>766.39414794059178</v>
      </c>
      <c r="F741" s="273">
        <f t="shared" si="111"/>
        <v>2</v>
      </c>
      <c r="H741" s="273">
        <f t="shared" si="112"/>
        <v>720</v>
      </c>
      <c r="J741" s="287">
        <f t="shared" si="113"/>
        <v>3.602224304146656</v>
      </c>
      <c r="L741" s="287">
        <f t="shared" si="114"/>
        <v>-86.244185392741542</v>
      </c>
      <c r="M741" s="344">
        <f t="shared" si="115"/>
        <v>-133.60585205940822</v>
      </c>
      <c r="N741" s="344">
        <f t="shared" si="118"/>
        <v>3.602224304146656</v>
      </c>
      <c r="Q741" s="323">
        <f t="shared" si="116"/>
        <v>766.39414794059178</v>
      </c>
      <c r="R741" s="287">
        <f t="shared" si="117"/>
        <v>3.602224304146656</v>
      </c>
      <c r="T741" s="337"/>
    </row>
    <row r="742" spans="1:20" x14ac:dyDescent="0.25">
      <c r="A742" s="273">
        <v>725</v>
      </c>
      <c r="B742" s="323">
        <f t="shared" si="119"/>
        <v>814.75581460725846</v>
      </c>
      <c r="D742" s="287">
        <f t="shared" si="110"/>
        <v>767.32873127392509</v>
      </c>
      <c r="F742" s="273">
        <f t="shared" si="111"/>
        <v>2</v>
      </c>
      <c r="H742" s="273">
        <f t="shared" si="112"/>
        <v>720</v>
      </c>
      <c r="J742" s="287">
        <f t="shared" si="113"/>
        <v>4.5007225554890375</v>
      </c>
      <c r="L742" s="287">
        <f t="shared" si="114"/>
        <v>-85.244185392741542</v>
      </c>
      <c r="M742" s="344">
        <f t="shared" si="115"/>
        <v>-132.67126872607491</v>
      </c>
      <c r="N742" s="344">
        <f t="shared" si="118"/>
        <v>4.5007225554890375</v>
      </c>
      <c r="Q742" s="323">
        <f t="shared" si="116"/>
        <v>767.32873127392509</v>
      </c>
      <c r="R742" s="287">
        <f t="shared" si="117"/>
        <v>4.5007225554890375</v>
      </c>
      <c r="T742" s="337"/>
    </row>
    <row r="743" spans="1:20" x14ac:dyDescent="0.25">
      <c r="A743" s="273">
        <v>726</v>
      </c>
      <c r="B743" s="323">
        <f t="shared" si="119"/>
        <v>815.75581460725846</v>
      </c>
      <c r="D743" s="287">
        <f t="shared" si="110"/>
        <v>768.26331460725851</v>
      </c>
      <c r="F743" s="273">
        <f t="shared" si="111"/>
        <v>2</v>
      </c>
      <c r="H743" s="273">
        <f t="shared" si="112"/>
        <v>720</v>
      </c>
      <c r="J743" s="287">
        <f t="shared" si="113"/>
        <v>5.3978498431416302</v>
      </c>
      <c r="L743" s="287">
        <f t="shared" si="114"/>
        <v>-84.244185392741542</v>
      </c>
      <c r="M743" s="344">
        <f t="shared" si="115"/>
        <v>-131.73668539274149</v>
      </c>
      <c r="N743" s="344">
        <f t="shared" si="118"/>
        <v>5.3978498431416302</v>
      </c>
      <c r="Q743" s="323">
        <f t="shared" si="116"/>
        <v>768.26331460725851</v>
      </c>
      <c r="R743" s="287">
        <f t="shared" si="117"/>
        <v>5.3978498431416302</v>
      </c>
      <c r="T743" s="337"/>
    </row>
    <row r="744" spans="1:20" x14ac:dyDescent="0.25">
      <c r="A744" s="273">
        <v>727</v>
      </c>
      <c r="B744" s="323">
        <f t="shared" si="119"/>
        <v>816.75581460725846</v>
      </c>
      <c r="D744" s="287">
        <f t="shared" si="110"/>
        <v>769.19789794059182</v>
      </c>
      <c r="F744" s="273">
        <f t="shared" si="111"/>
        <v>2</v>
      </c>
      <c r="H744" s="273">
        <f t="shared" si="112"/>
        <v>720</v>
      </c>
      <c r="J744" s="287">
        <f t="shared" si="113"/>
        <v>6.2933328934417654</v>
      </c>
      <c r="L744" s="287">
        <f t="shared" si="114"/>
        <v>-83.244185392741542</v>
      </c>
      <c r="M744" s="344">
        <f t="shared" si="115"/>
        <v>-130.80210205940818</v>
      </c>
      <c r="N744" s="344">
        <f t="shared" si="118"/>
        <v>6.2933328934417654</v>
      </c>
      <c r="Q744" s="323">
        <f t="shared" si="116"/>
        <v>769.19789794059182</v>
      </c>
      <c r="R744" s="287">
        <f t="shared" si="117"/>
        <v>6.2933328934417654</v>
      </c>
      <c r="T744" s="337"/>
    </row>
    <row r="745" spans="1:20" x14ac:dyDescent="0.25">
      <c r="A745" s="273">
        <v>728</v>
      </c>
      <c r="B745" s="323">
        <f t="shared" si="119"/>
        <v>817.75581460725846</v>
      </c>
      <c r="D745" s="287">
        <f t="shared" si="110"/>
        <v>770.13248127392512</v>
      </c>
      <c r="F745" s="273">
        <f t="shared" si="111"/>
        <v>2</v>
      </c>
      <c r="H745" s="273">
        <f t="shared" si="112"/>
        <v>720</v>
      </c>
      <c r="J745" s="287">
        <f t="shared" si="113"/>
        <v>7.1868989335777647</v>
      </c>
      <c r="L745" s="287">
        <f t="shared" si="114"/>
        <v>-82.244185392741542</v>
      </c>
      <c r="M745" s="344">
        <f t="shared" si="115"/>
        <v>-129.86751872607488</v>
      </c>
      <c r="N745" s="344">
        <f t="shared" si="118"/>
        <v>7.1868989335777647</v>
      </c>
      <c r="Q745" s="323">
        <f t="shared" si="116"/>
        <v>770.13248127392512</v>
      </c>
      <c r="R745" s="287">
        <f t="shared" si="117"/>
        <v>7.1868989335777647</v>
      </c>
      <c r="T745" s="337"/>
    </row>
    <row r="746" spans="1:20" x14ac:dyDescent="0.25">
      <c r="A746" s="273">
        <v>729</v>
      </c>
      <c r="B746" s="323">
        <f t="shared" si="119"/>
        <v>818.75581460725846</v>
      </c>
      <c r="D746" s="287">
        <f t="shared" si="110"/>
        <v>771.06706460725843</v>
      </c>
      <c r="F746" s="273">
        <f t="shared" si="111"/>
        <v>2</v>
      </c>
      <c r="H746" s="273">
        <f t="shared" si="112"/>
        <v>720</v>
      </c>
      <c r="J746" s="287">
        <f t="shared" si="113"/>
        <v>8.0782757746775431</v>
      </c>
      <c r="L746" s="287">
        <f t="shared" si="114"/>
        <v>-81.244185392741542</v>
      </c>
      <c r="M746" s="344">
        <f t="shared" si="115"/>
        <v>-128.93293539274157</v>
      </c>
      <c r="N746" s="344">
        <f t="shared" si="118"/>
        <v>8.0782757746775431</v>
      </c>
      <c r="Q746" s="323">
        <f t="shared" si="116"/>
        <v>771.06706460725843</v>
      </c>
      <c r="R746" s="287">
        <f t="shared" si="117"/>
        <v>8.0782757746775431</v>
      </c>
      <c r="T746" s="337"/>
    </row>
    <row r="747" spans="1:20" x14ac:dyDescent="0.25">
      <c r="A747" s="273">
        <v>730</v>
      </c>
      <c r="B747" s="323">
        <f t="shared" si="119"/>
        <v>819.75581460725846</v>
      </c>
      <c r="D747" s="287">
        <f t="shared" si="110"/>
        <v>772.00164794059174</v>
      </c>
      <c r="F747" s="273">
        <f t="shared" si="111"/>
        <v>2</v>
      </c>
      <c r="H747" s="273">
        <f t="shared" si="112"/>
        <v>720</v>
      </c>
      <c r="J747" s="287">
        <f t="shared" si="113"/>
        <v>8.9671918947202478</v>
      </c>
      <c r="L747" s="287">
        <f t="shared" si="114"/>
        <v>-80.244185392741542</v>
      </c>
      <c r="M747" s="344">
        <f t="shared" si="115"/>
        <v>-127.99835205940826</v>
      </c>
      <c r="N747" s="344">
        <f t="shared" si="118"/>
        <v>8.9671918947202478</v>
      </c>
      <c r="Q747" s="323">
        <f t="shared" si="116"/>
        <v>772.00164794059174</v>
      </c>
      <c r="R747" s="287">
        <f t="shared" si="117"/>
        <v>8.9671918947202478</v>
      </c>
      <c r="T747" s="337"/>
    </row>
    <row r="748" spans="1:20" x14ac:dyDescent="0.25">
      <c r="A748" s="273">
        <v>731</v>
      </c>
      <c r="B748" s="323">
        <f t="shared" si="119"/>
        <v>820.75581460725846</v>
      </c>
      <c r="D748" s="287">
        <f t="shared" si="110"/>
        <v>772.93623127392516</v>
      </c>
      <c r="F748" s="273">
        <f t="shared" si="111"/>
        <v>2</v>
      </c>
      <c r="H748" s="273">
        <f t="shared" si="112"/>
        <v>720</v>
      </c>
      <c r="J748" s="287">
        <f t="shared" si="113"/>
        <v>9.8533765212447744</v>
      </c>
      <c r="L748" s="287">
        <f t="shared" si="114"/>
        <v>-79.244185392741542</v>
      </c>
      <c r="M748" s="344">
        <f t="shared" si="115"/>
        <v>-127.06376872607484</v>
      </c>
      <c r="N748" s="344">
        <f t="shared" si="118"/>
        <v>9.8533765212447744</v>
      </c>
      <c r="Q748" s="323">
        <f t="shared" si="116"/>
        <v>772.93623127392516</v>
      </c>
      <c r="R748" s="287">
        <f t="shared" si="117"/>
        <v>9.8533765212447744</v>
      </c>
      <c r="T748" s="337"/>
    </row>
    <row r="749" spans="1:20" x14ac:dyDescent="0.25">
      <c r="A749" s="273">
        <v>732</v>
      </c>
      <c r="B749" s="323">
        <f t="shared" si="119"/>
        <v>821.75581460725846</v>
      </c>
      <c r="D749" s="287">
        <f t="shared" si="110"/>
        <v>773.87081460725847</v>
      </c>
      <c r="F749" s="273">
        <f t="shared" si="111"/>
        <v>2</v>
      </c>
      <c r="H749" s="273">
        <f t="shared" si="112"/>
        <v>720</v>
      </c>
      <c r="J749" s="287">
        <f t="shared" si="113"/>
        <v>10.736559713829037</v>
      </c>
      <c r="L749" s="287">
        <f t="shared" si="114"/>
        <v>-78.244185392741542</v>
      </c>
      <c r="M749" s="344">
        <f t="shared" si="115"/>
        <v>-126.12918539274153</v>
      </c>
      <c r="N749" s="344">
        <f t="shared" si="118"/>
        <v>10.736559713829037</v>
      </c>
      <c r="Q749" s="323">
        <f t="shared" si="116"/>
        <v>773.87081460725847</v>
      </c>
      <c r="R749" s="287">
        <f t="shared" si="117"/>
        <v>10.736559713829037</v>
      </c>
      <c r="T749" s="337"/>
    </row>
    <row r="750" spans="1:20" x14ac:dyDescent="0.25">
      <c r="A750" s="273">
        <v>733</v>
      </c>
      <c r="B750" s="323">
        <f t="shared" si="119"/>
        <v>822.75581460725846</v>
      </c>
      <c r="D750" s="287">
        <f t="shared" si="110"/>
        <v>774.80539794059177</v>
      </c>
      <c r="F750" s="273">
        <f t="shared" si="111"/>
        <v>2</v>
      </c>
      <c r="H750" s="273">
        <f t="shared" si="112"/>
        <v>720</v>
      </c>
      <c r="J750" s="287">
        <f t="shared" si="113"/>
        <v>11.616472446317168</v>
      </c>
      <c r="L750" s="287">
        <f t="shared" si="114"/>
        <v>-77.244185392741542</v>
      </c>
      <c r="M750" s="344">
        <f t="shared" si="115"/>
        <v>-125.19460205940823</v>
      </c>
      <c r="N750" s="344">
        <f t="shared" si="118"/>
        <v>11.616472446317168</v>
      </c>
      <c r="Q750" s="323">
        <f t="shared" si="116"/>
        <v>774.80539794059177</v>
      </c>
      <c r="R750" s="287">
        <f t="shared" si="117"/>
        <v>11.616472446317168</v>
      </c>
      <c r="T750" s="337"/>
    </row>
    <row r="751" spans="1:20" x14ac:dyDescent="0.25">
      <c r="A751" s="273">
        <v>734</v>
      </c>
      <c r="B751" s="323">
        <f t="shared" si="119"/>
        <v>823.75581460725846</v>
      </c>
      <c r="D751" s="287">
        <f t="shared" si="110"/>
        <v>775.73998127392508</v>
      </c>
      <c r="F751" s="273">
        <f t="shared" si="111"/>
        <v>2</v>
      </c>
      <c r="H751" s="273">
        <f t="shared" si="112"/>
        <v>720</v>
      </c>
      <c r="J751" s="287">
        <f t="shared" si="113"/>
        <v>12.492846688766855</v>
      </c>
      <c r="L751" s="287">
        <f t="shared" si="114"/>
        <v>-76.244185392741542</v>
      </c>
      <c r="M751" s="344">
        <f t="shared" si="115"/>
        <v>-124.26001872607492</v>
      </c>
      <c r="N751" s="344">
        <f t="shared" si="118"/>
        <v>12.492846688766855</v>
      </c>
      <c r="Q751" s="323">
        <f t="shared" si="116"/>
        <v>775.73998127392508</v>
      </c>
      <c r="R751" s="287">
        <f t="shared" si="117"/>
        <v>12.492846688766855</v>
      </c>
      <c r="T751" s="337"/>
    </row>
    <row r="752" spans="1:20" x14ac:dyDescent="0.25">
      <c r="A752" s="273">
        <v>735</v>
      </c>
      <c r="B752" s="323">
        <f t="shared" si="119"/>
        <v>824.75581460725846</v>
      </c>
      <c r="D752" s="287">
        <f t="shared" si="110"/>
        <v>776.6745646072585</v>
      </c>
      <c r="F752" s="273">
        <f t="shared" si="111"/>
        <v>2</v>
      </c>
      <c r="H752" s="273">
        <f t="shared" si="112"/>
        <v>720</v>
      </c>
      <c r="J752" s="287">
        <f t="shared" si="113"/>
        <v>13.365415489094135</v>
      </c>
      <c r="L752" s="287">
        <f t="shared" si="114"/>
        <v>-75.244185392741542</v>
      </c>
      <c r="M752" s="344">
        <f t="shared" si="115"/>
        <v>-123.3254353927415</v>
      </c>
      <c r="N752" s="344">
        <f t="shared" si="118"/>
        <v>13.365415489094135</v>
      </c>
      <c r="Q752" s="323">
        <f t="shared" si="116"/>
        <v>776.6745646072585</v>
      </c>
      <c r="R752" s="287">
        <f t="shared" si="117"/>
        <v>13.365415489094135</v>
      </c>
      <c r="T752" s="337"/>
    </row>
    <row r="753" spans="1:20" x14ac:dyDescent="0.25">
      <c r="A753" s="273">
        <v>736</v>
      </c>
      <c r="B753" s="323">
        <f t="shared" si="119"/>
        <v>825.75581460725846</v>
      </c>
      <c r="D753" s="287">
        <f t="shared" si="110"/>
        <v>777.60914794059181</v>
      </c>
      <c r="F753" s="273">
        <f t="shared" si="111"/>
        <v>2</v>
      </c>
      <c r="H753" s="273">
        <f t="shared" si="112"/>
        <v>720</v>
      </c>
      <c r="J753" s="287">
        <f t="shared" si="113"/>
        <v>14.233913054389834</v>
      </c>
      <c r="L753" s="287">
        <f t="shared" si="114"/>
        <v>-74.244185392741542</v>
      </c>
      <c r="M753" s="344">
        <f t="shared" si="115"/>
        <v>-122.39085205940819</v>
      </c>
      <c r="N753" s="344">
        <f t="shared" si="118"/>
        <v>14.233913054389834</v>
      </c>
      <c r="Q753" s="323">
        <f t="shared" si="116"/>
        <v>777.60914794059181</v>
      </c>
      <c r="R753" s="287">
        <f t="shared" si="117"/>
        <v>14.233913054389834</v>
      </c>
      <c r="T753" s="337"/>
    </row>
    <row r="754" spans="1:20" x14ac:dyDescent="0.25">
      <c r="A754" s="273">
        <v>737</v>
      </c>
      <c r="B754" s="323">
        <f t="shared" si="119"/>
        <v>826.75581460725846</v>
      </c>
      <c r="D754" s="287">
        <f t="shared" si="110"/>
        <v>778.54373127392512</v>
      </c>
      <c r="F754" s="273">
        <f t="shared" si="111"/>
        <v>2</v>
      </c>
      <c r="H754" s="273">
        <f t="shared" si="112"/>
        <v>720</v>
      </c>
      <c r="J754" s="287">
        <f t="shared" si="113"/>
        <v>15.098074831882153</v>
      </c>
      <c r="L754" s="287">
        <f t="shared" si="114"/>
        <v>-73.244185392741542</v>
      </c>
      <c r="M754" s="344">
        <f t="shared" si="115"/>
        <v>-121.45626872607488</v>
      </c>
      <c r="N754" s="344">
        <f t="shared" si="118"/>
        <v>15.098074831882153</v>
      </c>
      <c r="Q754" s="323">
        <f t="shared" si="116"/>
        <v>778.54373127392512</v>
      </c>
      <c r="R754" s="287">
        <f t="shared" si="117"/>
        <v>15.098074831882153</v>
      </c>
      <c r="T754" s="337"/>
    </row>
    <row r="755" spans="1:20" x14ac:dyDescent="0.25">
      <c r="A755" s="273">
        <v>738</v>
      </c>
      <c r="B755" s="323">
        <f t="shared" si="119"/>
        <v>827.75581460725846</v>
      </c>
      <c r="D755" s="287">
        <f t="shared" si="110"/>
        <v>779.47831460725843</v>
      </c>
      <c r="F755" s="273">
        <f t="shared" si="111"/>
        <v>2</v>
      </c>
      <c r="H755" s="273">
        <f t="shared" si="112"/>
        <v>720</v>
      </c>
      <c r="J755" s="287">
        <f t="shared" si="113"/>
        <v>15.95763758952226</v>
      </c>
      <c r="L755" s="287">
        <f t="shared" si="114"/>
        <v>-72.244185392741542</v>
      </c>
      <c r="M755" s="344">
        <f t="shared" si="115"/>
        <v>-120.52168539274157</v>
      </c>
      <c r="N755" s="344">
        <f t="shared" si="118"/>
        <v>15.95763758952226</v>
      </c>
      <c r="Q755" s="323">
        <f t="shared" si="116"/>
        <v>779.47831460725843</v>
      </c>
      <c r="R755" s="287">
        <f t="shared" si="117"/>
        <v>15.95763758952226</v>
      </c>
      <c r="T755" s="337"/>
    </row>
    <row r="756" spans="1:20" x14ac:dyDescent="0.25">
      <c r="A756" s="273">
        <v>739</v>
      </c>
      <c r="B756" s="323">
        <f t="shared" si="119"/>
        <v>828.75581460725846</v>
      </c>
      <c r="D756" s="287">
        <f t="shared" si="110"/>
        <v>780.41289794059185</v>
      </c>
      <c r="F756" s="273">
        <f t="shared" si="111"/>
        <v>2</v>
      </c>
      <c r="H756" s="273">
        <f t="shared" si="112"/>
        <v>720</v>
      </c>
      <c r="J756" s="287">
        <f t="shared" si="113"/>
        <v>16.812339496167581</v>
      </c>
      <c r="L756" s="287">
        <f t="shared" si="114"/>
        <v>-71.244185392741542</v>
      </c>
      <c r="M756" s="344">
        <f t="shared" si="115"/>
        <v>-119.58710205940815</v>
      </c>
      <c r="N756" s="344">
        <f t="shared" si="118"/>
        <v>16.812339496167581</v>
      </c>
      <c r="Q756" s="323">
        <f t="shared" si="116"/>
        <v>780.41289794059185</v>
      </c>
      <c r="R756" s="287">
        <f t="shared" si="117"/>
        <v>16.812339496167581</v>
      </c>
      <c r="T756" s="337"/>
    </row>
    <row r="757" spans="1:20" x14ac:dyDescent="0.25">
      <c r="A757" s="273">
        <v>740</v>
      </c>
      <c r="B757" s="323">
        <f t="shared" si="119"/>
        <v>829.75581460725846</v>
      </c>
      <c r="D757" s="287">
        <f t="shared" si="110"/>
        <v>781.34748127392515</v>
      </c>
      <c r="F757" s="273">
        <f t="shared" si="111"/>
        <v>2</v>
      </c>
      <c r="H757" s="273">
        <f t="shared" si="112"/>
        <v>720</v>
      </c>
      <c r="J757" s="287">
        <f t="shared" si="113"/>
        <v>17.661920201337491</v>
      </c>
      <c r="L757" s="287">
        <f t="shared" si="114"/>
        <v>-70.244185392741542</v>
      </c>
      <c r="M757" s="344">
        <f t="shared" si="115"/>
        <v>-118.65251872607485</v>
      </c>
      <c r="N757" s="344">
        <f t="shared" si="118"/>
        <v>17.661920201337491</v>
      </c>
      <c r="Q757" s="323">
        <f t="shared" si="116"/>
        <v>781.34748127392515</v>
      </c>
      <c r="R757" s="287">
        <f t="shared" si="117"/>
        <v>17.661920201337491</v>
      </c>
      <c r="T757" s="337"/>
    </row>
    <row r="758" spans="1:20" x14ac:dyDescent="0.25">
      <c r="A758" s="273">
        <v>741</v>
      </c>
      <c r="B758" s="323">
        <f t="shared" si="119"/>
        <v>830.75581460725846</v>
      </c>
      <c r="D758" s="287">
        <f t="shared" si="110"/>
        <v>782.28206460725846</v>
      </c>
      <c r="F758" s="273">
        <f t="shared" si="111"/>
        <v>2</v>
      </c>
      <c r="H758" s="273">
        <f t="shared" si="112"/>
        <v>720</v>
      </c>
      <c r="J758" s="287">
        <f t="shared" si="113"/>
        <v>18.506120914519297</v>
      </c>
      <c r="L758" s="287">
        <f t="shared" si="114"/>
        <v>-69.244185392741542</v>
      </c>
      <c r="M758" s="344">
        <f t="shared" si="115"/>
        <v>-117.71793539274154</v>
      </c>
      <c r="N758" s="344">
        <f t="shared" si="118"/>
        <v>18.506120914519297</v>
      </c>
      <c r="Q758" s="323">
        <f t="shared" si="116"/>
        <v>782.28206460725846</v>
      </c>
      <c r="R758" s="287">
        <f t="shared" si="117"/>
        <v>18.506120914519297</v>
      </c>
      <c r="T758" s="337"/>
    </row>
    <row r="759" spans="1:20" x14ac:dyDescent="0.25">
      <c r="A759" s="273">
        <v>742</v>
      </c>
      <c r="B759" s="323">
        <f t="shared" si="119"/>
        <v>831.75581460725846</v>
      </c>
      <c r="D759" s="287">
        <f t="shared" si="110"/>
        <v>783.21664794059177</v>
      </c>
      <c r="F759" s="273">
        <f t="shared" si="111"/>
        <v>2</v>
      </c>
      <c r="H759" s="273">
        <f t="shared" si="112"/>
        <v>720</v>
      </c>
      <c r="J759" s="287">
        <f t="shared" si="113"/>
        <v>19.344684483997721</v>
      </c>
      <c r="L759" s="287">
        <f t="shared" si="114"/>
        <v>-68.244185392741542</v>
      </c>
      <c r="M759" s="344">
        <f t="shared" si="115"/>
        <v>-116.78335205940823</v>
      </c>
      <c r="N759" s="344">
        <f t="shared" si="118"/>
        <v>19.344684483997721</v>
      </c>
      <c r="Q759" s="323">
        <f t="shared" si="116"/>
        <v>783.21664794059177</v>
      </c>
      <c r="R759" s="287">
        <f t="shared" si="117"/>
        <v>19.344684483997721</v>
      </c>
      <c r="T759" s="337"/>
    </row>
    <row r="760" spans="1:20" x14ac:dyDescent="0.25">
      <c r="A760" s="273">
        <v>743</v>
      </c>
      <c r="B760" s="323">
        <f t="shared" si="119"/>
        <v>832.75581460725846</v>
      </c>
      <c r="D760" s="287">
        <f t="shared" si="110"/>
        <v>784.15123127392508</v>
      </c>
      <c r="F760" s="273">
        <f t="shared" si="111"/>
        <v>2</v>
      </c>
      <c r="H760" s="273">
        <f t="shared" si="112"/>
        <v>720</v>
      </c>
      <c r="J760" s="287">
        <f t="shared" si="113"/>
        <v>20.177355475186069</v>
      </c>
      <c r="L760" s="287">
        <f t="shared" si="114"/>
        <v>-67.244185392741542</v>
      </c>
      <c r="M760" s="344">
        <f t="shared" si="115"/>
        <v>-115.84876872607492</v>
      </c>
      <c r="N760" s="344">
        <f t="shared" si="118"/>
        <v>20.177355475186069</v>
      </c>
      <c r="Q760" s="323">
        <f t="shared" si="116"/>
        <v>784.15123127392508</v>
      </c>
      <c r="R760" s="287">
        <f t="shared" si="117"/>
        <v>20.177355475186069</v>
      </c>
      <c r="T760" s="337"/>
    </row>
    <row r="761" spans="1:20" x14ac:dyDescent="0.25">
      <c r="A761" s="273">
        <v>744</v>
      </c>
      <c r="B761" s="323">
        <f t="shared" si="119"/>
        <v>833.75581460725846</v>
      </c>
      <c r="D761" s="287">
        <f t="shared" si="110"/>
        <v>785.0858146072585</v>
      </c>
      <c r="F761" s="273">
        <f t="shared" si="111"/>
        <v>2</v>
      </c>
      <c r="H761" s="273">
        <f t="shared" si="112"/>
        <v>720</v>
      </c>
      <c r="J761" s="287">
        <f t="shared" si="113"/>
        <v>21.003880248434324</v>
      </c>
      <c r="L761" s="287">
        <f t="shared" si="114"/>
        <v>-66.244185392741542</v>
      </c>
      <c r="M761" s="344">
        <f t="shared" si="115"/>
        <v>-114.9141853927415</v>
      </c>
      <c r="N761" s="344">
        <f t="shared" si="118"/>
        <v>21.003880248434324</v>
      </c>
      <c r="Q761" s="323">
        <f t="shared" si="116"/>
        <v>785.0858146072585</v>
      </c>
      <c r="R761" s="287">
        <f t="shared" si="117"/>
        <v>21.003880248434324</v>
      </c>
      <c r="T761" s="337"/>
    </row>
    <row r="762" spans="1:20" x14ac:dyDescent="0.25">
      <c r="A762" s="273">
        <v>745</v>
      </c>
      <c r="B762" s="323">
        <f t="shared" si="119"/>
        <v>834.75581460725846</v>
      </c>
      <c r="D762" s="287">
        <f t="shared" si="110"/>
        <v>786.02039794059181</v>
      </c>
      <c r="F762" s="273">
        <f t="shared" si="111"/>
        <v>2</v>
      </c>
      <c r="H762" s="273">
        <f t="shared" si="112"/>
        <v>720</v>
      </c>
      <c r="J762" s="287">
        <f t="shared" si="113"/>
        <v>21.824007036289675</v>
      </c>
      <c r="L762" s="287">
        <f t="shared" si="114"/>
        <v>-65.244185392741542</v>
      </c>
      <c r="M762" s="344">
        <f t="shared" si="115"/>
        <v>-113.97960205940819</v>
      </c>
      <c r="N762" s="344">
        <f t="shared" si="118"/>
        <v>21.824007036289675</v>
      </c>
      <c r="Q762" s="323">
        <f t="shared" si="116"/>
        <v>786.02039794059181</v>
      </c>
      <c r="R762" s="287">
        <f t="shared" si="117"/>
        <v>21.824007036289675</v>
      </c>
      <c r="T762" s="337"/>
    </row>
    <row r="763" spans="1:20" x14ac:dyDescent="0.25">
      <c r="A763" s="273">
        <v>746</v>
      </c>
      <c r="B763" s="323">
        <f t="shared" si="119"/>
        <v>835.75581460725846</v>
      </c>
      <c r="D763" s="287">
        <f t="shared" si="110"/>
        <v>786.95498127392511</v>
      </c>
      <c r="F763" s="273">
        <f t="shared" si="111"/>
        <v>2</v>
      </c>
      <c r="H763" s="273">
        <f t="shared" si="112"/>
        <v>720</v>
      </c>
      <c r="J763" s="287">
        <f t="shared" si="113"/>
        <v>22.637486020187943</v>
      </c>
      <c r="L763" s="287">
        <f t="shared" si="114"/>
        <v>-64.244185392741542</v>
      </c>
      <c r="M763" s="344">
        <f t="shared" si="115"/>
        <v>-113.04501872607489</v>
      </c>
      <c r="N763" s="344">
        <f t="shared" si="118"/>
        <v>22.637486020187943</v>
      </c>
      <c r="Q763" s="323">
        <f t="shared" si="116"/>
        <v>786.95498127392511</v>
      </c>
      <c r="R763" s="287">
        <f t="shared" si="117"/>
        <v>22.637486020187943</v>
      </c>
      <c r="T763" s="337"/>
    </row>
    <row r="764" spans="1:20" x14ac:dyDescent="0.25">
      <c r="A764" s="273">
        <v>747</v>
      </c>
      <c r="B764" s="323">
        <f t="shared" si="119"/>
        <v>836.75581460725846</v>
      </c>
      <c r="D764" s="287">
        <f t="shared" si="110"/>
        <v>787.88956460725842</v>
      </c>
      <c r="F764" s="273">
        <f t="shared" si="111"/>
        <v>2</v>
      </c>
      <c r="H764" s="273">
        <f t="shared" si="112"/>
        <v>720</v>
      </c>
      <c r="J764" s="287">
        <f t="shared" si="113"/>
        <v>23.444069406550213</v>
      </c>
      <c r="L764" s="287">
        <f t="shared" si="114"/>
        <v>-63.244185392741542</v>
      </c>
      <c r="M764" s="344">
        <f t="shared" si="115"/>
        <v>-112.11043539274158</v>
      </c>
      <c r="N764" s="344">
        <f t="shared" si="118"/>
        <v>23.444069406550213</v>
      </c>
      <c r="Q764" s="323">
        <f t="shared" si="116"/>
        <v>787.88956460725842</v>
      </c>
      <c r="R764" s="287">
        <f t="shared" si="117"/>
        <v>23.444069406550213</v>
      </c>
      <c r="T764" s="337"/>
    </row>
    <row r="765" spans="1:20" x14ac:dyDescent="0.25">
      <c r="A765" s="273">
        <v>748</v>
      </c>
      <c r="B765" s="323">
        <f t="shared" si="119"/>
        <v>837.75581460725846</v>
      </c>
      <c r="D765" s="287">
        <f t="shared" si="110"/>
        <v>788.82414794059173</v>
      </c>
      <c r="F765" s="273">
        <f t="shared" si="111"/>
        <v>2</v>
      </c>
      <c r="H765" s="273">
        <f t="shared" si="112"/>
        <v>720</v>
      </c>
      <c r="J765" s="287">
        <f t="shared" si="113"/>
        <v>24.243511502263367</v>
      </c>
      <c r="L765" s="287">
        <f t="shared" si="114"/>
        <v>-62.244185392741542</v>
      </c>
      <c r="M765" s="344">
        <f t="shared" si="115"/>
        <v>-111.17585205940827</v>
      </c>
      <c r="N765" s="344">
        <f t="shared" si="118"/>
        <v>24.243511502263367</v>
      </c>
      <c r="Q765" s="323">
        <f t="shared" si="116"/>
        <v>788.82414794059173</v>
      </c>
      <c r="R765" s="287">
        <f t="shared" si="117"/>
        <v>24.243511502263367</v>
      </c>
      <c r="T765" s="337"/>
    </row>
    <row r="766" spans="1:20" x14ac:dyDescent="0.25">
      <c r="A766" s="273">
        <v>749</v>
      </c>
      <c r="B766" s="323">
        <f t="shared" si="119"/>
        <v>838.75581460725846</v>
      </c>
      <c r="D766" s="287">
        <f t="shared" si="110"/>
        <v>789.75873127392515</v>
      </c>
      <c r="F766" s="273">
        <f t="shared" si="111"/>
        <v>2</v>
      </c>
      <c r="H766" s="273">
        <f t="shared" si="112"/>
        <v>720</v>
      </c>
      <c r="J766" s="287">
        <f t="shared" si="113"/>
        <v>25.035568789520845</v>
      </c>
      <c r="L766" s="287">
        <f t="shared" si="114"/>
        <v>-61.244185392741542</v>
      </c>
      <c r="M766" s="344">
        <f t="shared" si="115"/>
        <v>-110.24126872607485</v>
      </c>
      <c r="N766" s="344">
        <f t="shared" si="118"/>
        <v>25.035568789520845</v>
      </c>
      <c r="Q766" s="323">
        <f t="shared" si="116"/>
        <v>789.75873127392515</v>
      </c>
      <c r="R766" s="287">
        <f t="shared" si="117"/>
        <v>25.035568789520845</v>
      </c>
      <c r="T766" s="337"/>
    </row>
    <row r="767" spans="1:20" x14ac:dyDescent="0.25">
      <c r="A767" s="273">
        <v>750</v>
      </c>
      <c r="B767" s="323">
        <f t="shared" si="119"/>
        <v>839.75581460725846</v>
      </c>
      <c r="D767" s="287">
        <f t="shared" si="110"/>
        <v>790.69331460725846</v>
      </c>
      <c r="F767" s="273">
        <f t="shared" si="111"/>
        <v>2</v>
      </c>
      <c r="H767" s="273">
        <f t="shared" si="112"/>
        <v>720</v>
      </c>
      <c r="J767" s="287">
        <f t="shared" si="113"/>
        <v>25.819999999999951</v>
      </c>
      <c r="L767" s="287">
        <f t="shared" si="114"/>
        <v>-60.244185392741542</v>
      </c>
      <c r="M767" s="344">
        <f t="shared" si="115"/>
        <v>-109.30668539274154</v>
      </c>
      <c r="N767" s="344">
        <f t="shared" si="118"/>
        <v>25.819999999999951</v>
      </c>
      <c r="Q767" s="323">
        <f t="shared" si="116"/>
        <v>790.69331460725846</v>
      </c>
      <c r="R767" s="287">
        <f t="shared" si="117"/>
        <v>25.819999999999951</v>
      </c>
      <c r="T767" s="337"/>
    </row>
    <row r="768" spans="1:20" x14ac:dyDescent="0.25">
      <c r="A768" s="273">
        <v>751</v>
      </c>
      <c r="B768" s="323">
        <f t="shared" si="119"/>
        <v>840.75581460725846</v>
      </c>
      <c r="D768" s="287">
        <f t="shared" si="110"/>
        <v>791.62789794059177</v>
      </c>
      <c r="F768" s="273">
        <f t="shared" si="111"/>
        <v>2</v>
      </c>
      <c r="H768" s="273">
        <f t="shared" si="112"/>
        <v>720</v>
      </c>
      <c r="J768" s="287">
        <f t="shared" si="113"/>
        <v>26.59656618835518</v>
      </c>
      <c r="L768" s="287">
        <f t="shared" si="114"/>
        <v>-59.244185392741542</v>
      </c>
      <c r="M768" s="344">
        <f t="shared" si="115"/>
        <v>-108.37210205940823</v>
      </c>
      <c r="N768" s="344">
        <f t="shared" si="118"/>
        <v>26.59656618835518</v>
      </c>
      <c r="Q768" s="323">
        <f t="shared" si="116"/>
        <v>791.62789794059177</v>
      </c>
      <c r="R768" s="287">
        <f t="shared" si="117"/>
        <v>26.59656618835518</v>
      </c>
      <c r="T768" s="337"/>
    </row>
    <row r="769" spans="1:20" x14ac:dyDescent="0.25">
      <c r="A769" s="273">
        <v>752</v>
      </c>
      <c r="B769" s="323">
        <f t="shared" si="119"/>
        <v>841.75581460725846</v>
      </c>
      <c r="D769" s="287">
        <f t="shared" si="110"/>
        <v>792.56248127392507</v>
      </c>
      <c r="F769" s="273">
        <f t="shared" si="111"/>
        <v>2</v>
      </c>
      <c r="H769" s="273">
        <f t="shared" si="112"/>
        <v>720</v>
      </c>
      <c r="J769" s="287">
        <f t="shared" si="113"/>
        <v>27.365030805002718</v>
      </c>
      <c r="L769" s="287">
        <f t="shared" si="114"/>
        <v>-58.244185392741542</v>
      </c>
      <c r="M769" s="344">
        <f t="shared" si="115"/>
        <v>-107.43751872607493</v>
      </c>
      <c r="N769" s="344">
        <f t="shared" si="118"/>
        <v>27.365030805002718</v>
      </c>
      <c r="Q769" s="323">
        <f t="shared" si="116"/>
        <v>792.56248127392507</v>
      </c>
      <c r="R769" s="287">
        <f t="shared" si="117"/>
        <v>27.365030805002718</v>
      </c>
      <c r="T769" s="337"/>
    </row>
    <row r="770" spans="1:20" x14ac:dyDescent="0.25">
      <c r="A770" s="273">
        <v>753</v>
      </c>
      <c r="B770" s="323">
        <f t="shared" si="119"/>
        <v>842.75581460725846</v>
      </c>
      <c r="D770" s="287">
        <f t="shared" si="110"/>
        <v>793.49706460725849</v>
      </c>
      <c r="F770" s="273">
        <f t="shared" si="111"/>
        <v>2</v>
      </c>
      <c r="H770" s="273">
        <f t="shared" si="112"/>
        <v>720</v>
      </c>
      <c r="J770" s="287">
        <f t="shared" si="113"/>
        <v>28.125159768175966</v>
      </c>
      <c r="L770" s="287">
        <f t="shared" si="114"/>
        <v>-57.244185392741542</v>
      </c>
      <c r="M770" s="344">
        <f t="shared" si="115"/>
        <v>-106.50293539274151</v>
      </c>
      <c r="N770" s="344">
        <f t="shared" si="118"/>
        <v>28.125159768175966</v>
      </c>
      <c r="Q770" s="323">
        <f t="shared" si="116"/>
        <v>793.49706460725849</v>
      </c>
      <c r="R770" s="287">
        <f t="shared" si="117"/>
        <v>28.125159768175966</v>
      </c>
      <c r="T770" s="337"/>
    </row>
    <row r="771" spans="1:20" x14ac:dyDescent="0.25">
      <c r="A771" s="273">
        <v>754</v>
      </c>
      <c r="B771" s="323">
        <f t="shared" si="119"/>
        <v>843.75581460725846</v>
      </c>
      <c r="D771" s="287">
        <f t="shared" si="110"/>
        <v>794.4316479405918</v>
      </c>
      <c r="F771" s="273">
        <f t="shared" si="111"/>
        <v>2</v>
      </c>
      <c r="H771" s="273">
        <f t="shared" si="112"/>
        <v>720</v>
      </c>
      <c r="J771" s="287">
        <f t="shared" si="113"/>
        <v>28.876721535229358</v>
      </c>
      <c r="L771" s="287">
        <f t="shared" si="114"/>
        <v>-56.244185392741542</v>
      </c>
      <c r="M771" s="344">
        <f t="shared" si="115"/>
        <v>-105.5683520594082</v>
      </c>
      <c r="N771" s="344">
        <f t="shared" si="118"/>
        <v>28.876721535229358</v>
      </c>
      <c r="Q771" s="323">
        <f t="shared" si="116"/>
        <v>794.4316479405918</v>
      </c>
      <c r="R771" s="287">
        <f t="shared" si="117"/>
        <v>28.876721535229358</v>
      </c>
      <c r="T771" s="337"/>
    </row>
    <row r="772" spans="1:20" x14ac:dyDescent="0.25">
      <c r="A772" s="273">
        <v>755</v>
      </c>
      <c r="B772" s="323">
        <f t="shared" si="119"/>
        <v>844.75581460725846</v>
      </c>
      <c r="D772" s="287">
        <f t="shared" si="110"/>
        <v>795.36623127392511</v>
      </c>
      <c r="F772" s="273">
        <f t="shared" si="111"/>
        <v>2</v>
      </c>
      <c r="H772" s="273">
        <f t="shared" si="112"/>
        <v>720</v>
      </c>
      <c r="J772" s="287">
        <f t="shared" si="113"/>
        <v>29.619487173168046</v>
      </c>
      <c r="L772" s="287">
        <f t="shared" si="114"/>
        <v>-55.244185392741542</v>
      </c>
      <c r="M772" s="344">
        <f t="shared" si="115"/>
        <v>-104.63376872607489</v>
      </c>
      <c r="N772" s="344">
        <f t="shared" si="118"/>
        <v>29.619487173168046</v>
      </c>
      <c r="Q772" s="323">
        <f t="shared" si="116"/>
        <v>795.36623127392511</v>
      </c>
      <c r="R772" s="287">
        <f t="shared" si="117"/>
        <v>29.619487173168046</v>
      </c>
      <c r="T772" s="337"/>
    </row>
    <row r="773" spans="1:20" x14ac:dyDescent="0.25">
      <c r="A773" s="273">
        <v>756</v>
      </c>
      <c r="B773" s="323">
        <f t="shared" si="119"/>
        <v>845.75581460725846</v>
      </c>
      <c r="D773" s="287">
        <f t="shared" si="110"/>
        <v>796.30081460725842</v>
      </c>
      <c r="F773" s="273">
        <f t="shared" si="111"/>
        <v>2</v>
      </c>
      <c r="H773" s="273">
        <f t="shared" si="112"/>
        <v>720</v>
      </c>
      <c r="J773" s="287">
        <f t="shared" si="113"/>
        <v>30.353230428383291</v>
      </c>
      <c r="L773" s="287">
        <f t="shared" si="114"/>
        <v>-54.244185392741542</v>
      </c>
      <c r="M773" s="344">
        <f t="shared" si="115"/>
        <v>-103.69918539274158</v>
      </c>
      <c r="N773" s="344">
        <f t="shared" si="118"/>
        <v>30.353230428383291</v>
      </c>
      <c r="Q773" s="323">
        <f t="shared" si="116"/>
        <v>796.30081460725842</v>
      </c>
      <c r="R773" s="287">
        <f t="shared" si="117"/>
        <v>30.353230428383291</v>
      </c>
      <c r="T773" s="337"/>
    </row>
    <row r="774" spans="1:20" x14ac:dyDescent="0.25">
      <c r="A774" s="273">
        <v>757</v>
      </c>
      <c r="B774" s="323">
        <f t="shared" si="119"/>
        <v>846.75581460725846</v>
      </c>
      <c r="D774" s="287">
        <f t="shared" si="110"/>
        <v>797.23539794059184</v>
      </c>
      <c r="F774" s="273">
        <f t="shared" si="111"/>
        <v>2</v>
      </c>
      <c r="H774" s="273">
        <f t="shared" si="112"/>
        <v>720</v>
      </c>
      <c r="J774" s="287">
        <f t="shared" si="113"/>
        <v>31.077727795571779</v>
      </c>
      <c r="L774" s="287">
        <f t="shared" si="114"/>
        <v>-53.244185392741542</v>
      </c>
      <c r="M774" s="344">
        <f t="shared" si="115"/>
        <v>-102.76460205940816</v>
      </c>
      <c r="N774" s="344">
        <f t="shared" si="118"/>
        <v>31.077727795571779</v>
      </c>
      <c r="Q774" s="323">
        <f t="shared" si="116"/>
        <v>797.23539794059184</v>
      </c>
      <c r="R774" s="287">
        <f t="shared" si="117"/>
        <v>31.077727795571779</v>
      </c>
      <c r="T774" s="337"/>
    </row>
    <row r="775" spans="1:20" x14ac:dyDescent="0.25">
      <c r="A775" s="273">
        <v>758</v>
      </c>
      <c r="B775" s="323">
        <f t="shared" si="119"/>
        <v>847.75581460725846</v>
      </c>
      <c r="D775" s="287">
        <f t="shared" si="110"/>
        <v>798.16998127392515</v>
      </c>
      <c r="F775" s="273">
        <f t="shared" si="111"/>
        <v>2</v>
      </c>
      <c r="H775" s="273">
        <f t="shared" si="112"/>
        <v>720</v>
      </c>
      <c r="J775" s="287">
        <f t="shared" si="113"/>
        <v>31.792758585816955</v>
      </c>
      <c r="L775" s="287">
        <f t="shared" si="114"/>
        <v>-52.244185392741542</v>
      </c>
      <c r="M775" s="344">
        <f t="shared" si="115"/>
        <v>-101.83001872607485</v>
      </c>
      <c r="N775" s="344">
        <f t="shared" si="118"/>
        <v>31.792758585816955</v>
      </c>
      <c r="Q775" s="323">
        <f t="shared" si="116"/>
        <v>798.16998127392515</v>
      </c>
      <c r="R775" s="287">
        <f t="shared" si="117"/>
        <v>31.792758585816955</v>
      </c>
      <c r="T775" s="337"/>
    </row>
    <row r="776" spans="1:20" x14ac:dyDescent="0.25">
      <c r="A776" s="273">
        <v>759</v>
      </c>
      <c r="B776" s="323">
        <f t="shared" si="119"/>
        <v>848.75581460725846</v>
      </c>
      <c r="D776" s="287">
        <f t="shared" si="110"/>
        <v>799.10456460725845</v>
      </c>
      <c r="F776" s="273">
        <f t="shared" si="111"/>
        <v>2</v>
      </c>
      <c r="H776" s="273">
        <f t="shared" si="112"/>
        <v>720</v>
      </c>
      <c r="J776" s="287">
        <f t="shared" si="113"/>
        <v>32.498104993813598</v>
      </c>
      <c r="L776" s="287">
        <f t="shared" si="114"/>
        <v>-51.244185392741542</v>
      </c>
      <c r="M776" s="344">
        <f t="shared" si="115"/>
        <v>-100.89543539274155</v>
      </c>
      <c r="N776" s="344">
        <f t="shared" si="118"/>
        <v>32.498104993813598</v>
      </c>
      <c r="Q776" s="323">
        <f t="shared" si="116"/>
        <v>799.10456460725845</v>
      </c>
      <c r="R776" s="287">
        <f t="shared" si="117"/>
        <v>32.498104993813598</v>
      </c>
      <c r="T776" s="337"/>
    </row>
    <row r="777" spans="1:20" x14ac:dyDescent="0.25">
      <c r="A777" s="273">
        <v>760</v>
      </c>
      <c r="B777" s="323">
        <f t="shared" si="119"/>
        <v>849.75581460725846</v>
      </c>
      <c r="D777" s="287">
        <f t="shared" si="110"/>
        <v>800.03914794059176</v>
      </c>
      <c r="F777" s="273">
        <f t="shared" si="111"/>
        <v>2</v>
      </c>
      <c r="H777" s="273">
        <f t="shared" si="112"/>
        <v>720</v>
      </c>
      <c r="J777" s="287">
        <f t="shared" si="113"/>
        <v>33.19355216421291</v>
      </c>
      <c r="L777" s="287">
        <f t="shared" si="114"/>
        <v>-50.244185392741542</v>
      </c>
      <c r="M777" s="344">
        <f t="shared" si="115"/>
        <v>-99.960852059408239</v>
      </c>
      <c r="N777" s="344">
        <f t="shared" si="118"/>
        <v>33.19355216421291</v>
      </c>
      <c r="Q777" s="323">
        <f t="shared" si="116"/>
        <v>800.03914794059176</v>
      </c>
      <c r="R777" s="287">
        <f t="shared" si="117"/>
        <v>33.19355216421291</v>
      </c>
      <c r="T777" s="337"/>
    </row>
    <row r="778" spans="1:20" x14ac:dyDescent="0.25">
      <c r="A778" s="273">
        <v>761</v>
      </c>
      <c r="B778" s="323">
        <f t="shared" si="119"/>
        <v>850.75581460725846</v>
      </c>
      <c r="D778" s="287">
        <f t="shared" si="110"/>
        <v>800.97373127392507</v>
      </c>
      <c r="F778" s="273">
        <f t="shared" si="111"/>
        <v>2</v>
      </c>
      <c r="H778" s="273">
        <f t="shared" si="112"/>
        <v>720</v>
      </c>
      <c r="J778" s="287">
        <f t="shared" si="113"/>
        <v>33.878888257069775</v>
      </c>
      <c r="L778" s="287">
        <f t="shared" si="114"/>
        <v>-49.244185392741542</v>
      </c>
      <c r="M778" s="344">
        <f t="shared" si="115"/>
        <v>-99.026268726074932</v>
      </c>
      <c r="N778" s="344">
        <f t="shared" si="118"/>
        <v>33.878888257069775</v>
      </c>
      <c r="Q778" s="323">
        <f t="shared" si="116"/>
        <v>800.97373127392507</v>
      </c>
      <c r="R778" s="287">
        <f t="shared" si="117"/>
        <v>33.878888257069775</v>
      </c>
      <c r="T778" s="337"/>
    </row>
    <row r="779" spans="1:20" x14ac:dyDescent="0.25">
      <c r="A779" s="273">
        <v>762</v>
      </c>
      <c r="B779" s="323">
        <f t="shared" si="119"/>
        <v>851.75581460725846</v>
      </c>
      <c r="D779" s="287">
        <f t="shared" si="110"/>
        <v>801.90831460725849</v>
      </c>
      <c r="F779" s="273">
        <f t="shared" si="111"/>
        <v>2</v>
      </c>
      <c r="H779" s="273">
        <f t="shared" si="112"/>
        <v>720</v>
      </c>
      <c r="J779" s="287">
        <f t="shared" si="113"/>
        <v>34.553904512371439</v>
      </c>
      <c r="L779" s="287">
        <f t="shared" si="114"/>
        <v>-48.244185392741542</v>
      </c>
      <c r="M779" s="344">
        <f t="shared" si="115"/>
        <v>-98.09168539274151</v>
      </c>
      <c r="N779" s="344">
        <f t="shared" si="118"/>
        <v>34.553904512371439</v>
      </c>
      <c r="Q779" s="323">
        <f t="shared" si="116"/>
        <v>801.90831460725849</v>
      </c>
      <c r="R779" s="287">
        <f t="shared" si="117"/>
        <v>34.553904512371439</v>
      </c>
      <c r="T779" s="337"/>
    </row>
    <row r="780" spans="1:20" x14ac:dyDescent="0.25">
      <c r="A780" s="273">
        <v>763</v>
      </c>
      <c r="B780" s="323">
        <f t="shared" si="119"/>
        <v>852.75581460725846</v>
      </c>
      <c r="D780" s="287">
        <f t="shared" si="110"/>
        <v>802.8428979405918</v>
      </c>
      <c r="F780" s="273">
        <f t="shared" si="111"/>
        <v>2</v>
      </c>
      <c r="H780" s="273">
        <f t="shared" si="112"/>
        <v>720</v>
      </c>
      <c r="J780" s="287">
        <f t="shared" si="113"/>
        <v>35.21839531362739</v>
      </c>
      <c r="L780" s="287">
        <f t="shared" si="114"/>
        <v>-47.244185392741542</v>
      </c>
      <c r="M780" s="344">
        <f t="shared" si="115"/>
        <v>-97.157102059408203</v>
      </c>
      <c r="N780" s="344">
        <f t="shared" si="118"/>
        <v>35.21839531362739</v>
      </c>
      <c r="Q780" s="323">
        <f t="shared" si="116"/>
        <v>802.8428979405918</v>
      </c>
      <c r="R780" s="287">
        <f t="shared" si="117"/>
        <v>35.21839531362739</v>
      </c>
      <c r="T780" s="337"/>
    </row>
    <row r="781" spans="1:20" x14ac:dyDescent="0.25">
      <c r="A781" s="273">
        <v>764</v>
      </c>
      <c r="B781" s="323">
        <f t="shared" si="119"/>
        <v>853.75581460725846</v>
      </c>
      <c r="D781" s="287">
        <f t="shared" si="110"/>
        <v>803.7774812739251</v>
      </c>
      <c r="F781" s="273">
        <f t="shared" si="111"/>
        <v>2</v>
      </c>
      <c r="H781" s="273">
        <f t="shared" si="112"/>
        <v>720</v>
      </c>
      <c r="J781" s="287">
        <f t="shared" si="113"/>
        <v>35.872158250502608</v>
      </c>
      <c r="L781" s="287">
        <f t="shared" si="114"/>
        <v>-46.244185392741542</v>
      </c>
      <c r="M781" s="344">
        <f t="shared" si="115"/>
        <v>-96.222518726074895</v>
      </c>
      <c r="N781" s="344">
        <f t="shared" si="118"/>
        <v>35.872158250502608</v>
      </c>
      <c r="Q781" s="323">
        <f t="shared" si="116"/>
        <v>803.7774812739251</v>
      </c>
      <c r="R781" s="287">
        <f t="shared" si="117"/>
        <v>35.872158250502608</v>
      </c>
      <c r="T781" s="337"/>
    </row>
    <row r="782" spans="1:20" x14ac:dyDescent="0.25">
      <c r="A782" s="273">
        <v>765</v>
      </c>
      <c r="B782" s="323">
        <f t="shared" si="119"/>
        <v>854.75581460725846</v>
      </c>
      <c r="D782" s="287">
        <f t="shared" si="110"/>
        <v>804.71206460725841</v>
      </c>
      <c r="F782" s="273">
        <f t="shared" si="111"/>
        <v>2</v>
      </c>
      <c r="H782" s="273">
        <f t="shared" si="112"/>
        <v>720</v>
      </c>
      <c r="J782" s="287">
        <f t="shared" si="113"/>
        <v>36.51499418047333</v>
      </c>
      <c r="L782" s="287">
        <f t="shared" si="114"/>
        <v>-45.244185392741542</v>
      </c>
      <c r="M782" s="344">
        <f t="shared" si="115"/>
        <v>-95.287935392741588</v>
      </c>
      <c r="N782" s="344">
        <f t="shared" si="118"/>
        <v>36.51499418047333</v>
      </c>
      <c r="Q782" s="323">
        <f t="shared" si="116"/>
        <v>804.71206460725841</v>
      </c>
      <c r="R782" s="287">
        <f t="shared" si="117"/>
        <v>36.51499418047333</v>
      </c>
      <c r="T782" s="337"/>
    </row>
    <row r="783" spans="1:20" x14ac:dyDescent="0.25">
      <c r="A783" s="273">
        <v>766</v>
      </c>
      <c r="B783" s="323">
        <f t="shared" si="119"/>
        <v>855.75581460725846</v>
      </c>
      <c r="D783" s="287">
        <f t="shared" si="110"/>
        <v>805.64664794059183</v>
      </c>
      <c r="F783" s="273">
        <f t="shared" si="111"/>
        <v>2</v>
      </c>
      <c r="H783" s="273">
        <f t="shared" si="112"/>
        <v>720</v>
      </c>
      <c r="J783" s="287">
        <f t="shared" si="113"/>
        <v>37.146707289487921</v>
      </c>
      <c r="L783" s="287">
        <f t="shared" si="114"/>
        <v>-44.244185392741542</v>
      </c>
      <c r="M783" s="344">
        <f t="shared" si="115"/>
        <v>-94.353352059408166</v>
      </c>
      <c r="N783" s="344">
        <f t="shared" si="118"/>
        <v>37.146707289487921</v>
      </c>
      <c r="Q783" s="323">
        <f t="shared" si="116"/>
        <v>805.64664794059183</v>
      </c>
      <c r="R783" s="287">
        <f t="shared" si="117"/>
        <v>37.146707289487921</v>
      </c>
      <c r="T783" s="337"/>
    </row>
    <row r="784" spans="1:20" x14ac:dyDescent="0.25">
      <c r="A784" s="273">
        <v>767</v>
      </c>
      <c r="B784" s="323">
        <f t="shared" si="119"/>
        <v>856.75581460725846</v>
      </c>
      <c r="D784" s="287">
        <f t="shared" si="110"/>
        <v>806.58123127392514</v>
      </c>
      <c r="F784" s="273">
        <f t="shared" si="111"/>
        <v>2</v>
      </c>
      <c r="H784" s="273">
        <f t="shared" si="112"/>
        <v>720</v>
      </c>
      <c r="J784" s="287">
        <f t="shared" si="113"/>
        <v>37.767105151613961</v>
      </c>
      <c r="L784" s="287">
        <f t="shared" si="114"/>
        <v>-43.244185392741542</v>
      </c>
      <c r="M784" s="344">
        <f t="shared" si="115"/>
        <v>-93.418768726074859</v>
      </c>
      <c r="N784" s="344">
        <f t="shared" si="118"/>
        <v>37.767105151613961</v>
      </c>
      <c r="Q784" s="323">
        <f t="shared" si="116"/>
        <v>806.58123127392514</v>
      </c>
      <c r="R784" s="287">
        <f t="shared" si="117"/>
        <v>37.767105151613961</v>
      </c>
      <c r="T784" s="337"/>
    </row>
    <row r="785" spans="1:20" x14ac:dyDescent="0.25">
      <c r="A785" s="273">
        <v>768</v>
      </c>
      <c r="B785" s="323">
        <f t="shared" si="119"/>
        <v>857.75581460725846</v>
      </c>
      <c r="D785" s="287">
        <f t="shared" ref="D785:D848" si="120">B785-A785/360*$E$11</f>
        <v>807.51581460725845</v>
      </c>
      <c r="F785" s="273">
        <f t="shared" ref="F785:F848" si="121">INT(B785/360)</f>
        <v>2</v>
      </c>
      <c r="H785" s="273">
        <f t="shared" ref="H785:H848" si="122">F785*360</f>
        <v>720</v>
      </c>
      <c r="J785" s="287">
        <f t="shared" ref="J785:J848" si="123">SIN(RADIANS(A785))*$E$7</f>
        <v>38.375998787652662</v>
      </c>
      <c r="L785" s="287">
        <f t="shared" ref="L785:L848" si="124">B785-H785-180</f>
        <v>-42.244185392741542</v>
      </c>
      <c r="M785" s="344">
        <f t="shared" ref="M785:M848" si="125">D785-INT(D785/360)*360-180</f>
        <v>-92.484185392741551</v>
      </c>
      <c r="N785" s="344">
        <f t="shared" si="118"/>
        <v>38.375998787652662</v>
      </c>
      <c r="Q785" s="323">
        <f t="shared" ref="Q785:Q848" si="126">D785</f>
        <v>807.51581460725845</v>
      </c>
      <c r="R785" s="287">
        <f t="shared" ref="R785:R848" si="127">N785</f>
        <v>38.375998787652662</v>
      </c>
      <c r="T785" s="337"/>
    </row>
    <row r="786" spans="1:20" x14ac:dyDescent="0.25">
      <c r="A786" s="273">
        <v>769</v>
      </c>
      <c r="B786" s="323">
        <f t="shared" si="119"/>
        <v>858.75581460725846</v>
      </c>
      <c r="D786" s="287">
        <f t="shared" si="120"/>
        <v>808.45039794059176</v>
      </c>
      <c r="F786" s="273">
        <f t="shared" si="121"/>
        <v>2</v>
      </c>
      <c r="H786" s="273">
        <f t="shared" si="122"/>
        <v>720</v>
      </c>
      <c r="J786" s="287">
        <f t="shared" si="123"/>
        <v>38.973202722703931</v>
      </c>
      <c r="L786" s="287">
        <f t="shared" si="124"/>
        <v>-41.244185392741542</v>
      </c>
      <c r="M786" s="344">
        <f t="shared" si="125"/>
        <v>-91.549602059408244</v>
      </c>
      <c r="N786" s="344">
        <f t="shared" ref="N786:N849" si="128">J786</f>
        <v>38.973202722703931</v>
      </c>
      <c r="Q786" s="323">
        <f t="shared" si="126"/>
        <v>808.45039794059176</v>
      </c>
      <c r="R786" s="287">
        <f t="shared" si="127"/>
        <v>38.973202722703931</v>
      </c>
      <c r="T786" s="337"/>
    </row>
    <row r="787" spans="1:20" x14ac:dyDescent="0.25">
      <c r="A787" s="273">
        <v>770</v>
      </c>
      <c r="B787" s="323">
        <f t="shared" ref="B787:B850" si="129">$B$17+A787</f>
        <v>859.75581460725846</v>
      </c>
      <c r="D787" s="287">
        <f t="shared" si="120"/>
        <v>809.38498127392518</v>
      </c>
      <c r="F787" s="273">
        <f t="shared" si="121"/>
        <v>2</v>
      </c>
      <c r="H787" s="273">
        <f t="shared" si="122"/>
        <v>720</v>
      </c>
      <c r="J787" s="287">
        <f t="shared" si="123"/>
        <v>39.558535042664033</v>
      </c>
      <c r="L787" s="287">
        <f t="shared" si="124"/>
        <v>-40.244185392741542</v>
      </c>
      <c r="M787" s="344">
        <f t="shared" si="125"/>
        <v>-90.615018726074823</v>
      </c>
      <c r="N787" s="344">
        <f t="shared" si="128"/>
        <v>39.558535042664033</v>
      </c>
      <c r="Q787" s="323">
        <f t="shared" si="126"/>
        <v>809.38498127392518</v>
      </c>
      <c r="R787" s="287">
        <f t="shared" si="127"/>
        <v>39.558535042664033</v>
      </c>
      <c r="T787" s="337"/>
    </row>
    <row r="788" spans="1:20" x14ac:dyDescent="0.25">
      <c r="A788" s="273">
        <v>771</v>
      </c>
      <c r="B788" s="323">
        <f t="shared" si="129"/>
        <v>860.75581460725846</v>
      </c>
      <c r="D788" s="287">
        <f t="shared" si="120"/>
        <v>810.31956460725849</v>
      </c>
      <c r="F788" s="273">
        <f t="shared" si="121"/>
        <v>2</v>
      </c>
      <c r="H788" s="273">
        <f t="shared" si="122"/>
        <v>720</v>
      </c>
      <c r="J788" s="287">
        <f t="shared" si="123"/>
        <v>40.13181744963795</v>
      </c>
      <c r="L788" s="287">
        <f t="shared" si="124"/>
        <v>-39.244185392741542</v>
      </c>
      <c r="M788" s="344">
        <f t="shared" si="125"/>
        <v>-89.680435392741515</v>
      </c>
      <c r="N788" s="344">
        <f t="shared" si="128"/>
        <v>40.13181744963795</v>
      </c>
      <c r="Q788" s="323">
        <f t="shared" si="126"/>
        <v>810.31956460725849</v>
      </c>
      <c r="R788" s="287">
        <f t="shared" si="127"/>
        <v>40.13181744963795</v>
      </c>
      <c r="T788" s="337"/>
    </row>
    <row r="789" spans="1:20" x14ac:dyDescent="0.25">
      <c r="A789" s="273">
        <v>772</v>
      </c>
      <c r="B789" s="323">
        <f t="shared" si="129"/>
        <v>861.75581460725846</v>
      </c>
      <c r="D789" s="287">
        <f t="shared" si="120"/>
        <v>811.25414794059179</v>
      </c>
      <c r="F789" s="273">
        <f t="shared" si="121"/>
        <v>2</v>
      </c>
      <c r="H789" s="273">
        <f t="shared" si="122"/>
        <v>720</v>
      </c>
      <c r="J789" s="287">
        <f t="shared" si="123"/>
        <v>40.692875316251119</v>
      </c>
      <c r="L789" s="287">
        <f t="shared" si="124"/>
        <v>-38.244185392741542</v>
      </c>
      <c r="M789" s="344">
        <f t="shared" si="125"/>
        <v>-88.745852059408207</v>
      </c>
      <c r="N789" s="344">
        <f t="shared" si="128"/>
        <v>40.692875316251119</v>
      </c>
      <c r="Q789" s="323">
        <f t="shared" si="126"/>
        <v>811.25414794059179</v>
      </c>
      <c r="R789" s="287">
        <f t="shared" si="127"/>
        <v>40.692875316251119</v>
      </c>
      <c r="T789" s="337"/>
    </row>
    <row r="790" spans="1:20" x14ac:dyDescent="0.25">
      <c r="A790" s="273">
        <v>773</v>
      </c>
      <c r="B790" s="323">
        <f t="shared" si="129"/>
        <v>862.75581460725846</v>
      </c>
      <c r="D790" s="287">
        <f t="shared" si="120"/>
        <v>812.1887312739251</v>
      </c>
      <c r="F790" s="273">
        <f t="shared" si="121"/>
        <v>2</v>
      </c>
      <c r="H790" s="273">
        <f t="shared" si="122"/>
        <v>720</v>
      </c>
      <c r="J790" s="287">
        <f t="shared" si="123"/>
        <v>41.241537738842219</v>
      </c>
      <c r="L790" s="287">
        <f t="shared" si="124"/>
        <v>-37.244185392741542</v>
      </c>
      <c r="M790" s="344">
        <f t="shared" si="125"/>
        <v>-87.8112687260749</v>
      </c>
      <c r="N790" s="344">
        <f t="shared" si="128"/>
        <v>41.241537738842219</v>
      </c>
      <c r="Q790" s="323">
        <f t="shared" si="126"/>
        <v>812.1887312739251</v>
      </c>
      <c r="R790" s="287">
        <f t="shared" si="127"/>
        <v>41.241537738842219</v>
      </c>
      <c r="T790" s="337"/>
    </row>
    <row r="791" spans="1:20" x14ac:dyDescent="0.25">
      <c r="A791" s="273">
        <v>774</v>
      </c>
      <c r="B791" s="323">
        <f t="shared" si="129"/>
        <v>863.75581460725846</v>
      </c>
      <c r="D791" s="287">
        <f t="shared" si="120"/>
        <v>813.12331460725841</v>
      </c>
      <c r="F791" s="273">
        <f t="shared" si="121"/>
        <v>2</v>
      </c>
      <c r="H791" s="273">
        <f t="shared" si="122"/>
        <v>720</v>
      </c>
      <c r="J791" s="287">
        <f t="shared" si="123"/>
        <v>41.777637589522271</v>
      </c>
      <c r="L791" s="287">
        <f t="shared" si="124"/>
        <v>-36.244185392741542</v>
      </c>
      <c r="M791" s="344">
        <f t="shared" si="125"/>
        <v>-86.876685392741592</v>
      </c>
      <c r="N791" s="344">
        <f t="shared" si="128"/>
        <v>41.777637589522271</v>
      </c>
      <c r="Q791" s="323">
        <f t="shared" si="126"/>
        <v>813.12331460725841</v>
      </c>
      <c r="R791" s="287">
        <f t="shared" si="127"/>
        <v>41.777637589522271</v>
      </c>
      <c r="T791" s="337"/>
    </row>
    <row r="792" spans="1:20" x14ac:dyDescent="0.25">
      <c r="A792" s="273">
        <v>775</v>
      </c>
      <c r="B792" s="323">
        <f t="shared" si="129"/>
        <v>864.75581460725846</v>
      </c>
      <c r="D792" s="287">
        <f t="shared" si="120"/>
        <v>814.05789794059183</v>
      </c>
      <c r="F792" s="273">
        <f t="shared" si="121"/>
        <v>2</v>
      </c>
      <c r="H792" s="273">
        <f t="shared" si="122"/>
        <v>720</v>
      </c>
      <c r="J792" s="287">
        <f t="shared" si="123"/>
        <v>42.301011567083542</v>
      </c>
      <c r="L792" s="287">
        <f t="shared" si="124"/>
        <v>-35.244185392741542</v>
      </c>
      <c r="M792" s="344">
        <f t="shared" si="125"/>
        <v>-85.942102059408171</v>
      </c>
      <c r="N792" s="344">
        <f t="shared" si="128"/>
        <v>42.301011567083542</v>
      </c>
      <c r="Q792" s="323">
        <f t="shared" si="126"/>
        <v>814.05789794059183</v>
      </c>
      <c r="R792" s="287">
        <f t="shared" si="127"/>
        <v>42.301011567083542</v>
      </c>
      <c r="T792" s="337"/>
    </row>
    <row r="793" spans="1:20" x14ac:dyDescent="0.25">
      <c r="A793" s="273">
        <v>776</v>
      </c>
      <c r="B793" s="323">
        <f t="shared" si="129"/>
        <v>865.75581460725846</v>
      </c>
      <c r="D793" s="287">
        <f t="shared" si="120"/>
        <v>814.99248127392514</v>
      </c>
      <c r="F793" s="273">
        <f t="shared" si="121"/>
        <v>2</v>
      </c>
      <c r="H793" s="273">
        <f t="shared" si="122"/>
        <v>720</v>
      </c>
      <c r="J793" s="287">
        <f t="shared" si="123"/>
        <v>42.811500246742327</v>
      </c>
      <c r="L793" s="287">
        <f t="shared" si="124"/>
        <v>-34.244185392741542</v>
      </c>
      <c r="M793" s="344">
        <f t="shared" si="125"/>
        <v>-85.007518726074863</v>
      </c>
      <c r="N793" s="344">
        <f t="shared" si="128"/>
        <v>42.811500246742327</v>
      </c>
      <c r="Q793" s="323">
        <f t="shared" si="126"/>
        <v>814.99248127392514</v>
      </c>
      <c r="R793" s="287">
        <f t="shared" si="127"/>
        <v>42.811500246742327</v>
      </c>
      <c r="T793" s="337"/>
    </row>
    <row r="794" spans="1:20" x14ac:dyDescent="0.25">
      <c r="A794" s="273">
        <v>777</v>
      </c>
      <c r="B794" s="323">
        <f t="shared" si="129"/>
        <v>866.75581460725846</v>
      </c>
      <c r="D794" s="287">
        <f t="shared" si="120"/>
        <v>815.92706460725844</v>
      </c>
      <c r="F794" s="273">
        <f t="shared" si="121"/>
        <v>2</v>
      </c>
      <c r="H794" s="273">
        <f t="shared" si="122"/>
        <v>720</v>
      </c>
      <c r="J794" s="287">
        <f t="shared" si="123"/>
        <v>43.308948128701694</v>
      </c>
      <c r="L794" s="287">
        <f t="shared" si="124"/>
        <v>-33.244185392741542</v>
      </c>
      <c r="M794" s="344">
        <f t="shared" si="125"/>
        <v>-84.072935392741556</v>
      </c>
      <c r="N794" s="344">
        <f t="shared" si="128"/>
        <v>43.308948128701694</v>
      </c>
      <c r="Q794" s="323">
        <f t="shared" si="126"/>
        <v>815.92706460725844</v>
      </c>
      <c r="R794" s="287">
        <f t="shared" si="127"/>
        <v>43.308948128701694</v>
      </c>
      <c r="T794" s="337"/>
    </row>
    <row r="795" spans="1:20" x14ac:dyDescent="0.25">
      <c r="A795" s="273">
        <v>778</v>
      </c>
      <c r="B795" s="323">
        <f t="shared" si="129"/>
        <v>867.75581460725846</v>
      </c>
      <c r="D795" s="287">
        <f t="shared" si="120"/>
        <v>816.86164794059175</v>
      </c>
      <c r="F795" s="273">
        <f t="shared" si="121"/>
        <v>2</v>
      </c>
      <c r="H795" s="273">
        <f t="shared" si="122"/>
        <v>720</v>
      </c>
      <c r="J795" s="287">
        <f t="shared" si="123"/>
        <v>43.793203685517845</v>
      </c>
      <c r="L795" s="287">
        <f t="shared" si="124"/>
        <v>-32.244185392741542</v>
      </c>
      <c r="M795" s="344">
        <f t="shared" si="125"/>
        <v>-83.138352059408248</v>
      </c>
      <c r="N795" s="344">
        <f t="shared" si="128"/>
        <v>43.793203685517845</v>
      </c>
      <c r="Q795" s="323">
        <f t="shared" si="126"/>
        <v>816.86164794059175</v>
      </c>
      <c r="R795" s="287">
        <f t="shared" si="127"/>
        <v>43.793203685517845</v>
      </c>
      <c r="T795" s="337"/>
    </row>
    <row r="796" spans="1:20" x14ac:dyDescent="0.25">
      <c r="A796" s="273">
        <v>779</v>
      </c>
      <c r="B796" s="323">
        <f t="shared" si="129"/>
        <v>868.75581460725846</v>
      </c>
      <c r="D796" s="287">
        <f t="shared" si="120"/>
        <v>817.79623127392517</v>
      </c>
      <c r="F796" s="273">
        <f t="shared" si="121"/>
        <v>2</v>
      </c>
      <c r="H796" s="273">
        <f t="shared" si="122"/>
        <v>720</v>
      </c>
      <c r="J796" s="287">
        <f t="shared" si="123"/>
        <v>44.264119408257066</v>
      </c>
      <c r="L796" s="287">
        <f t="shared" si="124"/>
        <v>-31.244185392741542</v>
      </c>
      <c r="M796" s="344">
        <f t="shared" si="125"/>
        <v>-82.203768726074827</v>
      </c>
      <c r="N796" s="344">
        <f t="shared" si="128"/>
        <v>44.264119408257066</v>
      </c>
      <c r="Q796" s="323">
        <f t="shared" si="126"/>
        <v>817.79623127392517</v>
      </c>
      <c r="R796" s="287">
        <f t="shared" si="127"/>
        <v>44.264119408257066</v>
      </c>
      <c r="T796" s="337"/>
    </row>
    <row r="797" spans="1:20" x14ac:dyDescent="0.25">
      <c r="A797" s="273">
        <v>780</v>
      </c>
      <c r="B797" s="323">
        <f t="shared" si="129"/>
        <v>869.75581460725846</v>
      </c>
      <c r="D797" s="287">
        <f t="shared" si="120"/>
        <v>818.73081460725848</v>
      </c>
      <c r="F797" s="273">
        <f t="shared" si="121"/>
        <v>2</v>
      </c>
      <c r="H797" s="273">
        <f t="shared" si="122"/>
        <v>720</v>
      </c>
      <c r="J797" s="287">
        <f t="shared" si="123"/>
        <v>44.721551851428416</v>
      </c>
      <c r="L797" s="287">
        <f t="shared" si="124"/>
        <v>-30.244185392741542</v>
      </c>
      <c r="M797" s="344">
        <f t="shared" si="125"/>
        <v>-81.26918539274152</v>
      </c>
      <c r="N797" s="344">
        <f t="shared" si="128"/>
        <v>44.721551851428416</v>
      </c>
      <c r="Q797" s="323">
        <f t="shared" si="126"/>
        <v>818.73081460725848</v>
      </c>
      <c r="R797" s="287">
        <f t="shared" si="127"/>
        <v>44.721551851428416</v>
      </c>
      <c r="T797" s="337"/>
    </row>
    <row r="798" spans="1:20" x14ac:dyDescent="0.25">
      <c r="A798" s="273">
        <v>781</v>
      </c>
      <c r="B798" s="323">
        <f t="shared" si="129"/>
        <v>870.75581460725846</v>
      </c>
      <c r="D798" s="287">
        <f t="shared" si="120"/>
        <v>819.66539794059179</v>
      </c>
      <c r="F798" s="273">
        <f t="shared" si="121"/>
        <v>2</v>
      </c>
      <c r="H798" s="273">
        <f t="shared" si="122"/>
        <v>720</v>
      </c>
      <c r="J798" s="287">
        <f t="shared" si="123"/>
        <v>45.165361676678373</v>
      </c>
      <c r="L798" s="287">
        <f t="shared" si="124"/>
        <v>-29.244185392741542</v>
      </c>
      <c r="M798" s="344">
        <f t="shared" si="125"/>
        <v>-80.334602059408212</v>
      </c>
      <c r="N798" s="344">
        <f t="shared" si="128"/>
        <v>45.165361676678373</v>
      </c>
      <c r="Q798" s="323">
        <f t="shared" si="126"/>
        <v>819.66539794059179</v>
      </c>
      <c r="R798" s="287">
        <f t="shared" si="127"/>
        <v>45.165361676678373</v>
      </c>
      <c r="T798" s="337"/>
    </row>
    <row r="799" spans="1:20" x14ac:dyDescent="0.25">
      <c r="A799" s="273">
        <v>782</v>
      </c>
      <c r="B799" s="323">
        <f t="shared" si="129"/>
        <v>871.75581460725846</v>
      </c>
      <c r="D799" s="287">
        <f t="shared" si="120"/>
        <v>820.5999812739251</v>
      </c>
      <c r="F799" s="273">
        <f t="shared" si="121"/>
        <v>2</v>
      </c>
      <c r="H799" s="273">
        <f t="shared" si="122"/>
        <v>720</v>
      </c>
      <c r="J799" s="287">
        <f t="shared" si="123"/>
        <v>45.595413695234981</v>
      </c>
      <c r="L799" s="287">
        <f t="shared" si="124"/>
        <v>-28.244185392741542</v>
      </c>
      <c r="M799" s="344">
        <f t="shared" si="125"/>
        <v>-79.400018726074904</v>
      </c>
      <c r="N799" s="344">
        <f t="shared" si="128"/>
        <v>45.595413695234981</v>
      </c>
      <c r="Q799" s="323">
        <f t="shared" si="126"/>
        <v>820.5999812739251</v>
      </c>
      <c r="R799" s="287">
        <f t="shared" si="127"/>
        <v>45.595413695234981</v>
      </c>
      <c r="T799" s="337"/>
    </row>
    <row r="800" spans="1:20" x14ac:dyDescent="0.25">
      <c r="A800" s="273">
        <v>783</v>
      </c>
      <c r="B800" s="323">
        <f t="shared" si="129"/>
        <v>872.75581460725846</v>
      </c>
      <c r="D800" s="287">
        <f t="shared" si="120"/>
        <v>821.53456460725852</v>
      </c>
      <c r="F800" s="273">
        <f t="shared" si="121"/>
        <v>2</v>
      </c>
      <c r="H800" s="273">
        <f t="shared" si="122"/>
        <v>720</v>
      </c>
      <c r="J800" s="287">
        <f t="shared" si="123"/>
        <v>46.011576909087324</v>
      </c>
      <c r="L800" s="287">
        <f t="shared" si="124"/>
        <v>-27.244185392741542</v>
      </c>
      <c r="M800" s="344">
        <f t="shared" si="125"/>
        <v>-78.465435392741483</v>
      </c>
      <c r="N800" s="344">
        <f t="shared" si="128"/>
        <v>46.011576909087324</v>
      </c>
      <c r="Q800" s="323">
        <f t="shared" si="126"/>
        <v>821.53456460725852</v>
      </c>
      <c r="R800" s="287">
        <f t="shared" si="127"/>
        <v>46.011576909087324</v>
      </c>
      <c r="T800" s="337"/>
    </row>
    <row r="801" spans="1:20" x14ac:dyDescent="0.25">
      <c r="A801" s="273">
        <v>784</v>
      </c>
      <c r="B801" s="323">
        <f t="shared" si="129"/>
        <v>873.75581460725846</v>
      </c>
      <c r="D801" s="287">
        <f t="shared" si="120"/>
        <v>822.46914794059182</v>
      </c>
      <c r="F801" s="273">
        <f t="shared" si="121"/>
        <v>2</v>
      </c>
      <c r="H801" s="273">
        <f t="shared" si="122"/>
        <v>720</v>
      </c>
      <c r="J801" s="287">
        <f t="shared" si="123"/>
        <v>46.413724550888972</v>
      </c>
      <c r="L801" s="287">
        <f t="shared" si="124"/>
        <v>-26.244185392741542</v>
      </c>
      <c r="M801" s="344">
        <f t="shared" si="125"/>
        <v>-77.530852059408176</v>
      </c>
      <c r="N801" s="344">
        <f t="shared" si="128"/>
        <v>46.413724550888972</v>
      </c>
      <c r="Q801" s="323">
        <f t="shared" si="126"/>
        <v>822.46914794059182</v>
      </c>
      <c r="R801" s="287">
        <f t="shared" si="127"/>
        <v>46.413724550888972</v>
      </c>
      <c r="T801" s="337"/>
    </row>
    <row r="802" spans="1:20" x14ac:dyDescent="0.25">
      <c r="A802" s="273">
        <v>785</v>
      </c>
      <c r="B802" s="323">
        <f t="shared" si="129"/>
        <v>874.75581460725846</v>
      </c>
      <c r="D802" s="287">
        <f t="shared" si="120"/>
        <v>823.40373127392513</v>
      </c>
      <c r="F802" s="273">
        <f t="shared" si="121"/>
        <v>2</v>
      </c>
      <c r="H802" s="273">
        <f t="shared" si="122"/>
        <v>720</v>
      </c>
      <c r="J802" s="287">
        <f t="shared" si="123"/>
        <v>46.801734122572604</v>
      </c>
      <c r="L802" s="287">
        <f t="shared" si="124"/>
        <v>-25.244185392741542</v>
      </c>
      <c r="M802" s="344">
        <f t="shared" si="125"/>
        <v>-76.596268726074868</v>
      </c>
      <c r="N802" s="344">
        <f t="shared" si="128"/>
        <v>46.801734122572604</v>
      </c>
      <c r="Q802" s="323">
        <f t="shared" si="126"/>
        <v>823.40373127392513</v>
      </c>
      <c r="R802" s="287">
        <f t="shared" si="127"/>
        <v>46.801734122572604</v>
      </c>
      <c r="T802" s="337"/>
    </row>
    <row r="803" spans="1:20" x14ac:dyDescent="0.25">
      <c r="A803" s="273">
        <v>786</v>
      </c>
      <c r="B803" s="323">
        <f t="shared" si="129"/>
        <v>875.75581460725846</v>
      </c>
      <c r="D803" s="287">
        <f t="shared" si="120"/>
        <v>824.33831460725844</v>
      </c>
      <c r="F803" s="273">
        <f t="shared" si="121"/>
        <v>2</v>
      </c>
      <c r="H803" s="273">
        <f t="shared" si="122"/>
        <v>720</v>
      </c>
      <c r="J803" s="287">
        <f t="shared" si="123"/>
        <v>47.175487432663928</v>
      </c>
      <c r="L803" s="287">
        <f t="shared" si="124"/>
        <v>-24.244185392741542</v>
      </c>
      <c r="M803" s="344">
        <f t="shared" si="125"/>
        <v>-75.66168539274156</v>
      </c>
      <c r="N803" s="344">
        <f t="shared" si="128"/>
        <v>47.175487432663928</v>
      </c>
      <c r="Q803" s="323">
        <f t="shared" si="126"/>
        <v>824.33831460725844</v>
      </c>
      <c r="R803" s="287">
        <f t="shared" si="127"/>
        <v>47.175487432663928</v>
      </c>
      <c r="T803" s="337"/>
    </row>
    <row r="804" spans="1:20" x14ac:dyDescent="0.25">
      <c r="A804" s="273">
        <v>787</v>
      </c>
      <c r="B804" s="323">
        <f t="shared" si="129"/>
        <v>876.75581460725846</v>
      </c>
      <c r="D804" s="287">
        <f t="shared" si="120"/>
        <v>825.27289794059175</v>
      </c>
      <c r="F804" s="273">
        <f t="shared" si="121"/>
        <v>2</v>
      </c>
      <c r="H804" s="273">
        <f t="shared" si="122"/>
        <v>720</v>
      </c>
      <c r="J804" s="287">
        <f t="shared" si="123"/>
        <v>47.534870632284012</v>
      </c>
      <c r="L804" s="287">
        <f t="shared" si="124"/>
        <v>-23.244185392741542</v>
      </c>
      <c r="M804" s="344">
        <f t="shared" si="125"/>
        <v>-74.727102059408253</v>
      </c>
      <c r="N804" s="344">
        <f t="shared" si="128"/>
        <v>47.534870632284012</v>
      </c>
      <c r="Q804" s="323">
        <f t="shared" si="126"/>
        <v>825.27289794059175</v>
      </c>
      <c r="R804" s="287">
        <f t="shared" si="127"/>
        <v>47.534870632284012</v>
      </c>
      <c r="T804" s="337"/>
    </row>
    <row r="805" spans="1:20" x14ac:dyDescent="0.25">
      <c r="A805" s="273">
        <v>788</v>
      </c>
      <c r="B805" s="323">
        <f t="shared" si="129"/>
        <v>877.75581460725846</v>
      </c>
      <c r="D805" s="287">
        <f t="shared" si="120"/>
        <v>826.20748127392517</v>
      </c>
      <c r="F805" s="273">
        <f t="shared" si="121"/>
        <v>2</v>
      </c>
      <c r="H805" s="273">
        <f t="shared" si="122"/>
        <v>720</v>
      </c>
      <c r="J805" s="287">
        <f t="shared" si="123"/>
        <v>47.879774249828905</v>
      </c>
      <c r="L805" s="287">
        <f t="shared" si="124"/>
        <v>-22.244185392741542</v>
      </c>
      <c r="M805" s="344">
        <f t="shared" si="125"/>
        <v>-73.792518726074832</v>
      </c>
      <c r="N805" s="344">
        <f t="shared" si="128"/>
        <v>47.879774249828905</v>
      </c>
      <c r="Q805" s="323">
        <f t="shared" si="126"/>
        <v>826.20748127392517</v>
      </c>
      <c r="R805" s="287">
        <f t="shared" si="127"/>
        <v>47.879774249828905</v>
      </c>
      <c r="T805" s="337"/>
    </row>
    <row r="806" spans="1:20" x14ac:dyDescent="0.25">
      <c r="A806" s="273">
        <v>789</v>
      </c>
      <c r="B806" s="323">
        <f t="shared" si="129"/>
        <v>878.75581460725846</v>
      </c>
      <c r="D806" s="287">
        <f t="shared" si="120"/>
        <v>827.14206460725848</v>
      </c>
      <c r="F806" s="273">
        <f t="shared" si="121"/>
        <v>2</v>
      </c>
      <c r="H806" s="273">
        <f t="shared" si="122"/>
        <v>720</v>
      </c>
      <c r="J806" s="287">
        <f t="shared" si="123"/>
        <v>48.210093224315479</v>
      </c>
      <c r="L806" s="287">
        <f t="shared" si="124"/>
        <v>-21.244185392741542</v>
      </c>
      <c r="M806" s="344">
        <f t="shared" si="125"/>
        <v>-72.857935392741524</v>
      </c>
      <c r="N806" s="344">
        <f t="shared" si="128"/>
        <v>48.210093224315479</v>
      </c>
      <c r="Q806" s="323">
        <f t="shared" si="126"/>
        <v>827.14206460725848</v>
      </c>
      <c r="R806" s="287">
        <f t="shared" si="127"/>
        <v>48.210093224315479</v>
      </c>
      <c r="T806" s="337"/>
    </row>
    <row r="807" spans="1:20" x14ac:dyDescent="0.25">
      <c r="A807" s="273">
        <v>790</v>
      </c>
      <c r="B807" s="323">
        <f t="shared" si="129"/>
        <v>879.75581460725846</v>
      </c>
      <c r="D807" s="287">
        <f t="shared" si="120"/>
        <v>828.07664794059178</v>
      </c>
      <c r="F807" s="273">
        <f t="shared" si="121"/>
        <v>2</v>
      </c>
      <c r="H807" s="273">
        <f t="shared" si="122"/>
        <v>720</v>
      </c>
      <c r="J807" s="287">
        <f t="shared" si="123"/>
        <v>48.525726937384306</v>
      </c>
      <c r="L807" s="287">
        <f t="shared" si="124"/>
        <v>-20.244185392741542</v>
      </c>
      <c r="M807" s="344">
        <f t="shared" si="125"/>
        <v>-71.923352059408217</v>
      </c>
      <c r="N807" s="344">
        <f t="shared" si="128"/>
        <v>48.525726937384306</v>
      </c>
      <c r="Q807" s="323">
        <f t="shared" si="126"/>
        <v>828.07664794059178</v>
      </c>
      <c r="R807" s="287">
        <f t="shared" si="127"/>
        <v>48.525726937384306</v>
      </c>
      <c r="T807" s="337"/>
    </row>
    <row r="808" spans="1:20" x14ac:dyDescent="0.25">
      <c r="A808" s="273">
        <v>791</v>
      </c>
      <c r="B808" s="323">
        <f t="shared" si="129"/>
        <v>880.75581460725846</v>
      </c>
      <c r="D808" s="287">
        <f t="shared" si="120"/>
        <v>829.01123127392509</v>
      </c>
      <c r="F808" s="273">
        <f t="shared" si="121"/>
        <v>2</v>
      </c>
      <c r="H808" s="273">
        <f t="shared" si="122"/>
        <v>720</v>
      </c>
      <c r="J808" s="287">
        <f t="shared" si="123"/>
        <v>48.826579243948729</v>
      </c>
      <c r="L808" s="287">
        <f t="shared" si="124"/>
        <v>-19.244185392741542</v>
      </c>
      <c r="M808" s="344">
        <f t="shared" si="125"/>
        <v>-70.988768726074909</v>
      </c>
      <c r="N808" s="344">
        <f t="shared" si="128"/>
        <v>48.826579243948729</v>
      </c>
      <c r="Q808" s="323">
        <f t="shared" si="126"/>
        <v>829.01123127392509</v>
      </c>
      <c r="R808" s="287">
        <f t="shared" si="127"/>
        <v>48.826579243948729</v>
      </c>
      <c r="T808" s="337"/>
    </row>
    <row r="809" spans="1:20" x14ac:dyDescent="0.25">
      <c r="A809" s="273">
        <v>792</v>
      </c>
      <c r="B809" s="323">
        <f t="shared" si="129"/>
        <v>881.75581460725846</v>
      </c>
      <c r="D809" s="287">
        <f t="shared" si="120"/>
        <v>829.9458146072584</v>
      </c>
      <c r="F809" s="273">
        <f t="shared" si="121"/>
        <v>2</v>
      </c>
      <c r="H809" s="273">
        <f t="shared" si="122"/>
        <v>720</v>
      </c>
      <c r="J809" s="287">
        <f t="shared" si="123"/>
        <v>49.112558501481722</v>
      </c>
      <c r="L809" s="287">
        <f t="shared" si="124"/>
        <v>-18.244185392741542</v>
      </c>
      <c r="M809" s="344">
        <f t="shared" si="125"/>
        <v>-70.054185392741601</v>
      </c>
      <c r="N809" s="344">
        <f t="shared" si="128"/>
        <v>49.112558501481722</v>
      </c>
      <c r="Q809" s="323">
        <f t="shared" si="126"/>
        <v>829.9458146072584</v>
      </c>
      <c r="R809" s="287">
        <f t="shared" si="127"/>
        <v>49.112558501481722</v>
      </c>
      <c r="T809" s="337"/>
    </row>
    <row r="810" spans="1:20" x14ac:dyDescent="0.25">
      <c r="A810" s="273">
        <v>793</v>
      </c>
      <c r="B810" s="323">
        <f t="shared" si="129"/>
        <v>882.75581460725846</v>
      </c>
      <c r="D810" s="287">
        <f t="shared" si="120"/>
        <v>830.88039794059182</v>
      </c>
      <c r="F810" s="273">
        <f t="shared" si="121"/>
        <v>2</v>
      </c>
      <c r="H810" s="273">
        <f t="shared" si="122"/>
        <v>720</v>
      </c>
      <c r="J810" s="287">
        <f t="shared" si="123"/>
        <v>49.383577597931158</v>
      </c>
      <c r="L810" s="287">
        <f t="shared" si="124"/>
        <v>-17.244185392741542</v>
      </c>
      <c r="M810" s="344">
        <f t="shared" si="125"/>
        <v>-69.11960205940818</v>
      </c>
      <c r="N810" s="344">
        <f t="shared" si="128"/>
        <v>49.383577597931158</v>
      </c>
      <c r="Q810" s="323">
        <f t="shared" si="126"/>
        <v>830.88039794059182</v>
      </c>
      <c r="R810" s="287">
        <f t="shared" si="127"/>
        <v>49.383577597931158</v>
      </c>
      <c r="T810" s="337"/>
    </row>
    <row r="811" spans="1:20" x14ac:dyDescent="0.25">
      <c r="A811" s="273">
        <v>794</v>
      </c>
      <c r="B811" s="323">
        <f t="shared" si="129"/>
        <v>883.75581460725846</v>
      </c>
      <c r="D811" s="287">
        <f t="shared" si="120"/>
        <v>831.81498127392513</v>
      </c>
      <c r="F811" s="273">
        <f t="shared" si="121"/>
        <v>2</v>
      </c>
      <c r="H811" s="273">
        <f t="shared" si="122"/>
        <v>720</v>
      </c>
      <c r="J811" s="287">
        <f t="shared" si="123"/>
        <v>49.639553978254774</v>
      </c>
      <c r="L811" s="287">
        <f t="shared" si="124"/>
        <v>-16.244185392741542</v>
      </c>
      <c r="M811" s="344">
        <f t="shared" si="125"/>
        <v>-68.185018726074873</v>
      </c>
      <c r="N811" s="344">
        <f t="shared" si="128"/>
        <v>49.639553978254774</v>
      </c>
      <c r="Q811" s="323">
        <f t="shared" si="126"/>
        <v>831.81498127392513</v>
      </c>
      <c r="R811" s="287">
        <f t="shared" si="127"/>
        <v>49.639553978254774</v>
      </c>
      <c r="T811" s="337"/>
    </row>
    <row r="812" spans="1:20" x14ac:dyDescent="0.25">
      <c r="A812" s="273">
        <v>795</v>
      </c>
      <c r="B812" s="323">
        <f t="shared" si="129"/>
        <v>884.75581460725846</v>
      </c>
      <c r="D812" s="287">
        <f t="shared" si="120"/>
        <v>832.74956460725843</v>
      </c>
      <c r="F812" s="273">
        <f t="shared" si="121"/>
        <v>2</v>
      </c>
      <c r="H812" s="273">
        <f t="shared" si="122"/>
        <v>720</v>
      </c>
      <c r="J812" s="287">
        <f t="shared" si="123"/>
        <v>49.880409669567484</v>
      </c>
      <c r="L812" s="287">
        <f t="shared" si="124"/>
        <v>-15.244185392741542</v>
      </c>
      <c r="M812" s="344">
        <f t="shared" si="125"/>
        <v>-67.250435392741565</v>
      </c>
      <c r="N812" s="344">
        <f t="shared" si="128"/>
        <v>49.880409669567484</v>
      </c>
      <c r="Q812" s="323">
        <f t="shared" si="126"/>
        <v>832.74956460725843</v>
      </c>
      <c r="R812" s="287">
        <f t="shared" si="127"/>
        <v>49.880409669567484</v>
      </c>
      <c r="T812" s="337"/>
    </row>
    <row r="813" spans="1:20" x14ac:dyDescent="0.25">
      <c r="A813" s="273">
        <v>796</v>
      </c>
      <c r="B813" s="323">
        <f t="shared" si="129"/>
        <v>885.75581460725846</v>
      </c>
      <c r="D813" s="287">
        <f t="shared" si="120"/>
        <v>833.68414794059174</v>
      </c>
      <c r="F813" s="273">
        <f t="shared" si="121"/>
        <v>2</v>
      </c>
      <c r="H813" s="273">
        <f t="shared" si="122"/>
        <v>720</v>
      </c>
      <c r="J813" s="287">
        <f t="shared" si="123"/>
        <v>50.106071304892467</v>
      </c>
      <c r="L813" s="287">
        <f t="shared" si="124"/>
        <v>-14.244185392741542</v>
      </c>
      <c r="M813" s="344">
        <f t="shared" si="125"/>
        <v>-66.315852059408257</v>
      </c>
      <c r="N813" s="344">
        <f t="shared" si="128"/>
        <v>50.106071304892467</v>
      </c>
      <c r="Q813" s="323">
        <f t="shared" si="126"/>
        <v>833.68414794059174</v>
      </c>
      <c r="R813" s="287">
        <f t="shared" si="127"/>
        <v>50.106071304892467</v>
      </c>
      <c r="T813" s="337"/>
    </row>
    <row r="814" spans="1:20" x14ac:dyDescent="0.25">
      <c r="A814" s="273">
        <v>797</v>
      </c>
      <c r="B814" s="323">
        <f t="shared" si="129"/>
        <v>886.75581460725846</v>
      </c>
      <c r="D814" s="287">
        <f t="shared" si="120"/>
        <v>834.61873127392516</v>
      </c>
      <c r="F814" s="273">
        <f t="shared" si="121"/>
        <v>2</v>
      </c>
      <c r="H814" s="273">
        <f t="shared" si="122"/>
        <v>720</v>
      </c>
      <c r="J814" s="287">
        <f t="shared" si="123"/>
        <v>50.316470145509541</v>
      </c>
      <c r="L814" s="287">
        <f t="shared" si="124"/>
        <v>-13.244185392741542</v>
      </c>
      <c r="M814" s="344">
        <f t="shared" si="125"/>
        <v>-65.381268726074836</v>
      </c>
      <c r="N814" s="344">
        <f t="shared" si="128"/>
        <v>50.316470145509541</v>
      </c>
      <c r="Q814" s="323">
        <f t="shared" si="126"/>
        <v>834.61873127392516</v>
      </c>
      <c r="R814" s="287">
        <f t="shared" si="127"/>
        <v>50.316470145509541</v>
      </c>
      <c r="T814" s="337"/>
    </row>
    <row r="815" spans="1:20" x14ac:dyDescent="0.25">
      <c r="A815" s="273">
        <v>798</v>
      </c>
      <c r="B815" s="323">
        <f t="shared" si="129"/>
        <v>887.75581460725846</v>
      </c>
      <c r="D815" s="287">
        <f t="shared" si="120"/>
        <v>835.55331460725847</v>
      </c>
      <c r="F815" s="273">
        <f t="shared" si="121"/>
        <v>2</v>
      </c>
      <c r="H815" s="273">
        <f t="shared" si="122"/>
        <v>720</v>
      </c>
      <c r="J815" s="287">
        <f t="shared" si="123"/>
        <v>50.511542101893724</v>
      </c>
      <c r="L815" s="287">
        <f t="shared" si="124"/>
        <v>-12.244185392741542</v>
      </c>
      <c r="M815" s="344">
        <f t="shared" si="125"/>
        <v>-64.446685392741529</v>
      </c>
      <c r="N815" s="344">
        <f t="shared" si="128"/>
        <v>50.511542101893724</v>
      </c>
      <c r="Q815" s="323">
        <f t="shared" si="126"/>
        <v>835.55331460725847</v>
      </c>
      <c r="R815" s="287">
        <f t="shared" si="127"/>
        <v>50.511542101893724</v>
      </c>
      <c r="T815" s="337"/>
    </row>
    <row r="816" spans="1:20" x14ac:dyDescent="0.25">
      <c r="A816" s="273">
        <v>799</v>
      </c>
      <c r="B816" s="323">
        <f t="shared" si="129"/>
        <v>888.75581460725846</v>
      </c>
      <c r="D816" s="287">
        <f t="shared" si="120"/>
        <v>836.48789794059178</v>
      </c>
      <c r="F816" s="273">
        <f t="shared" si="121"/>
        <v>2</v>
      </c>
      <c r="H816" s="273">
        <f t="shared" si="122"/>
        <v>720</v>
      </c>
      <c r="J816" s="287">
        <f t="shared" si="123"/>
        <v>50.691227753237357</v>
      </c>
      <c r="L816" s="287">
        <f t="shared" si="124"/>
        <v>-11.244185392741542</v>
      </c>
      <c r="M816" s="344">
        <f t="shared" si="125"/>
        <v>-63.512102059408221</v>
      </c>
      <c r="N816" s="344">
        <f t="shared" si="128"/>
        <v>50.691227753237357</v>
      </c>
      <c r="Q816" s="323">
        <f t="shared" si="126"/>
        <v>836.48789794059178</v>
      </c>
      <c r="R816" s="287">
        <f t="shared" si="127"/>
        <v>50.691227753237357</v>
      </c>
      <c r="T816" s="337"/>
    </row>
    <row r="817" spans="1:20" x14ac:dyDescent="0.25">
      <c r="A817" s="273">
        <v>800</v>
      </c>
      <c r="B817" s="323">
        <f t="shared" si="129"/>
        <v>889.75581460725846</v>
      </c>
      <c r="D817" s="287">
        <f t="shared" si="120"/>
        <v>837.42248127392509</v>
      </c>
      <c r="F817" s="273">
        <f t="shared" si="121"/>
        <v>2</v>
      </c>
      <c r="H817" s="273">
        <f t="shared" si="122"/>
        <v>720</v>
      </c>
      <c r="J817" s="287">
        <f t="shared" si="123"/>
        <v>50.855472365550426</v>
      </c>
      <c r="L817" s="287">
        <f t="shared" si="124"/>
        <v>-10.244185392741542</v>
      </c>
      <c r="M817" s="344">
        <f t="shared" si="125"/>
        <v>-62.577518726074914</v>
      </c>
      <c r="N817" s="344">
        <f t="shared" si="128"/>
        <v>50.855472365550426</v>
      </c>
      <c r="Q817" s="323">
        <f t="shared" si="126"/>
        <v>837.42248127392509</v>
      </c>
      <c r="R817" s="287">
        <f t="shared" si="127"/>
        <v>50.855472365550426</v>
      </c>
      <c r="T817" s="337"/>
    </row>
    <row r="818" spans="1:20" x14ac:dyDescent="0.25">
      <c r="A818" s="273">
        <v>801</v>
      </c>
      <c r="B818" s="323">
        <f t="shared" si="129"/>
        <v>890.75581460725846</v>
      </c>
      <c r="D818" s="287">
        <f t="shared" si="120"/>
        <v>838.35706460725851</v>
      </c>
      <c r="F818" s="273">
        <f t="shared" si="121"/>
        <v>2</v>
      </c>
      <c r="H818" s="273">
        <f t="shared" si="122"/>
        <v>720</v>
      </c>
      <c r="J818" s="287">
        <f t="shared" si="123"/>
        <v>51.004225908332913</v>
      </c>
      <c r="L818" s="287">
        <f t="shared" si="124"/>
        <v>-9.2441853927415423</v>
      </c>
      <c r="M818" s="344">
        <f t="shared" si="125"/>
        <v>-61.642935392741492</v>
      </c>
      <c r="N818" s="344">
        <f t="shared" si="128"/>
        <v>51.004225908332913</v>
      </c>
      <c r="Q818" s="323">
        <f t="shared" si="126"/>
        <v>838.35706460725851</v>
      </c>
      <c r="R818" s="287">
        <f t="shared" si="127"/>
        <v>51.004225908332913</v>
      </c>
      <c r="T818" s="337"/>
    </row>
    <row r="819" spans="1:20" x14ac:dyDescent="0.25">
      <c r="A819" s="273">
        <v>802</v>
      </c>
      <c r="B819" s="323">
        <f t="shared" si="129"/>
        <v>891.75581460725846</v>
      </c>
      <c r="D819" s="287">
        <f t="shared" si="120"/>
        <v>839.29164794059182</v>
      </c>
      <c r="F819" s="273">
        <f t="shared" si="121"/>
        <v>2</v>
      </c>
      <c r="H819" s="273">
        <f t="shared" si="122"/>
        <v>720</v>
      </c>
      <c r="J819" s="287">
        <f t="shared" si="123"/>
        <v>51.137443069814687</v>
      </c>
      <c r="L819" s="287">
        <f t="shared" si="124"/>
        <v>-8.2441853927415423</v>
      </c>
      <c r="M819" s="344">
        <f t="shared" si="125"/>
        <v>-60.708352059408185</v>
      </c>
      <c r="N819" s="344">
        <f t="shared" si="128"/>
        <v>51.137443069814687</v>
      </c>
      <c r="Q819" s="323">
        <f t="shared" si="126"/>
        <v>839.29164794059182</v>
      </c>
      <c r="R819" s="287">
        <f t="shared" si="127"/>
        <v>51.137443069814687</v>
      </c>
      <c r="T819" s="337"/>
    </row>
    <row r="820" spans="1:20" x14ac:dyDescent="0.25">
      <c r="A820" s="273">
        <v>803</v>
      </c>
      <c r="B820" s="323">
        <f t="shared" si="129"/>
        <v>892.75581460725846</v>
      </c>
      <c r="D820" s="287">
        <f t="shared" si="120"/>
        <v>840.22623127392512</v>
      </c>
      <c r="F820" s="273">
        <f t="shared" si="121"/>
        <v>2</v>
      </c>
      <c r="H820" s="273">
        <f t="shared" si="122"/>
        <v>720</v>
      </c>
      <c r="J820" s="287">
        <f t="shared" si="123"/>
        <v>51.255083270757865</v>
      </c>
      <c r="L820" s="287">
        <f t="shared" si="124"/>
        <v>-7.2441853927415423</v>
      </c>
      <c r="M820" s="344">
        <f t="shared" si="125"/>
        <v>-59.773768726074877</v>
      </c>
      <c r="N820" s="344">
        <f t="shared" si="128"/>
        <v>51.255083270757865</v>
      </c>
      <c r="Q820" s="323">
        <f t="shared" si="126"/>
        <v>840.22623127392512</v>
      </c>
      <c r="R820" s="287">
        <f t="shared" si="127"/>
        <v>51.255083270757865</v>
      </c>
      <c r="T820" s="337"/>
    </row>
    <row r="821" spans="1:20" x14ac:dyDescent="0.25">
      <c r="A821" s="273">
        <v>804</v>
      </c>
      <c r="B821" s="323">
        <f t="shared" si="129"/>
        <v>893.75581460725846</v>
      </c>
      <c r="D821" s="287">
        <f t="shared" si="120"/>
        <v>841.16081460725843</v>
      </c>
      <c r="F821" s="273">
        <f t="shared" si="121"/>
        <v>2</v>
      </c>
      <c r="H821" s="273">
        <f t="shared" si="122"/>
        <v>720</v>
      </c>
      <c r="J821" s="287">
        <f t="shared" si="123"/>
        <v>51.357110676817641</v>
      </c>
      <c r="L821" s="287">
        <f t="shared" si="124"/>
        <v>-6.2441853927415423</v>
      </c>
      <c r="M821" s="344">
        <f t="shared" si="125"/>
        <v>-58.83918539274157</v>
      </c>
      <c r="N821" s="344">
        <f t="shared" si="128"/>
        <v>51.357110676817641</v>
      </c>
      <c r="Q821" s="323">
        <f t="shared" si="126"/>
        <v>841.16081460725843</v>
      </c>
      <c r="R821" s="287">
        <f t="shared" si="127"/>
        <v>51.357110676817641</v>
      </c>
      <c r="T821" s="337"/>
    </row>
    <row r="822" spans="1:20" x14ac:dyDescent="0.25">
      <c r="A822" s="273">
        <v>805</v>
      </c>
      <c r="B822" s="323">
        <f t="shared" si="129"/>
        <v>894.75581460725846</v>
      </c>
      <c r="D822" s="287">
        <f t="shared" si="120"/>
        <v>842.09539794059174</v>
      </c>
      <c r="F822" s="273">
        <f t="shared" si="121"/>
        <v>2</v>
      </c>
      <c r="H822" s="273">
        <f t="shared" si="122"/>
        <v>720</v>
      </c>
      <c r="J822" s="287">
        <f t="shared" si="123"/>
        <v>51.443494209457739</v>
      </c>
      <c r="L822" s="287">
        <f t="shared" si="124"/>
        <v>-5.2441853927415423</v>
      </c>
      <c r="M822" s="344">
        <f t="shared" si="125"/>
        <v>-57.904602059408262</v>
      </c>
      <c r="N822" s="344">
        <f t="shared" si="128"/>
        <v>51.443494209457739</v>
      </c>
      <c r="Q822" s="323">
        <f t="shared" si="126"/>
        <v>842.09539794059174</v>
      </c>
      <c r="R822" s="287">
        <f t="shared" si="127"/>
        <v>51.443494209457739</v>
      </c>
      <c r="T822" s="337"/>
    </row>
    <row r="823" spans="1:20" x14ac:dyDescent="0.25">
      <c r="A823" s="273">
        <v>806</v>
      </c>
      <c r="B823" s="323">
        <f t="shared" si="129"/>
        <v>895.75581460725846</v>
      </c>
      <c r="D823" s="287">
        <f t="shared" si="120"/>
        <v>843.02998127392516</v>
      </c>
      <c r="F823" s="273">
        <f t="shared" si="121"/>
        <v>2</v>
      </c>
      <c r="H823" s="273">
        <f t="shared" si="122"/>
        <v>720</v>
      </c>
      <c r="J823" s="287">
        <f t="shared" si="123"/>
        <v>51.514207555417329</v>
      </c>
      <c r="L823" s="287">
        <f t="shared" si="124"/>
        <v>-4.2441853927415423</v>
      </c>
      <c r="M823" s="344">
        <f t="shared" si="125"/>
        <v>-56.970018726074841</v>
      </c>
      <c r="N823" s="344">
        <f t="shared" si="128"/>
        <v>51.514207555417329</v>
      </c>
      <c r="Q823" s="323">
        <f t="shared" si="126"/>
        <v>843.02998127392516</v>
      </c>
      <c r="R823" s="287">
        <f t="shared" si="127"/>
        <v>51.514207555417329</v>
      </c>
      <c r="T823" s="337"/>
    </row>
    <row r="824" spans="1:20" x14ac:dyDescent="0.25">
      <c r="A824" s="273">
        <v>807</v>
      </c>
      <c r="B824" s="323">
        <f t="shared" si="129"/>
        <v>896.75581460725846</v>
      </c>
      <c r="D824" s="287">
        <f t="shared" si="120"/>
        <v>843.96456460725847</v>
      </c>
      <c r="F824" s="273">
        <f t="shared" si="121"/>
        <v>2</v>
      </c>
      <c r="H824" s="273">
        <f t="shared" si="122"/>
        <v>720</v>
      </c>
      <c r="J824" s="287">
        <f t="shared" si="123"/>
        <v>51.569229174726196</v>
      </c>
      <c r="L824" s="287">
        <f t="shared" si="124"/>
        <v>-3.2441853927415423</v>
      </c>
      <c r="M824" s="344">
        <f t="shared" si="125"/>
        <v>-56.035435392741533</v>
      </c>
      <c r="N824" s="344">
        <f t="shared" si="128"/>
        <v>51.569229174726196</v>
      </c>
      <c r="Q824" s="323">
        <f t="shared" si="126"/>
        <v>843.96456460725847</v>
      </c>
      <c r="R824" s="287">
        <f t="shared" si="127"/>
        <v>51.569229174726196</v>
      </c>
      <c r="T824" s="337"/>
    </row>
    <row r="825" spans="1:20" x14ac:dyDescent="0.25">
      <c r="A825" s="273">
        <v>808</v>
      </c>
      <c r="B825" s="323">
        <f t="shared" si="129"/>
        <v>897.75581460725846</v>
      </c>
      <c r="D825" s="287">
        <f t="shared" si="120"/>
        <v>844.89914794059177</v>
      </c>
      <c r="F825" s="273">
        <f t="shared" si="121"/>
        <v>2</v>
      </c>
      <c r="H825" s="273">
        <f t="shared" si="122"/>
        <v>720</v>
      </c>
      <c r="J825" s="287">
        <f t="shared" si="123"/>
        <v>51.608542307266106</v>
      </c>
      <c r="L825" s="287">
        <f t="shared" si="124"/>
        <v>-2.2441853927415423</v>
      </c>
      <c r="M825" s="344">
        <f t="shared" si="125"/>
        <v>-55.100852059408226</v>
      </c>
      <c r="N825" s="344">
        <f t="shared" si="128"/>
        <v>51.608542307266106</v>
      </c>
      <c r="Q825" s="323">
        <f t="shared" si="126"/>
        <v>844.89914794059177</v>
      </c>
      <c r="R825" s="287">
        <f t="shared" si="127"/>
        <v>51.608542307266106</v>
      </c>
      <c r="T825" s="337"/>
    </row>
    <row r="826" spans="1:20" x14ac:dyDescent="0.25">
      <c r="A826" s="273">
        <v>809</v>
      </c>
      <c r="B826" s="323">
        <f t="shared" si="129"/>
        <v>898.75581460725846</v>
      </c>
      <c r="D826" s="287">
        <f t="shared" si="120"/>
        <v>845.83373127392508</v>
      </c>
      <c r="F826" s="273">
        <f t="shared" si="121"/>
        <v>2</v>
      </c>
      <c r="H826" s="273">
        <f t="shared" si="122"/>
        <v>720</v>
      </c>
      <c r="J826" s="287">
        <f t="shared" si="123"/>
        <v>51.632134977876049</v>
      </c>
      <c r="L826" s="287">
        <f t="shared" si="124"/>
        <v>-1.2441853927415423</v>
      </c>
      <c r="M826" s="344">
        <f t="shared" si="125"/>
        <v>-54.166268726074918</v>
      </c>
      <c r="N826" s="344">
        <f t="shared" si="128"/>
        <v>51.632134977876049</v>
      </c>
      <c r="Q826" s="323">
        <f t="shared" si="126"/>
        <v>845.83373127392508</v>
      </c>
      <c r="R826" s="287">
        <f t="shared" si="127"/>
        <v>51.632134977876049</v>
      </c>
      <c r="T826" s="337"/>
    </row>
    <row r="827" spans="1:20" x14ac:dyDescent="0.25">
      <c r="A827" s="273">
        <v>810</v>
      </c>
      <c r="B827" s="323">
        <f t="shared" si="129"/>
        <v>899.75581460725846</v>
      </c>
      <c r="D827" s="287">
        <f t="shared" si="120"/>
        <v>846.7683146072585</v>
      </c>
      <c r="F827" s="273">
        <f t="shared" si="121"/>
        <v>2</v>
      </c>
      <c r="H827" s="273">
        <f t="shared" si="122"/>
        <v>720</v>
      </c>
      <c r="J827" s="287">
        <f t="shared" si="123"/>
        <v>51.64</v>
      </c>
      <c r="L827" s="287">
        <f t="shared" si="124"/>
        <v>-0.24418539274154227</v>
      </c>
      <c r="M827" s="344">
        <f t="shared" si="125"/>
        <v>-53.231685392741497</v>
      </c>
      <c r="N827" s="344">
        <f t="shared" si="128"/>
        <v>51.64</v>
      </c>
      <c r="Q827" s="323">
        <f t="shared" si="126"/>
        <v>846.7683146072585</v>
      </c>
      <c r="R827" s="287">
        <f t="shared" si="127"/>
        <v>51.64</v>
      </c>
      <c r="T827" s="337"/>
    </row>
    <row r="828" spans="1:20" x14ac:dyDescent="0.25">
      <c r="A828" s="273">
        <v>811</v>
      </c>
      <c r="B828" s="323">
        <f t="shared" si="129"/>
        <v>900.75581460725846</v>
      </c>
      <c r="D828" s="287">
        <f t="shared" si="120"/>
        <v>847.70289794059181</v>
      </c>
      <c r="F828" s="273">
        <f t="shared" si="121"/>
        <v>2</v>
      </c>
      <c r="H828" s="273">
        <f t="shared" si="122"/>
        <v>720</v>
      </c>
      <c r="J828" s="287">
        <f t="shared" si="123"/>
        <v>51.632134977876049</v>
      </c>
      <c r="L828" s="287">
        <f t="shared" si="124"/>
        <v>0.75581460725845773</v>
      </c>
      <c r="M828" s="344">
        <f t="shared" si="125"/>
        <v>-52.297102059408189</v>
      </c>
      <c r="N828" s="344">
        <f t="shared" si="128"/>
        <v>51.632134977876049</v>
      </c>
      <c r="Q828" s="323">
        <f t="shared" si="126"/>
        <v>847.70289794059181</v>
      </c>
      <c r="R828" s="287">
        <f t="shared" si="127"/>
        <v>51.632134977876049</v>
      </c>
      <c r="T828" s="337"/>
    </row>
    <row r="829" spans="1:20" x14ac:dyDescent="0.25">
      <c r="A829" s="273">
        <v>812</v>
      </c>
      <c r="B829" s="323">
        <f t="shared" si="129"/>
        <v>901.75581460725846</v>
      </c>
      <c r="D829" s="287">
        <f t="shared" si="120"/>
        <v>848.63748127392512</v>
      </c>
      <c r="F829" s="273">
        <f t="shared" si="121"/>
        <v>2</v>
      </c>
      <c r="H829" s="273">
        <f t="shared" si="122"/>
        <v>720</v>
      </c>
      <c r="J829" s="287">
        <f t="shared" si="123"/>
        <v>51.608542307266106</v>
      </c>
      <c r="L829" s="287">
        <f t="shared" si="124"/>
        <v>1.7558146072584577</v>
      </c>
      <c r="M829" s="344">
        <f t="shared" si="125"/>
        <v>-51.362518726074882</v>
      </c>
      <c r="N829" s="344">
        <f t="shared" si="128"/>
        <v>51.608542307266106</v>
      </c>
      <c r="Q829" s="323">
        <f t="shared" si="126"/>
        <v>848.63748127392512</v>
      </c>
      <c r="R829" s="287">
        <f t="shared" si="127"/>
        <v>51.608542307266106</v>
      </c>
      <c r="T829" s="337"/>
    </row>
    <row r="830" spans="1:20" x14ac:dyDescent="0.25">
      <c r="A830" s="273">
        <v>813</v>
      </c>
      <c r="B830" s="323">
        <f t="shared" si="129"/>
        <v>902.75581460725846</v>
      </c>
      <c r="D830" s="287">
        <f t="shared" si="120"/>
        <v>849.57206460725843</v>
      </c>
      <c r="F830" s="273">
        <f t="shared" si="121"/>
        <v>2</v>
      </c>
      <c r="H830" s="273">
        <f t="shared" si="122"/>
        <v>720</v>
      </c>
      <c r="J830" s="287">
        <f t="shared" si="123"/>
        <v>51.569229174726196</v>
      </c>
      <c r="L830" s="287">
        <f t="shared" si="124"/>
        <v>2.7558146072584577</v>
      </c>
      <c r="M830" s="344">
        <f t="shared" si="125"/>
        <v>-50.427935392741574</v>
      </c>
      <c r="N830" s="344">
        <f t="shared" si="128"/>
        <v>51.569229174726196</v>
      </c>
      <c r="Q830" s="323">
        <f t="shared" si="126"/>
        <v>849.57206460725843</v>
      </c>
      <c r="R830" s="287">
        <f t="shared" si="127"/>
        <v>51.569229174726196</v>
      </c>
      <c r="T830" s="337"/>
    </row>
    <row r="831" spans="1:20" x14ac:dyDescent="0.25">
      <c r="A831" s="273">
        <v>814</v>
      </c>
      <c r="B831" s="323">
        <f t="shared" si="129"/>
        <v>903.75581460725846</v>
      </c>
      <c r="D831" s="287">
        <f t="shared" si="120"/>
        <v>850.50664794059185</v>
      </c>
      <c r="F831" s="273">
        <f t="shared" si="121"/>
        <v>2</v>
      </c>
      <c r="H831" s="273">
        <f t="shared" si="122"/>
        <v>720</v>
      </c>
      <c r="J831" s="287">
        <f t="shared" si="123"/>
        <v>51.514207555417322</v>
      </c>
      <c r="L831" s="287">
        <f t="shared" si="124"/>
        <v>3.7558146072584577</v>
      </c>
      <c r="M831" s="344">
        <f t="shared" si="125"/>
        <v>-49.493352059408153</v>
      </c>
      <c r="N831" s="344">
        <f t="shared" si="128"/>
        <v>51.514207555417322</v>
      </c>
      <c r="Q831" s="323">
        <f t="shared" si="126"/>
        <v>850.50664794059185</v>
      </c>
      <c r="R831" s="287">
        <f t="shared" si="127"/>
        <v>51.514207555417322</v>
      </c>
      <c r="T831" s="337"/>
    </row>
    <row r="832" spans="1:20" x14ac:dyDescent="0.25">
      <c r="A832" s="273">
        <v>815</v>
      </c>
      <c r="B832" s="323">
        <f t="shared" si="129"/>
        <v>904.75581460725846</v>
      </c>
      <c r="D832" s="287">
        <f t="shared" si="120"/>
        <v>851.44123127392515</v>
      </c>
      <c r="F832" s="273">
        <f t="shared" si="121"/>
        <v>2</v>
      </c>
      <c r="H832" s="273">
        <f t="shared" si="122"/>
        <v>720</v>
      </c>
      <c r="J832" s="287">
        <f t="shared" si="123"/>
        <v>51.443494209457739</v>
      </c>
      <c r="L832" s="287">
        <f t="shared" si="124"/>
        <v>4.7558146072584577</v>
      </c>
      <c r="M832" s="344">
        <f t="shared" si="125"/>
        <v>-48.558768726074845</v>
      </c>
      <c r="N832" s="344">
        <f t="shared" si="128"/>
        <v>51.443494209457739</v>
      </c>
      <c r="Q832" s="323">
        <f t="shared" si="126"/>
        <v>851.44123127392515</v>
      </c>
      <c r="R832" s="287">
        <f t="shared" si="127"/>
        <v>51.443494209457739</v>
      </c>
      <c r="T832" s="337"/>
    </row>
    <row r="833" spans="1:20" x14ac:dyDescent="0.25">
      <c r="A833" s="273">
        <v>816</v>
      </c>
      <c r="B833" s="323">
        <f t="shared" si="129"/>
        <v>905.75581460725846</v>
      </c>
      <c r="D833" s="287">
        <f t="shared" si="120"/>
        <v>852.37581460725846</v>
      </c>
      <c r="F833" s="273">
        <f t="shared" si="121"/>
        <v>2</v>
      </c>
      <c r="H833" s="273">
        <f t="shared" si="122"/>
        <v>720</v>
      </c>
      <c r="J833" s="287">
        <f t="shared" si="123"/>
        <v>51.357110676817634</v>
      </c>
      <c r="L833" s="287">
        <f t="shared" si="124"/>
        <v>5.7558146072584577</v>
      </c>
      <c r="M833" s="344">
        <f t="shared" si="125"/>
        <v>-47.624185392741538</v>
      </c>
      <c r="N833" s="344">
        <f t="shared" si="128"/>
        <v>51.357110676817634</v>
      </c>
      <c r="Q833" s="323">
        <f t="shared" si="126"/>
        <v>852.37581460725846</v>
      </c>
      <c r="R833" s="287">
        <f t="shared" si="127"/>
        <v>51.357110676817634</v>
      </c>
      <c r="T833" s="337"/>
    </row>
    <row r="834" spans="1:20" x14ac:dyDescent="0.25">
      <c r="A834" s="273">
        <v>817</v>
      </c>
      <c r="B834" s="323">
        <f t="shared" si="129"/>
        <v>906.75581460725846</v>
      </c>
      <c r="D834" s="287">
        <f t="shared" si="120"/>
        <v>853.31039794059177</v>
      </c>
      <c r="F834" s="273">
        <f t="shared" si="121"/>
        <v>2</v>
      </c>
      <c r="H834" s="273">
        <f t="shared" si="122"/>
        <v>720</v>
      </c>
      <c r="J834" s="287">
        <f t="shared" si="123"/>
        <v>51.255083270757879</v>
      </c>
      <c r="L834" s="287">
        <f t="shared" si="124"/>
        <v>6.7558146072584577</v>
      </c>
      <c r="M834" s="344">
        <f t="shared" si="125"/>
        <v>-46.68960205940823</v>
      </c>
      <c r="N834" s="344">
        <f t="shared" si="128"/>
        <v>51.255083270757879</v>
      </c>
      <c r="Q834" s="323">
        <f t="shared" si="126"/>
        <v>853.31039794059177</v>
      </c>
      <c r="R834" s="287">
        <f t="shared" si="127"/>
        <v>51.255083270757879</v>
      </c>
      <c r="T834" s="337"/>
    </row>
    <row r="835" spans="1:20" x14ac:dyDescent="0.25">
      <c r="A835" s="273">
        <v>818</v>
      </c>
      <c r="B835" s="323">
        <f t="shared" si="129"/>
        <v>907.75581460725846</v>
      </c>
      <c r="D835" s="287">
        <f t="shared" si="120"/>
        <v>854.24498127392508</v>
      </c>
      <c r="F835" s="273">
        <f t="shared" si="121"/>
        <v>2</v>
      </c>
      <c r="H835" s="273">
        <f t="shared" si="122"/>
        <v>720</v>
      </c>
      <c r="J835" s="287">
        <f t="shared" si="123"/>
        <v>51.137443069814694</v>
      </c>
      <c r="L835" s="287">
        <f t="shared" si="124"/>
        <v>7.7558146072584577</v>
      </c>
      <c r="M835" s="344">
        <f t="shared" si="125"/>
        <v>-45.755018726074923</v>
      </c>
      <c r="N835" s="344">
        <f t="shared" si="128"/>
        <v>51.137443069814694</v>
      </c>
      <c r="Q835" s="323">
        <f t="shared" si="126"/>
        <v>854.24498127392508</v>
      </c>
      <c r="R835" s="287">
        <f t="shared" si="127"/>
        <v>51.137443069814694</v>
      </c>
      <c r="T835" s="337"/>
    </row>
    <row r="836" spans="1:20" x14ac:dyDescent="0.25">
      <c r="A836" s="273">
        <v>819</v>
      </c>
      <c r="B836" s="323">
        <f t="shared" si="129"/>
        <v>908.75581460725846</v>
      </c>
      <c r="D836" s="287">
        <f t="shared" si="120"/>
        <v>855.1795646072585</v>
      </c>
      <c r="F836" s="273">
        <f t="shared" si="121"/>
        <v>2</v>
      </c>
      <c r="H836" s="273">
        <f t="shared" si="122"/>
        <v>720</v>
      </c>
      <c r="J836" s="287">
        <f t="shared" si="123"/>
        <v>51.004225908332913</v>
      </c>
      <c r="L836" s="287">
        <f t="shared" si="124"/>
        <v>8.7558146072584577</v>
      </c>
      <c r="M836" s="344">
        <f t="shared" si="125"/>
        <v>-44.820435392741501</v>
      </c>
      <c r="N836" s="344">
        <f t="shared" si="128"/>
        <v>51.004225908332913</v>
      </c>
      <c r="Q836" s="323">
        <f t="shared" si="126"/>
        <v>855.1795646072585</v>
      </c>
      <c r="R836" s="287">
        <f t="shared" si="127"/>
        <v>51.004225908332913</v>
      </c>
      <c r="T836" s="337"/>
    </row>
    <row r="837" spans="1:20" x14ac:dyDescent="0.25">
      <c r="A837" s="273">
        <v>820</v>
      </c>
      <c r="B837" s="323">
        <f t="shared" si="129"/>
        <v>909.75581460725846</v>
      </c>
      <c r="D837" s="287">
        <f t="shared" si="120"/>
        <v>856.11414794059181</v>
      </c>
      <c r="F837" s="273">
        <f t="shared" si="121"/>
        <v>2</v>
      </c>
      <c r="H837" s="273">
        <f t="shared" si="122"/>
        <v>720</v>
      </c>
      <c r="J837" s="287">
        <f t="shared" si="123"/>
        <v>50.855472365550433</v>
      </c>
      <c r="L837" s="287">
        <f t="shared" si="124"/>
        <v>9.7558146072584577</v>
      </c>
      <c r="M837" s="344">
        <f t="shared" si="125"/>
        <v>-43.885852059408194</v>
      </c>
      <c r="N837" s="344">
        <f t="shared" si="128"/>
        <v>50.855472365550433</v>
      </c>
      <c r="Q837" s="323">
        <f t="shared" si="126"/>
        <v>856.11414794059181</v>
      </c>
      <c r="R837" s="287">
        <f t="shared" si="127"/>
        <v>50.855472365550433</v>
      </c>
      <c r="T837" s="337"/>
    </row>
    <row r="838" spans="1:20" x14ac:dyDescent="0.25">
      <c r="A838" s="273">
        <v>821</v>
      </c>
      <c r="B838" s="323">
        <f t="shared" si="129"/>
        <v>910.75581460725846</v>
      </c>
      <c r="D838" s="287">
        <f t="shared" si="120"/>
        <v>857.04873127392511</v>
      </c>
      <c r="F838" s="273">
        <f t="shared" si="121"/>
        <v>2</v>
      </c>
      <c r="H838" s="273">
        <f t="shared" si="122"/>
        <v>720</v>
      </c>
      <c r="J838" s="287">
        <f t="shared" si="123"/>
        <v>50.691227753237371</v>
      </c>
      <c r="L838" s="287">
        <f t="shared" si="124"/>
        <v>10.755814607258458</v>
      </c>
      <c r="M838" s="344">
        <f t="shared" si="125"/>
        <v>-42.951268726074886</v>
      </c>
      <c r="N838" s="344">
        <f t="shared" si="128"/>
        <v>50.691227753237371</v>
      </c>
      <c r="Q838" s="323">
        <f t="shared" si="126"/>
        <v>857.04873127392511</v>
      </c>
      <c r="R838" s="287">
        <f t="shared" si="127"/>
        <v>50.691227753237371</v>
      </c>
      <c r="T838" s="337"/>
    </row>
    <row r="839" spans="1:20" x14ac:dyDescent="0.25">
      <c r="A839" s="273">
        <v>822</v>
      </c>
      <c r="B839" s="323">
        <f t="shared" si="129"/>
        <v>911.75581460725846</v>
      </c>
      <c r="D839" s="287">
        <f t="shared" si="120"/>
        <v>857.98331460725842</v>
      </c>
      <c r="F839" s="273">
        <f t="shared" si="121"/>
        <v>2</v>
      </c>
      <c r="H839" s="273">
        <f t="shared" si="122"/>
        <v>720</v>
      </c>
      <c r="J839" s="287">
        <f t="shared" si="123"/>
        <v>50.511542101893717</v>
      </c>
      <c r="L839" s="287">
        <f t="shared" si="124"/>
        <v>11.755814607258458</v>
      </c>
      <c r="M839" s="344">
        <f t="shared" si="125"/>
        <v>-42.016685392741579</v>
      </c>
      <c r="N839" s="344">
        <f t="shared" si="128"/>
        <v>50.511542101893717</v>
      </c>
      <c r="Q839" s="323">
        <f t="shared" si="126"/>
        <v>857.98331460725842</v>
      </c>
      <c r="R839" s="287">
        <f t="shared" si="127"/>
        <v>50.511542101893717</v>
      </c>
      <c r="T839" s="337"/>
    </row>
    <row r="840" spans="1:20" x14ac:dyDescent="0.25">
      <c r="A840" s="273">
        <v>823</v>
      </c>
      <c r="B840" s="323">
        <f t="shared" si="129"/>
        <v>912.75581460725846</v>
      </c>
      <c r="D840" s="287">
        <f t="shared" si="120"/>
        <v>858.91789794059184</v>
      </c>
      <c r="F840" s="273">
        <f t="shared" si="121"/>
        <v>2</v>
      </c>
      <c r="H840" s="273">
        <f t="shared" si="122"/>
        <v>720</v>
      </c>
      <c r="J840" s="287">
        <f t="shared" si="123"/>
        <v>50.316470145509555</v>
      </c>
      <c r="L840" s="287">
        <f t="shared" si="124"/>
        <v>12.755814607258458</v>
      </c>
      <c r="M840" s="344">
        <f t="shared" si="125"/>
        <v>-41.082102059408157</v>
      </c>
      <c r="N840" s="344">
        <f t="shared" si="128"/>
        <v>50.316470145509555</v>
      </c>
      <c r="Q840" s="323">
        <f t="shared" si="126"/>
        <v>858.91789794059184</v>
      </c>
      <c r="R840" s="287">
        <f t="shared" si="127"/>
        <v>50.316470145509555</v>
      </c>
      <c r="T840" s="337"/>
    </row>
    <row r="841" spans="1:20" x14ac:dyDescent="0.25">
      <c r="A841" s="273">
        <v>824</v>
      </c>
      <c r="B841" s="323">
        <f t="shared" si="129"/>
        <v>913.75581460725846</v>
      </c>
      <c r="D841" s="287">
        <f t="shared" si="120"/>
        <v>859.85248127392515</v>
      </c>
      <c r="F841" s="273">
        <f t="shared" si="121"/>
        <v>2</v>
      </c>
      <c r="H841" s="273">
        <f t="shared" si="122"/>
        <v>720</v>
      </c>
      <c r="J841" s="287">
        <f t="shared" si="123"/>
        <v>50.106071304892453</v>
      </c>
      <c r="L841" s="287">
        <f t="shared" si="124"/>
        <v>13.755814607258458</v>
      </c>
      <c r="M841" s="344">
        <f t="shared" si="125"/>
        <v>-40.14751872607485</v>
      </c>
      <c r="N841" s="344">
        <f t="shared" si="128"/>
        <v>50.106071304892453</v>
      </c>
      <c r="Q841" s="323">
        <f t="shared" si="126"/>
        <v>859.85248127392515</v>
      </c>
      <c r="R841" s="287">
        <f t="shared" si="127"/>
        <v>50.106071304892453</v>
      </c>
      <c r="T841" s="337"/>
    </row>
    <row r="842" spans="1:20" x14ac:dyDescent="0.25">
      <c r="A842" s="273">
        <v>825</v>
      </c>
      <c r="B842" s="323">
        <f t="shared" si="129"/>
        <v>914.75581460725846</v>
      </c>
      <c r="D842" s="287">
        <f t="shared" si="120"/>
        <v>860.78706460725846</v>
      </c>
      <c r="F842" s="273">
        <f t="shared" si="121"/>
        <v>2</v>
      </c>
      <c r="H842" s="273">
        <f t="shared" si="122"/>
        <v>720</v>
      </c>
      <c r="J842" s="287">
        <f t="shared" si="123"/>
        <v>49.880409669567499</v>
      </c>
      <c r="L842" s="287">
        <f t="shared" si="124"/>
        <v>14.755814607258458</v>
      </c>
      <c r="M842" s="344">
        <f t="shared" si="125"/>
        <v>-39.212935392741542</v>
      </c>
      <c r="N842" s="344">
        <f t="shared" si="128"/>
        <v>49.880409669567499</v>
      </c>
      <c r="Q842" s="323">
        <f t="shared" si="126"/>
        <v>860.78706460725846</v>
      </c>
      <c r="R842" s="287">
        <f t="shared" si="127"/>
        <v>49.880409669567499</v>
      </c>
      <c r="T842" s="337"/>
    </row>
    <row r="843" spans="1:20" x14ac:dyDescent="0.25">
      <c r="A843" s="273">
        <v>826</v>
      </c>
      <c r="B843" s="323">
        <f t="shared" si="129"/>
        <v>915.75581460725846</v>
      </c>
      <c r="D843" s="287">
        <f t="shared" si="120"/>
        <v>861.72164794059177</v>
      </c>
      <c r="F843" s="273">
        <f t="shared" si="121"/>
        <v>2</v>
      </c>
      <c r="H843" s="273">
        <f t="shared" si="122"/>
        <v>720</v>
      </c>
      <c r="J843" s="287">
        <f t="shared" si="123"/>
        <v>49.639553978254789</v>
      </c>
      <c r="L843" s="287">
        <f t="shared" si="124"/>
        <v>15.755814607258458</v>
      </c>
      <c r="M843" s="344">
        <f t="shared" si="125"/>
        <v>-38.278352059408235</v>
      </c>
      <c r="N843" s="344">
        <f t="shared" si="128"/>
        <v>49.639553978254789</v>
      </c>
      <c r="Q843" s="323">
        <f t="shared" si="126"/>
        <v>861.72164794059177</v>
      </c>
      <c r="R843" s="287">
        <f t="shared" si="127"/>
        <v>49.639553978254789</v>
      </c>
      <c r="T843" s="337"/>
    </row>
    <row r="844" spans="1:20" x14ac:dyDescent="0.25">
      <c r="A844" s="273">
        <v>827</v>
      </c>
      <c r="B844" s="323">
        <f t="shared" si="129"/>
        <v>916.75581460725846</v>
      </c>
      <c r="D844" s="287">
        <f t="shared" si="120"/>
        <v>862.65623127392519</v>
      </c>
      <c r="F844" s="273">
        <f t="shared" si="121"/>
        <v>2</v>
      </c>
      <c r="H844" s="273">
        <f t="shared" si="122"/>
        <v>720</v>
      </c>
      <c r="J844" s="287">
        <f t="shared" si="123"/>
        <v>49.383577597931144</v>
      </c>
      <c r="L844" s="287">
        <f t="shared" si="124"/>
        <v>16.755814607258458</v>
      </c>
      <c r="M844" s="344">
        <f t="shared" si="125"/>
        <v>-37.343768726074813</v>
      </c>
      <c r="N844" s="344">
        <f t="shared" si="128"/>
        <v>49.383577597931144</v>
      </c>
      <c r="Q844" s="323">
        <f t="shared" si="126"/>
        <v>862.65623127392519</v>
      </c>
      <c r="R844" s="287">
        <f t="shared" si="127"/>
        <v>49.383577597931144</v>
      </c>
      <c r="T844" s="337"/>
    </row>
    <row r="845" spans="1:20" x14ac:dyDescent="0.25">
      <c r="A845" s="273">
        <v>828</v>
      </c>
      <c r="B845" s="323">
        <f t="shared" si="129"/>
        <v>917.75581460725846</v>
      </c>
      <c r="D845" s="287">
        <f t="shared" si="120"/>
        <v>863.59081460725849</v>
      </c>
      <c r="F845" s="273">
        <f t="shared" si="121"/>
        <v>2</v>
      </c>
      <c r="H845" s="273">
        <f t="shared" si="122"/>
        <v>720</v>
      </c>
      <c r="J845" s="287">
        <f t="shared" si="123"/>
        <v>49.112558501481743</v>
      </c>
      <c r="L845" s="287">
        <f t="shared" si="124"/>
        <v>17.755814607258458</v>
      </c>
      <c r="M845" s="344">
        <f t="shared" si="125"/>
        <v>-36.409185392741506</v>
      </c>
      <c r="N845" s="344">
        <f t="shared" si="128"/>
        <v>49.112558501481743</v>
      </c>
      <c r="Q845" s="323">
        <f t="shared" si="126"/>
        <v>863.59081460725849</v>
      </c>
      <c r="R845" s="287">
        <f t="shared" si="127"/>
        <v>49.112558501481743</v>
      </c>
      <c r="T845" s="337"/>
    </row>
    <row r="846" spans="1:20" x14ac:dyDescent="0.25">
      <c r="A846" s="273">
        <v>829</v>
      </c>
      <c r="B846" s="323">
        <f t="shared" si="129"/>
        <v>918.75581460725846</v>
      </c>
      <c r="D846" s="287">
        <f t="shared" si="120"/>
        <v>864.5253979405918</v>
      </c>
      <c r="F846" s="273">
        <f t="shared" si="121"/>
        <v>2</v>
      </c>
      <c r="H846" s="273">
        <f t="shared" si="122"/>
        <v>720</v>
      </c>
      <c r="J846" s="287">
        <f t="shared" si="123"/>
        <v>48.826579243948714</v>
      </c>
      <c r="L846" s="287">
        <f t="shared" si="124"/>
        <v>18.755814607258458</v>
      </c>
      <c r="M846" s="344">
        <f t="shared" si="125"/>
        <v>-35.474602059408198</v>
      </c>
      <c r="N846" s="344">
        <f t="shared" si="128"/>
        <v>48.826579243948714</v>
      </c>
      <c r="Q846" s="323">
        <f t="shared" si="126"/>
        <v>864.5253979405918</v>
      </c>
      <c r="R846" s="287">
        <f t="shared" si="127"/>
        <v>48.826579243948714</v>
      </c>
      <c r="T846" s="337"/>
    </row>
    <row r="847" spans="1:20" x14ac:dyDescent="0.25">
      <c r="A847" s="273">
        <v>830</v>
      </c>
      <c r="B847" s="323">
        <f t="shared" si="129"/>
        <v>919.75581460725846</v>
      </c>
      <c r="D847" s="287">
        <f t="shared" si="120"/>
        <v>865.45998127392511</v>
      </c>
      <c r="F847" s="273">
        <f t="shared" si="121"/>
        <v>2</v>
      </c>
      <c r="H847" s="273">
        <f t="shared" si="122"/>
        <v>720</v>
      </c>
      <c r="J847" s="287">
        <f t="shared" si="123"/>
        <v>48.525726937384327</v>
      </c>
      <c r="L847" s="287">
        <f t="shared" si="124"/>
        <v>19.755814607258458</v>
      </c>
      <c r="M847" s="344">
        <f t="shared" si="125"/>
        <v>-34.540018726074891</v>
      </c>
      <c r="N847" s="344">
        <f t="shared" si="128"/>
        <v>48.525726937384327</v>
      </c>
      <c r="Q847" s="323">
        <f t="shared" si="126"/>
        <v>865.45998127392511</v>
      </c>
      <c r="R847" s="287">
        <f t="shared" si="127"/>
        <v>48.525726937384327</v>
      </c>
      <c r="T847" s="337"/>
    </row>
    <row r="848" spans="1:20" x14ac:dyDescent="0.25">
      <c r="A848" s="273">
        <v>831</v>
      </c>
      <c r="B848" s="323">
        <f t="shared" si="129"/>
        <v>920.75581460725846</v>
      </c>
      <c r="D848" s="287">
        <f t="shared" si="120"/>
        <v>866.39456460725842</v>
      </c>
      <c r="F848" s="273">
        <f t="shared" si="121"/>
        <v>2</v>
      </c>
      <c r="H848" s="273">
        <f t="shared" si="122"/>
        <v>720</v>
      </c>
      <c r="J848" s="287">
        <f t="shared" si="123"/>
        <v>48.210093224315507</v>
      </c>
      <c r="L848" s="287">
        <f t="shared" si="124"/>
        <v>20.755814607258458</v>
      </c>
      <c r="M848" s="344">
        <f t="shared" si="125"/>
        <v>-33.605435392741583</v>
      </c>
      <c r="N848" s="344">
        <f t="shared" si="128"/>
        <v>48.210093224315507</v>
      </c>
      <c r="Q848" s="323">
        <f t="shared" si="126"/>
        <v>866.39456460725842</v>
      </c>
      <c r="R848" s="287">
        <f t="shared" si="127"/>
        <v>48.210093224315507</v>
      </c>
      <c r="T848" s="337"/>
    </row>
    <row r="849" spans="1:20" x14ac:dyDescent="0.25">
      <c r="A849" s="273">
        <v>832</v>
      </c>
      <c r="B849" s="323">
        <f t="shared" si="129"/>
        <v>921.75581460725846</v>
      </c>
      <c r="D849" s="287">
        <f t="shared" ref="D849:D912" si="130">B849-A849/360*$E$11</f>
        <v>867.32914794059184</v>
      </c>
      <c r="F849" s="273">
        <f t="shared" ref="F849:F912" si="131">INT(B849/360)</f>
        <v>2</v>
      </c>
      <c r="H849" s="273">
        <f t="shared" ref="H849:H912" si="132">F849*360</f>
        <v>720</v>
      </c>
      <c r="J849" s="287">
        <f t="shared" ref="J849:J912" si="133">SIN(RADIANS(A849))*$E$7</f>
        <v>47.879774249828891</v>
      </c>
      <c r="L849" s="287">
        <f t="shared" ref="L849:L912" si="134">B849-H849-180</f>
        <v>21.755814607258458</v>
      </c>
      <c r="M849" s="344">
        <f t="shared" ref="M849:M912" si="135">D849-INT(D849/360)*360-180</f>
        <v>-32.670852059408162</v>
      </c>
      <c r="N849" s="344">
        <f t="shared" si="128"/>
        <v>47.879774249828891</v>
      </c>
      <c r="Q849" s="323">
        <f t="shared" ref="Q849:Q912" si="136">D849</f>
        <v>867.32914794059184</v>
      </c>
      <c r="R849" s="287">
        <f t="shared" ref="R849:R912" si="137">N849</f>
        <v>47.879774249828891</v>
      </c>
      <c r="T849" s="337"/>
    </row>
    <row r="850" spans="1:20" x14ac:dyDescent="0.25">
      <c r="A850" s="273">
        <v>833</v>
      </c>
      <c r="B850" s="323">
        <f t="shared" si="129"/>
        <v>922.75581460725846</v>
      </c>
      <c r="D850" s="287">
        <f t="shared" si="130"/>
        <v>868.26373127392515</v>
      </c>
      <c r="F850" s="273">
        <f t="shared" si="131"/>
        <v>2</v>
      </c>
      <c r="H850" s="273">
        <f t="shared" si="132"/>
        <v>720</v>
      </c>
      <c r="J850" s="287">
        <f t="shared" si="133"/>
        <v>47.534870632284033</v>
      </c>
      <c r="L850" s="287">
        <f t="shared" si="134"/>
        <v>22.755814607258458</v>
      </c>
      <c r="M850" s="344">
        <f t="shared" si="135"/>
        <v>-31.736268726074854</v>
      </c>
      <c r="N850" s="344">
        <f t="shared" ref="N850:N913" si="138">J850</f>
        <v>47.534870632284033</v>
      </c>
      <c r="Q850" s="323">
        <f t="shared" si="136"/>
        <v>868.26373127392515</v>
      </c>
      <c r="R850" s="287">
        <f t="shared" si="137"/>
        <v>47.534870632284033</v>
      </c>
      <c r="T850" s="337"/>
    </row>
    <row r="851" spans="1:20" x14ac:dyDescent="0.25">
      <c r="A851" s="273">
        <v>834</v>
      </c>
      <c r="B851" s="323">
        <f t="shared" ref="B851:B914" si="139">$B$17+A851</f>
        <v>923.75581460725846</v>
      </c>
      <c r="D851" s="287">
        <f t="shared" si="130"/>
        <v>869.19831460725845</v>
      </c>
      <c r="F851" s="273">
        <f t="shared" si="131"/>
        <v>2</v>
      </c>
      <c r="H851" s="273">
        <f t="shared" si="132"/>
        <v>720</v>
      </c>
      <c r="J851" s="287">
        <f t="shared" si="133"/>
        <v>47.175487432663907</v>
      </c>
      <c r="L851" s="287">
        <f t="shared" si="134"/>
        <v>23.755814607258458</v>
      </c>
      <c r="M851" s="344">
        <f t="shared" si="135"/>
        <v>-30.801685392741547</v>
      </c>
      <c r="N851" s="344">
        <f t="shared" si="138"/>
        <v>47.175487432663907</v>
      </c>
      <c r="Q851" s="323">
        <f t="shared" si="136"/>
        <v>869.19831460725845</v>
      </c>
      <c r="R851" s="287">
        <f t="shared" si="137"/>
        <v>47.175487432663907</v>
      </c>
      <c r="T851" s="337"/>
    </row>
    <row r="852" spans="1:20" x14ac:dyDescent="0.25">
      <c r="A852" s="273">
        <v>835</v>
      </c>
      <c r="B852" s="323">
        <f t="shared" si="139"/>
        <v>924.75581460725846</v>
      </c>
      <c r="D852" s="287">
        <f t="shared" si="130"/>
        <v>870.13289794059176</v>
      </c>
      <c r="F852" s="273">
        <f t="shared" si="131"/>
        <v>2</v>
      </c>
      <c r="H852" s="273">
        <f t="shared" si="132"/>
        <v>720</v>
      </c>
      <c r="J852" s="287">
        <f t="shared" si="133"/>
        <v>46.801734122572626</v>
      </c>
      <c r="L852" s="287">
        <f t="shared" si="134"/>
        <v>24.755814607258458</v>
      </c>
      <c r="M852" s="344">
        <f t="shared" si="135"/>
        <v>-29.867102059408239</v>
      </c>
      <c r="N852" s="344">
        <f t="shared" si="138"/>
        <v>46.801734122572626</v>
      </c>
      <c r="Q852" s="323">
        <f t="shared" si="136"/>
        <v>870.13289794059176</v>
      </c>
      <c r="R852" s="287">
        <f t="shared" si="137"/>
        <v>46.801734122572626</v>
      </c>
      <c r="T852" s="337"/>
    </row>
    <row r="853" spans="1:20" x14ac:dyDescent="0.25">
      <c r="A853" s="273">
        <v>836</v>
      </c>
      <c r="B853" s="323">
        <f t="shared" si="139"/>
        <v>925.75581460725846</v>
      </c>
      <c r="D853" s="287">
        <f t="shared" si="130"/>
        <v>871.06748127392507</v>
      </c>
      <c r="F853" s="273">
        <f t="shared" si="131"/>
        <v>2</v>
      </c>
      <c r="H853" s="273">
        <f t="shared" si="132"/>
        <v>720</v>
      </c>
      <c r="J853" s="287">
        <f t="shared" si="133"/>
        <v>46.413724550888993</v>
      </c>
      <c r="L853" s="287">
        <f t="shared" si="134"/>
        <v>25.755814607258458</v>
      </c>
      <c r="M853" s="344">
        <f t="shared" si="135"/>
        <v>-28.932518726074932</v>
      </c>
      <c r="N853" s="344">
        <f t="shared" si="138"/>
        <v>46.413724550888993</v>
      </c>
      <c r="Q853" s="323">
        <f t="shared" si="136"/>
        <v>871.06748127392507</v>
      </c>
      <c r="R853" s="287">
        <f t="shared" si="137"/>
        <v>46.413724550888993</v>
      </c>
      <c r="T853" s="337"/>
    </row>
    <row r="854" spans="1:20" x14ac:dyDescent="0.25">
      <c r="A854" s="273">
        <v>837</v>
      </c>
      <c r="B854" s="323">
        <f t="shared" si="139"/>
        <v>926.75581460725846</v>
      </c>
      <c r="D854" s="287">
        <f t="shared" si="130"/>
        <v>872.00206460725849</v>
      </c>
      <c r="F854" s="273">
        <f t="shared" si="131"/>
        <v>2</v>
      </c>
      <c r="H854" s="273">
        <f t="shared" si="132"/>
        <v>720</v>
      </c>
      <c r="J854" s="287">
        <f t="shared" si="133"/>
        <v>46.01157690908731</v>
      </c>
      <c r="L854" s="287">
        <f t="shared" si="134"/>
        <v>26.755814607258458</v>
      </c>
      <c r="M854" s="344">
        <f t="shared" si="135"/>
        <v>-27.99793539274151</v>
      </c>
      <c r="N854" s="344">
        <f t="shared" si="138"/>
        <v>46.01157690908731</v>
      </c>
      <c r="Q854" s="323">
        <f t="shared" si="136"/>
        <v>872.00206460725849</v>
      </c>
      <c r="R854" s="287">
        <f t="shared" si="137"/>
        <v>46.01157690908731</v>
      </c>
      <c r="T854" s="337"/>
    </row>
    <row r="855" spans="1:20" x14ac:dyDescent="0.25">
      <c r="A855" s="273">
        <v>838</v>
      </c>
      <c r="B855" s="323">
        <f t="shared" si="139"/>
        <v>927.75581460725846</v>
      </c>
      <c r="D855" s="287">
        <f t="shared" si="130"/>
        <v>872.9366479405918</v>
      </c>
      <c r="F855" s="273">
        <f t="shared" si="131"/>
        <v>2</v>
      </c>
      <c r="H855" s="273">
        <f t="shared" si="132"/>
        <v>720</v>
      </c>
      <c r="J855" s="287">
        <f t="shared" si="133"/>
        <v>45.59541369523501</v>
      </c>
      <c r="L855" s="287">
        <f t="shared" si="134"/>
        <v>27.755814607258458</v>
      </c>
      <c r="M855" s="344">
        <f t="shared" si="135"/>
        <v>-27.063352059408203</v>
      </c>
      <c r="N855" s="344">
        <f t="shared" si="138"/>
        <v>45.59541369523501</v>
      </c>
      <c r="Q855" s="323">
        <f t="shared" si="136"/>
        <v>872.9366479405918</v>
      </c>
      <c r="R855" s="287">
        <f t="shared" si="137"/>
        <v>45.59541369523501</v>
      </c>
      <c r="T855" s="337"/>
    </row>
    <row r="856" spans="1:20" x14ac:dyDescent="0.25">
      <c r="A856" s="273">
        <v>839</v>
      </c>
      <c r="B856" s="323">
        <f t="shared" si="139"/>
        <v>928.75581460725846</v>
      </c>
      <c r="D856" s="287">
        <f t="shared" si="130"/>
        <v>873.8712312739251</v>
      </c>
      <c r="F856" s="273">
        <f t="shared" si="131"/>
        <v>2</v>
      </c>
      <c r="H856" s="273">
        <f t="shared" si="132"/>
        <v>720</v>
      </c>
      <c r="J856" s="287">
        <f t="shared" si="133"/>
        <v>45.165361676678401</v>
      </c>
      <c r="L856" s="287">
        <f t="shared" si="134"/>
        <v>28.755814607258458</v>
      </c>
      <c r="M856" s="344">
        <f t="shared" si="135"/>
        <v>-26.128768726074895</v>
      </c>
      <c r="N856" s="344">
        <f t="shared" si="138"/>
        <v>45.165361676678401</v>
      </c>
      <c r="Q856" s="323">
        <f t="shared" si="136"/>
        <v>873.8712312739251</v>
      </c>
      <c r="R856" s="287">
        <f t="shared" si="137"/>
        <v>45.165361676678401</v>
      </c>
      <c r="T856" s="337"/>
    </row>
    <row r="857" spans="1:20" x14ac:dyDescent="0.25">
      <c r="A857" s="273">
        <v>840</v>
      </c>
      <c r="B857" s="323">
        <f t="shared" si="139"/>
        <v>929.75581460725846</v>
      </c>
      <c r="D857" s="287">
        <f t="shared" si="130"/>
        <v>874.80581460725841</v>
      </c>
      <c r="F857" s="273">
        <f t="shared" si="131"/>
        <v>2</v>
      </c>
      <c r="H857" s="273">
        <f t="shared" si="132"/>
        <v>720</v>
      </c>
      <c r="J857" s="287">
        <f t="shared" si="133"/>
        <v>44.721551851428401</v>
      </c>
      <c r="L857" s="287">
        <f t="shared" si="134"/>
        <v>29.755814607258458</v>
      </c>
      <c r="M857" s="344">
        <f t="shared" si="135"/>
        <v>-25.194185392741588</v>
      </c>
      <c r="N857" s="344">
        <f t="shared" si="138"/>
        <v>44.721551851428401</v>
      </c>
      <c r="Q857" s="323">
        <f t="shared" si="136"/>
        <v>874.80581460725841</v>
      </c>
      <c r="R857" s="287">
        <f t="shared" si="137"/>
        <v>44.721551851428401</v>
      </c>
      <c r="T857" s="337"/>
    </row>
    <row r="858" spans="1:20" x14ac:dyDescent="0.25">
      <c r="A858" s="273">
        <v>841</v>
      </c>
      <c r="B858" s="323">
        <f t="shared" si="139"/>
        <v>930.75581460725846</v>
      </c>
      <c r="D858" s="287">
        <f t="shared" si="130"/>
        <v>875.74039794059183</v>
      </c>
      <c r="F858" s="273">
        <f t="shared" si="131"/>
        <v>2</v>
      </c>
      <c r="H858" s="273">
        <f t="shared" si="132"/>
        <v>720</v>
      </c>
      <c r="J858" s="287">
        <f t="shared" si="133"/>
        <v>44.264119408257095</v>
      </c>
      <c r="L858" s="287">
        <f t="shared" si="134"/>
        <v>30.755814607258458</v>
      </c>
      <c r="M858" s="344">
        <f t="shared" si="135"/>
        <v>-24.259602059408166</v>
      </c>
      <c r="N858" s="344">
        <f t="shared" si="138"/>
        <v>44.264119408257095</v>
      </c>
      <c r="Q858" s="323">
        <f t="shared" si="136"/>
        <v>875.74039794059183</v>
      </c>
      <c r="R858" s="287">
        <f t="shared" si="137"/>
        <v>44.264119408257095</v>
      </c>
      <c r="T858" s="337"/>
    </row>
    <row r="859" spans="1:20" x14ac:dyDescent="0.25">
      <c r="A859" s="273">
        <v>842</v>
      </c>
      <c r="B859" s="323">
        <f t="shared" si="139"/>
        <v>931.75581460725846</v>
      </c>
      <c r="D859" s="287">
        <f t="shared" si="130"/>
        <v>876.67498127392514</v>
      </c>
      <c r="F859" s="273">
        <f t="shared" si="131"/>
        <v>2</v>
      </c>
      <c r="H859" s="273">
        <f t="shared" si="132"/>
        <v>720</v>
      </c>
      <c r="J859" s="287">
        <f t="shared" si="133"/>
        <v>43.793203685517831</v>
      </c>
      <c r="L859" s="287">
        <f t="shared" si="134"/>
        <v>31.755814607258458</v>
      </c>
      <c r="M859" s="344">
        <f t="shared" si="135"/>
        <v>-23.325018726074859</v>
      </c>
      <c r="N859" s="344">
        <f t="shared" si="138"/>
        <v>43.793203685517831</v>
      </c>
      <c r="Q859" s="323">
        <f t="shared" si="136"/>
        <v>876.67498127392514</v>
      </c>
      <c r="R859" s="287">
        <f t="shared" si="137"/>
        <v>43.793203685517831</v>
      </c>
      <c r="T859" s="337"/>
    </row>
    <row r="860" spans="1:20" x14ac:dyDescent="0.25">
      <c r="A860" s="273">
        <v>843</v>
      </c>
      <c r="B860" s="323">
        <f t="shared" si="139"/>
        <v>932.75581460725846</v>
      </c>
      <c r="D860" s="287">
        <f t="shared" si="130"/>
        <v>877.60956460725845</v>
      </c>
      <c r="F860" s="273">
        <f t="shared" si="131"/>
        <v>2</v>
      </c>
      <c r="H860" s="273">
        <f t="shared" si="132"/>
        <v>720</v>
      </c>
      <c r="J860" s="287">
        <f t="shared" si="133"/>
        <v>43.308948128701722</v>
      </c>
      <c r="L860" s="287">
        <f t="shared" si="134"/>
        <v>32.755814607258458</v>
      </c>
      <c r="M860" s="344">
        <f t="shared" si="135"/>
        <v>-22.390435392741551</v>
      </c>
      <c r="N860" s="344">
        <f t="shared" si="138"/>
        <v>43.308948128701722</v>
      </c>
      <c r="Q860" s="323">
        <f t="shared" si="136"/>
        <v>877.60956460725845</v>
      </c>
      <c r="R860" s="287">
        <f t="shared" si="137"/>
        <v>43.308948128701722</v>
      </c>
      <c r="T860" s="337"/>
    </row>
    <row r="861" spans="1:20" x14ac:dyDescent="0.25">
      <c r="A861" s="273">
        <v>844</v>
      </c>
      <c r="B861" s="323">
        <f t="shared" si="139"/>
        <v>933.75581460725846</v>
      </c>
      <c r="D861" s="287">
        <f t="shared" si="130"/>
        <v>878.54414794059176</v>
      </c>
      <c r="F861" s="273">
        <f t="shared" si="131"/>
        <v>2</v>
      </c>
      <c r="H861" s="273">
        <f t="shared" si="132"/>
        <v>720</v>
      </c>
      <c r="J861" s="287">
        <f t="shared" si="133"/>
        <v>42.811500246742362</v>
      </c>
      <c r="L861" s="287">
        <f t="shared" si="134"/>
        <v>33.755814607258458</v>
      </c>
      <c r="M861" s="344">
        <f t="shared" si="135"/>
        <v>-21.455852059408244</v>
      </c>
      <c r="N861" s="344">
        <f t="shared" si="138"/>
        <v>42.811500246742362</v>
      </c>
      <c r="Q861" s="323">
        <f t="shared" si="136"/>
        <v>878.54414794059176</v>
      </c>
      <c r="R861" s="287">
        <f t="shared" si="137"/>
        <v>42.811500246742362</v>
      </c>
      <c r="T861" s="337"/>
    </row>
    <row r="862" spans="1:20" x14ac:dyDescent="0.25">
      <c r="A862" s="273">
        <v>845</v>
      </c>
      <c r="B862" s="323">
        <f t="shared" si="139"/>
        <v>934.75581460725846</v>
      </c>
      <c r="D862" s="287">
        <f t="shared" si="130"/>
        <v>879.47873127392518</v>
      </c>
      <c r="F862" s="273">
        <f t="shared" si="131"/>
        <v>2</v>
      </c>
      <c r="H862" s="273">
        <f t="shared" si="132"/>
        <v>720</v>
      </c>
      <c r="J862" s="287">
        <f t="shared" si="133"/>
        <v>42.301011567083521</v>
      </c>
      <c r="L862" s="287">
        <f t="shared" si="134"/>
        <v>34.755814607258458</v>
      </c>
      <c r="M862" s="344">
        <f t="shared" si="135"/>
        <v>-20.521268726074823</v>
      </c>
      <c r="N862" s="344">
        <f t="shared" si="138"/>
        <v>42.301011567083521</v>
      </c>
      <c r="Q862" s="323">
        <f t="shared" si="136"/>
        <v>879.47873127392518</v>
      </c>
      <c r="R862" s="287">
        <f t="shared" si="137"/>
        <v>42.301011567083521</v>
      </c>
      <c r="T862" s="337"/>
    </row>
    <row r="863" spans="1:20" x14ac:dyDescent="0.25">
      <c r="A863" s="273">
        <v>846</v>
      </c>
      <c r="B863" s="323">
        <f t="shared" si="139"/>
        <v>935.75581460725846</v>
      </c>
      <c r="D863" s="287">
        <f t="shared" si="130"/>
        <v>880.41331460725849</v>
      </c>
      <c r="F863" s="273">
        <f t="shared" si="131"/>
        <v>2</v>
      </c>
      <c r="H863" s="273">
        <f t="shared" si="132"/>
        <v>720</v>
      </c>
      <c r="J863" s="287">
        <f t="shared" si="133"/>
        <v>41.777637589522307</v>
      </c>
      <c r="L863" s="287">
        <f t="shared" si="134"/>
        <v>35.755814607258458</v>
      </c>
      <c r="M863" s="344">
        <f t="shared" si="135"/>
        <v>-19.586685392741515</v>
      </c>
      <c r="N863" s="344">
        <f t="shared" si="138"/>
        <v>41.777637589522307</v>
      </c>
      <c r="Q863" s="323">
        <f t="shared" si="136"/>
        <v>880.41331460725849</v>
      </c>
      <c r="R863" s="287">
        <f t="shared" si="137"/>
        <v>41.777637589522307</v>
      </c>
      <c r="T863" s="337"/>
    </row>
    <row r="864" spans="1:20" x14ac:dyDescent="0.25">
      <c r="A864" s="273">
        <v>847</v>
      </c>
      <c r="B864" s="323">
        <f t="shared" si="139"/>
        <v>936.75581460725846</v>
      </c>
      <c r="D864" s="287">
        <f t="shared" si="130"/>
        <v>881.34789794059179</v>
      </c>
      <c r="F864" s="273">
        <f t="shared" si="131"/>
        <v>2</v>
      </c>
      <c r="H864" s="273">
        <f t="shared" si="132"/>
        <v>720</v>
      </c>
      <c r="J864" s="287">
        <f t="shared" si="133"/>
        <v>41.241537738842204</v>
      </c>
      <c r="L864" s="287">
        <f t="shared" si="134"/>
        <v>36.755814607258458</v>
      </c>
      <c r="M864" s="344">
        <f t="shared" si="135"/>
        <v>-18.652102059408207</v>
      </c>
      <c r="N864" s="344">
        <f t="shared" si="138"/>
        <v>41.241537738842204</v>
      </c>
      <c r="Q864" s="323">
        <f t="shared" si="136"/>
        <v>881.34789794059179</v>
      </c>
      <c r="R864" s="287">
        <f t="shared" si="137"/>
        <v>41.241537738842204</v>
      </c>
      <c r="T864" s="337"/>
    </row>
    <row r="865" spans="1:20" x14ac:dyDescent="0.25">
      <c r="A865" s="273">
        <v>848</v>
      </c>
      <c r="B865" s="323">
        <f t="shared" si="139"/>
        <v>937.75581460725846</v>
      </c>
      <c r="D865" s="287">
        <f t="shared" si="130"/>
        <v>882.2824812739251</v>
      </c>
      <c r="F865" s="273">
        <f t="shared" si="131"/>
        <v>2</v>
      </c>
      <c r="H865" s="273">
        <f t="shared" si="132"/>
        <v>720</v>
      </c>
      <c r="J865" s="287">
        <f t="shared" si="133"/>
        <v>40.692875316251154</v>
      </c>
      <c r="L865" s="287">
        <f t="shared" si="134"/>
        <v>37.755814607258458</v>
      </c>
      <c r="M865" s="344">
        <f t="shared" si="135"/>
        <v>-17.7175187260749</v>
      </c>
      <c r="N865" s="344">
        <f t="shared" si="138"/>
        <v>40.692875316251154</v>
      </c>
      <c r="Q865" s="323">
        <f t="shared" si="136"/>
        <v>882.2824812739251</v>
      </c>
      <c r="R865" s="287">
        <f t="shared" si="137"/>
        <v>40.692875316251154</v>
      </c>
      <c r="T865" s="337"/>
    </row>
    <row r="866" spans="1:20" x14ac:dyDescent="0.25">
      <c r="A866" s="273">
        <v>849</v>
      </c>
      <c r="B866" s="323">
        <f t="shared" si="139"/>
        <v>938.75581460725846</v>
      </c>
      <c r="D866" s="287">
        <f t="shared" si="130"/>
        <v>883.21706460725841</v>
      </c>
      <c r="F866" s="273">
        <f t="shared" si="131"/>
        <v>2</v>
      </c>
      <c r="H866" s="273">
        <f t="shared" si="132"/>
        <v>720</v>
      </c>
      <c r="J866" s="287">
        <f t="shared" si="133"/>
        <v>40.131817449637985</v>
      </c>
      <c r="L866" s="287">
        <f t="shared" si="134"/>
        <v>38.755814607258458</v>
      </c>
      <c r="M866" s="344">
        <f t="shared" si="135"/>
        <v>-16.782935392741592</v>
      </c>
      <c r="N866" s="344">
        <f t="shared" si="138"/>
        <v>40.131817449637985</v>
      </c>
      <c r="Q866" s="323">
        <f t="shared" si="136"/>
        <v>883.21706460725841</v>
      </c>
      <c r="R866" s="287">
        <f t="shared" si="137"/>
        <v>40.131817449637985</v>
      </c>
      <c r="T866" s="337"/>
    </row>
    <row r="867" spans="1:20" x14ac:dyDescent="0.25">
      <c r="A867" s="273">
        <v>850</v>
      </c>
      <c r="B867" s="323">
        <f t="shared" si="139"/>
        <v>939.75581460725846</v>
      </c>
      <c r="D867" s="287">
        <f t="shared" si="130"/>
        <v>884.15164794059183</v>
      </c>
      <c r="F867" s="273">
        <f t="shared" si="131"/>
        <v>2</v>
      </c>
      <c r="H867" s="273">
        <f t="shared" si="132"/>
        <v>720</v>
      </c>
      <c r="J867" s="287">
        <f t="shared" si="133"/>
        <v>39.558535042664012</v>
      </c>
      <c r="L867" s="287">
        <f t="shared" si="134"/>
        <v>39.755814607258458</v>
      </c>
      <c r="M867" s="344">
        <f t="shared" si="135"/>
        <v>-15.848352059408171</v>
      </c>
      <c r="N867" s="344">
        <f t="shared" si="138"/>
        <v>39.558535042664012</v>
      </c>
      <c r="Q867" s="323">
        <f t="shared" si="136"/>
        <v>884.15164794059183</v>
      </c>
      <c r="R867" s="287">
        <f t="shared" si="137"/>
        <v>39.558535042664012</v>
      </c>
      <c r="T867" s="337"/>
    </row>
    <row r="868" spans="1:20" x14ac:dyDescent="0.25">
      <c r="A868" s="273">
        <v>851</v>
      </c>
      <c r="B868" s="323">
        <f t="shared" si="139"/>
        <v>940.75581460725846</v>
      </c>
      <c r="D868" s="287">
        <f t="shared" si="130"/>
        <v>885.08623127392514</v>
      </c>
      <c r="F868" s="273">
        <f t="shared" si="131"/>
        <v>2</v>
      </c>
      <c r="H868" s="273">
        <f t="shared" si="132"/>
        <v>720</v>
      </c>
      <c r="J868" s="287">
        <f t="shared" si="133"/>
        <v>38.973202722703974</v>
      </c>
      <c r="L868" s="287">
        <f t="shared" si="134"/>
        <v>40.755814607258458</v>
      </c>
      <c r="M868" s="344">
        <f t="shared" si="135"/>
        <v>-14.913768726074863</v>
      </c>
      <c r="N868" s="344">
        <f t="shared" si="138"/>
        <v>38.973202722703974</v>
      </c>
      <c r="Q868" s="323">
        <f t="shared" si="136"/>
        <v>885.08623127392514</v>
      </c>
      <c r="R868" s="287">
        <f t="shared" si="137"/>
        <v>38.973202722703974</v>
      </c>
      <c r="T868" s="337"/>
    </row>
    <row r="869" spans="1:20" x14ac:dyDescent="0.25">
      <c r="A869" s="273">
        <v>852</v>
      </c>
      <c r="B869" s="323">
        <f t="shared" si="139"/>
        <v>941.75581460725846</v>
      </c>
      <c r="D869" s="287">
        <f t="shared" si="130"/>
        <v>886.02081460725844</v>
      </c>
      <c r="F869" s="273">
        <f t="shared" si="131"/>
        <v>2</v>
      </c>
      <c r="H869" s="273">
        <f t="shared" si="132"/>
        <v>720</v>
      </c>
      <c r="J869" s="287">
        <f t="shared" si="133"/>
        <v>38.375998787652641</v>
      </c>
      <c r="L869" s="287">
        <f t="shared" si="134"/>
        <v>41.755814607258458</v>
      </c>
      <c r="M869" s="344">
        <f t="shared" si="135"/>
        <v>-13.979185392741556</v>
      </c>
      <c r="N869" s="344">
        <f t="shared" si="138"/>
        <v>38.375998787652641</v>
      </c>
      <c r="Q869" s="323">
        <f t="shared" si="136"/>
        <v>886.02081460725844</v>
      </c>
      <c r="R869" s="287">
        <f t="shared" si="137"/>
        <v>38.375998787652641</v>
      </c>
      <c r="T869" s="337"/>
    </row>
    <row r="870" spans="1:20" x14ac:dyDescent="0.25">
      <c r="A870" s="273">
        <v>853</v>
      </c>
      <c r="B870" s="323">
        <f t="shared" si="139"/>
        <v>942.75581460725846</v>
      </c>
      <c r="D870" s="287">
        <f t="shared" si="130"/>
        <v>886.95539794059175</v>
      </c>
      <c r="F870" s="273">
        <f t="shared" si="131"/>
        <v>2</v>
      </c>
      <c r="H870" s="273">
        <f t="shared" si="132"/>
        <v>720</v>
      </c>
      <c r="J870" s="287">
        <f t="shared" si="133"/>
        <v>37.767105151614004</v>
      </c>
      <c r="L870" s="287">
        <f t="shared" si="134"/>
        <v>42.755814607258458</v>
      </c>
      <c r="M870" s="344">
        <f t="shared" si="135"/>
        <v>-13.044602059408248</v>
      </c>
      <c r="N870" s="344">
        <f t="shared" si="138"/>
        <v>37.767105151614004</v>
      </c>
      <c r="Q870" s="323">
        <f t="shared" si="136"/>
        <v>886.95539794059175</v>
      </c>
      <c r="R870" s="287">
        <f t="shared" si="137"/>
        <v>37.767105151614004</v>
      </c>
      <c r="T870" s="337"/>
    </row>
    <row r="871" spans="1:20" x14ac:dyDescent="0.25">
      <c r="A871" s="273">
        <v>854</v>
      </c>
      <c r="B871" s="323">
        <f t="shared" si="139"/>
        <v>943.75581460725846</v>
      </c>
      <c r="D871" s="287">
        <f t="shared" si="130"/>
        <v>887.88998127392517</v>
      </c>
      <c r="F871" s="273">
        <f t="shared" si="131"/>
        <v>2</v>
      </c>
      <c r="H871" s="273">
        <f t="shared" si="132"/>
        <v>720</v>
      </c>
      <c r="J871" s="287">
        <f t="shared" si="133"/>
        <v>37.146707289487956</v>
      </c>
      <c r="L871" s="287">
        <f t="shared" si="134"/>
        <v>43.755814607258458</v>
      </c>
      <c r="M871" s="344">
        <f t="shared" si="135"/>
        <v>-12.110018726074827</v>
      </c>
      <c r="N871" s="344">
        <f t="shared" si="138"/>
        <v>37.146707289487956</v>
      </c>
      <c r="Q871" s="323">
        <f t="shared" si="136"/>
        <v>887.88998127392517</v>
      </c>
      <c r="R871" s="287">
        <f t="shared" si="137"/>
        <v>37.146707289487956</v>
      </c>
      <c r="T871" s="337"/>
    </row>
    <row r="872" spans="1:20" x14ac:dyDescent="0.25">
      <c r="A872" s="273">
        <v>855</v>
      </c>
      <c r="B872" s="323">
        <f t="shared" si="139"/>
        <v>944.75581460725846</v>
      </c>
      <c r="D872" s="287">
        <f t="shared" si="130"/>
        <v>888.82456460725848</v>
      </c>
      <c r="F872" s="273">
        <f t="shared" si="131"/>
        <v>2</v>
      </c>
      <c r="H872" s="273">
        <f t="shared" si="132"/>
        <v>720</v>
      </c>
      <c r="J872" s="287">
        <f t="shared" si="133"/>
        <v>36.514994180473309</v>
      </c>
      <c r="L872" s="287">
        <f t="shared" si="134"/>
        <v>44.755814607258458</v>
      </c>
      <c r="M872" s="344">
        <f t="shared" si="135"/>
        <v>-11.17543539274152</v>
      </c>
      <c r="N872" s="344">
        <f t="shared" si="138"/>
        <v>36.514994180473309</v>
      </c>
      <c r="Q872" s="323">
        <f t="shared" si="136"/>
        <v>888.82456460725848</v>
      </c>
      <c r="R872" s="287">
        <f t="shared" si="137"/>
        <v>36.514994180473309</v>
      </c>
      <c r="T872" s="337"/>
    </row>
    <row r="873" spans="1:20" x14ac:dyDescent="0.25">
      <c r="A873" s="273">
        <v>856</v>
      </c>
      <c r="B873" s="323">
        <f t="shared" si="139"/>
        <v>945.75581460725846</v>
      </c>
      <c r="D873" s="287">
        <f t="shared" si="130"/>
        <v>889.75914794059179</v>
      </c>
      <c r="F873" s="273">
        <f t="shared" si="131"/>
        <v>2</v>
      </c>
      <c r="H873" s="273">
        <f t="shared" si="132"/>
        <v>720</v>
      </c>
      <c r="J873" s="287">
        <f t="shared" si="133"/>
        <v>35.87215825050265</v>
      </c>
      <c r="L873" s="287">
        <f t="shared" si="134"/>
        <v>45.755814607258458</v>
      </c>
      <c r="M873" s="344">
        <f t="shared" si="135"/>
        <v>-10.240852059408212</v>
      </c>
      <c r="N873" s="344">
        <f t="shared" si="138"/>
        <v>35.87215825050265</v>
      </c>
      <c r="Q873" s="323">
        <f t="shared" si="136"/>
        <v>889.75914794059179</v>
      </c>
      <c r="R873" s="287">
        <f t="shared" si="137"/>
        <v>35.87215825050265</v>
      </c>
      <c r="T873" s="337"/>
    </row>
    <row r="874" spans="1:20" x14ac:dyDescent="0.25">
      <c r="A874" s="273">
        <v>857</v>
      </c>
      <c r="B874" s="323">
        <f t="shared" si="139"/>
        <v>946.75581460725846</v>
      </c>
      <c r="D874" s="287">
        <f t="shared" si="130"/>
        <v>890.6937312739251</v>
      </c>
      <c r="F874" s="273">
        <f t="shared" si="131"/>
        <v>2</v>
      </c>
      <c r="H874" s="273">
        <f t="shared" si="132"/>
        <v>720</v>
      </c>
      <c r="J874" s="287">
        <f t="shared" si="133"/>
        <v>35.218395313627425</v>
      </c>
      <c r="L874" s="287">
        <f t="shared" si="134"/>
        <v>46.755814607258458</v>
      </c>
      <c r="M874" s="344">
        <f t="shared" si="135"/>
        <v>-9.3062687260749044</v>
      </c>
      <c r="N874" s="344">
        <f t="shared" si="138"/>
        <v>35.218395313627425</v>
      </c>
      <c r="Q874" s="323">
        <f t="shared" si="136"/>
        <v>890.6937312739251</v>
      </c>
      <c r="R874" s="287">
        <f t="shared" si="137"/>
        <v>35.218395313627425</v>
      </c>
      <c r="T874" s="337"/>
    </row>
    <row r="875" spans="1:20" x14ac:dyDescent="0.25">
      <c r="A875" s="273">
        <v>858</v>
      </c>
      <c r="B875" s="323">
        <f t="shared" si="139"/>
        <v>947.75581460725846</v>
      </c>
      <c r="D875" s="287">
        <f t="shared" si="130"/>
        <v>891.62831460725852</v>
      </c>
      <c r="F875" s="273">
        <f t="shared" si="131"/>
        <v>2</v>
      </c>
      <c r="H875" s="273">
        <f t="shared" si="132"/>
        <v>720</v>
      </c>
      <c r="J875" s="287">
        <f t="shared" si="133"/>
        <v>34.553904512371417</v>
      </c>
      <c r="L875" s="287">
        <f t="shared" si="134"/>
        <v>47.755814607258458</v>
      </c>
      <c r="M875" s="344">
        <f t="shared" si="135"/>
        <v>-8.3716853927414832</v>
      </c>
      <c r="N875" s="344">
        <f t="shared" si="138"/>
        <v>34.553904512371417</v>
      </c>
      <c r="Q875" s="323">
        <f t="shared" si="136"/>
        <v>891.62831460725852</v>
      </c>
      <c r="R875" s="287">
        <f t="shared" si="137"/>
        <v>34.553904512371417</v>
      </c>
      <c r="T875" s="337"/>
    </row>
    <row r="876" spans="1:20" x14ac:dyDescent="0.25">
      <c r="A876" s="273">
        <v>859</v>
      </c>
      <c r="B876" s="323">
        <f t="shared" si="139"/>
        <v>948.75581460725846</v>
      </c>
      <c r="D876" s="287">
        <f t="shared" si="130"/>
        <v>892.56289794059182</v>
      </c>
      <c r="F876" s="273">
        <f t="shared" si="131"/>
        <v>2</v>
      </c>
      <c r="H876" s="273">
        <f t="shared" si="132"/>
        <v>720</v>
      </c>
      <c r="J876" s="287">
        <f t="shared" si="133"/>
        <v>33.878888257069811</v>
      </c>
      <c r="L876" s="287">
        <f t="shared" si="134"/>
        <v>48.755814607258458</v>
      </c>
      <c r="M876" s="344">
        <f t="shared" si="135"/>
        <v>-7.4371020594081756</v>
      </c>
      <c r="N876" s="344">
        <f t="shared" si="138"/>
        <v>33.878888257069811</v>
      </c>
      <c r="Q876" s="323">
        <f t="shared" si="136"/>
        <v>892.56289794059182</v>
      </c>
      <c r="R876" s="287">
        <f t="shared" si="137"/>
        <v>33.878888257069811</v>
      </c>
      <c r="T876" s="337"/>
    </row>
    <row r="877" spans="1:20" x14ac:dyDescent="0.25">
      <c r="A877" s="273">
        <v>860</v>
      </c>
      <c r="B877" s="323">
        <f t="shared" si="139"/>
        <v>949.75581460725846</v>
      </c>
      <c r="D877" s="287">
        <f t="shared" si="130"/>
        <v>893.49748127392513</v>
      </c>
      <c r="F877" s="273">
        <f t="shared" si="131"/>
        <v>2</v>
      </c>
      <c r="H877" s="273">
        <f t="shared" si="132"/>
        <v>720</v>
      </c>
      <c r="J877" s="287">
        <f t="shared" si="133"/>
        <v>33.193552164212882</v>
      </c>
      <c r="L877" s="287">
        <f t="shared" si="134"/>
        <v>49.755814607258458</v>
      </c>
      <c r="M877" s="344">
        <f t="shared" si="135"/>
        <v>-6.502518726074868</v>
      </c>
      <c r="N877" s="344">
        <f t="shared" si="138"/>
        <v>33.193552164212882</v>
      </c>
      <c r="Q877" s="323">
        <f t="shared" si="136"/>
        <v>893.49748127392513</v>
      </c>
      <c r="R877" s="287">
        <f t="shared" si="137"/>
        <v>33.193552164212882</v>
      </c>
      <c r="T877" s="337"/>
    </row>
    <row r="878" spans="1:20" x14ac:dyDescent="0.25">
      <c r="A878" s="273">
        <v>861</v>
      </c>
      <c r="B878" s="323">
        <f t="shared" si="139"/>
        <v>950.75581460725846</v>
      </c>
      <c r="D878" s="287">
        <f t="shared" si="130"/>
        <v>894.43206460725844</v>
      </c>
      <c r="F878" s="273">
        <f t="shared" si="131"/>
        <v>2</v>
      </c>
      <c r="H878" s="273">
        <f t="shared" si="132"/>
        <v>720</v>
      </c>
      <c r="J878" s="287">
        <f t="shared" si="133"/>
        <v>32.498104993813641</v>
      </c>
      <c r="L878" s="287">
        <f t="shared" si="134"/>
        <v>50.755814607258458</v>
      </c>
      <c r="M878" s="344">
        <f t="shared" si="135"/>
        <v>-5.5679353927415605</v>
      </c>
      <c r="N878" s="344">
        <f t="shared" si="138"/>
        <v>32.498104993813641</v>
      </c>
      <c r="Q878" s="323">
        <f t="shared" si="136"/>
        <v>894.43206460725844</v>
      </c>
      <c r="R878" s="287">
        <f t="shared" si="137"/>
        <v>32.498104993813641</v>
      </c>
      <c r="T878" s="337"/>
    </row>
    <row r="879" spans="1:20" x14ac:dyDescent="0.25">
      <c r="A879" s="273">
        <v>862</v>
      </c>
      <c r="B879" s="323">
        <f t="shared" si="139"/>
        <v>951.75581460725846</v>
      </c>
      <c r="D879" s="287">
        <f t="shared" si="130"/>
        <v>895.36664794059175</v>
      </c>
      <c r="F879" s="273">
        <f t="shared" si="131"/>
        <v>2</v>
      </c>
      <c r="H879" s="273">
        <f t="shared" si="132"/>
        <v>720</v>
      </c>
      <c r="J879" s="287">
        <f t="shared" si="133"/>
        <v>31.792758585817001</v>
      </c>
      <c r="L879" s="287">
        <f t="shared" si="134"/>
        <v>51.755814607258458</v>
      </c>
      <c r="M879" s="344">
        <f t="shared" si="135"/>
        <v>-4.6333520594082529</v>
      </c>
      <c r="N879" s="344">
        <f t="shared" si="138"/>
        <v>31.792758585817001</v>
      </c>
      <c r="Q879" s="323">
        <f t="shared" si="136"/>
        <v>895.36664794059175</v>
      </c>
      <c r="R879" s="287">
        <f t="shared" si="137"/>
        <v>31.792758585817001</v>
      </c>
      <c r="T879" s="337"/>
    </row>
    <row r="880" spans="1:20" x14ac:dyDescent="0.25">
      <c r="A880" s="273">
        <v>863</v>
      </c>
      <c r="B880" s="323">
        <f t="shared" si="139"/>
        <v>952.75581460725846</v>
      </c>
      <c r="D880" s="287">
        <f t="shared" si="130"/>
        <v>896.30123127392517</v>
      </c>
      <c r="F880" s="273">
        <f t="shared" si="131"/>
        <v>2</v>
      </c>
      <c r="H880" s="273">
        <f t="shared" si="132"/>
        <v>720</v>
      </c>
      <c r="J880" s="287">
        <f t="shared" si="133"/>
        <v>31.077727795571757</v>
      </c>
      <c r="L880" s="287">
        <f t="shared" si="134"/>
        <v>52.755814607258458</v>
      </c>
      <c r="M880" s="344">
        <f t="shared" si="135"/>
        <v>-3.6987687260748316</v>
      </c>
      <c r="N880" s="344">
        <f t="shared" si="138"/>
        <v>31.077727795571757</v>
      </c>
      <c r="Q880" s="323">
        <f t="shared" si="136"/>
        <v>896.30123127392517</v>
      </c>
      <c r="R880" s="287">
        <f t="shared" si="137"/>
        <v>31.077727795571757</v>
      </c>
      <c r="T880" s="337"/>
    </row>
    <row r="881" spans="1:20" x14ac:dyDescent="0.25">
      <c r="A881" s="273">
        <v>864</v>
      </c>
      <c r="B881" s="323">
        <f t="shared" si="139"/>
        <v>953.75581460725846</v>
      </c>
      <c r="D881" s="287">
        <f t="shared" si="130"/>
        <v>897.23581460725848</v>
      </c>
      <c r="F881" s="273">
        <f t="shared" si="131"/>
        <v>2</v>
      </c>
      <c r="H881" s="273">
        <f t="shared" si="132"/>
        <v>720</v>
      </c>
      <c r="J881" s="287">
        <f t="shared" si="133"/>
        <v>30.353230428383338</v>
      </c>
      <c r="L881" s="287">
        <f t="shared" si="134"/>
        <v>53.755814607258458</v>
      </c>
      <c r="M881" s="344">
        <f t="shared" si="135"/>
        <v>-2.7641853927415241</v>
      </c>
      <c r="N881" s="344">
        <f t="shared" si="138"/>
        <v>30.353230428383338</v>
      </c>
      <c r="Q881" s="323">
        <f t="shared" si="136"/>
        <v>897.23581460725848</v>
      </c>
      <c r="R881" s="287">
        <f t="shared" si="137"/>
        <v>30.353230428383338</v>
      </c>
      <c r="T881" s="337"/>
    </row>
    <row r="882" spans="1:20" x14ac:dyDescent="0.25">
      <c r="A882" s="273">
        <v>865</v>
      </c>
      <c r="B882" s="323">
        <f t="shared" si="139"/>
        <v>954.75581460725846</v>
      </c>
      <c r="D882" s="287">
        <f t="shared" si="130"/>
        <v>898.17039794059178</v>
      </c>
      <c r="F882" s="273">
        <f t="shared" si="131"/>
        <v>2</v>
      </c>
      <c r="H882" s="273">
        <f t="shared" si="132"/>
        <v>720</v>
      </c>
      <c r="J882" s="287">
        <f t="shared" si="133"/>
        <v>29.619487173168018</v>
      </c>
      <c r="L882" s="287">
        <f t="shared" si="134"/>
        <v>54.755814607258458</v>
      </c>
      <c r="M882" s="344">
        <f t="shared" si="135"/>
        <v>-1.8296020594082165</v>
      </c>
      <c r="N882" s="344">
        <f t="shared" si="138"/>
        <v>29.619487173168018</v>
      </c>
      <c r="Q882" s="323">
        <f t="shared" si="136"/>
        <v>898.17039794059178</v>
      </c>
      <c r="R882" s="287">
        <f t="shared" si="137"/>
        <v>29.619487173168018</v>
      </c>
      <c r="T882" s="337"/>
    </row>
    <row r="883" spans="1:20" x14ac:dyDescent="0.25">
      <c r="A883" s="273">
        <v>866</v>
      </c>
      <c r="B883" s="323">
        <f t="shared" si="139"/>
        <v>955.75581460725846</v>
      </c>
      <c r="D883" s="287">
        <f t="shared" si="130"/>
        <v>899.10498127392509</v>
      </c>
      <c r="F883" s="273">
        <f t="shared" si="131"/>
        <v>2</v>
      </c>
      <c r="H883" s="273">
        <f t="shared" si="132"/>
        <v>720</v>
      </c>
      <c r="J883" s="287">
        <f t="shared" si="133"/>
        <v>28.876721535229411</v>
      </c>
      <c r="L883" s="287">
        <f t="shared" si="134"/>
        <v>55.755814607258458</v>
      </c>
      <c r="M883" s="344">
        <f t="shared" si="135"/>
        <v>-0.89501872607490895</v>
      </c>
      <c r="N883" s="344">
        <f t="shared" si="138"/>
        <v>28.876721535229411</v>
      </c>
      <c r="Q883" s="323">
        <f t="shared" si="136"/>
        <v>899.10498127392509</v>
      </c>
      <c r="R883" s="287">
        <f t="shared" si="137"/>
        <v>28.876721535229411</v>
      </c>
      <c r="T883" s="337"/>
    </row>
    <row r="884" spans="1:20" x14ac:dyDescent="0.25">
      <c r="A884" s="273">
        <v>867</v>
      </c>
      <c r="B884" s="323">
        <f t="shared" si="139"/>
        <v>956.75581460725846</v>
      </c>
      <c r="D884" s="287">
        <f t="shared" si="130"/>
        <v>900.0395646072584</v>
      </c>
      <c r="F884" s="273">
        <f t="shared" si="131"/>
        <v>2</v>
      </c>
      <c r="H884" s="273">
        <f t="shared" si="132"/>
        <v>720</v>
      </c>
      <c r="J884" s="287">
        <f t="shared" si="133"/>
        <v>28.125159768176012</v>
      </c>
      <c r="L884" s="287">
        <f t="shared" si="134"/>
        <v>56.755814607258458</v>
      </c>
      <c r="M884" s="344">
        <f t="shared" si="135"/>
        <v>3.956460725839861E-2</v>
      </c>
      <c r="N884" s="344">
        <f t="shared" si="138"/>
        <v>28.125159768176012</v>
      </c>
      <c r="Q884" s="323">
        <f t="shared" si="136"/>
        <v>900.0395646072584</v>
      </c>
      <c r="R884" s="287">
        <f t="shared" si="137"/>
        <v>28.125159768176012</v>
      </c>
      <c r="T884" s="337"/>
    </row>
    <row r="885" spans="1:20" x14ac:dyDescent="0.25">
      <c r="A885" s="273">
        <v>868</v>
      </c>
      <c r="B885" s="323">
        <f t="shared" si="139"/>
        <v>957.75581460725846</v>
      </c>
      <c r="D885" s="287">
        <f t="shared" si="130"/>
        <v>900.97414794059182</v>
      </c>
      <c r="F885" s="273">
        <f t="shared" si="131"/>
        <v>2</v>
      </c>
      <c r="H885" s="273">
        <f t="shared" si="132"/>
        <v>720</v>
      </c>
      <c r="J885" s="287">
        <f t="shared" si="133"/>
        <v>27.365030805002686</v>
      </c>
      <c r="L885" s="287">
        <f t="shared" si="134"/>
        <v>57.755814607258458</v>
      </c>
      <c r="M885" s="344">
        <f t="shared" si="135"/>
        <v>0.97414794059181986</v>
      </c>
      <c r="N885" s="344">
        <f t="shared" si="138"/>
        <v>27.365030805002686</v>
      </c>
      <c r="Q885" s="323">
        <f t="shared" si="136"/>
        <v>900.97414794059182</v>
      </c>
      <c r="R885" s="287">
        <f t="shared" si="137"/>
        <v>27.365030805002686</v>
      </c>
      <c r="T885" s="337"/>
    </row>
    <row r="886" spans="1:20" x14ac:dyDescent="0.25">
      <c r="A886" s="273">
        <v>869</v>
      </c>
      <c r="B886" s="323">
        <f t="shared" si="139"/>
        <v>958.75581460725846</v>
      </c>
      <c r="D886" s="287">
        <f t="shared" si="130"/>
        <v>901.90873127392513</v>
      </c>
      <c r="F886" s="273">
        <f t="shared" si="131"/>
        <v>2</v>
      </c>
      <c r="H886" s="273">
        <f t="shared" si="132"/>
        <v>720</v>
      </c>
      <c r="J886" s="287">
        <f t="shared" si="133"/>
        <v>26.596566188355233</v>
      </c>
      <c r="L886" s="287">
        <f t="shared" si="134"/>
        <v>58.755814607258458</v>
      </c>
      <c r="M886" s="344">
        <f t="shared" si="135"/>
        <v>1.9087312739251274</v>
      </c>
      <c r="N886" s="344">
        <f t="shared" si="138"/>
        <v>26.596566188355233</v>
      </c>
      <c r="Q886" s="323">
        <f t="shared" si="136"/>
        <v>901.90873127392513</v>
      </c>
      <c r="R886" s="287">
        <f t="shared" si="137"/>
        <v>26.596566188355233</v>
      </c>
      <c r="T886" s="337"/>
    </row>
    <row r="887" spans="1:20" x14ac:dyDescent="0.25">
      <c r="A887" s="273">
        <v>870</v>
      </c>
      <c r="B887" s="323">
        <f t="shared" si="139"/>
        <v>959.75581460725846</v>
      </c>
      <c r="D887" s="287">
        <f t="shared" si="130"/>
        <v>902.84331460725843</v>
      </c>
      <c r="F887" s="273">
        <f t="shared" si="131"/>
        <v>2</v>
      </c>
      <c r="H887" s="273">
        <f t="shared" si="132"/>
        <v>720</v>
      </c>
      <c r="J887" s="287">
        <f t="shared" si="133"/>
        <v>25.82</v>
      </c>
      <c r="L887" s="287">
        <f t="shared" si="134"/>
        <v>59.755814607258458</v>
      </c>
      <c r="M887" s="344">
        <f t="shared" si="135"/>
        <v>2.843314607258435</v>
      </c>
      <c r="N887" s="344">
        <f t="shared" si="138"/>
        <v>25.82</v>
      </c>
      <c r="Q887" s="323">
        <f t="shared" si="136"/>
        <v>902.84331460725843</v>
      </c>
      <c r="R887" s="287">
        <f t="shared" si="137"/>
        <v>25.82</v>
      </c>
      <c r="T887" s="337"/>
    </row>
    <row r="888" spans="1:20" x14ac:dyDescent="0.25">
      <c r="A888" s="273">
        <v>871</v>
      </c>
      <c r="B888" s="323">
        <f t="shared" si="139"/>
        <v>960.75581460725846</v>
      </c>
      <c r="D888" s="287">
        <f t="shared" si="130"/>
        <v>903.77789794059174</v>
      </c>
      <c r="F888" s="273">
        <f t="shared" si="131"/>
        <v>2</v>
      </c>
      <c r="H888" s="273">
        <f t="shared" si="132"/>
        <v>720</v>
      </c>
      <c r="J888" s="287">
        <f t="shared" si="133"/>
        <v>25.035568789520894</v>
      </c>
      <c r="L888" s="287">
        <f t="shared" si="134"/>
        <v>60.755814607258458</v>
      </c>
      <c r="M888" s="344">
        <f t="shared" si="135"/>
        <v>3.7778979405917426</v>
      </c>
      <c r="N888" s="344">
        <f t="shared" si="138"/>
        <v>25.035568789520894</v>
      </c>
      <c r="Q888" s="323">
        <f t="shared" si="136"/>
        <v>903.77789794059174</v>
      </c>
      <c r="R888" s="287">
        <f t="shared" si="137"/>
        <v>25.035568789520894</v>
      </c>
      <c r="T888" s="337"/>
    </row>
    <row r="889" spans="1:20" x14ac:dyDescent="0.25">
      <c r="A889" s="273">
        <v>872</v>
      </c>
      <c r="B889" s="323">
        <f t="shared" si="139"/>
        <v>961.75581460725846</v>
      </c>
      <c r="D889" s="287">
        <f t="shared" si="130"/>
        <v>904.71248127392516</v>
      </c>
      <c r="F889" s="273">
        <f t="shared" si="131"/>
        <v>2</v>
      </c>
      <c r="H889" s="273">
        <f t="shared" si="132"/>
        <v>720</v>
      </c>
      <c r="J889" s="287">
        <f t="shared" si="133"/>
        <v>24.24351150226342</v>
      </c>
      <c r="L889" s="287">
        <f t="shared" si="134"/>
        <v>61.755814607258458</v>
      </c>
      <c r="M889" s="344">
        <f t="shared" si="135"/>
        <v>4.7124812739251638</v>
      </c>
      <c r="N889" s="344">
        <f t="shared" si="138"/>
        <v>24.24351150226342</v>
      </c>
      <c r="Q889" s="323">
        <f t="shared" si="136"/>
        <v>904.71248127392516</v>
      </c>
      <c r="R889" s="287">
        <f t="shared" si="137"/>
        <v>24.24351150226342</v>
      </c>
      <c r="T889" s="337"/>
    </row>
    <row r="890" spans="1:20" x14ac:dyDescent="0.25">
      <c r="A890" s="273">
        <v>873</v>
      </c>
      <c r="B890" s="323">
        <f t="shared" si="139"/>
        <v>962.75581460725846</v>
      </c>
      <c r="D890" s="287">
        <f t="shared" si="130"/>
        <v>905.64706460725847</v>
      </c>
      <c r="F890" s="273">
        <f t="shared" si="131"/>
        <v>2</v>
      </c>
      <c r="H890" s="273">
        <f t="shared" si="132"/>
        <v>720</v>
      </c>
      <c r="J890" s="287">
        <f t="shared" si="133"/>
        <v>23.444069406550184</v>
      </c>
      <c r="L890" s="287">
        <f t="shared" si="134"/>
        <v>62.755814607258458</v>
      </c>
      <c r="M890" s="344">
        <f t="shared" si="135"/>
        <v>5.6470646072584714</v>
      </c>
      <c r="N890" s="344">
        <f t="shared" si="138"/>
        <v>23.444069406550184</v>
      </c>
      <c r="Q890" s="323">
        <f t="shared" si="136"/>
        <v>905.64706460725847</v>
      </c>
      <c r="R890" s="287">
        <f t="shared" si="137"/>
        <v>23.444069406550184</v>
      </c>
      <c r="T890" s="337"/>
    </row>
    <row r="891" spans="1:20" x14ac:dyDescent="0.25">
      <c r="A891" s="273">
        <v>874</v>
      </c>
      <c r="B891" s="323">
        <f t="shared" si="139"/>
        <v>963.75581460725846</v>
      </c>
      <c r="D891" s="287">
        <f t="shared" si="130"/>
        <v>906.58164794059178</v>
      </c>
      <c r="F891" s="273">
        <f t="shared" si="131"/>
        <v>2</v>
      </c>
      <c r="H891" s="273">
        <f t="shared" si="132"/>
        <v>720</v>
      </c>
      <c r="J891" s="287">
        <f t="shared" si="133"/>
        <v>22.637486020187996</v>
      </c>
      <c r="L891" s="287">
        <f t="shared" si="134"/>
        <v>63.755814607258458</v>
      </c>
      <c r="M891" s="344">
        <f t="shared" si="135"/>
        <v>6.5816479405917789</v>
      </c>
      <c r="N891" s="344">
        <f t="shared" si="138"/>
        <v>22.637486020187996</v>
      </c>
      <c r="Q891" s="323">
        <f t="shared" si="136"/>
        <v>906.58164794059178</v>
      </c>
      <c r="R891" s="287">
        <f t="shared" si="137"/>
        <v>22.637486020187996</v>
      </c>
      <c r="T891" s="337"/>
    </row>
    <row r="892" spans="1:20" x14ac:dyDescent="0.25">
      <c r="A892" s="273">
        <v>875</v>
      </c>
      <c r="B892" s="323">
        <f t="shared" si="139"/>
        <v>964.75581460725846</v>
      </c>
      <c r="D892" s="287">
        <f t="shared" si="130"/>
        <v>907.51623127392509</v>
      </c>
      <c r="F892" s="273">
        <f t="shared" si="131"/>
        <v>2</v>
      </c>
      <c r="H892" s="273">
        <f t="shared" si="132"/>
        <v>720</v>
      </c>
      <c r="J892" s="287">
        <f t="shared" si="133"/>
        <v>21.824007036289725</v>
      </c>
      <c r="L892" s="287">
        <f t="shared" si="134"/>
        <v>64.755814607258458</v>
      </c>
      <c r="M892" s="344">
        <f t="shared" si="135"/>
        <v>7.5162312739250865</v>
      </c>
      <c r="N892" s="344">
        <f t="shared" si="138"/>
        <v>21.824007036289725</v>
      </c>
      <c r="Q892" s="323">
        <f t="shared" si="136"/>
        <v>907.51623127392509</v>
      </c>
      <c r="R892" s="287">
        <f t="shared" si="137"/>
        <v>21.824007036289725</v>
      </c>
      <c r="T892" s="337"/>
    </row>
    <row r="893" spans="1:20" x14ac:dyDescent="0.25">
      <c r="A893" s="273">
        <v>876</v>
      </c>
      <c r="B893" s="323">
        <f t="shared" si="139"/>
        <v>965.75581460725846</v>
      </c>
      <c r="D893" s="287">
        <f t="shared" si="130"/>
        <v>908.45081460725851</v>
      </c>
      <c r="F893" s="273">
        <f t="shared" si="131"/>
        <v>2</v>
      </c>
      <c r="H893" s="273">
        <f t="shared" si="132"/>
        <v>720</v>
      </c>
      <c r="J893" s="287">
        <f t="shared" si="133"/>
        <v>21.003880248434296</v>
      </c>
      <c r="L893" s="287">
        <f t="shared" si="134"/>
        <v>65.755814607258458</v>
      </c>
      <c r="M893" s="344">
        <f t="shared" si="135"/>
        <v>8.4508146072585077</v>
      </c>
      <c r="N893" s="344">
        <f t="shared" si="138"/>
        <v>21.003880248434296</v>
      </c>
      <c r="Q893" s="323">
        <f t="shared" si="136"/>
        <v>908.45081460725851</v>
      </c>
      <c r="R893" s="287">
        <f t="shared" si="137"/>
        <v>21.003880248434296</v>
      </c>
      <c r="T893" s="337"/>
    </row>
    <row r="894" spans="1:20" x14ac:dyDescent="0.25">
      <c r="A894" s="273">
        <v>877</v>
      </c>
      <c r="B894" s="323">
        <f t="shared" si="139"/>
        <v>966.75581460725846</v>
      </c>
      <c r="D894" s="287">
        <f t="shared" si="130"/>
        <v>909.38539794059182</v>
      </c>
      <c r="F894" s="273">
        <f t="shared" si="131"/>
        <v>2</v>
      </c>
      <c r="H894" s="273">
        <f t="shared" si="132"/>
        <v>720</v>
      </c>
      <c r="J894" s="287">
        <f t="shared" si="133"/>
        <v>20.177355475186122</v>
      </c>
      <c r="L894" s="287">
        <f t="shared" si="134"/>
        <v>66.755814607258458</v>
      </c>
      <c r="M894" s="344">
        <f t="shared" si="135"/>
        <v>9.3853979405918153</v>
      </c>
      <c r="N894" s="344">
        <f t="shared" si="138"/>
        <v>20.177355475186122</v>
      </c>
      <c r="Q894" s="323">
        <f t="shared" si="136"/>
        <v>909.38539794059182</v>
      </c>
      <c r="R894" s="287">
        <f t="shared" si="137"/>
        <v>20.177355475186122</v>
      </c>
      <c r="T894" s="337"/>
    </row>
    <row r="895" spans="1:20" x14ac:dyDescent="0.25">
      <c r="A895" s="273">
        <v>878</v>
      </c>
      <c r="B895" s="323">
        <f t="shared" si="139"/>
        <v>967.75581460725846</v>
      </c>
      <c r="D895" s="287">
        <f t="shared" si="130"/>
        <v>910.31998127392512</v>
      </c>
      <c r="F895" s="273">
        <f t="shared" si="131"/>
        <v>2</v>
      </c>
      <c r="H895" s="273">
        <f t="shared" si="132"/>
        <v>720</v>
      </c>
      <c r="J895" s="287">
        <f t="shared" si="133"/>
        <v>19.344684483997689</v>
      </c>
      <c r="L895" s="287">
        <f t="shared" si="134"/>
        <v>67.755814607258458</v>
      </c>
      <c r="M895" s="344">
        <f t="shared" si="135"/>
        <v>10.319981273925123</v>
      </c>
      <c r="N895" s="344">
        <f t="shared" si="138"/>
        <v>19.344684483997689</v>
      </c>
      <c r="Q895" s="323">
        <f t="shared" si="136"/>
        <v>910.31998127392512</v>
      </c>
      <c r="R895" s="287">
        <f t="shared" si="137"/>
        <v>19.344684483997689</v>
      </c>
      <c r="T895" s="337"/>
    </row>
    <row r="896" spans="1:20" x14ac:dyDescent="0.25">
      <c r="A896" s="273">
        <v>879</v>
      </c>
      <c r="B896" s="323">
        <f t="shared" si="139"/>
        <v>968.75581460725846</v>
      </c>
      <c r="D896" s="287">
        <f t="shared" si="130"/>
        <v>911.25456460725843</v>
      </c>
      <c r="F896" s="273">
        <f t="shared" si="131"/>
        <v>2</v>
      </c>
      <c r="H896" s="273">
        <f t="shared" si="132"/>
        <v>720</v>
      </c>
      <c r="J896" s="287">
        <f t="shared" si="133"/>
        <v>18.50612091451935</v>
      </c>
      <c r="L896" s="287">
        <f t="shared" si="134"/>
        <v>68.755814607258458</v>
      </c>
      <c r="M896" s="344">
        <f t="shared" si="135"/>
        <v>11.25456460725843</v>
      </c>
      <c r="N896" s="344">
        <f t="shared" si="138"/>
        <v>18.50612091451935</v>
      </c>
      <c r="Q896" s="323">
        <f t="shared" si="136"/>
        <v>911.25456460725843</v>
      </c>
      <c r="R896" s="287">
        <f t="shared" si="137"/>
        <v>18.50612091451935</v>
      </c>
      <c r="T896" s="337"/>
    </row>
    <row r="897" spans="1:20" x14ac:dyDescent="0.25">
      <c r="A897" s="273">
        <v>880</v>
      </c>
      <c r="B897" s="323">
        <f t="shared" si="139"/>
        <v>969.75581460725846</v>
      </c>
      <c r="D897" s="287">
        <f t="shared" si="130"/>
        <v>912.18914794059174</v>
      </c>
      <c r="F897" s="273">
        <f t="shared" si="131"/>
        <v>2</v>
      </c>
      <c r="H897" s="273">
        <f t="shared" si="132"/>
        <v>720</v>
      </c>
      <c r="J897" s="287">
        <f t="shared" si="133"/>
        <v>17.661920201337544</v>
      </c>
      <c r="L897" s="287">
        <f t="shared" si="134"/>
        <v>69.755814607258458</v>
      </c>
      <c r="M897" s="344">
        <f t="shared" si="135"/>
        <v>12.189147940591738</v>
      </c>
      <c r="N897" s="344">
        <f t="shared" si="138"/>
        <v>17.661920201337544</v>
      </c>
      <c r="Q897" s="323">
        <f t="shared" si="136"/>
        <v>912.18914794059174</v>
      </c>
      <c r="R897" s="287">
        <f t="shared" si="137"/>
        <v>17.661920201337544</v>
      </c>
      <c r="T897" s="337"/>
    </row>
    <row r="898" spans="1:20" x14ac:dyDescent="0.25">
      <c r="A898" s="273">
        <v>881</v>
      </c>
      <c r="B898" s="323">
        <f t="shared" si="139"/>
        <v>970.75581460725846</v>
      </c>
      <c r="D898" s="287">
        <f t="shared" si="130"/>
        <v>913.12373127392516</v>
      </c>
      <c r="F898" s="273">
        <f t="shared" si="131"/>
        <v>2</v>
      </c>
      <c r="H898" s="273">
        <f t="shared" si="132"/>
        <v>720</v>
      </c>
      <c r="J898" s="287">
        <f t="shared" si="133"/>
        <v>16.812339496167546</v>
      </c>
      <c r="L898" s="287">
        <f t="shared" si="134"/>
        <v>70.755814607258458</v>
      </c>
      <c r="M898" s="344">
        <f t="shared" si="135"/>
        <v>13.123731273925159</v>
      </c>
      <c r="N898" s="344">
        <f t="shared" si="138"/>
        <v>16.812339496167546</v>
      </c>
      <c r="Q898" s="323">
        <f t="shared" si="136"/>
        <v>913.12373127392516</v>
      </c>
      <c r="R898" s="287">
        <f t="shared" si="137"/>
        <v>16.812339496167546</v>
      </c>
      <c r="T898" s="337"/>
    </row>
    <row r="899" spans="1:20" x14ac:dyDescent="0.25">
      <c r="A899" s="273">
        <v>882</v>
      </c>
      <c r="B899" s="323">
        <f t="shared" si="139"/>
        <v>971.75581460725846</v>
      </c>
      <c r="D899" s="287">
        <f t="shared" si="130"/>
        <v>914.05831460725847</v>
      </c>
      <c r="F899" s="273">
        <f t="shared" si="131"/>
        <v>2</v>
      </c>
      <c r="H899" s="273">
        <f t="shared" si="132"/>
        <v>720</v>
      </c>
      <c r="J899" s="287">
        <f t="shared" si="133"/>
        <v>15.957637589522315</v>
      </c>
      <c r="L899" s="287">
        <f t="shared" si="134"/>
        <v>71.755814607258458</v>
      </c>
      <c r="M899" s="344">
        <f t="shared" si="135"/>
        <v>14.058314607258467</v>
      </c>
      <c r="N899" s="344">
        <f t="shared" si="138"/>
        <v>15.957637589522315</v>
      </c>
      <c r="Q899" s="323">
        <f t="shared" si="136"/>
        <v>914.05831460725847</v>
      </c>
      <c r="R899" s="287">
        <f t="shared" si="137"/>
        <v>15.957637589522315</v>
      </c>
      <c r="T899" s="337"/>
    </row>
    <row r="900" spans="1:20" x14ac:dyDescent="0.25">
      <c r="A900" s="273">
        <v>883</v>
      </c>
      <c r="B900" s="323">
        <f t="shared" si="139"/>
        <v>972.75581460725846</v>
      </c>
      <c r="D900" s="287">
        <f t="shared" si="130"/>
        <v>914.99289794059177</v>
      </c>
      <c r="F900" s="273">
        <f t="shared" si="131"/>
        <v>2</v>
      </c>
      <c r="H900" s="273">
        <f t="shared" si="132"/>
        <v>720</v>
      </c>
      <c r="J900" s="287">
        <f t="shared" si="133"/>
        <v>15.098074831882121</v>
      </c>
      <c r="L900" s="287">
        <f t="shared" si="134"/>
        <v>72.755814607258458</v>
      </c>
      <c r="M900" s="344">
        <f t="shared" si="135"/>
        <v>14.992897940591774</v>
      </c>
      <c r="N900" s="344">
        <f t="shared" si="138"/>
        <v>15.098074831882121</v>
      </c>
      <c r="Q900" s="323">
        <f t="shared" si="136"/>
        <v>914.99289794059177</v>
      </c>
      <c r="R900" s="287">
        <f t="shared" si="137"/>
        <v>15.098074831882121</v>
      </c>
      <c r="T900" s="337"/>
    </row>
    <row r="901" spans="1:20" x14ac:dyDescent="0.25">
      <c r="A901" s="273">
        <v>884</v>
      </c>
      <c r="B901" s="323">
        <f t="shared" si="139"/>
        <v>973.75581460725846</v>
      </c>
      <c r="D901" s="287">
        <f t="shared" si="130"/>
        <v>915.92748127392508</v>
      </c>
      <c r="F901" s="273">
        <f t="shared" si="131"/>
        <v>2</v>
      </c>
      <c r="H901" s="273">
        <f t="shared" si="132"/>
        <v>720</v>
      </c>
      <c r="J901" s="287">
        <f t="shared" si="133"/>
        <v>14.233913054389889</v>
      </c>
      <c r="L901" s="287">
        <f t="shared" si="134"/>
        <v>73.755814607258458</v>
      </c>
      <c r="M901" s="344">
        <f t="shared" si="135"/>
        <v>15.927481273925082</v>
      </c>
      <c r="N901" s="344">
        <f t="shared" si="138"/>
        <v>14.233913054389889</v>
      </c>
      <c r="Q901" s="323">
        <f t="shared" si="136"/>
        <v>915.92748127392508</v>
      </c>
      <c r="R901" s="287">
        <f t="shared" si="137"/>
        <v>14.233913054389889</v>
      </c>
      <c r="T901" s="337"/>
    </row>
    <row r="902" spans="1:20" x14ac:dyDescent="0.25">
      <c r="A902" s="273">
        <v>885</v>
      </c>
      <c r="B902" s="323">
        <f t="shared" si="139"/>
        <v>974.75581460725846</v>
      </c>
      <c r="D902" s="287">
        <f t="shared" si="130"/>
        <v>916.8620646072585</v>
      </c>
      <c r="F902" s="273">
        <f t="shared" si="131"/>
        <v>2</v>
      </c>
      <c r="H902" s="273">
        <f t="shared" si="132"/>
        <v>720</v>
      </c>
      <c r="J902" s="287">
        <f t="shared" si="133"/>
        <v>13.365415489094188</v>
      </c>
      <c r="L902" s="287">
        <f t="shared" si="134"/>
        <v>74.755814607258458</v>
      </c>
      <c r="M902" s="344">
        <f t="shared" si="135"/>
        <v>16.862064607258503</v>
      </c>
      <c r="N902" s="344">
        <f t="shared" si="138"/>
        <v>13.365415489094188</v>
      </c>
      <c r="Q902" s="323">
        <f t="shared" si="136"/>
        <v>916.8620646072585</v>
      </c>
      <c r="R902" s="287">
        <f t="shared" si="137"/>
        <v>13.365415489094188</v>
      </c>
      <c r="T902" s="337"/>
    </row>
    <row r="903" spans="1:20" x14ac:dyDescent="0.25">
      <c r="A903" s="273">
        <v>886</v>
      </c>
      <c r="B903" s="323">
        <f t="shared" si="139"/>
        <v>975.75581460725846</v>
      </c>
      <c r="D903" s="287">
        <f t="shared" si="130"/>
        <v>917.79664794059181</v>
      </c>
      <c r="F903" s="273">
        <f t="shared" si="131"/>
        <v>2</v>
      </c>
      <c r="H903" s="273">
        <f t="shared" si="132"/>
        <v>720</v>
      </c>
      <c r="J903" s="287">
        <f t="shared" si="133"/>
        <v>12.492846688766821</v>
      </c>
      <c r="L903" s="287">
        <f t="shared" si="134"/>
        <v>75.755814607258458</v>
      </c>
      <c r="M903" s="344">
        <f t="shared" si="135"/>
        <v>17.796647940591811</v>
      </c>
      <c r="N903" s="344">
        <f t="shared" si="138"/>
        <v>12.492846688766821</v>
      </c>
      <c r="Q903" s="323">
        <f t="shared" si="136"/>
        <v>917.79664794059181</v>
      </c>
      <c r="R903" s="287">
        <f t="shared" si="137"/>
        <v>12.492846688766821</v>
      </c>
      <c r="T903" s="337"/>
    </row>
    <row r="904" spans="1:20" x14ac:dyDescent="0.25">
      <c r="A904" s="273">
        <v>887</v>
      </c>
      <c r="B904" s="323">
        <f t="shared" si="139"/>
        <v>976.75581460725846</v>
      </c>
      <c r="D904" s="287">
        <f t="shared" si="130"/>
        <v>918.73123127392512</v>
      </c>
      <c r="F904" s="273">
        <f t="shared" si="131"/>
        <v>2</v>
      </c>
      <c r="H904" s="273">
        <f t="shared" si="132"/>
        <v>720</v>
      </c>
      <c r="J904" s="287">
        <f t="shared" si="133"/>
        <v>11.616472446317223</v>
      </c>
      <c r="L904" s="287">
        <f t="shared" si="134"/>
        <v>76.755814607258458</v>
      </c>
      <c r="M904" s="344">
        <f t="shared" si="135"/>
        <v>18.731231273925118</v>
      </c>
      <c r="N904" s="344">
        <f t="shared" si="138"/>
        <v>11.616472446317223</v>
      </c>
      <c r="Q904" s="323">
        <f t="shared" si="136"/>
        <v>918.73123127392512</v>
      </c>
      <c r="R904" s="287">
        <f t="shared" si="137"/>
        <v>11.616472446317223</v>
      </c>
      <c r="T904" s="337"/>
    </row>
    <row r="905" spans="1:20" x14ac:dyDescent="0.25">
      <c r="A905" s="273">
        <v>888</v>
      </c>
      <c r="B905" s="323">
        <f t="shared" si="139"/>
        <v>977.75581460725846</v>
      </c>
      <c r="D905" s="287">
        <f t="shared" si="130"/>
        <v>919.66581460725843</v>
      </c>
      <c r="F905" s="273">
        <f t="shared" si="131"/>
        <v>2</v>
      </c>
      <c r="H905" s="273">
        <f t="shared" si="132"/>
        <v>720</v>
      </c>
      <c r="J905" s="287">
        <f t="shared" si="133"/>
        <v>10.736559713829093</v>
      </c>
      <c r="L905" s="287">
        <f t="shared" si="134"/>
        <v>77.755814607258458</v>
      </c>
      <c r="M905" s="344">
        <f t="shared" si="135"/>
        <v>19.665814607258426</v>
      </c>
      <c r="N905" s="344">
        <f t="shared" si="138"/>
        <v>10.736559713829093</v>
      </c>
      <c r="Q905" s="323">
        <f t="shared" si="136"/>
        <v>919.66581460725843</v>
      </c>
      <c r="R905" s="287">
        <f t="shared" si="137"/>
        <v>10.736559713829093</v>
      </c>
      <c r="T905" s="337"/>
    </row>
    <row r="906" spans="1:20" x14ac:dyDescent="0.25">
      <c r="A906" s="273">
        <v>889</v>
      </c>
      <c r="B906" s="323">
        <f t="shared" si="139"/>
        <v>978.75581460725846</v>
      </c>
      <c r="D906" s="287">
        <f t="shared" si="130"/>
        <v>920.60039794059185</v>
      </c>
      <c r="F906" s="273">
        <f t="shared" si="131"/>
        <v>2</v>
      </c>
      <c r="H906" s="273">
        <f t="shared" si="132"/>
        <v>720</v>
      </c>
      <c r="J906" s="287">
        <f t="shared" si="133"/>
        <v>9.8533765212448294</v>
      </c>
      <c r="L906" s="287">
        <f t="shared" si="134"/>
        <v>78.755814607258458</v>
      </c>
      <c r="M906" s="344">
        <f t="shared" si="135"/>
        <v>20.600397940591847</v>
      </c>
      <c r="N906" s="344">
        <f t="shared" si="138"/>
        <v>9.8533765212448294</v>
      </c>
      <c r="Q906" s="323">
        <f t="shared" si="136"/>
        <v>920.60039794059185</v>
      </c>
      <c r="R906" s="287">
        <f t="shared" si="137"/>
        <v>9.8533765212448294</v>
      </c>
      <c r="T906" s="337"/>
    </row>
    <row r="907" spans="1:20" x14ac:dyDescent="0.25">
      <c r="A907" s="273">
        <v>890</v>
      </c>
      <c r="B907" s="323">
        <f t="shared" si="139"/>
        <v>979.75581460725846</v>
      </c>
      <c r="D907" s="287">
        <f t="shared" si="130"/>
        <v>921.53498127392515</v>
      </c>
      <c r="F907" s="273">
        <f t="shared" si="131"/>
        <v>2</v>
      </c>
      <c r="H907" s="273">
        <f t="shared" si="132"/>
        <v>720</v>
      </c>
      <c r="J907" s="287">
        <f t="shared" si="133"/>
        <v>8.9671918947203046</v>
      </c>
      <c r="L907" s="287">
        <f t="shared" si="134"/>
        <v>79.755814607258458</v>
      </c>
      <c r="M907" s="344">
        <f t="shared" si="135"/>
        <v>21.534981273925155</v>
      </c>
      <c r="N907" s="344">
        <f t="shared" si="138"/>
        <v>8.9671918947203046</v>
      </c>
      <c r="Q907" s="323">
        <f t="shared" si="136"/>
        <v>921.53498127392515</v>
      </c>
      <c r="R907" s="287">
        <f t="shared" si="137"/>
        <v>8.9671918947203046</v>
      </c>
      <c r="T907" s="337"/>
    </row>
    <row r="908" spans="1:20" x14ac:dyDescent="0.25">
      <c r="A908" s="273">
        <v>891</v>
      </c>
      <c r="B908" s="323">
        <f t="shared" si="139"/>
        <v>980.75581460725846</v>
      </c>
      <c r="D908" s="287">
        <f t="shared" si="130"/>
        <v>922.46956460725846</v>
      </c>
      <c r="F908" s="273">
        <f t="shared" si="131"/>
        <v>2</v>
      </c>
      <c r="H908" s="273">
        <f t="shared" si="132"/>
        <v>720</v>
      </c>
      <c r="J908" s="287">
        <f t="shared" si="133"/>
        <v>8.0782757746775076</v>
      </c>
      <c r="L908" s="287">
        <f t="shared" si="134"/>
        <v>80.755814607258458</v>
      </c>
      <c r="M908" s="344">
        <f t="shared" si="135"/>
        <v>22.469564607258462</v>
      </c>
      <c r="N908" s="344">
        <f t="shared" si="138"/>
        <v>8.0782757746775076</v>
      </c>
      <c r="Q908" s="323">
        <f t="shared" si="136"/>
        <v>922.46956460725846</v>
      </c>
      <c r="R908" s="287">
        <f t="shared" si="137"/>
        <v>8.0782757746775076</v>
      </c>
      <c r="T908" s="337"/>
    </row>
    <row r="909" spans="1:20" x14ac:dyDescent="0.25">
      <c r="A909" s="273">
        <v>892</v>
      </c>
      <c r="B909" s="323">
        <f t="shared" si="139"/>
        <v>981.75581460725846</v>
      </c>
      <c r="D909" s="287">
        <f t="shared" si="130"/>
        <v>923.40414794059177</v>
      </c>
      <c r="F909" s="273">
        <f t="shared" si="131"/>
        <v>2</v>
      </c>
      <c r="H909" s="273">
        <f t="shared" si="132"/>
        <v>720</v>
      </c>
      <c r="J909" s="287">
        <f t="shared" si="133"/>
        <v>7.1868989335778206</v>
      </c>
      <c r="L909" s="287">
        <f t="shared" si="134"/>
        <v>81.755814607258458</v>
      </c>
      <c r="M909" s="344">
        <f t="shared" si="135"/>
        <v>23.40414794059177</v>
      </c>
      <c r="N909" s="344">
        <f t="shared" si="138"/>
        <v>7.1868989335778206</v>
      </c>
      <c r="Q909" s="323">
        <f t="shared" si="136"/>
        <v>923.40414794059177</v>
      </c>
      <c r="R909" s="287">
        <f t="shared" si="137"/>
        <v>7.1868989335778206</v>
      </c>
      <c r="T909" s="337"/>
    </row>
    <row r="910" spans="1:20" x14ac:dyDescent="0.25">
      <c r="A910" s="273">
        <v>893</v>
      </c>
      <c r="B910" s="323">
        <f t="shared" si="139"/>
        <v>982.75581460725846</v>
      </c>
      <c r="D910" s="287">
        <f t="shared" si="130"/>
        <v>924.33873127392508</v>
      </c>
      <c r="F910" s="273">
        <f t="shared" si="131"/>
        <v>2</v>
      </c>
      <c r="H910" s="273">
        <f t="shared" si="132"/>
        <v>720</v>
      </c>
      <c r="J910" s="287">
        <f t="shared" si="133"/>
        <v>6.2933328934418222</v>
      </c>
      <c r="L910" s="287">
        <f t="shared" si="134"/>
        <v>82.755814607258458</v>
      </c>
      <c r="M910" s="344">
        <f t="shared" si="135"/>
        <v>24.338731273925077</v>
      </c>
      <c r="N910" s="344">
        <f t="shared" si="138"/>
        <v>6.2933328934418222</v>
      </c>
      <c r="Q910" s="323">
        <f t="shared" si="136"/>
        <v>924.33873127392508</v>
      </c>
      <c r="R910" s="287">
        <f t="shared" si="137"/>
        <v>6.2933328934418222</v>
      </c>
      <c r="T910" s="337"/>
    </row>
    <row r="911" spans="1:20" x14ac:dyDescent="0.25">
      <c r="A911" s="273">
        <v>894</v>
      </c>
      <c r="B911" s="323">
        <f t="shared" si="139"/>
        <v>983.75581460725846</v>
      </c>
      <c r="D911" s="287">
        <f t="shared" si="130"/>
        <v>925.2733146072585</v>
      </c>
      <c r="F911" s="273">
        <f t="shared" si="131"/>
        <v>2</v>
      </c>
      <c r="H911" s="273">
        <f t="shared" si="132"/>
        <v>720</v>
      </c>
      <c r="J911" s="287">
        <f t="shared" si="133"/>
        <v>5.3978498431415955</v>
      </c>
      <c r="L911" s="287">
        <f t="shared" si="134"/>
        <v>83.755814607258458</v>
      </c>
      <c r="M911" s="344">
        <f t="shared" si="135"/>
        <v>25.273314607258499</v>
      </c>
      <c r="N911" s="344">
        <f t="shared" si="138"/>
        <v>5.3978498431415955</v>
      </c>
      <c r="Q911" s="323">
        <f t="shared" si="136"/>
        <v>925.2733146072585</v>
      </c>
      <c r="R911" s="287">
        <f t="shared" si="137"/>
        <v>5.3978498431415955</v>
      </c>
      <c r="T911" s="337"/>
    </row>
    <row r="912" spans="1:20" x14ac:dyDescent="0.25">
      <c r="A912" s="273">
        <v>895</v>
      </c>
      <c r="B912" s="323">
        <f t="shared" si="139"/>
        <v>984.75581460725846</v>
      </c>
      <c r="D912" s="287">
        <f t="shared" si="130"/>
        <v>926.20789794059181</v>
      </c>
      <c r="F912" s="273">
        <f t="shared" si="131"/>
        <v>2</v>
      </c>
      <c r="H912" s="273">
        <f t="shared" si="132"/>
        <v>720</v>
      </c>
      <c r="J912" s="287">
        <f t="shared" si="133"/>
        <v>4.5007225554890944</v>
      </c>
      <c r="L912" s="287">
        <f t="shared" si="134"/>
        <v>84.755814607258458</v>
      </c>
      <c r="M912" s="344">
        <f t="shared" si="135"/>
        <v>26.207897940591806</v>
      </c>
      <c r="N912" s="344">
        <f t="shared" si="138"/>
        <v>4.5007225554890944</v>
      </c>
      <c r="Q912" s="323">
        <f t="shared" si="136"/>
        <v>926.20789794059181</v>
      </c>
      <c r="R912" s="287">
        <f t="shared" si="137"/>
        <v>4.5007225554890944</v>
      </c>
      <c r="T912" s="337"/>
    </row>
    <row r="913" spans="1:20" x14ac:dyDescent="0.25">
      <c r="A913" s="273">
        <v>896</v>
      </c>
      <c r="B913" s="323">
        <f t="shared" si="139"/>
        <v>985.75581460725846</v>
      </c>
      <c r="D913" s="287">
        <f t="shared" ref="D913:D976" si="140">B913-A913/360*$E$11</f>
        <v>927.14248127392511</v>
      </c>
      <c r="F913" s="273">
        <f t="shared" ref="F913:F976" si="141">INT(B913/360)</f>
        <v>2</v>
      </c>
      <c r="H913" s="273">
        <f t="shared" ref="H913:H976" si="142">F913*360</f>
        <v>720</v>
      </c>
      <c r="J913" s="287">
        <f t="shared" ref="J913:J976" si="143">SIN(RADIANS(A913))*$E$7</f>
        <v>3.6022243041466213</v>
      </c>
      <c r="L913" s="287">
        <f t="shared" ref="L913:L976" si="144">B913-H913-180</f>
        <v>85.755814607258458</v>
      </c>
      <c r="M913" s="344">
        <f t="shared" ref="M913:M976" si="145">D913-INT(D913/360)*360-180</f>
        <v>27.142481273925114</v>
      </c>
      <c r="N913" s="344">
        <f t="shared" si="138"/>
        <v>3.6022243041466213</v>
      </c>
      <c r="Q913" s="323">
        <f t="shared" ref="Q913:Q976" si="146">D913</f>
        <v>927.14248127392511</v>
      </c>
      <c r="R913" s="287">
        <f t="shared" ref="R913:R976" si="147">N913</f>
        <v>3.6022243041466213</v>
      </c>
      <c r="T913" s="337"/>
    </row>
    <row r="914" spans="1:20" x14ac:dyDescent="0.25">
      <c r="A914" s="273">
        <v>897</v>
      </c>
      <c r="B914" s="323">
        <f t="shared" si="139"/>
        <v>986.75581460725846</v>
      </c>
      <c r="D914" s="287">
        <f t="shared" si="140"/>
        <v>928.07706460725842</v>
      </c>
      <c r="F914" s="273">
        <f t="shared" si="141"/>
        <v>2</v>
      </c>
      <c r="H914" s="273">
        <f t="shared" si="142"/>
        <v>720</v>
      </c>
      <c r="J914" s="287">
        <f t="shared" si="143"/>
        <v>2.7026287803856661</v>
      </c>
      <c r="L914" s="287">
        <f t="shared" si="144"/>
        <v>86.755814607258458</v>
      </c>
      <c r="M914" s="344">
        <f t="shared" si="145"/>
        <v>28.077064607258421</v>
      </c>
      <c r="N914" s="344">
        <f t="shared" ref="N914:N977" si="148">J914</f>
        <v>2.7026287803856661</v>
      </c>
      <c r="Q914" s="323">
        <f t="shared" si="146"/>
        <v>928.07706460725842</v>
      </c>
      <c r="R914" s="287">
        <f t="shared" si="147"/>
        <v>2.7026287803856661</v>
      </c>
      <c r="T914" s="337"/>
    </row>
    <row r="915" spans="1:20" x14ac:dyDescent="0.25">
      <c r="A915" s="273">
        <v>898</v>
      </c>
      <c r="B915" s="323">
        <f t="shared" ref="B915:B978" si="149">$B$17+A915</f>
        <v>987.75581460725846</v>
      </c>
      <c r="D915" s="287">
        <f t="shared" si="140"/>
        <v>929.01164794059173</v>
      </c>
      <c r="F915" s="273">
        <f t="shared" si="141"/>
        <v>2</v>
      </c>
      <c r="H915" s="273">
        <f t="shared" si="142"/>
        <v>720</v>
      </c>
      <c r="J915" s="287">
        <f t="shared" si="143"/>
        <v>1.8022100097171616</v>
      </c>
      <c r="L915" s="287">
        <f t="shared" si="144"/>
        <v>87.755814607258458</v>
      </c>
      <c r="M915" s="344">
        <f t="shared" si="145"/>
        <v>29.011647940591729</v>
      </c>
      <c r="N915" s="344">
        <f t="shared" si="148"/>
        <v>1.8022100097171616</v>
      </c>
      <c r="Q915" s="323">
        <f t="shared" si="146"/>
        <v>929.01164794059173</v>
      </c>
      <c r="R915" s="287">
        <f t="shared" si="147"/>
        <v>1.8022100097171616</v>
      </c>
      <c r="T915" s="337"/>
    </row>
    <row r="916" spans="1:20" x14ac:dyDescent="0.25">
      <c r="A916" s="273">
        <v>899</v>
      </c>
      <c r="B916" s="323">
        <f t="shared" si="149"/>
        <v>988.75581460725846</v>
      </c>
      <c r="D916" s="287">
        <f t="shared" si="140"/>
        <v>929.94623127392515</v>
      </c>
      <c r="F916" s="273">
        <f t="shared" si="141"/>
        <v>2</v>
      </c>
      <c r="H916" s="273">
        <f t="shared" si="142"/>
        <v>720</v>
      </c>
      <c r="J916" s="287">
        <f t="shared" si="143"/>
        <v>0.90124226842129618</v>
      </c>
      <c r="L916" s="287">
        <f t="shared" si="144"/>
        <v>88.755814607258458</v>
      </c>
      <c r="M916" s="344">
        <f t="shared" si="145"/>
        <v>29.94623127392515</v>
      </c>
      <c r="N916" s="344">
        <f t="shared" si="148"/>
        <v>0.90124226842129618</v>
      </c>
      <c r="Q916" s="323">
        <f t="shared" si="146"/>
        <v>929.94623127392515</v>
      </c>
      <c r="R916" s="287">
        <f t="shared" si="147"/>
        <v>0.90124226842129618</v>
      </c>
      <c r="T916" s="337"/>
    </row>
    <row r="917" spans="1:20" x14ac:dyDescent="0.25">
      <c r="A917" s="273">
        <v>900</v>
      </c>
      <c r="B917" s="323">
        <f t="shared" si="149"/>
        <v>989.75581460725846</v>
      </c>
      <c r="D917" s="287">
        <f t="shared" si="140"/>
        <v>930.88081460725846</v>
      </c>
      <c r="F917" s="273">
        <f t="shared" si="141"/>
        <v>2</v>
      </c>
      <c r="H917" s="273">
        <f t="shared" si="142"/>
        <v>720</v>
      </c>
      <c r="J917" s="287">
        <f t="shared" si="143"/>
        <v>3.1633333105740569E-14</v>
      </c>
      <c r="L917" s="287">
        <f t="shared" si="144"/>
        <v>89.755814607258458</v>
      </c>
      <c r="M917" s="344">
        <f t="shared" si="145"/>
        <v>30.880814607258458</v>
      </c>
      <c r="N917" s="344">
        <f t="shared" si="148"/>
        <v>3.1633333105740569E-14</v>
      </c>
      <c r="Q917" s="323">
        <f t="shared" si="146"/>
        <v>930.88081460725846</v>
      </c>
      <c r="R917" s="287">
        <f t="shared" si="147"/>
        <v>3.1633333105740569E-14</v>
      </c>
      <c r="T917" s="337"/>
    </row>
    <row r="918" spans="1:20" x14ac:dyDescent="0.25">
      <c r="A918" s="273">
        <v>901</v>
      </c>
      <c r="B918" s="323">
        <f t="shared" si="149"/>
        <v>990.75581460725846</v>
      </c>
      <c r="D918" s="287">
        <f t="shared" si="140"/>
        <v>931.81539794059177</v>
      </c>
      <c r="F918" s="273">
        <f t="shared" si="141"/>
        <v>2</v>
      </c>
      <c r="H918" s="273">
        <f t="shared" si="142"/>
        <v>720</v>
      </c>
      <c r="J918" s="287">
        <f t="shared" si="143"/>
        <v>-0.90124226842132471</v>
      </c>
      <c r="L918" s="287">
        <f t="shared" si="144"/>
        <v>90.755814607258458</v>
      </c>
      <c r="M918" s="344">
        <f t="shared" si="145"/>
        <v>31.815397940591765</v>
      </c>
      <c r="N918" s="344">
        <f t="shared" si="148"/>
        <v>-0.90124226842132471</v>
      </c>
      <c r="Q918" s="323">
        <f t="shared" si="146"/>
        <v>931.81539794059177</v>
      </c>
      <c r="R918" s="287">
        <f t="shared" si="147"/>
        <v>-0.90124226842132471</v>
      </c>
      <c r="T918" s="337"/>
    </row>
    <row r="919" spans="1:20" x14ac:dyDescent="0.25">
      <c r="A919" s="273">
        <v>902</v>
      </c>
      <c r="B919" s="323">
        <f t="shared" si="149"/>
        <v>991.75581460725846</v>
      </c>
      <c r="D919" s="287">
        <f t="shared" si="140"/>
        <v>932.74998127392507</v>
      </c>
      <c r="F919" s="273">
        <f t="shared" si="141"/>
        <v>2</v>
      </c>
      <c r="H919" s="273">
        <f t="shared" si="142"/>
        <v>720</v>
      </c>
      <c r="J919" s="287">
        <f t="shared" si="143"/>
        <v>-1.8022100097170981</v>
      </c>
      <c r="L919" s="287">
        <f t="shared" si="144"/>
        <v>91.755814607258458</v>
      </c>
      <c r="M919" s="344">
        <f t="shared" si="145"/>
        <v>32.749981273925073</v>
      </c>
      <c r="N919" s="344">
        <f t="shared" si="148"/>
        <v>-1.8022100097170981</v>
      </c>
      <c r="Q919" s="323">
        <f t="shared" si="146"/>
        <v>932.74998127392507</v>
      </c>
      <c r="R919" s="287">
        <f t="shared" si="147"/>
        <v>-1.8022100097170981</v>
      </c>
      <c r="T919" s="337"/>
    </row>
    <row r="920" spans="1:20" x14ac:dyDescent="0.25">
      <c r="A920" s="273">
        <v>903</v>
      </c>
      <c r="B920" s="323">
        <f t="shared" si="149"/>
        <v>992.75581460725846</v>
      </c>
      <c r="D920" s="287">
        <f t="shared" si="140"/>
        <v>933.68456460725849</v>
      </c>
      <c r="F920" s="273">
        <f t="shared" si="141"/>
        <v>2</v>
      </c>
      <c r="H920" s="273">
        <f t="shared" si="142"/>
        <v>720</v>
      </c>
      <c r="J920" s="287">
        <f t="shared" si="143"/>
        <v>-2.7026287803856031</v>
      </c>
      <c r="L920" s="287">
        <f t="shared" si="144"/>
        <v>92.755814607258458</v>
      </c>
      <c r="M920" s="344">
        <f t="shared" si="145"/>
        <v>33.684564607258494</v>
      </c>
      <c r="N920" s="344">
        <f t="shared" si="148"/>
        <v>-2.7026287803856031</v>
      </c>
      <c r="Q920" s="323">
        <f t="shared" si="146"/>
        <v>933.68456460725849</v>
      </c>
      <c r="R920" s="287">
        <f t="shared" si="147"/>
        <v>-2.7026287803856031</v>
      </c>
      <c r="T920" s="337"/>
    </row>
    <row r="921" spans="1:20" x14ac:dyDescent="0.25">
      <c r="A921" s="273">
        <v>904</v>
      </c>
      <c r="B921" s="323">
        <f t="shared" si="149"/>
        <v>993.75581460725846</v>
      </c>
      <c r="D921" s="287">
        <f t="shared" si="140"/>
        <v>934.6191479405918</v>
      </c>
      <c r="F921" s="273">
        <f t="shared" si="141"/>
        <v>2</v>
      </c>
      <c r="H921" s="273">
        <f t="shared" si="142"/>
        <v>720</v>
      </c>
      <c r="J921" s="287">
        <f t="shared" si="143"/>
        <v>-3.6022243041466502</v>
      </c>
      <c r="L921" s="287">
        <f t="shared" si="144"/>
        <v>93.755814607258458</v>
      </c>
      <c r="M921" s="344">
        <f t="shared" si="145"/>
        <v>34.619147940591802</v>
      </c>
      <c r="N921" s="344">
        <f t="shared" si="148"/>
        <v>-3.6022243041466502</v>
      </c>
      <c r="Q921" s="323">
        <f t="shared" si="146"/>
        <v>934.6191479405918</v>
      </c>
      <c r="R921" s="287">
        <f t="shared" si="147"/>
        <v>-3.6022243041466502</v>
      </c>
      <c r="T921" s="337"/>
    </row>
    <row r="922" spans="1:20" x14ac:dyDescent="0.25">
      <c r="A922" s="273">
        <v>905</v>
      </c>
      <c r="B922" s="323">
        <f t="shared" si="149"/>
        <v>994.75581460725846</v>
      </c>
      <c r="D922" s="287">
        <f t="shared" si="140"/>
        <v>935.55373127392511</v>
      </c>
      <c r="F922" s="273">
        <f t="shared" si="141"/>
        <v>2</v>
      </c>
      <c r="H922" s="273">
        <f t="shared" si="142"/>
        <v>720</v>
      </c>
      <c r="J922" s="287">
        <f t="shared" si="143"/>
        <v>-4.5007225554890313</v>
      </c>
      <c r="L922" s="287">
        <f t="shared" si="144"/>
        <v>94.755814607258458</v>
      </c>
      <c r="M922" s="344">
        <f t="shared" si="145"/>
        <v>35.553731273925109</v>
      </c>
      <c r="N922" s="344">
        <f t="shared" si="148"/>
        <v>-4.5007225554890313</v>
      </c>
      <c r="Q922" s="323">
        <f t="shared" si="146"/>
        <v>935.55373127392511</v>
      </c>
      <c r="R922" s="287">
        <f t="shared" si="147"/>
        <v>-4.5007225554890313</v>
      </c>
      <c r="T922" s="337"/>
    </row>
    <row r="923" spans="1:20" x14ac:dyDescent="0.25">
      <c r="A923" s="273">
        <v>906</v>
      </c>
      <c r="B923" s="323">
        <f t="shared" si="149"/>
        <v>995.75581460725846</v>
      </c>
      <c r="D923" s="287">
        <f t="shared" si="140"/>
        <v>936.48831460725842</v>
      </c>
      <c r="F923" s="273">
        <f t="shared" si="141"/>
        <v>2</v>
      </c>
      <c r="H923" s="273">
        <f t="shared" si="142"/>
        <v>720</v>
      </c>
      <c r="J923" s="287">
        <f t="shared" si="143"/>
        <v>-5.397849843141624</v>
      </c>
      <c r="L923" s="287">
        <f t="shared" si="144"/>
        <v>95.755814607258458</v>
      </c>
      <c r="M923" s="344">
        <f t="shared" si="145"/>
        <v>36.488314607258417</v>
      </c>
      <c r="N923" s="344">
        <f t="shared" si="148"/>
        <v>-5.397849843141624</v>
      </c>
      <c r="Q923" s="323">
        <f t="shared" si="146"/>
        <v>936.48831460725842</v>
      </c>
      <c r="R923" s="287">
        <f t="shared" si="147"/>
        <v>-5.397849843141624</v>
      </c>
      <c r="T923" s="337"/>
    </row>
    <row r="924" spans="1:20" x14ac:dyDescent="0.25">
      <c r="A924" s="273">
        <v>907</v>
      </c>
      <c r="B924" s="323">
        <f t="shared" si="149"/>
        <v>996.75581460725846</v>
      </c>
      <c r="D924" s="287">
        <f t="shared" si="140"/>
        <v>937.42289794059184</v>
      </c>
      <c r="F924" s="273">
        <f t="shared" si="141"/>
        <v>2</v>
      </c>
      <c r="H924" s="273">
        <f t="shared" si="142"/>
        <v>720</v>
      </c>
      <c r="J924" s="287">
        <f t="shared" si="143"/>
        <v>-6.2933328934417592</v>
      </c>
      <c r="L924" s="287">
        <f t="shared" si="144"/>
        <v>96.755814607258458</v>
      </c>
      <c r="M924" s="344">
        <f t="shared" si="145"/>
        <v>37.422897940591838</v>
      </c>
      <c r="N924" s="344">
        <f t="shared" si="148"/>
        <v>-6.2933328934417592</v>
      </c>
      <c r="Q924" s="323">
        <f t="shared" si="146"/>
        <v>937.42289794059184</v>
      </c>
      <c r="R924" s="287">
        <f t="shared" si="147"/>
        <v>-6.2933328934417592</v>
      </c>
      <c r="T924" s="337"/>
    </row>
    <row r="925" spans="1:20" x14ac:dyDescent="0.25">
      <c r="A925" s="273">
        <v>908</v>
      </c>
      <c r="B925" s="323">
        <f t="shared" si="149"/>
        <v>997.75581460725846</v>
      </c>
      <c r="D925" s="287">
        <f t="shared" si="140"/>
        <v>938.35748127392515</v>
      </c>
      <c r="F925" s="273">
        <f t="shared" si="141"/>
        <v>2</v>
      </c>
      <c r="H925" s="273">
        <f t="shared" si="142"/>
        <v>720</v>
      </c>
      <c r="J925" s="287">
        <f t="shared" si="143"/>
        <v>-7.1868989335777576</v>
      </c>
      <c r="L925" s="287">
        <f t="shared" si="144"/>
        <v>97.755814607258458</v>
      </c>
      <c r="M925" s="344">
        <f t="shared" si="145"/>
        <v>38.357481273925146</v>
      </c>
      <c r="N925" s="344">
        <f t="shared" si="148"/>
        <v>-7.1868989335777576</v>
      </c>
      <c r="Q925" s="323">
        <f t="shared" si="146"/>
        <v>938.35748127392515</v>
      </c>
      <c r="R925" s="287">
        <f t="shared" si="147"/>
        <v>-7.1868989335777576</v>
      </c>
      <c r="T925" s="337"/>
    </row>
    <row r="926" spans="1:20" x14ac:dyDescent="0.25">
      <c r="A926" s="273">
        <v>909</v>
      </c>
      <c r="B926" s="323">
        <f t="shared" si="149"/>
        <v>998.75581460725846</v>
      </c>
      <c r="D926" s="287">
        <f t="shared" si="140"/>
        <v>939.29206460725845</v>
      </c>
      <c r="F926" s="273">
        <f t="shared" si="141"/>
        <v>2</v>
      </c>
      <c r="H926" s="273">
        <f t="shared" si="142"/>
        <v>720</v>
      </c>
      <c r="J926" s="287">
        <f t="shared" si="143"/>
        <v>-8.078275774677536</v>
      </c>
      <c r="L926" s="287">
        <f t="shared" si="144"/>
        <v>98.755814607258458</v>
      </c>
      <c r="M926" s="344">
        <f t="shared" si="145"/>
        <v>39.292064607258453</v>
      </c>
      <c r="N926" s="344">
        <f t="shared" si="148"/>
        <v>-8.078275774677536</v>
      </c>
      <c r="Q926" s="323">
        <f t="shared" si="146"/>
        <v>939.29206460725845</v>
      </c>
      <c r="R926" s="287">
        <f t="shared" si="147"/>
        <v>-8.078275774677536</v>
      </c>
      <c r="T926" s="337"/>
    </row>
    <row r="927" spans="1:20" x14ac:dyDescent="0.25">
      <c r="A927" s="273">
        <v>910</v>
      </c>
      <c r="B927" s="323">
        <f t="shared" si="149"/>
        <v>999.75581460725846</v>
      </c>
      <c r="D927" s="287">
        <f t="shared" si="140"/>
        <v>940.22664794059176</v>
      </c>
      <c r="F927" s="273">
        <f t="shared" si="141"/>
        <v>2</v>
      </c>
      <c r="H927" s="273">
        <f t="shared" si="142"/>
        <v>720</v>
      </c>
      <c r="J927" s="287">
        <f t="shared" si="143"/>
        <v>-8.9671918947202425</v>
      </c>
      <c r="L927" s="287">
        <f t="shared" si="144"/>
        <v>99.755814607258458</v>
      </c>
      <c r="M927" s="344">
        <f t="shared" si="145"/>
        <v>40.226647940591761</v>
      </c>
      <c r="N927" s="344">
        <f t="shared" si="148"/>
        <v>-8.9671918947202425</v>
      </c>
      <c r="Q927" s="323">
        <f t="shared" si="146"/>
        <v>940.22664794059176</v>
      </c>
      <c r="R927" s="287">
        <f t="shared" si="147"/>
        <v>-8.9671918947202425</v>
      </c>
      <c r="T927" s="337"/>
    </row>
    <row r="928" spans="1:20" x14ac:dyDescent="0.25">
      <c r="A928" s="273">
        <v>911</v>
      </c>
      <c r="B928" s="323">
        <f t="shared" si="149"/>
        <v>1000.7558146072585</v>
      </c>
      <c r="D928" s="287">
        <f t="shared" si="140"/>
        <v>941.16123127392507</v>
      </c>
      <c r="F928" s="273">
        <f t="shared" si="141"/>
        <v>2</v>
      </c>
      <c r="H928" s="273">
        <f t="shared" si="142"/>
        <v>720</v>
      </c>
      <c r="J928" s="287">
        <f t="shared" si="143"/>
        <v>-9.8533765212447673</v>
      </c>
      <c r="L928" s="287">
        <f t="shared" si="144"/>
        <v>100.75581460725846</v>
      </c>
      <c r="M928" s="344">
        <f t="shared" si="145"/>
        <v>41.161231273925068</v>
      </c>
      <c r="N928" s="344">
        <f t="shared" si="148"/>
        <v>-9.8533765212447673</v>
      </c>
      <c r="Q928" s="323">
        <f t="shared" si="146"/>
        <v>941.16123127392507</v>
      </c>
      <c r="R928" s="287">
        <f t="shared" si="147"/>
        <v>-9.8533765212447673</v>
      </c>
      <c r="T928" s="337"/>
    </row>
    <row r="929" spans="1:20" x14ac:dyDescent="0.25">
      <c r="A929" s="273">
        <v>912</v>
      </c>
      <c r="B929" s="323">
        <f t="shared" si="149"/>
        <v>1001.7558146072585</v>
      </c>
      <c r="D929" s="287">
        <f t="shared" si="140"/>
        <v>942.09581460725849</v>
      </c>
      <c r="F929" s="273">
        <f t="shared" si="141"/>
        <v>2</v>
      </c>
      <c r="H929" s="273">
        <f t="shared" si="142"/>
        <v>720</v>
      </c>
      <c r="J929" s="287">
        <f t="shared" si="143"/>
        <v>-10.736559713829122</v>
      </c>
      <c r="L929" s="287">
        <f t="shared" si="144"/>
        <v>101.75581460725846</v>
      </c>
      <c r="M929" s="344">
        <f t="shared" si="145"/>
        <v>42.09581460725849</v>
      </c>
      <c r="N929" s="344">
        <f t="shared" si="148"/>
        <v>-10.736559713829122</v>
      </c>
      <c r="Q929" s="323">
        <f t="shared" si="146"/>
        <v>942.09581460725849</v>
      </c>
      <c r="R929" s="287">
        <f t="shared" si="147"/>
        <v>-10.736559713829122</v>
      </c>
      <c r="T929" s="337"/>
    </row>
    <row r="930" spans="1:20" x14ac:dyDescent="0.25">
      <c r="A930" s="273">
        <v>913</v>
      </c>
      <c r="B930" s="323">
        <f t="shared" si="149"/>
        <v>1002.7558146072585</v>
      </c>
      <c r="D930" s="287">
        <f t="shared" si="140"/>
        <v>943.0303979405918</v>
      </c>
      <c r="F930" s="273">
        <f t="shared" si="141"/>
        <v>2</v>
      </c>
      <c r="H930" s="273">
        <f t="shared" si="142"/>
        <v>720</v>
      </c>
      <c r="J930" s="287">
        <f t="shared" si="143"/>
        <v>-11.616472446317161</v>
      </c>
      <c r="L930" s="287">
        <f t="shared" si="144"/>
        <v>102.75581460725846</v>
      </c>
      <c r="M930" s="344">
        <f t="shared" si="145"/>
        <v>43.030397940591797</v>
      </c>
      <c r="N930" s="344">
        <f t="shared" si="148"/>
        <v>-11.616472446317161</v>
      </c>
      <c r="Q930" s="323">
        <f t="shared" si="146"/>
        <v>943.0303979405918</v>
      </c>
      <c r="R930" s="287">
        <f t="shared" si="147"/>
        <v>-11.616472446317161</v>
      </c>
      <c r="T930" s="337"/>
    </row>
    <row r="931" spans="1:20" x14ac:dyDescent="0.25">
      <c r="A931" s="273">
        <v>914</v>
      </c>
      <c r="B931" s="323">
        <f t="shared" si="149"/>
        <v>1003.7558146072585</v>
      </c>
      <c r="D931" s="287">
        <f t="shared" si="140"/>
        <v>943.9649812739251</v>
      </c>
      <c r="F931" s="273">
        <f t="shared" si="141"/>
        <v>2</v>
      </c>
      <c r="H931" s="273">
        <f t="shared" si="142"/>
        <v>720</v>
      </c>
      <c r="J931" s="287">
        <f t="shared" si="143"/>
        <v>-12.49284668876685</v>
      </c>
      <c r="L931" s="287">
        <f t="shared" si="144"/>
        <v>103.75581460725846</v>
      </c>
      <c r="M931" s="344">
        <f t="shared" si="145"/>
        <v>43.964981273925105</v>
      </c>
      <c r="N931" s="344">
        <f t="shared" si="148"/>
        <v>-12.49284668876685</v>
      </c>
      <c r="Q931" s="323">
        <f t="shared" si="146"/>
        <v>943.9649812739251</v>
      </c>
      <c r="R931" s="287">
        <f t="shared" si="147"/>
        <v>-12.49284668876685</v>
      </c>
      <c r="T931" s="337"/>
    </row>
    <row r="932" spans="1:20" x14ac:dyDescent="0.25">
      <c r="A932" s="273">
        <v>915</v>
      </c>
      <c r="B932" s="323">
        <f t="shared" si="149"/>
        <v>1004.7558146072585</v>
      </c>
      <c r="D932" s="287">
        <f t="shared" si="140"/>
        <v>944.89956460725841</v>
      </c>
      <c r="F932" s="273">
        <f t="shared" si="141"/>
        <v>2</v>
      </c>
      <c r="H932" s="273">
        <f t="shared" si="142"/>
        <v>720</v>
      </c>
      <c r="J932" s="287">
        <f t="shared" si="143"/>
        <v>-13.365415489094126</v>
      </c>
      <c r="L932" s="287">
        <f t="shared" si="144"/>
        <v>104.75581460725846</v>
      </c>
      <c r="M932" s="344">
        <f t="shared" si="145"/>
        <v>44.899564607258412</v>
      </c>
      <c r="N932" s="344">
        <f t="shared" si="148"/>
        <v>-13.365415489094126</v>
      </c>
      <c r="Q932" s="323">
        <f t="shared" si="146"/>
        <v>944.89956460725841</v>
      </c>
      <c r="R932" s="287">
        <f t="shared" si="147"/>
        <v>-13.365415489094126</v>
      </c>
      <c r="T932" s="337"/>
    </row>
    <row r="933" spans="1:20" x14ac:dyDescent="0.25">
      <c r="A933" s="273">
        <v>916</v>
      </c>
      <c r="B933" s="323">
        <f t="shared" si="149"/>
        <v>1005.7558146072585</v>
      </c>
      <c r="D933" s="287">
        <f t="shared" si="140"/>
        <v>945.83414794059183</v>
      </c>
      <c r="F933" s="273">
        <f t="shared" si="141"/>
        <v>2</v>
      </c>
      <c r="H933" s="273">
        <f t="shared" si="142"/>
        <v>720</v>
      </c>
      <c r="J933" s="287">
        <f t="shared" si="143"/>
        <v>-14.233913054389825</v>
      </c>
      <c r="L933" s="287">
        <f t="shared" si="144"/>
        <v>105.75581460725846</v>
      </c>
      <c r="M933" s="344">
        <f t="shared" si="145"/>
        <v>45.834147940591834</v>
      </c>
      <c r="N933" s="344">
        <f t="shared" si="148"/>
        <v>-14.233913054389825</v>
      </c>
      <c r="Q933" s="323">
        <f t="shared" si="146"/>
        <v>945.83414794059183</v>
      </c>
      <c r="R933" s="287">
        <f t="shared" si="147"/>
        <v>-14.233913054389825</v>
      </c>
      <c r="T933" s="337"/>
    </row>
    <row r="934" spans="1:20" x14ac:dyDescent="0.25">
      <c r="A934" s="273">
        <v>917</v>
      </c>
      <c r="B934" s="323">
        <f t="shared" si="149"/>
        <v>1006.7558146072585</v>
      </c>
      <c r="D934" s="287">
        <f t="shared" si="140"/>
        <v>946.76873127392514</v>
      </c>
      <c r="F934" s="273">
        <f t="shared" si="141"/>
        <v>2</v>
      </c>
      <c r="H934" s="273">
        <f t="shared" si="142"/>
        <v>720</v>
      </c>
      <c r="J934" s="287">
        <f t="shared" si="143"/>
        <v>-15.098074831882061</v>
      </c>
      <c r="L934" s="287">
        <f t="shared" si="144"/>
        <v>106.75581460725846</v>
      </c>
      <c r="M934" s="344">
        <f t="shared" si="145"/>
        <v>46.768731273925141</v>
      </c>
      <c r="N934" s="344">
        <f t="shared" si="148"/>
        <v>-15.098074831882061</v>
      </c>
      <c r="Q934" s="323">
        <f t="shared" si="146"/>
        <v>946.76873127392514</v>
      </c>
      <c r="R934" s="287">
        <f t="shared" si="147"/>
        <v>-15.098074831882061</v>
      </c>
      <c r="T934" s="337"/>
    </row>
    <row r="935" spans="1:20" x14ac:dyDescent="0.25">
      <c r="A935" s="273">
        <v>918</v>
      </c>
      <c r="B935" s="323">
        <f t="shared" si="149"/>
        <v>1007.7558146072585</v>
      </c>
      <c r="D935" s="287">
        <f t="shared" si="140"/>
        <v>947.70331460725845</v>
      </c>
      <c r="F935" s="273">
        <f t="shared" si="141"/>
        <v>2</v>
      </c>
      <c r="H935" s="273">
        <f t="shared" si="142"/>
        <v>720</v>
      </c>
      <c r="J935" s="287">
        <f t="shared" si="143"/>
        <v>-15.95763758952234</v>
      </c>
      <c r="L935" s="287">
        <f t="shared" si="144"/>
        <v>107.75581460725846</v>
      </c>
      <c r="M935" s="344">
        <f t="shared" si="145"/>
        <v>47.703314607258449</v>
      </c>
      <c r="N935" s="344">
        <f t="shared" si="148"/>
        <v>-15.95763758952234</v>
      </c>
      <c r="Q935" s="323">
        <f t="shared" si="146"/>
        <v>947.70331460725845</v>
      </c>
      <c r="R935" s="287">
        <f t="shared" si="147"/>
        <v>-15.95763758952234</v>
      </c>
      <c r="T935" s="337"/>
    </row>
    <row r="936" spans="1:20" x14ac:dyDescent="0.25">
      <c r="A936" s="273">
        <v>919</v>
      </c>
      <c r="B936" s="323">
        <f t="shared" si="149"/>
        <v>1008.7558146072585</v>
      </c>
      <c r="D936" s="287">
        <f t="shared" si="140"/>
        <v>948.63789794059176</v>
      </c>
      <c r="F936" s="273">
        <f t="shared" si="141"/>
        <v>2</v>
      </c>
      <c r="H936" s="273">
        <f t="shared" si="142"/>
        <v>720</v>
      </c>
      <c r="J936" s="287">
        <f t="shared" si="143"/>
        <v>-16.812339496167574</v>
      </c>
      <c r="L936" s="287">
        <f t="shared" si="144"/>
        <v>108.75581460725846</v>
      </c>
      <c r="M936" s="344">
        <f t="shared" si="145"/>
        <v>48.637897940591756</v>
      </c>
      <c r="N936" s="344">
        <f t="shared" si="148"/>
        <v>-16.812339496167574</v>
      </c>
      <c r="Q936" s="323">
        <f t="shared" si="146"/>
        <v>948.63789794059176</v>
      </c>
      <c r="R936" s="287">
        <f t="shared" si="147"/>
        <v>-16.812339496167574</v>
      </c>
      <c r="T936" s="337"/>
    </row>
    <row r="937" spans="1:20" x14ac:dyDescent="0.25">
      <c r="A937" s="273">
        <v>920</v>
      </c>
      <c r="B937" s="323">
        <f t="shared" si="149"/>
        <v>1009.7558146072585</v>
      </c>
      <c r="D937" s="287">
        <f t="shared" si="140"/>
        <v>949.57248127392518</v>
      </c>
      <c r="F937" s="273">
        <f t="shared" si="141"/>
        <v>2</v>
      </c>
      <c r="H937" s="273">
        <f t="shared" si="142"/>
        <v>720</v>
      </c>
      <c r="J937" s="287">
        <f t="shared" si="143"/>
        <v>-17.661920201337484</v>
      </c>
      <c r="L937" s="287">
        <f t="shared" si="144"/>
        <v>109.75581460725846</v>
      </c>
      <c r="M937" s="344">
        <f t="shared" si="145"/>
        <v>49.572481273925177</v>
      </c>
      <c r="N937" s="344">
        <f t="shared" si="148"/>
        <v>-17.661920201337484</v>
      </c>
      <c r="Q937" s="323">
        <f t="shared" si="146"/>
        <v>949.57248127392518</v>
      </c>
      <c r="R937" s="287">
        <f t="shared" si="147"/>
        <v>-17.661920201337484</v>
      </c>
      <c r="T937" s="337"/>
    </row>
    <row r="938" spans="1:20" x14ac:dyDescent="0.25">
      <c r="A938" s="273">
        <v>921</v>
      </c>
      <c r="B938" s="323">
        <f t="shared" si="149"/>
        <v>1010.7558146072585</v>
      </c>
      <c r="D938" s="287">
        <f t="shared" si="140"/>
        <v>950.50706460725849</v>
      </c>
      <c r="F938" s="273">
        <f t="shared" si="141"/>
        <v>2</v>
      </c>
      <c r="H938" s="273">
        <f t="shared" si="142"/>
        <v>720</v>
      </c>
      <c r="J938" s="287">
        <f t="shared" si="143"/>
        <v>-18.506120914519375</v>
      </c>
      <c r="L938" s="287">
        <f t="shared" si="144"/>
        <v>110.75581460725846</v>
      </c>
      <c r="M938" s="344">
        <f t="shared" si="145"/>
        <v>50.507064607258485</v>
      </c>
      <c r="N938" s="344">
        <f t="shared" si="148"/>
        <v>-18.506120914519375</v>
      </c>
      <c r="Q938" s="323">
        <f t="shared" si="146"/>
        <v>950.50706460725849</v>
      </c>
      <c r="R938" s="287">
        <f t="shared" si="147"/>
        <v>-18.506120914519375</v>
      </c>
      <c r="T938" s="337"/>
    </row>
    <row r="939" spans="1:20" x14ac:dyDescent="0.25">
      <c r="A939" s="273">
        <v>922</v>
      </c>
      <c r="B939" s="323">
        <f t="shared" si="149"/>
        <v>1011.7558146072585</v>
      </c>
      <c r="D939" s="287">
        <f t="shared" si="140"/>
        <v>951.44164794059179</v>
      </c>
      <c r="F939" s="273">
        <f t="shared" si="141"/>
        <v>2</v>
      </c>
      <c r="H939" s="273">
        <f t="shared" si="142"/>
        <v>720</v>
      </c>
      <c r="J939" s="287">
        <f t="shared" si="143"/>
        <v>-19.344684483997714</v>
      </c>
      <c r="L939" s="287">
        <f t="shared" si="144"/>
        <v>111.75581460725846</v>
      </c>
      <c r="M939" s="344">
        <f t="shared" si="145"/>
        <v>51.441647940591793</v>
      </c>
      <c r="N939" s="344">
        <f t="shared" si="148"/>
        <v>-19.344684483997714</v>
      </c>
      <c r="Q939" s="323">
        <f t="shared" si="146"/>
        <v>951.44164794059179</v>
      </c>
      <c r="R939" s="287">
        <f t="shared" si="147"/>
        <v>-19.344684483997714</v>
      </c>
      <c r="T939" s="337"/>
    </row>
    <row r="940" spans="1:20" x14ac:dyDescent="0.25">
      <c r="A940" s="273">
        <v>923</v>
      </c>
      <c r="B940" s="323">
        <f t="shared" si="149"/>
        <v>1012.7558146072585</v>
      </c>
      <c r="D940" s="287">
        <f t="shared" si="140"/>
        <v>952.3762312739251</v>
      </c>
      <c r="F940" s="273">
        <f t="shared" si="141"/>
        <v>2</v>
      </c>
      <c r="H940" s="273">
        <f t="shared" si="142"/>
        <v>720</v>
      </c>
      <c r="J940" s="287">
        <f t="shared" si="143"/>
        <v>-20.177355475186065</v>
      </c>
      <c r="L940" s="287">
        <f t="shared" si="144"/>
        <v>112.75581460725846</v>
      </c>
      <c r="M940" s="344">
        <f t="shared" si="145"/>
        <v>52.3762312739251</v>
      </c>
      <c r="N940" s="344">
        <f t="shared" si="148"/>
        <v>-20.177355475186065</v>
      </c>
      <c r="Q940" s="323">
        <f t="shared" si="146"/>
        <v>952.3762312739251</v>
      </c>
      <c r="R940" s="287">
        <f t="shared" si="147"/>
        <v>-20.177355475186065</v>
      </c>
      <c r="T940" s="337"/>
    </row>
    <row r="941" spans="1:20" x14ac:dyDescent="0.25">
      <c r="A941" s="273">
        <v>924</v>
      </c>
      <c r="B941" s="323">
        <f t="shared" si="149"/>
        <v>1013.7558146072585</v>
      </c>
      <c r="D941" s="287">
        <f t="shared" si="140"/>
        <v>953.31081460725841</v>
      </c>
      <c r="F941" s="273">
        <f t="shared" si="141"/>
        <v>2</v>
      </c>
      <c r="H941" s="273">
        <f t="shared" si="142"/>
        <v>720</v>
      </c>
      <c r="J941" s="287">
        <f t="shared" si="143"/>
        <v>-21.003880248434236</v>
      </c>
      <c r="L941" s="287">
        <f t="shared" si="144"/>
        <v>113.75581460725846</v>
      </c>
      <c r="M941" s="344">
        <f t="shared" si="145"/>
        <v>53.310814607258408</v>
      </c>
      <c r="N941" s="344">
        <f t="shared" si="148"/>
        <v>-21.003880248434236</v>
      </c>
      <c r="Q941" s="323">
        <f t="shared" si="146"/>
        <v>953.31081460725841</v>
      </c>
      <c r="R941" s="287">
        <f t="shared" si="147"/>
        <v>-21.003880248434236</v>
      </c>
      <c r="T941" s="337"/>
    </row>
    <row r="942" spans="1:20" x14ac:dyDescent="0.25">
      <c r="A942" s="273">
        <v>925</v>
      </c>
      <c r="B942" s="323">
        <f t="shared" si="149"/>
        <v>1014.7558146072585</v>
      </c>
      <c r="D942" s="287">
        <f t="shared" si="140"/>
        <v>954.24539794059183</v>
      </c>
      <c r="F942" s="273">
        <f t="shared" si="141"/>
        <v>2</v>
      </c>
      <c r="H942" s="273">
        <f t="shared" si="142"/>
        <v>720</v>
      </c>
      <c r="J942" s="287">
        <f t="shared" si="143"/>
        <v>-21.82400703628975</v>
      </c>
      <c r="L942" s="287">
        <f t="shared" si="144"/>
        <v>114.75581460725846</v>
      </c>
      <c r="M942" s="344">
        <f t="shared" si="145"/>
        <v>54.245397940591829</v>
      </c>
      <c r="N942" s="344">
        <f t="shared" si="148"/>
        <v>-21.82400703628975</v>
      </c>
      <c r="Q942" s="323">
        <f t="shared" si="146"/>
        <v>954.24539794059183</v>
      </c>
      <c r="R942" s="287">
        <f t="shared" si="147"/>
        <v>-21.82400703628975</v>
      </c>
      <c r="T942" s="337"/>
    </row>
    <row r="943" spans="1:20" x14ac:dyDescent="0.25">
      <c r="A943" s="273">
        <v>926</v>
      </c>
      <c r="B943" s="323">
        <f t="shared" si="149"/>
        <v>1015.7558146072585</v>
      </c>
      <c r="D943" s="287">
        <f t="shared" si="140"/>
        <v>955.17998127392514</v>
      </c>
      <c r="F943" s="273">
        <f t="shared" si="141"/>
        <v>2</v>
      </c>
      <c r="H943" s="273">
        <f t="shared" si="142"/>
        <v>720</v>
      </c>
      <c r="J943" s="287">
        <f t="shared" si="143"/>
        <v>-22.637486020187936</v>
      </c>
      <c r="L943" s="287">
        <f t="shared" si="144"/>
        <v>115.75581460725846</v>
      </c>
      <c r="M943" s="344">
        <f t="shared" si="145"/>
        <v>55.179981273925137</v>
      </c>
      <c r="N943" s="344">
        <f t="shared" si="148"/>
        <v>-22.637486020187936</v>
      </c>
      <c r="Q943" s="323">
        <f t="shared" si="146"/>
        <v>955.17998127392514</v>
      </c>
      <c r="R943" s="287">
        <f t="shared" si="147"/>
        <v>-22.637486020187936</v>
      </c>
      <c r="T943" s="337"/>
    </row>
    <row r="944" spans="1:20" x14ac:dyDescent="0.25">
      <c r="A944" s="273">
        <v>927</v>
      </c>
      <c r="B944" s="323">
        <f t="shared" si="149"/>
        <v>1016.7558146072585</v>
      </c>
      <c r="D944" s="287">
        <f t="shared" si="140"/>
        <v>956.11456460725844</v>
      </c>
      <c r="F944" s="273">
        <f t="shared" si="141"/>
        <v>2</v>
      </c>
      <c r="H944" s="273">
        <f t="shared" si="142"/>
        <v>720</v>
      </c>
      <c r="J944" s="287">
        <f t="shared" si="143"/>
        <v>-23.444069406550124</v>
      </c>
      <c r="L944" s="287">
        <f t="shared" si="144"/>
        <v>116.75581460725846</v>
      </c>
      <c r="M944" s="344">
        <f t="shared" si="145"/>
        <v>56.114564607258444</v>
      </c>
      <c r="N944" s="344">
        <f t="shared" si="148"/>
        <v>-23.444069406550124</v>
      </c>
      <c r="Q944" s="323">
        <f t="shared" si="146"/>
        <v>956.11456460725844</v>
      </c>
      <c r="R944" s="287">
        <f t="shared" si="147"/>
        <v>-23.444069406550124</v>
      </c>
      <c r="T944" s="337"/>
    </row>
    <row r="945" spans="1:20" x14ac:dyDescent="0.25">
      <c r="A945" s="273">
        <v>928</v>
      </c>
      <c r="B945" s="323">
        <f t="shared" si="149"/>
        <v>1017.7558146072585</v>
      </c>
      <c r="D945" s="287">
        <f t="shared" si="140"/>
        <v>957.04914794059175</v>
      </c>
      <c r="F945" s="273">
        <f t="shared" si="141"/>
        <v>2</v>
      </c>
      <c r="H945" s="273">
        <f t="shared" si="142"/>
        <v>720</v>
      </c>
      <c r="J945" s="287">
        <f t="shared" si="143"/>
        <v>-24.243511502263445</v>
      </c>
      <c r="L945" s="287">
        <f t="shared" si="144"/>
        <v>117.75581460725846</v>
      </c>
      <c r="M945" s="344">
        <f t="shared" si="145"/>
        <v>57.049147940591752</v>
      </c>
      <c r="N945" s="344">
        <f t="shared" si="148"/>
        <v>-24.243511502263445</v>
      </c>
      <c r="Q945" s="323">
        <f t="shared" si="146"/>
        <v>957.04914794059175</v>
      </c>
      <c r="R945" s="287">
        <f t="shared" si="147"/>
        <v>-24.243511502263445</v>
      </c>
      <c r="T945" s="337"/>
    </row>
    <row r="946" spans="1:20" x14ac:dyDescent="0.25">
      <c r="A946" s="273">
        <v>929</v>
      </c>
      <c r="B946" s="323">
        <f t="shared" si="149"/>
        <v>1018.7558146072585</v>
      </c>
      <c r="D946" s="287">
        <f t="shared" si="140"/>
        <v>957.98373127392506</v>
      </c>
      <c r="F946" s="273">
        <f t="shared" si="141"/>
        <v>2</v>
      </c>
      <c r="H946" s="273">
        <f t="shared" si="142"/>
        <v>720</v>
      </c>
      <c r="J946" s="287">
        <f t="shared" si="143"/>
        <v>-25.035568789520838</v>
      </c>
      <c r="L946" s="287">
        <f t="shared" si="144"/>
        <v>118.75581460725846</v>
      </c>
      <c r="M946" s="344">
        <f t="shared" si="145"/>
        <v>57.983731273925059</v>
      </c>
      <c r="N946" s="344">
        <f t="shared" si="148"/>
        <v>-25.035568789520838</v>
      </c>
      <c r="Q946" s="323">
        <f t="shared" si="146"/>
        <v>957.98373127392506</v>
      </c>
      <c r="R946" s="287">
        <f t="shared" si="147"/>
        <v>-25.035568789520838</v>
      </c>
      <c r="T946" s="337"/>
    </row>
    <row r="947" spans="1:20" x14ac:dyDescent="0.25">
      <c r="A947" s="273">
        <v>930</v>
      </c>
      <c r="B947" s="323">
        <f t="shared" si="149"/>
        <v>1019.7558146072585</v>
      </c>
      <c r="D947" s="287">
        <f t="shared" si="140"/>
        <v>958.91831460725848</v>
      </c>
      <c r="F947" s="273">
        <f t="shared" si="141"/>
        <v>2</v>
      </c>
      <c r="H947" s="273">
        <f t="shared" si="142"/>
        <v>720</v>
      </c>
      <c r="J947" s="287">
        <f t="shared" si="143"/>
        <v>-25.819999999999947</v>
      </c>
      <c r="L947" s="287">
        <f t="shared" si="144"/>
        <v>119.75581460725846</v>
      </c>
      <c r="M947" s="344">
        <f t="shared" si="145"/>
        <v>58.91831460725848</v>
      </c>
      <c r="N947" s="344">
        <f t="shared" si="148"/>
        <v>-25.819999999999947</v>
      </c>
      <c r="Q947" s="323">
        <f t="shared" si="146"/>
        <v>958.91831460725848</v>
      </c>
      <c r="R947" s="287">
        <f t="shared" si="147"/>
        <v>-25.819999999999947</v>
      </c>
      <c r="T947" s="337"/>
    </row>
    <row r="948" spans="1:20" x14ac:dyDescent="0.25">
      <c r="A948" s="273">
        <v>931</v>
      </c>
      <c r="B948" s="323">
        <f t="shared" si="149"/>
        <v>1020.7558146072585</v>
      </c>
      <c r="D948" s="287">
        <f t="shared" si="140"/>
        <v>959.85289794059179</v>
      </c>
      <c r="F948" s="273">
        <f t="shared" si="141"/>
        <v>2</v>
      </c>
      <c r="H948" s="273">
        <f t="shared" si="142"/>
        <v>720</v>
      </c>
      <c r="J948" s="287">
        <f t="shared" si="143"/>
        <v>-26.596566188355254</v>
      </c>
      <c r="L948" s="287">
        <f t="shared" si="144"/>
        <v>120.75581460725846</v>
      </c>
      <c r="M948" s="344">
        <f t="shared" si="145"/>
        <v>59.852897940591788</v>
      </c>
      <c r="N948" s="344">
        <f t="shared" si="148"/>
        <v>-26.596566188355254</v>
      </c>
      <c r="Q948" s="323">
        <f t="shared" si="146"/>
        <v>959.85289794059179</v>
      </c>
      <c r="R948" s="287">
        <f t="shared" si="147"/>
        <v>-26.596566188355254</v>
      </c>
      <c r="T948" s="337"/>
    </row>
    <row r="949" spans="1:20" x14ac:dyDescent="0.25">
      <c r="A949" s="273">
        <v>932</v>
      </c>
      <c r="B949" s="323">
        <f t="shared" si="149"/>
        <v>1021.7558146072585</v>
      </c>
      <c r="D949" s="287">
        <f t="shared" si="140"/>
        <v>960.7874812739251</v>
      </c>
      <c r="F949" s="273">
        <f t="shared" si="141"/>
        <v>2</v>
      </c>
      <c r="H949" s="273">
        <f t="shared" si="142"/>
        <v>720</v>
      </c>
      <c r="J949" s="287">
        <f t="shared" si="143"/>
        <v>-27.365030805002714</v>
      </c>
      <c r="L949" s="287">
        <f t="shared" si="144"/>
        <v>121.75581460725846</v>
      </c>
      <c r="M949" s="344">
        <f t="shared" si="145"/>
        <v>60.787481273925096</v>
      </c>
      <c r="N949" s="344">
        <f t="shared" si="148"/>
        <v>-27.365030805002714</v>
      </c>
      <c r="Q949" s="323">
        <f t="shared" si="146"/>
        <v>960.7874812739251</v>
      </c>
      <c r="R949" s="287">
        <f t="shared" si="147"/>
        <v>-27.365030805002714</v>
      </c>
      <c r="T949" s="337"/>
    </row>
    <row r="950" spans="1:20" x14ac:dyDescent="0.25">
      <c r="A950" s="273">
        <v>933</v>
      </c>
      <c r="B950" s="323">
        <f t="shared" si="149"/>
        <v>1022.7558146072585</v>
      </c>
      <c r="D950" s="287">
        <f t="shared" si="140"/>
        <v>961.7220646072584</v>
      </c>
      <c r="F950" s="273">
        <f t="shared" si="141"/>
        <v>2</v>
      </c>
      <c r="H950" s="273">
        <f t="shared" si="142"/>
        <v>720</v>
      </c>
      <c r="J950" s="287">
        <f t="shared" si="143"/>
        <v>-28.125159768175958</v>
      </c>
      <c r="L950" s="287">
        <f t="shared" si="144"/>
        <v>122.75581460725846</v>
      </c>
      <c r="M950" s="344">
        <f t="shared" si="145"/>
        <v>61.722064607258403</v>
      </c>
      <c r="N950" s="344">
        <f t="shared" si="148"/>
        <v>-28.125159768175958</v>
      </c>
      <c r="Q950" s="323">
        <f t="shared" si="146"/>
        <v>961.7220646072584</v>
      </c>
      <c r="R950" s="287">
        <f t="shared" si="147"/>
        <v>-28.125159768175958</v>
      </c>
      <c r="T950" s="337"/>
    </row>
    <row r="951" spans="1:20" x14ac:dyDescent="0.25">
      <c r="A951" s="273">
        <v>934</v>
      </c>
      <c r="B951" s="323">
        <f t="shared" si="149"/>
        <v>1023.7558146072585</v>
      </c>
      <c r="D951" s="287">
        <f t="shared" si="140"/>
        <v>962.65664794059182</v>
      </c>
      <c r="F951" s="273">
        <f t="shared" si="141"/>
        <v>2</v>
      </c>
      <c r="H951" s="273">
        <f t="shared" si="142"/>
        <v>720</v>
      </c>
      <c r="J951" s="287">
        <f t="shared" si="143"/>
        <v>-28.876721535229279</v>
      </c>
      <c r="L951" s="287">
        <f t="shared" si="144"/>
        <v>123.75581460725846</v>
      </c>
      <c r="M951" s="344">
        <f t="shared" si="145"/>
        <v>62.656647940591824</v>
      </c>
      <c r="N951" s="344">
        <f t="shared" si="148"/>
        <v>-28.876721535229279</v>
      </c>
      <c r="Q951" s="323">
        <f t="shared" si="146"/>
        <v>962.65664794059182</v>
      </c>
      <c r="R951" s="287">
        <f t="shared" si="147"/>
        <v>-28.876721535229279</v>
      </c>
      <c r="T951" s="337"/>
    </row>
    <row r="952" spans="1:20" x14ac:dyDescent="0.25">
      <c r="A952" s="273">
        <v>935</v>
      </c>
      <c r="B952" s="323">
        <f t="shared" si="149"/>
        <v>1024.7558146072583</v>
      </c>
      <c r="D952" s="287">
        <f t="shared" si="140"/>
        <v>963.59123127392502</v>
      </c>
      <c r="F952" s="273">
        <f t="shared" si="141"/>
        <v>2</v>
      </c>
      <c r="H952" s="273">
        <f t="shared" si="142"/>
        <v>720</v>
      </c>
      <c r="J952" s="287">
        <f t="shared" si="143"/>
        <v>-29.619487173168043</v>
      </c>
      <c r="L952" s="287">
        <f t="shared" si="144"/>
        <v>124.75581460725834</v>
      </c>
      <c r="M952" s="344">
        <f t="shared" si="145"/>
        <v>63.591231273925018</v>
      </c>
      <c r="N952" s="344">
        <f t="shared" si="148"/>
        <v>-29.619487173168043</v>
      </c>
      <c r="Q952" s="323">
        <f t="shared" si="146"/>
        <v>963.59123127392502</v>
      </c>
      <c r="R952" s="287">
        <f t="shared" si="147"/>
        <v>-29.619487173168043</v>
      </c>
      <c r="T952" s="337"/>
    </row>
    <row r="953" spans="1:20" x14ac:dyDescent="0.25">
      <c r="A953" s="273">
        <v>936</v>
      </c>
      <c r="B953" s="323">
        <f t="shared" si="149"/>
        <v>1025.7558146072583</v>
      </c>
      <c r="D953" s="287">
        <f t="shared" si="140"/>
        <v>964.52581460725833</v>
      </c>
      <c r="F953" s="273">
        <f t="shared" si="141"/>
        <v>2</v>
      </c>
      <c r="H953" s="273">
        <f t="shared" si="142"/>
        <v>720</v>
      </c>
      <c r="J953" s="287">
        <f t="shared" si="143"/>
        <v>-30.353230428383284</v>
      </c>
      <c r="L953" s="287">
        <f t="shared" si="144"/>
        <v>125.75581460725834</v>
      </c>
      <c r="M953" s="344">
        <f t="shared" si="145"/>
        <v>64.525814607258326</v>
      </c>
      <c r="N953" s="344">
        <f t="shared" si="148"/>
        <v>-30.353230428383284</v>
      </c>
      <c r="Q953" s="323">
        <f t="shared" si="146"/>
        <v>964.52581460725833</v>
      </c>
      <c r="R953" s="287">
        <f t="shared" si="147"/>
        <v>-30.353230428383284</v>
      </c>
      <c r="T953" s="337"/>
    </row>
    <row r="954" spans="1:20" x14ac:dyDescent="0.25">
      <c r="A954" s="273">
        <v>937</v>
      </c>
      <c r="B954" s="323">
        <f t="shared" si="149"/>
        <v>1026.7558146072583</v>
      </c>
      <c r="D954" s="287">
        <f t="shared" si="140"/>
        <v>965.46039794059163</v>
      </c>
      <c r="F954" s="273">
        <f t="shared" si="141"/>
        <v>2</v>
      </c>
      <c r="H954" s="273">
        <f t="shared" si="142"/>
        <v>720</v>
      </c>
      <c r="J954" s="287">
        <f t="shared" si="143"/>
        <v>-31.077727795571704</v>
      </c>
      <c r="L954" s="287">
        <f t="shared" si="144"/>
        <v>126.75581460725834</v>
      </c>
      <c r="M954" s="344">
        <f t="shared" si="145"/>
        <v>65.460397940591633</v>
      </c>
      <c r="N954" s="344">
        <f t="shared" si="148"/>
        <v>-31.077727795571704</v>
      </c>
      <c r="Q954" s="323">
        <f t="shared" si="146"/>
        <v>965.46039794059163</v>
      </c>
      <c r="R954" s="287">
        <f t="shared" si="147"/>
        <v>-31.077727795571704</v>
      </c>
      <c r="T954" s="337"/>
    </row>
    <row r="955" spans="1:20" x14ac:dyDescent="0.25">
      <c r="A955" s="273">
        <v>938</v>
      </c>
      <c r="B955" s="323">
        <f t="shared" si="149"/>
        <v>1027.7558146072583</v>
      </c>
      <c r="D955" s="287">
        <f t="shared" si="140"/>
        <v>966.39498127392505</v>
      </c>
      <c r="F955" s="273">
        <f t="shared" si="141"/>
        <v>2</v>
      </c>
      <c r="H955" s="273">
        <f t="shared" si="142"/>
        <v>720</v>
      </c>
      <c r="J955" s="287">
        <f t="shared" si="143"/>
        <v>-31.792758585817023</v>
      </c>
      <c r="L955" s="287">
        <f t="shared" si="144"/>
        <v>127.75581460725834</v>
      </c>
      <c r="M955" s="344">
        <f t="shared" si="145"/>
        <v>66.394981273925055</v>
      </c>
      <c r="N955" s="344">
        <f t="shared" si="148"/>
        <v>-31.792758585817023</v>
      </c>
      <c r="Q955" s="323">
        <f t="shared" si="146"/>
        <v>966.39498127392505</v>
      </c>
      <c r="R955" s="287">
        <f t="shared" si="147"/>
        <v>-31.792758585817023</v>
      </c>
      <c r="T955" s="337"/>
    </row>
    <row r="956" spans="1:20" x14ac:dyDescent="0.25">
      <c r="A956" s="273">
        <v>939</v>
      </c>
      <c r="B956" s="323">
        <f t="shared" si="149"/>
        <v>1028.7558146072583</v>
      </c>
      <c r="D956" s="287">
        <f t="shared" si="140"/>
        <v>967.32956460725836</v>
      </c>
      <c r="F956" s="273">
        <f t="shared" si="141"/>
        <v>2</v>
      </c>
      <c r="H956" s="273">
        <f t="shared" si="142"/>
        <v>720</v>
      </c>
      <c r="J956" s="287">
        <f t="shared" si="143"/>
        <v>-32.498104993813591</v>
      </c>
      <c r="L956" s="287">
        <f t="shared" si="144"/>
        <v>128.75581460725834</v>
      </c>
      <c r="M956" s="344">
        <f t="shared" si="145"/>
        <v>67.329564607258362</v>
      </c>
      <c r="N956" s="344">
        <f t="shared" si="148"/>
        <v>-32.498104993813591</v>
      </c>
      <c r="Q956" s="323">
        <f t="shared" si="146"/>
        <v>967.32956460725836</v>
      </c>
      <c r="R956" s="287">
        <f t="shared" si="147"/>
        <v>-32.498104993813591</v>
      </c>
      <c r="T956" s="337"/>
    </row>
    <row r="957" spans="1:20" x14ac:dyDescent="0.25">
      <c r="A957" s="273">
        <v>940</v>
      </c>
      <c r="B957" s="323">
        <f t="shared" si="149"/>
        <v>1029.7558146072583</v>
      </c>
      <c r="D957" s="287">
        <f t="shared" si="140"/>
        <v>968.26414794059167</v>
      </c>
      <c r="F957" s="273">
        <f t="shared" si="141"/>
        <v>2</v>
      </c>
      <c r="H957" s="273">
        <f t="shared" si="142"/>
        <v>720</v>
      </c>
      <c r="J957" s="287">
        <f t="shared" si="143"/>
        <v>-33.193552164212839</v>
      </c>
      <c r="L957" s="287">
        <f t="shared" si="144"/>
        <v>129.75581460725834</v>
      </c>
      <c r="M957" s="344">
        <f t="shared" si="145"/>
        <v>68.26414794059167</v>
      </c>
      <c r="N957" s="344">
        <f t="shared" si="148"/>
        <v>-33.193552164212839</v>
      </c>
      <c r="Q957" s="323">
        <f t="shared" si="146"/>
        <v>968.26414794059167</v>
      </c>
      <c r="R957" s="287">
        <f t="shared" si="147"/>
        <v>-33.193552164212839</v>
      </c>
      <c r="T957" s="337"/>
    </row>
    <row r="958" spans="1:20" x14ac:dyDescent="0.25">
      <c r="A958" s="273">
        <v>941</v>
      </c>
      <c r="B958" s="323">
        <f t="shared" si="149"/>
        <v>1030.7558146072583</v>
      </c>
      <c r="D958" s="287">
        <f t="shared" si="140"/>
        <v>969.19873127392498</v>
      </c>
      <c r="F958" s="273">
        <f t="shared" si="141"/>
        <v>2</v>
      </c>
      <c r="H958" s="273">
        <f t="shared" si="142"/>
        <v>720</v>
      </c>
      <c r="J958" s="287">
        <f t="shared" si="143"/>
        <v>-33.878888257069839</v>
      </c>
      <c r="L958" s="287">
        <f t="shared" si="144"/>
        <v>130.75581460725834</v>
      </c>
      <c r="M958" s="344">
        <f t="shared" si="145"/>
        <v>69.198731273924977</v>
      </c>
      <c r="N958" s="344">
        <f t="shared" si="148"/>
        <v>-33.878888257069839</v>
      </c>
      <c r="Q958" s="323">
        <f t="shared" si="146"/>
        <v>969.19873127392498</v>
      </c>
      <c r="R958" s="287">
        <f t="shared" si="147"/>
        <v>-33.878888257069839</v>
      </c>
      <c r="T958" s="337"/>
    </row>
    <row r="959" spans="1:20" x14ac:dyDescent="0.25">
      <c r="A959" s="273">
        <v>942</v>
      </c>
      <c r="B959" s="323">
        <f t="shared" si="149"/>
        <v>1031.7558146072583</v>
      </c>
      <c r="D959" s="287">
        <f t="shared" si="140"/>
        <v>970.1333146072584</v>
      </c>
      <c r="F959" s="273">
        <f t="shared" si="141"/>
        <v>2</v>
      </c>
      <c r="H959" s="273">
        <f t="shared" si="142"/>
        <v>720</v>
      </c>
      <c r="J959" s="287">
        <f t="shared" si="143"/>
        <v>-34.553904512371432</v>
      </c>
      <c r="L959" s="287">
        <f t="shared" si="144"/>
        <v>131.75581460725834</v>
      </c>
      <c r="M959" s="344">
        <f t="shared" si="145"/>
        <v>70.133314607258399</v>
      </c>
      <c r="N959" s="344">
        <f t="shared" si="148"/>
        <v>-34.553904512371432</v>
      </c>
      <c r="Q959" s="323">
        <f t="shared" si="146"/>
        <v>970.1333146072584</v>
      </c>
      <c r="R959" s="287">
        <f t="shared" si="147"/>
        <v>-34.553904512371432</v>
      </c>
      <c r="T959" s="337"/>
    </row>
    <row r="960" spans="1:20" x14ac:dyDescent="0.25">
      <c r="A960" s="273">
        <v>943</v>
      </c>
      <c r="B960" s="323">
        <f t="shared" si="149"/>
        <v>1032.7558146072583</v>
      </c>
      <c r="D960" s="287">
        <f t="shared" si="140"/>
        <v>971.06789794059171</v>
      </c>
      <c r="F960" s="273">
        <f t="shared" si="141"/>
        <v>2</v>
      </c>
      <c r="H960" s="273">
        <f t="shared" si="142"/>
        <v>720</v>
      </c>
      <c r="J960" s="287">
        <f t="shared" si="143"/>
        <v>-35.218395313627383</v>
      </c>
      <c r="L960" s="287">
        <f t="shared" si="144"/>
        <v>132.75581460725834</v>
      </c>
      <c r="M960" s="344">
        <f t="shared" si="145"/>
        <v>71.067897940591706</v>
      </c>
      <c r="N960" s="344">
        <f t="shared" si="148"/>
        <v>-35.218395313627383</v>
      </c>
      <c r="Q960" s="323">
        <f t="shared" si="146"/>
        <v>971.06789794059171</v>
      </c>
      <c r="R960" s="287">
        <f t="shared" si="147"/>
        <v>-35.218395313627383</v>
      </c>
      <c r="T960" s="337"/>
    </row>
    <row r="961" spans="1:20" x14ac:dyDescent="0.25">
      <c r="A961" s="273">
        <v>944</v>
      </c>
      <c r="B961" s="323">
        <f t="shared" si="149"/>
        <v>1033.7558146072583</v>
      </c>
      <c r="D961" s="287">
        <f t="shared" si="140"/>
        <v>972.00248127392501</v>
      </c>
      <c r="F961" s="273">
        <f t="shared" si="141"/>
        <v>2</v>
      </c>
      <c r="H961" s="273">
        <f t="shared" si="142"/>
        <v>720</v>
      </c>
      <c r="J961" s="287">
        <f t="shared" si="143"/>
        <v>-35.872158250502672</v>
      </c>
      <c r="L961" s="287">
        <f t="shared" si="144"/>
        <v>133.75581460725834</v>
      </c>
      <c r="M961" s="344">
        <f t="shared" si="145"/>
        <v>72.002481273925014</v>
      </c>
      <c r="N961" s="344">
        <f t="shared" si="148"/>
        <v>-35.872158250502672</v>
      </c>
      <c r="Q961" s="323">
        <f t="shared" si="146"/>
        <v>972.00248127392501</v>
      </c>
      <c r="R961" s="287">
        <f t="shared" si="147"/>
        <v>-35.872158250502672</v>
      </c>
      <c r="T961" s="337"/>
    </row>
    <row r="962" spans="1:20" x14ac:dyDescent="0.25">
      <c r="A962" s="273">
        <v>945</v>
      </c>
      <c r="B962" s="323">
        <f t="shared" si="149"/>
        <v>1034.7558146072583</v>
      </c>
      <c r="D962" s="287">
        <f t="shared" si="140"/>
        <v>972.93706460725832</v>
      </c>
      <c r="F962" s="273">
        <f t="shared" si="141"/>
        <v>2</v>
      </c>
      <c r="H962" s="273">
        <f t="shared" si="142"/>
        <v>720</v>
      </c>
      <c r="J962" s="287">
        <f t="shared" si="143"/>
        <v>-36.514994180473323</v>
      </c>
      <c r="L962" s="287">
        <f t="shared" si="144"/>
        <v>134.75581460725834</v>
      </c>
      <c r="M962" s="344">
        <f t="shared" si="145"/>
        <v>72.937064607258321</v>
      </c>
      <c r="N962" s="344">
        <f t="shared" si="148"/>
        <v>-36.514994180473323</v>
      </c>
      <c r="Q962" s="323">
        <f t="shared" si="146"/>
        <v>972.93706460725832</v>
      </c>
      <c r="R962" s="287">
        <f t="shared" si="147"/>
        <v>-36.514994180473323</v>
      </c>
      <c r="T962" s="337"/>
    </row>
    <row r="963" spans="1:20" x14ac:dyDescent="0.25">
      <c r="A963" s="273">
        <v>946</v>
      </c>
      <c r="B963" s="323">
        <f t="shared" si="149"/>
        <v>1035.7558146072583</v>
      </c>
      <c r="D963" s="287">
        <f t="shared" si="140"/>
        <v>973.87164794059163</v>
      </c>
      <c r="F963" s="273">
        <f t="shared" si="141"/>
        <v>2</v>
      </c>
      <c r="H963" s="273">
        <f t="shared" si="142"/>
        <v>720</v>
      </c>
      <c r="J963" s="287">
        <f t="shared" si="143"/>
        <v>-37.146707289487914</v>
      </c>
      <c r="L963" s="287">
        <f t="shared" si="144"/>
        <v>135.75581460725834</v>
      </c>
      <c r="M963" s="344">
        <f t="shared" si="145"/>
        <v>73.871647940591629</v>
      </c>
      <c r="N963" s="344">
        <f t="shared" si="148"/>
        <v>-37.146707289487914</v>
      </c>
      <c r="Q963" s="323">
        <f t="shared" si="146"/>
        <v>973.87164794059163</v>
      </c>
      <c r="R963" s="287">
        <f t="shared" si="147"/>
        <v>-37.146707289487914</v>
      </c>
      <c r="T963" s="337"/>
    </row>
    <row r="964" spans="1:20" x14ac:dyDescent="0.25">
      <c r="A964" s="273">
        <v>947</v>
      </c>
      <c r="B964" s="323">
        <f t="shared" si="149"/>
        <v>1036.7558146072583</v>
      </c>
      <c r="D964" s="287">
        <f t="shared" si="140"/>
        <v>974.80623127392505</v>
      </c>
      <c r="F964" s="273">
        <f t="shared" si="141"/>
        <v>2</v>
      </c>
      <c r="H964" s="273">
        <f t="shared" si="142"/>
        <v>720</v>
      </c>
      <c r="J964" s="287">
        <f t="shared" si="143"/>
        <v>-37.767105151613897</v>
      </c>
      <c r="L964" s="287">
        <f t="shared" si="144"/>
        <v>136.75581460725834</v>
      </c>
      <c r="M964" s="344">
        <f t="shared" si="145"/>
        <v>74.80623127392505</v>
      </c>
      <c r="N964" s="344">
        <f t="shared" si="148"/>
        <v>-37.767105151613897</v>
      </c>
      <c r="Q964" s="323">
        <f t="shared" si="146"/>
        <v>974.80623127392505</v>
      </c>
      <c r="R964" s="287">
        <f t="shared" si="147"/>
        <v>-37.767105151613897</v>
      </c>
      <c r="T964" s="337"/>
    </row>
    <row r="965" spans="1:20" x14ac:dyDescent="0.25">
      <c r="A965" s="273">
        <v>948</v>
      </c>
      <c r="B965" s="323">
        <f t="shared" si="149"/>
        <v>1037.7558146072583</v>
      </c>
      <c r="D965" s="287">
        <f t="shared" si="140"/>
        <v>975.74081460725836</v>
      </c>
      <c r="F965" s="273">
        <f t="shared" si="141"/>
        <v>2</v>
      </c>
      <c r="H965" s="273">
        <f t="shared" si="142"/>
        <v>720</v>
      </c>
      <c r="J965" s="287">
        <f t="shared" si="143"/>
        <v>-38.375998787652655</v>
      </c>
      <c r="L965" s="287">
        <f t="shared" si="144"/>
        <v>137.75581460725834</v>
      </c>
      <c r="M965" s="344">
        <f t="shared" si="145"/>
        <v>75.740814607258358</v>
      </c>
      <c r="N965" s="344">
        <f t="shared" si="148"/>
        <v>-38.375998787652655</v>
      </c>
      <c r="Q965" s="323">
        <f t="shared" si="146"/>
        <v>975.74081460725836</v>
      </c>
      <c r="R965" s="287">
        <f t="shared" si="147"/>
        <v>-38.375998787652655</v>
      </c>
      <c r="T965" s="337"/>
    </row>
    <row r="966" spans="1:20" x14ac:dyDescent="0.25">
      <c r="A966" s="273">
        <v>949</v>
      </c>
      <c r="B966" s="323">
        <f t="shared" si="149"/>
        <v>1038.7558146072583</v>
      </c>
      <c r="D966" s="287">
        <f t="shared" si="140"/>
        <v>976.67539794059167</v>
      </c>
      <c r="F966" s="273">
        <f t="shared" si="141"/>
        <v>2</v>
      </c>
      <c r="H966" s="273">
        <f t="shared" si="142"/>
        <v>720</v>
      </c>
      <c r="J966" s="287">
        <f t="shared" si="143"/>
        <v>-38.973202722703931</v>
      </c>
      <c r="L966" s="287">
        <f t="shared" si="144"/>
        <v>138.75581460725834</v>
      </c>
      <c r="M966" s="344">
        <f t="shared" si="145"/>
        <v>76.675397940591665</v>
      </c>
      <c r="N966" s="344">
        <f t="shared" si="148"/>
        <v>-38.973202722703931</v>
      </c>
      <c r="Q966" s="323">
        <f t="shared" si="146"/>
        <v>976.67539794059167</v>
      </c>
      <c r="R966" s="287">
        <f t="shared" si="147"/>
        <v>-38.973202722703931</v>
      </c>
      <c r="T966" s="337"/>
    </row>
    <row r="967" spans="1:20" x14ac:dyDescent="0.25">
      <c r="A967" s="273">
        <v>950</v>
      </c>
      <c r="B967" s="323">
        <f t="shared" si="149"/>
        <v>1039.7558146072583</v>
      </c>
      <c r="D967" s="287">
        <f t="shared" si="140"/>
        <v>977.60998127392497</v>
      </c>
      <c r="F967" s="273">
        <f t="shared" si="141"/>
        <v>2</v>
      </c>
      <c r="H967" s="273">
        <f t="shared" si="142"/>
        <v>720</v>
      </c>
      <c r="J967" s="287">
        <f t="shared" si="143"/>
        <v>-39.558535042663976</v>
      </c>
      <c r="L967" s="287">
        <f t="shared" si="144"/>
        <v>139.75581460725834</v>
      </c>
      <c r="M967" s="344">
        <f t="shared" si="145"/>
        <v>77.609981273924973</v>
      </c>
      <c r="N967" s="344">
        <f t="shared" si="148"/>
        <v>-39.558535042663976</v>
      </c>
      <c r="Q967" s="323">
        <f t="shared" si="146"/>
        <v>977.60998127392497</v>
      </c>
      <c r="R967" s="287">
        <f t="shared" si="147"/>
        <v>-39.558535042663976</v>
      </c>
      <c r="T967" s="337"/>
    </row>
    <row r="968" spans="1:20" x14ac:dyDescent="0.25">
      <c r="A968" s="273">
        <v>951</v>
      </c>
      <c r="B968" s="323">
        <f t="shared" si="149"/>
        <v>1040.7558146072583</v>
      </c>
      <c r="D968" s="287">
        <f t="shared" si="140"/>
        <v>978.54456460725839</v>
      </c>
      <c r="F968" s="273">
        <f t="shared" si="141"/>
        <v>2</v>
      </c>
      <c r="H968" s="273">
        <f t="shared" si="142"/>
        <v>720</v>
      </c>
      <c r="J968" s="287">
        <f t="shared" si="143"/>
        <v>-40.131817449638007</v>
      </c>
      <c r="L968" s="287">
        <f t="shared" si="144"/>
        <v>140.75581460725834</v>
      </c>
      <c r="M968" s="344">
        <f t="shared" si="145"/>
        <v>78.544564607258394</v>
      </c>
      <c r="N968" s="344">
        <f t="shared" si="148"/>
        <v>-40.131817449638007</v>
      </c>
      <c r="Q968" s="323">
        <f t="shared" si="146"/>
        <v>978.54456460725839</v>
      </c>
      <c r="R968" s="287">
        <f t="shared" si="147"/>
        <v>-40.131817449638007</v>
      </c>
      <c r="T968" s="337"/>
    </row>
    <row r="969" spans="1:20" x14ac:dyDescent="0.25">
      <c r="A969" s="273">
        <v>952</v>
      </c>
      <c r="B969" s="323">
        <f t="shared" si="149"/>
        <v>1041.7558146072583</v>
      </c>
      <c r="D969" s="287">
        <f t="shared" si="140"/>
        <v>979.4791479405917</v>
      </c>
      <c r="F969" s="273">
        <f t="shared" si="141"/>
        <v>2</v>
      </c>
      <c r="H969" s="273">
        <f t="shared" si="142"/>
        <v>720</v>
      </c>
      <c r="J969" s="287">
        <f t="shared" si="143"/>
        <v>-40.692875316251111</v>
      </c>
      <c r="L969" s="287">
        <f t="shared" si="144"/>
        <v>141.75581460725834</v>
      </c>
      <c r="M969" s="344">
        <f t="shared" si="145"/>
        <v>79.479147940591702</v>
      </c>
      <c r="N969" s="344">
        <f t="shared" si="148"/>
        <v>-40.692875316251111</v>
      </c>
      <c r="Q969" s="323">
        <f t="shared" si="146"/>
        <v>979.4791479405917</v>
      </c>
      <c r="R969" s="287">
        <f t="shared" si="147"/>
        <v>-40.692875316251111</v>
      </c>
      <c r="T969" s="337"/>
    </row>
    <row r="970" spans="1:20" x14ac:dyDescent="0.25">
      <c r="A970" s="273">
        <v>953</v>
      </c>
      <c r="B970" s="323">
        <f t="shared" si="149"/>
        <v>1042.7558146072583</v>
      </c>
      <c r="D970" s="287">
        <f t="shared" si="140"/>
        <v>980.41373127392501</v>
      </c>
      <c r="F970" s="273">
        <f t="shared" si="141"/>
        <v>2</v>
      </c>
      <c r="H970" s="273">
        <f t="shared" si="142"/>
        <v>720</v>
      </c>
      <c r="J970" s="287">
        <f t="shared" si="143"/>
        <v>-41.241537738842162</v>
      </c>
      <c r="L970" s="287">
        <f t="shared" si="144"/>
        <v>142.75581460725834</v>
      </c>
      <c r="M970" s="344">
        <f t="shared" si="145"/>
        <v>80.413731273925009</v>
      </c>
      <c r="N970" s="344">
        <f t="shared" si="148"/>
        <v>-41.241537738842162</v>
      </c>
      <c r="Q970" s="323">
        <f t="shared" si="146"/>
        <v>980.41373127392501</v>
      </c>
      <c r="R970" s="287">
        <f t="shared" si="147"/>
        <v>-41.241537738842162</v>
      </c>
      <c r="T970" s="337"/>
    </row>
    <row r="971" spans="1:20" x14ac:dyDescent="0.25">
      <c r="A971" s="273">
        <v>954</v>
      </c>
      <c r="B971" s="323">
        <f t="shared" si="149"/>
        <v>1043.7558146072583</v>
      </c>
      <c r="D971" s="287">
        <f t="shared" si="140"/>
        <v>981.34831460725832</v>
      </c>
      <c r="F971" s="273">
        <f t="shared" si="141"/>
        <v>2</v>
      </c>
      <c r="H971" s="273">
        <f t="shared" si="142"/>
        <v>720</v>
      </c>
      <c r="J971" s="287">
        <f t="shared" si="143"/>
        <v>-41.777637589522321</v>
      </c>
      <c r="L971" s="287">
        <f t="shared" si="144"/>
        <v>143.75581460725834</v>
      </c>
      <c r="M971" s="344">
        <f t="shared" si="145"/>
        <v>81.348314607258317</v>
      </c>
      <c r="N971" s="344">
        <f t="shared" si="148"/>
        <v>-41.777637589522321</v>
      </c>
      <c r="Q971" s="323">
        <f t="shared" si="146"/>
        <v>981.34831460725832</v>
      </c>
      <c r="R971" s="287">
        <f t="shared" si="147"/>
        <v>-41.777637589522321</v>
      </c>
      <c r="T971" s="337"/>
    </row>
    <row r="972" spans="1:20" x14ac:dyDescent="0.25">
      <c r="A972" s="273">
        <v>955</v>
      </c>
      <c r="B972" s="323">
        <f t="shared" si="149"/>
        <v>1044.7558146072583</v>
      </c>
      <c r="D972" s="287">
        <f t="shared" si="140"/>
        <v>982.28289794059174</v>
      </c>
      <c r="F972" s="273">
        <f t="shared" si="141"/>
        <v>2</v>
      </c>
      <c r="H972" s="273">
        <f t="shared" si="142"/>
        <v>720</v>
      </c>
      <c r="J972" s="287">
        <f t="shared" si="143"/>
        <v>-42.301011567083535</v>
      </c>
      <c r="L972" s="287">
        <f t="shared" si="144"/>
        <v>144.75581460725834</v>
      </c>
      <c r="M972" s="344">
        <f t="shared" si="145"/>
        <v>82.282897940591738</v>
      </c>
      <c r="N972" s="344">
        <f t="shared" si="148"/>
        <v>-42.301011567083535</v>
      </c>
      <c r="Q972" s="323">
        <f t="shared" si="146"/>
        <v>982.28289794059174</v>
      </c>
      <c r="R972" s="287">
        <f t="shared" si="147"/>
        <v>-42.301011567083535</v>
      </c>
      <c r="T972" s="337"/>
    </row>
    <row r="973" spans="1:20" x14ac:dyDescent="0.25">
      <c r="A973" s="273">
        <v>956</v>
      </c>
      <c r="B973" s="323">
        <f t="shared" si="149"/>
        <v>1045.7558146072583</v>
      </c>
      <c r="D973" s="287">
        <f t="shared" si="140"/>
        <v>983.21748127392505</v>
      </c>
      <c r="F973" s="273">
        <f t="shared" si="141"/>
        <v>2</v>
      </c>
      <c r="H973" s="273">
        <f t="shared" si="142"/>
        <v>720</v>
      </c>
      <c r="J973" s="287">
        <f t="shared" si="143"/>
        <v>-42.81150024674232</v>
      </c>
      <c r="L973" s="287">
        <f t="shared" si="144"/>
        <v>145.75581460725834</v>
      </c>
      <c r="M973" s="344">
        <f t="shared" si="145"/>
        <v>83.217481273925046</v>
      </c>
      <c r="N973" s="344">
        <f t="shared" si="148"/>
        <v>-42.81150024674232</v>
      </c>
      <c r="Q973" s="323">
        <f t="shared" si="146"/>
        <v>983.21748127392505</v>
      </c>
      <c r="R973" s="287">
        <f t="shared" si="147"/>
        <v>-42.81150024674232</v>
      </c>
      <c r="T973" s="337"/>
    </row>
    <row r="974" spans="1:20" x14ac:dyDescent="0.25">
      <c r="A974" s="273">
        <v>957</v>
      </c>
      <c r="B974" s="323">
        <f t="shared" si="149"/>
        <v>1046.7558146072583</v>
      </c>
      <c r="D974" s="287">
        <f t="shared" si="140"/>
        <v>984.15206460725835</v>
      </c>
      <c r="F974" s="273">
        <f t="shared" si="141"/>
        <v>2</v>
      </c>
      <c r="H974" s="273">
        <f t="shared" si="142"/>
        <v>720</v>
      </c>
      <c r="J974" s="287">
        <f t="shared" si="143"/>
        <v>-43.308948128701736</v>
      </c>
      <c r="L974" s="287">
        <f t="shared" si="144"/>
        <v>146.75581460725834</v>
      </c>
      <c r="M974" s="344">
        <f t="shared" si="145"/>
        <v>84.152064607258353</v>
      </c>
      <c r="N974" s="344">
        <f t="shared" si="148"/>
        <v>-43.308948128701736</v>
      </c>
      <c r="Q974" s="323">
        <f t="shared" si="146"/>
        <v>984.15206460725835</v>
      </c>
      <c r="R974" s="287">
        <f t="shared" si="147"/>
        <v>-43.308948128701736</v>
      </c>
      <c r="T974" s="337"/>
    </row>
    <row r="975" spans="1:20" x14ac:dyDescent="0.25">
      <c r="A975" s="273">
        <v>958</v>
      </c>
      <c r="B975" s="323">
        <f t="shared" si="149"/>
        <v>1047.7558146072583</v>
      </c>
      <c r="D975" s="287">
        <f t="shared" si="140"/>
        <v>985.08664794059166</v>
      </c>
      <c r="F975" s="273">
        <f t="shared" si="141"/>
        <v>2</v>
      </c>
      <c r="H975" s="273">
        <f t="shared" si="142"/>
        <v>720</v>
      </c>
      <c r="J975" s="287">
        <f t="shared" si="143"/>
        <v>-43.793203685517845</v>
      </c>
      <c r="L975" s="287">
        <f t="shared" si="144"/>
        <v>147.75581460725834</v>
      </c>
      <c r="M975" s="344">
        <f t="shared" si="145"/>
        <v>85.086647940591661</v>
      </c>
      <c r="N975" s="344">
        <f t="shared" si="148"/>
        <v>-43.793203685517845</v>
      </c>
      <c r="Q975" s="323">
        <f t="shared" si="146"/>
        <v>985.08664794059166</v>
      </c>
      <c r="R975" s="287">
        <f t="shared" si="147"/>
        <v>-43.793203685517845</v>
      </c>
      <c r="T975" s="337"/>
    </row>
    <row r="976" spans="1:20" x14ac:dyDescent="0.25">
      <c r="A976" s="273">
        <v>959</v>
      </c>
      <c r="B976" s="323">
        <f t="shared" si="149"/>
        <v>1048.7558146072583</v>
      </c>
      <c r="D976" s="287">
        <f t="shared" si="140"/>
        <v>986.02123127392497</v>
      </c>
      <c r="F976" s="273">
        <f t="shared" si="141"/>
        <v>2</v>
      </c>
      <c r="H976" s="273">
        <f t="shared" si="142"/>
        <v>720</v>
      </c>
      <c r="J976" s="287">
        <f t="shared" si="143"/>
        <v>-44.264119408257059</v>
      </c>
      <c r="L976" s="287">
        <f t="shared" si="144"/>
        <v>148.75581460725834</v>
      </c>
      <c r="M976" s="344">
        <f t="shared" si="145"/>
        <v>86.021231273924968</v>
      </c>
      <c r="N976" s="344">
        <f t="shared" si="148"/>
        <v>-44.264119408257059</v>
      </c>
      <c r="Q976" s="323">
        <f t="shared" si="146"/>
        <v>986.02123127392497</v>
      </c>
      <c r="R976" s="287">
        <f t="shared" si="147"/>
        <v>-44.264119408257059</v>
      </c>
      <c r="T976" s="337"/>
    </row>
    <row r="977" spans="1:20" x14ac:dyDescent="0.25">
      <c r="A977" s="273">
        <v>960</v>
      </c>
      <c r="B977" s="323">
        <f t="shared" si="149"/>
        <v>1049.7558146072583</v>
      </c>
      <c r="D977" s="287">
        <f t="shared" ref="D977:D1040" si="150">B977-A977/360*$E$11</f>
        <v>986.95581460725839</v>
      </c>
      <c r="F977" s="273">
        <f t="shared" ref="F977:F1040" si="151">INT(B977/360)</f>
        <v>2</v>
      </c>
      <c r="H977" s="273">
        <f t="shared" ref="H977:H1040" si="152">F977*360</f>
        <v>720</v>
      </c>
      <c r="J977" s="287">
        <f t="shared" ref="J977:J1040" si="153">SIN(RADIANS(A977))*$E$7</f>
        <v>-44.721551851428366</v>
      </c>
      <c r="L977" s="287">
        <f t="shared" ref="L977:L1040" si="154">B977-H977-180</f>
        <v>149.75581460725834</v>
      </c>
      <c r="M977" s="344">
        <f t="shared" ref="M977:M1040" si="155">D977-INT(D977/360)*360-180</f>
        <v>86.95581460725839</v>
      </c>
      <c r="N977" s="344">
        <f t="shared" si="148"/>
        <v>-44.721551851428366</v>
      </c>
      <c r="Q977" s="323">
        <f t="shared" ref="Q977:Q1040" si="156">D977</f>
        <v>986.95581460725839</v>
      </c>
      <c r="R977" s="287">
        <f t="shared" ref="R977:R1040" si="157">N977</f>
        <v>-44.721551851428366</v>
      </c>
      <c r="T977" s="337"/>
    </row>
    <row r="978" spans="1:20" x14ac:dyDescent="0.25">
      <c r="A978" s="273">
        <v>961</v>
      </c>
      <c r="B978" s="323">
        <f t="shared" si="149"/>
        <v>1050.7558146072583</v>
      </c>
      <c r="D978" s="287">
        <f t="shared" si="150"/>
        <v>987.8903979405917</v>
      </c>
      <c r="F978" s="273">
        <f t="shared" si="151"/>
        <v>2</v>
      </c>
      <c r="H978" s="273">
        <f t="shared" si="152"/>
        <v>720</v>
      </c>
      <c r="J978" s="287">
        <f t="shared" si="153"/>
        <v>-45.165361676678415</v>
      </c>
      <c r="L978" s="287">
        <f t="shared" si="154"/>
        <v>150.75581460725834</v>
      </c>
      <c r="M978" s="344">
        <f t="shared" si="155"/>
        <v>87.890397940591697</v>
      </c>
      <c r="N978" s="344">
        <f t="shared" ref="N978:N1041" si="158">J978</f>
        <v>-45.165361676678415</v>
      </c>
      <c r="Q978" s="323">
        <f t="shared" si="156"/>
        <v>987.8903979405917</v>
      </c>
      <c r="R978" s="287">
        <f t="shared" si="157"/>
        <v>-45.165361676678415</v>
      </c>
      <c r="T978" s="337"/>
    </row>
    <row r="979" spans="1:20" x14ac:dyDescent="0.25">
      <c r="A979" s="273">
        <v>962</v>
      </c>
      <c r="B979" s="323">
        <f t="shared" ref="B979:B1042" si="159">$B$17+A979</f>
        <v>1051.7558146072583</v>
      </c>
      <c r="D979" s="287">
        <f t="shared" si="150"/>
        <v>988.824981273925</v>
      </c>
      <c r="F979" s="273">
        <f t="shared" si="151"/>
        <v>2</v>
      </c>
      <c r="H979" s="273">
        <f t="shared" si="152"/>
        <v>720</v>
      </c>
      <c r="J979" s="287">
        <f t="shared" si="153"/>
        <v>-45.595413695234981</v>
      </c>
      <c r="L979" s="287">
        <f t="shared" si="154"/>
        <v>151.75581460725834</v>
      </c>
      <c r="M979" s="344">
        <f t="shared" si="155"/>
        <v>88.824981273925005</v>
      </c>
      <c r="N979" s="344">
        <f t="shared" si="158"/>
        <v>-45.595413695234981</v>
      </c>
      <c r="Q979" s="323">
        <f t="shared" si="156"/>
        <v>988.824981273925</v>
      </c>
      <c r="R979" s="287">
        <f t="shared" si="157"/>
        <v>-45.595413695234981</v>
      </c>
      <c r="T979" s="337"/>
    </row>
    <row r="980" spans="1:20" x14ac:dyDescent="0.25">
      <c r="A980" s="273">
        <v>963</v>
      </c>
      <c r="B980" s="323">
        <f t="shared" si="159"/>
        <v>1052.7558146072583</v>
      </c>
      <c r="D980" s="287">
        <f t="shared" si="150"/>
        <v>989.75956460725831</v>
      </c>
      <c r="F980" s="273">
        <f t="shared" si="151"/>
        <v>2</v>
      </c>
      <c r="H980" s="273">
        <f t="shared" si="152"/>
        <v>720</v>
      </c>
      <c r="J980" s="287">
        <f t="shared" si="153"/>
        <v>-46.011576909087282</v>
      </c>
      <c r="L980" s="287">
        <f t="shared" si="154"/>
        <v>152.75581460725834</v>
      </c>
      <c r="M980" s="344">
        <f t="shared" si="155"/>
        <v>89.759564607258312</v>
      </c>
      <c r="N980" s="344">
        <f t="shared" si="158"/>
        <v>-46.011576909087282</v>
      </c>
      <c r="Q980" s="323">
        <f t="shared" si="156"/>
        <v>989.75956460725831</v>
      </c>
      <c r="R980" s="287">
        <f t="shared" si="157"/>
        <v>-46.011576909087282</v>
      </c>
      <c r="T980" s="337"/>
    </row>
    <row r="981" spans="1:20" x14ac:dyDescent="0.25">
      <c r="A981" s="273">
        <v>964</v>
      </c>
      <c r="B981" s="323">
        <f t="shared" si="159"/>
        <v>1053.7558146072583</v>
      </c>
      <c r="D981" s="287">
        <f t="shared" si="150"/>
        <v>990.69414794059162</v>
      </c>
      <c r="F981" s="273">
        <f t="shared" si="151"/>
        <v>2</v>
      </c>
      <c r="H981" s="273">
        <f t="shared" si="152"/>
        <v>720</v>
      </c>
      <c r="J981" s="287">
        <f t="shared" si="153"/>
        <v>-46.413724550889</v>
      </c>
      <c r="L981" s="287">
        <f t="shared" si="154"/>
        <v>153.75581460725834</v>
      </c>
      <c r="M981" s="344">
        <f t="shared" si="155"/>
        <v>90.69414794059162</v>
      </c>
      <c r="N981" s="344">
        <f t="shared" si="158"/>
        <v>-46.413724550889</v>
      </c>
      <c r="Q981" s="323">
        <f t="shared" si="156"/>
        <v>990.69414794059162</v>
      </c>
      <c r="R981" s="287">
        <f t="shared" si="157"/>
        <v>-46.413724550889</v>
      </c>
      <c r="T981" s="337"/>
    </row>
    <row r="982" spans="1:20" x14ac:dyDescent="0.25">
      <c r="A982" s="273">
        <v>965</v>
      </c>
      <c r="B982" s="323">
        <f t="shared" si="159"/>
        <v>1054.7558146072583</v>
      </c>
      <c r="D982" s="287">
        <f t="shared" si="150"/>
        <v>991.62873127392504</v>
      </c>
      <c r="F982" s="273">
        <f t="shared" si="151"/>
        <v>2</v>
      </c>
      <c r="H982" s="273">
        <f t="shared" si="152"/>
        <v>720</v>
      </c>
      <c r="J982" s="287">
        <f t="shared" si="153"/>
        <v>-46.801734122572604</v>
      </c>
      <c r="L982" s="287">
        <f t="shared" si="154"/>
        <v>154.75581460725834</v>
      </c>
      <c r="M982" s="344">
        <f t="shared" si="155"/>
        <v>91.628731273925041</v>
      </c>
      <c r="N982" s="344">
        <f t="shared" si="158"/>
        <v>-46.801734122572604</v>
      </c>
      <c r="Q982" s="323">
        <f t="shared" si="156"/>
        <v>991.62873127392504</v>
      </c>
      <c r="R982" s="287">
        <f t="shared" si="157"/>
        <v>-46.801734122572604</v>
      </c>
      <c r="T982" s="337"/>
    </row>
    <row r="983" spans="1:20" x14ac:dyDescent="0.25">
      <c r="A983" s="273">
        <v>966</v>
      </c>
      <c r="B983" s="323">
        <f t="shared" si="159"/>
        <v>1055.7558146072583</v>
      </c>
      <c r="D983" s="287">
        <f t="shared" si="150"/>
        <v>992.56331460725835</v>
      </c>
      <c r="F983" s="273">
        <f t="shared" si="151"/>
        <v>2</v>
      </c>
      <c r="H983" s="273">
        <f t="shared" si="152"/>
        <v>720</v>
      </c>
      <c r="J983" s="287">
        <f t="shared" si="153"/>
        <v>-47.175487432663886</v>
      </c>
      <c r="L983" s="287">
        <f t="shared" si="154"/>
        <v>155.75581460725834</v>
      </c>
      <c r="M983" s="344">
        <f t="shared" si="155"/>
        <v>92.563314607258349</v>
      </c>
      <c r="N983" s="344">
        <f t="shared" si="158"/>
        <v>-47.175487432663886</v>
      </c>
      <c r="Q983" s="323">
        <f t="shared" si="156"/>
        <v>992.56331460725835</v>
      </c>
      <c r="R983" s="287">
        <f t="shared" si="157"/>
        <v>-47.175487432663886</v>
      </c>
      <c r="T983" s="337"/>
    </row>
    <row r="984" spans="1:20" x14ac:dyDescent="0.25">
      <c r="A984" s="273">
        <v>967</v>
      </c>
      <c r="B984" s="323">
        <f t="shared" si="159"/>
        <v>1056.7558146072583</v>
      </c>
      <c r="D984" s="287">
        <f t="shared" si="150"/>
        <v>993.49789794059166</v>
      </c>
      <c r="F984" s="273">
        <f t="shared" si="151"/>
        <v>2</v>
      </c>
      <c r="H984" s="273">
        <f t="shared" si="152"/>
        <v>720</v>
      </c>
      <c r="J984" s="287">
        <f t="shared" si="153"/>
        <v>-47.534870632284047</v>
      </c>
      <c r="L984" s="287">
        <f t="shared" si="154"/>
        <v>156.75581460725834</v>
      </c>
      <c r="M984" s="344">
        <f t="shared" si="155"/>
        <v>93.497897940591656</v>
      </c>
      <c r="N984" s="344">
        <f t="shared" si="158"/>
        <v>-47.534870632284047</v>
      </c>
      <c r="Q984" s="323">
        <f t="shared" si="156"/>
        <v>993.49789794059166</v>
      </c>
      <c r="R984" s="287">
        <f t="shared" si="157"/>
        <v>-47.534870632284047</v>
      </c>
      <c r="T984" s="337"/>
    </row>
    <row r="985" spans="1:20" x14ac:dyDescent="0.25">
      <c r="A985" s="273">
        <v>968</v>
      </c>
      <c r="B985" s="323">
        <f t="shared" si="159"/>
        <v>1057.7558146072583</v>
      </c>
      <c r="D985" s="287">
        <f t="shared" si="150"/>
        <v>994.43248127392496</v>
      </c>
      <c r="F985" s="273">
        <f t="shared" si="151"/>
        <v>2</v>
      </c>
      <c r="H985" s="273">
        <f t="shared" si="152"/>
        <v>720</v>
      </c>
      <c r="J985" s="287">
        <f t="shared" si="153"/>
        <v>-47.879774249828905</v>
      </c>
      <c r="L985" s="287">
        <f t="shared" si="154"/>
        <v>157.75581460725834</v>
      </c>
      <c r="M985" s="344">
        <f t="shared" si="155"/>
        <v>94.432481273924964</v>
      </c>
      <c r="N985" s="344">
        <f t="shared" si="158"/>
        <v>-47.879774249828905</v>
      </c>
      <c r="Q985" s="323">
        <f t="shared" si="156"/>
        <v>994.43248127392496</v>
      </c>
      <c r="R985" s="287">
        <f t="shared" si="157"/>
        <v>-47.879774249828905</v>
      </c>
      <c r="T985" s="337"/>
    </row>
    <row r="986" spans="1:20" x14ac:dyDescent="0.25">
      <c r="A986" s="273">
        <v>969</v>
      </c>
      <c r="B986" s="323">
        <f t="shared" si="159"/>
        <v>1058.7558146072583</v>
      </c>
      <c r="D986" s="287">
        <f t="shared" si="150"/>
        <v>995.36706460725838</v>
      </c>
      <c r="F986" s="273">
        <f t="shared" si="151"/>
        <v>2</v>
      </c>
      <c r="H986" s="273">
        <f t="shared" si="152"/>
        <v>720</v>
      </c>
      <c r="J986" s="287">
        <f t="shared" si="153"/>
        <v>-48.210093224315479</v>
      </c>
      <c r="L986" s="287">
        <f t="shared" si="154"/>
        <v>158.75581460725834</v>
      </c>
      <c r="M986" s="344">
        <f t="shared" si="155"/>
        <v>95.367064607258385</v>
      </c>
      <c r="N986" s="344">
        <f t="shared" si="158"/>
        <v>-48.210093224315479</v>
      </c>
      <c r="Q986" s="323">
        <f t="shared" si="156"/>
        <v>995.36706460725838</v>
      </c>
      <c r="R986" s="287">
        <f t="shared" si="157"/>
        <v>-48.210093224315479</v>
      </c>
      <c r="T986" s="337"/>
    </row>
    <row r="987" spans="1:20" x14ac:dyDescent="0.25">
      <c r="A987" s="273">
        <v>970</v>
      </c>
      <c r="B987" s="323">
        <f t="shared" si="159"/>
        <v>1059.7558146072583</v>
      </c>
      <c r="D987" s="287">
        <f t="shared" si="150"/>
        <v>996.30164794059169</v>
      </c>
      <c r="F987" s="273">
        <f t="shared" si="151"/>
        <v>2</v>
      </c>
      <c r="H987" s="273">
        <f t="shared" si="152"/>
        <v>720</v>
      </c>
      <c r="J987" s="287">
        <f t="shared" si="153"/>
        <v>-48.52572693738427</v>
      </c>
      <c r="L987" s="287">
        <f t="shared" si="154"/>
        <v>159.75581460725834</v>
      </c>
      <c r="M987" s="344">
        <f t="shared" si="155"/>
        <v>96.301647940591693</v>
      </c>
      <c r="N987" s="344">
        <f t="shared" si="158"/>
        <v>-48.52572693738427</v>
      </c>
      <c r="Q987" s="323">
        <f t="shared" si="156"/>
        <v>996.30164794059169</v>
      </c>
      <c r="R987" s="287">
        <f t="shared" si="157"/>
        <v>-48.52572693738427</v>
      </c>
      <c r="T987" s="337"/>
    </row>
    <row r="988" spans="1:20" x14ac:dyDescent="0.25">
      <c r="A988" s="273">
        <v>971</v>
      </c>
      <c r="B988" s="323">
        <f t="shared" si="159"/>
        <v>1060.7558146072583</v>
      </c>
      <c r="D988" s="287">
        <f t="shared" si="150"/>
        <v>997.236231273925</v>
      </c>
      <c r="F988" s="273">
        <f t="shared" si="151"/>
        <v>2</v>
      </c>
      <c r="H988" s="273">
        <f t="shared" si="152"/>
        <v>720</v>
      </c>
      <c r="J988" s="287">
        <f t="shared" si="153"/>
        <v>-48.826579243948729</v>
      </c>
      <c r="L988" s="287">
        <f t="shared" si="154"/>
        <v>160.75581460725834</v>
      </c>
      <c r="M988" s="344">
        <f t="shared" si="155"/>
        <v>97.236231273925</v>
      </c>
      <c r="N988" s="344">
        <f t="shared" si="158"/>
        <v>-48.826579243948729</v>
      </c>
      <c r="Q988" s="323">
        <f t="shared" si="156"/>
        <v>997.236231273925</v>
      </c>
      <c r="R988" s="287">
        <f t="shared" si="157"/>
        <v>-48.826579243948729</v>
      </c>
      <c r="T988" s="337"/>
    </row>
    <row r="989" spans="1:20" x14ac:dyDescent="0.25">
      <c r="A989" s="273">
        <v>972</v>
      </c>
      <c r="B989" s="323">
        <f t="shared" si="159"/>
        <v>1061.7558146072583</v>
      </c>
      <c r="D989" s="287">
        <f t="shared" si="150"/>
        <v>998.17081460725831</v>
      </c>
      <c r="F989" s="273">
        <f t="shared" si="151"/>
        <v>2</v>
      </c>
      <c r="H989" s="273">
        <f t="shared" si="152"/>
        <v>720</v>
      </c>
      <c r="J989" s="287">
        <f t="shared" si="153"/>
        <v>-49.112558501481722</v>
      </c>
      <c r="L989" s="287">
        <f t="shared" si="154"/>
        <v>161.75581460725834</v>
      </c>
      <c r="M989" s="344">
        <f t="shared" si="155"/>
        <v>98.170814607258308</v>
      </c>
      <c r="N989" s="344">
        <f t="shared" si="158"/>
        <v>-49.112558501481722</v>
      </c>
      <c r="Q989" s="323">
        <f t="shared" si="156"/>
        <v>998.17081460725831</v>
      </c>
      <c r="R989" s="287">
        <f t="shared" si="157"/>
        <v>-49.112558501481722</v>
      </c>
      <c r="T989" s="337"/>
    </row>
    <row r="990" spans="1:20" x14ac:dyDescent="0.25">
      <c r="A990" s="273">
        <v>973</v>
      </c>
      <c r="B990" s="323">
        <f t="shared" si="159"/>
        <v>1062.7558146072583</v>
      </c>
      <c r="D990" s="287">
        <f t="shared" si="150"/>
        <v>999.10539794059173</v>
      </c>
      <c r="F990" s="273">
        <f t="shared" si="151"/>
        <v>2</v>
      </c>
      <c r="H990" s="273">
        <f t="shared" si="152"/>
        <v>720</v>
      </c>
      <c r="J990" s="287">
        <f t="shared" si="153"/>
        <v>-49.383577597931129</v>
      </c>
      <c r="L990" s="287">
        <f t="shared" si="154"/>
        <v>162.75581460725834</v>
      </c>
      <c r="M990" s="344">
        <f t="shared" si="155"/>
        <v>99.105397940591729</v>
      </c>
      <c r="N990" s="344">
        <f t="shared" si="158"/>
        <v>-49.383577597931129</v>
      </c>
      <c r="Q990" s="323">
        <f t="shared" si="156"/>
        <v>999.10539794059173</v>
      </c>
      <c r="R990" s="287">
        <f t="shared" si="157"/>
        <v>-49.383577597931129</v>
      </c>
      <c r="T990" s="337"/>
    </row>
    <row r="991" spans="1:20" x14ac:dyDescent="0.25">
      <c r="A991" s="273">
        <v>974</v>
      </c>
      <c r="B991" s="323">
        <f t="shared" si="159"/>
        <v>1063.7558146072583</v>
      </c>
      <c r="D991" s="287">
        <f t="shared" si="150"/>
        <v>1000.039981273925</v>
      </c>
      <c r="F991" s="273">
        <f t="shared" si="151"/>
        <v>2</v>
      </c>
      <c r="H991" s="273">
        <f t="shared" si="152"/>
        <v>720</v>
      </c>
      <c r="J991" s="287">
        <f t="shared" si="153"/>
        <v>-49.639553978254796</v>
      </c>
      <c r="L991" s="287">
        <f t="shared" si="154"/>
        <v>163.75581460725834</v>
      </c>
      <c r="M991" s="344">
        <f t="shared" si="155"/>
        <v>100.03998127392504</v>
      </c>
      <c r="N991" s="344">
        <f t="shared" si="158"/>
        <v>-49.639553978254796</v>
      </c>
      <c r="Q991" s="323">
        <f t="shared" si="156"/>
        <v>1000.039981273925</v>
      </c>
      <c r="R991" s="287">
        <f t="shared" si="157"/>
        <v>-49.639553978254796</v>
      </c>
      <c r="T991" s="337"/>
    </row>
    <row r="992" spans="1:20" x14ac:dyDescent="0.25">
      <c r="A992" s="273">
        <v>975</v>
      </c>
      <c r="B992" s="323">
        <f t="shared" si="159"/>
        <v>1064.7558146072583</v>
      </c>
      <c r="D992" s="287">
        <f t="shared" si="150"/>
        <v>1000.9745646072583</v>
      </c>
      <c r="F992" s="273">
        <f t="shared" si="151"/>
        <v>2</v>
      </c>
      <c r="H992" s="273">
        <f t="shared" si="152"/>
        <v>720</v>
      </c>
      <c r="J992" s="287">
        <f t="shared" si="153"/>
        <v>-49.880409669567484</v>
      </c>
      <c r="L992" s="287">
        <f t="shared" si="154"/>
        <v>164.75581460725834</v>
      </c>
      <c r="M992" s="344">
        <f t="shared" si="155"/>
        <v>100.97456460725834</v>
      </c>
      <c r="N992" s="344">
        <f t="shared" si="158"/>
        <v>-49.880409669567484</v>
      </c>
      <c r="Q992" s="323">
        <f t="shared" si="156"/>
        <v>1000.9745646072583</v>
      </c>
      <c r="R992" s="287">
        <f t="shared" si="157"/>
        <v>-49.880409669567484</v>
      </c>
      <c r="T992" s="337"/>
    </row>
    <row r="993" spans="1:20" x14ac:dyDescent="0.25">
      <c r="A993" s="273">
        <v>976</v>
      </c>
      <c r="B993" s="323">
        <f t="shared" si="159"/>
        <v>1065.7558146072583</v>
      </c>
      <c r="D993" s="287">
        <f t="shared" si="150"/>
        <v>1001.9091479405917</v>
      </c>
      <c r="F993" s="273">
        <f t="shared" si="151"/>
        <v>2</v>
      </c>
      <c r="H993" s="273">
        <f t="shared" si="152"/>
        <v>720</v>
      </c>
      <c r="J993" s="287">
        <f t="shared" si="153"/>
        <v>-50.106071304892438</v>
      </c>
      <c r="L993" s="287">
        <f t="shared" si="154"/>
        <v>165.75581460725834</v>
      </c>
      <c r="M993" s="344">
        <f t="shared" si="155"/>
        <v>101.90914794059165</v>
      </c>
      <c r="N993" s="344">
        <f t="shared" si="158"/>
        <v>-50.106071304892438</v>
      </c>
      <c r="Q993" s="323">
        <f t="shared" si="156"/>
        <v>1001.9091479405917</v>
      </c>
      <c r="R993" s="287">
        <f t="shared" si="157"/>
        <v>-50.106071304892438</v>
      </c>
      <c r="T993" s="337"/>
    </row>
    <row r="994" spans="1:20" x14ac:dyDescent="0.25">
      <c r="A994" s="273">
        <v>977</v>
      </c>
      <c r="B994" s="323">
        <f t="shared" si="159"/>
        <v>1066.7558146072583</v>
      </c>
      <c r="D994" s="287">
        <f t="shared" si="150"/>
        <v>1002.843731273925</v>
      </c>
      <c r="F994" s="273">
        <f t="shared" si="151"/>
        <v>2</v>
      </c>
      <c r="H994" s="273">
        <f t="shared" si="152"/>
        <v>720</v>
      </c>
      <c r="J994" s="287">
        <f t="shared" si="153"/>
        <v>-50.316470145509562</v>
      </c>
      <c r="L994" s="287">
        <f t="shared" si="154"/>
        <v>166.75581460725834</v>
      </c>
      <c r="M994" s="344">
        <f t="shared" si="155"/>
        <v>102.84373127392496</v>
      </c>
      <c r="N994" s="344">
        <f t="shared" si="158"/>
        <v>-50.316470145509562</v>
      </c>
      <c r="Q994" s="323">
        <f t="shared" si="156"/>
        <v>1002.843731273925</v>
      </c>
      <c r="R994" s="287">
        <f t="shared" si="157"/>
        <v>-50.316470145509562</v>
      </c>
      <c r="T994" s="337"/>
    </row>
    <row r="995" spans="1:20" x14ac:dyDescent="0.25">
      <c r="A995" s="273">
        <v>978</v>
      </c>
      <c r="B995" s="323">
        <f t="shared" si="159"/>
        <v>1067.7558146072583</v>
      </c>
      <c r="D995" s="287">
        <f t="shared" si="150"/>
        <v>1003.7783146072584</v>
      </c>
      <c r="F995" s="273">
        <f t="shared" si="151"/>
        <v>2</v>
      </c>
      <c r="H995" s="273">
        <f t="shared" si="152"/>
        <v>720</v>
      </c>
      <c r="J995" s="287">
        <f t="shared" si="153"/>
        <v>-50.511542101893724</v>
      </c>
      <c r="L995" s="287">
        <f t="shared" si="154"/>
        <v>167.75581460725834</v>
      </c>
      <c r="M995" s="344">
        <f t="shared" si="155"/>
        <v>103.77831460725838</v>
      </c>
      <c r="N995" s="344">
        <f t="shared" si="158"/>
        <v>-50.511542101893724</v>
      </c>
      <c r="Q995" s="323">
        <f t="shared" si="156"/>
        <v>1003.7783146072584</v>
      </c>
      <c r="R995" s="287">
        <f t="shared" si="157"/>
        <v>-50.511542101893724</v>
      </c>
      <c r="T995" s="337"/>
    </row>
    <row r="996" spans="1:20" x14ac:dyDescent="0.25">
      <c r="A996" s="273">
        <v>979</v>
      </c>
      <c r="B996" s="323">
        <f t="shared" si="159"/>
        <v>1068.7558146072583</v>
      </c>
      <c r="D996" s="287">
        <f t="shared" si="150"/>
        <v>1004.7128979405917</v>
      </c>
      <c r="F996" s="273">
        <f t="shared" si="151"/>
        <v>2</v>
      </c>
      <c r="H996" s="273">
        <f t="shared" si="152"/>
        <v>720</v>
      </c>
      <c r="J996" s="287">
        <f t="shared" si="153"/>
        <v>-50.691227753237357</v>
      </c>
      <c r="L996" s="287">
        <f t="shared" si="154"/>
        <v>168.75581460725834</v>
      </c>
      <c r="M996" s="344">
        <f t="shared" si="155"/>
        <v>104.71289794059169</v>
      </c>
      <c r="N996" s="344">
        <f t="shared" si="158"/>
        <v>-50.691227753237357</v>
      </c>
      <c r="Q996" s="323">
        <f t="shared" si="156"/>
        <v>1004.7128979405917</v>
      </c>
      <c r="R996" s="287">
        <f t="shared" si="157"/>
        <v>-50.691227753237357</v>
      </c>
      <c r="T996" s="337"/>
    </row>
    <row r="997" spans="1:20" x14ac:dyDescent="0.25">
      <c r="A997" s="273">
        <v>980</v>
      </c>
      <c r="B997" s="323">
        <f t="shared" si="159"/>
        <v>1069.7558146072583</v>
      </c>
      <c r="D997" s="287">
        <f t="shared" si="150"/>
        <v>1005.647481273925</v>
      </c>
      <c r="F997" s="273">
        <f t="shared" si="151"/>
        <v>2</v>
      </c>
      <c r="H997" s="273">
        <f t="shared" si="152"/>
        <v>720</v>
      </c>
      <c r="J997" s="287">
        <f t="shared" si="153"/>
        <v>-50.855472365550433</v>
      </c>
      <c r="L997" s="287">
        <f t="shared" si="154"/>
        <v>169.75581460725834</v>
      </c>
      <c r="M997" s="344">
        <f t="shared" si="155"/>
        <v>105.647481273925</v>
      </c>
      <c r="N997" s="344">
        <f t="shared" si="158"/>
        <v>-50.855472365550433</v>
      </c>
      <c r="Q997" s="323">
        <f t="shared" si="156"/>
        <v>1005.647481273925</v>
      </c>
      <c r="R997" s="287">
        <f t="shared" si="157"/>
        <v>-50.855472365550433</v>
      </c>
      <c r="T997" s="337"/>
    </row>
    <row r="998" spans="1:20" x14ac:dyDescent="0.25">
      <c r="A998" s="273">
        <v>981</v>
      </c>
      <c r="B998" s="323">
        <f t="shared" si="159"/>
        <v>1070.7558146072583</v>
      </c>
      <c r="D998" s="287">
        <f t="shared" si="150"/>
        <v>1006.5820646072583</v>
      </c>
      <c r="F998" s="273">
        <f t="shared" si="151"/>
        <v>2</v>
      </c>
      <c r="H998" s="273">
        <f t="shared" si="152"/>
        <v>720</v>
      </c>
      <c r="J998" s="287">
        <f t="shared" si="153"/>
        <v>-51.004225908332913</v>
      </c>
      <c r="L998" s="287">
        <f t="shared" si="154"/>
        <v>170.75581460725834</v>
      </c>
      <c r="M998" s="344">
        <f t="shared" si="155"/>
        <v>106.5820646072583</v>
      </c>
      <c r="N998" s="344">
        <f t="shared" si="158"/>
        <v>-51.004225908332913</v>
      </c>
      <c r="Q998" s="323">
        <f t="shared" si="156"/>
        <v>1006.5820646072583</v>
      </c>
      <c r="R998" s="287">
        <f t="shared" si="157"/>
        <v>-51.004225908332913</v>
      </c>
      <c r="T998" s="337"/>
    </row>
    <row r="999" spans="1:20" x14ac:dyDescent="0.25">
      <c r="A999" s="273">
        <v>982</v>
      </c>
      <c r="B999" s="323">
        <f t="shared" si="159"/>
        <v>1071.7558146072583</v>
      </c>
      <c r="D999" s="287">
        <f t="shared" si="150"/>
        <v>1007.5166479405916</v>
      </c>
      <c r="F999" s="273">
        <f t="shared" si="151"/>
        <v>2</v>
      </c>
      <c r="H999" s="273">
        <f t="shared" si="152"/>
        <v>720</v>
      </c>
      <c r="J999" s="287">
        <f t="shared" si="153"/>
        <v>-51.13744306981468</v>
      </c>
      <c r="L999" s="287">
        <f t="shared" si="154"/>
        <v>171.75581460725834</v>
      </c>
      <c r="M999" s="344">
        <f t="shared" si="155"/>
        <v>107.51664794059161</v>
      </c>
      <c r="N999" s="344">
        <f t="shared" si="158"/>
        <v>-51.13744306981468</v>
      </c>
      <c r="Q999" s="323">
        <f t="shared" si="156"/>
        <v>1007.5166479405916</v>
      </c>
      <c r="R999" s="287">
        <f t="shared" si="157"/>
        <v>-51.13744306981468</v>
      </c>
      <c r="T999" s="337"/>
    </row>
    <row r="1000" spans="1:20" x14ac:dyDescent="0.25">
      <c r="A1000" s="273">
        <v>983</v>
      </c>
      <c r="B1000" s="323">
        <f t="shared" si="159"/>
        <v>1072.7558146072583</v>
      </c>
      <c r="D1000" s="287">
        <f t="shared" si="150"/>
        <v>1008.451231273925</v>
      </c>
      <c r="F1000" s="273">
        <f t="shared" si="151"/>
        <v>2</v>
      </c>
      <c r="H1000" s="273">
        <f t="shared" si="152"/>
        <v>720</v>
      </c>
      <c r="J1000" s="287">
        <f t="shared" si="153"/>
        <v>-51.255083270757858</v>
      </c>
      <c r="L1000" s="287">
        <f t="shared" si="154"/>
        <v>172.75581460725834</v>
      </c>
      <c r="M1000" s="344">
        <f t="shared" si="155"/>
        <v>108.45123127392503</v>
      </c>
      <c r="N1000" s="344">
        <f t="shared" si="158"/>
        <v>-51.255083270757858</v>
      </c>
      <c r="Q1000" s="323">
        <f t="shared" si="156"/>
        <v>1008.451231273925</v>
      </c>
      <c r="R1000" s="287">
        <f t="shared" si="157"/>
        <v>-51.255083270757858</v>
      </c>
      <c r="T1000" s="337"/>
    </row>
    <row r="1001" spans="1:20" x14ac:dyDescent="0.25">
      <c r="A1001" s="273">
        <v>984</v>
      </c>
      <c r="B1001" s="323">
        <f t="shared" si="159"/>
        <v>1073.7558146072583</v>
      </c>
      <c r="D1001" s="287">
        <f t="shared" si="150"/>
        <v>1009.3858146072583</v>
      </c>
      <c r="F1001" s="273">
        <f t="shared" si="151"/>
        <v>2</v>
      </c>
      <c r="H1001" s="273">
        <f t="shared" si="152"/>
        <v>720</v>
      </c>
      <c r="J1001" s="287">
        <f t="shared" si="153"/>
        <v>-51.357110676817641</v>
      </c>
      <c r="L1001" s="287">
        <f t="shared" si="154"/>
        <v>173.75581460725834</v>
      </c>
      <c r="M1001" s="344">
        <f t="shared" si="155"/>
        <v>109.38581460725834</v>
      </c>
      <c r="N1001" s="344">
        <f t="shared" si="158"/>
        <v>-51.357110676817641</v>
      </c>
      <c r="Q1001" s="323">
        <f t="shared" si="156"/>
        <v>1009.3858146072583</v>
      </c>
      <c r="R1001" s="287">
        <f t="shared" si="157"/>
        <v>-51.357110676817641</v>
      </c>
      <c r="T1001" s="337"/>
    </row>
    <row r="1002" spans="1:20" x14ac:dyDescent="0.25">
      <c r="A1002" s="273">
        <v>985</v>
      </c>
      <c r="B1002" s="323">
        <f t="shared" si="159"/>
        <v>1074.7558146072583</v>
      </c>
      <c r="D1002" s="287">
        <f t="shared" si="150"/>
        <v>1010.3203979405916</v>
      </c>
      <c r="F1002" s="273">
        <f t="shared" si="151"/>
        <v>2</v>
      </c>
      <c r="H1002" s="273">
        <f t="shared" si="152"/>
        <v>720</v>
      </c>
      <c r="J1002" s="287">
        <f t="shared" si="153"/>
        <v>-51.443494209457732</v>
      </c>
      <c r="L1002" s="287">
        <f t="shared" si="154"/>
        <v>174.75581460725834</v>
      </c>
      <c r="M1002" s="344">
        <f t="shared" si="155"/>
        <v>110.32039794059165</v>
      </c>
      <c r="N1002" s="344">
        <f t="shared" si="158"/>
        <v>-51.443494209457732</v>
      </c>
      <c r="Q1002" s="323">
        <f t="shared" si="156"/>
        <v>1010.3203979405916</v>
      </c>
      <c r="R1002" s="287">
        <f t="shared" si="157"/>
        <v>-51.443494209457732</v>
      </c>
      <c r="T1002" s="337"/>
    </row>
    <row r="1003" spans="1:20" x14ac:dyDescent="0.25">
      <c r="A1003" s="273">
        <v>986</v>
      </c>
      <c r="B1003" s="323">
        <f t="shared" si="159"/>
        <v>1075.7558146072583</v>
      </c>
      <c r="D1003" s="287">
        <f t="shared" si="150"/>
        <v>1011.2549812739251</v>
      </c>
      <c r="F1003" s="273">
        <f t="shared" si="151"/>
        <v>2</v>
      </c>
      <c r="H1003" s="273">
        <f t="shared" si="152"/>
        <v>720</v>
      </c>
      <c r="J1003" s="287">
        <f t="shared" si="153"/>
        <v>-51.514207555417315</v>
      </c>
      <c r="L1003" s="287">
        <f t="shared" si="154"/>
        <v>175.75581460725834</v>
      </c>
      <c r="M1003" s="344">
        <f t="shared" si="155"/>
        <v>111.25498127392507</v>
      </c>
      <c r="N1003" s="344">
        <f t="shared" si="158"/>
        <v>-51.514207555417315</v>
      </c>
      <c r="Q1003" s="323">
        <f t="shared" si="156"/>
        <v>1011.2549812739251</v>
      </c>
      <c r="R1003" s="287">
        <f t="shared" si="157"/>
        <v>-51.514207555417315</v>
      </c>
      <c r="T1003" s="337"/>
    </row>
    <row r="1004" spans="1:20" x14ac:dyDescent="0.25">
      <c r="A1004" s="273">
        <v>987</v>
      </c>
      <c r="B1004" s="323">
        <f t="shared" si="159"/>
        <v>1076.7558146072583</v>
      </c>
      <c r="D1004" s="287">
        <f t="shared" si="150"/>
        <v>1012.1895646072584</v>
      </c>
      <c r="F1004" s="273">
        <f t="shared" si="151"/>
        <v>2</v>
      </c>
      <c r="H1004" s="273">
        <f t="shared" si="152"/>
        <v>720</v>
      </c>
      <c r="J1004" s="287">
        <f t="shared" si="153"/>
        <v>-51.569229174726196</v>
      </c>
      <c r="L1004" s="287">
        <f t="shared" si="154"/>
        <v>176.75581460725834</v>
      </c>
      <c r="M1004" s="344">
        <f t="shared" si="155"/>
        <v>112.18956460725838</v>
      </c>
      <c r="N1004" s="344">
        <f t="shared" si="158"/>
        <v>-51.569229174726196</v>
      </c>
      <c r="Q1004" s="323">
        <f t="shared" si="156"/>
        <v>1012.1895646072584</v>
      </c>
      <c r="R1004" s="287">
        <f t="shared" si="157"/>
        <v>-51.569229174726196</v>
      </c>
      <c r="T1004" s="337"/>
    </row>
    <row r="1005" spans="1:20" x14ac:dyDescent="0.25">
      <c r="A1005" s="273">
        <v>988</v>
      </c>
      <c r="B1005" s="323">
        <f t="shared" si="159"/>
        <v>1077.7558146072583</v>
      </c>
      <c r="D1005" s="287">
        <f t="shared" si="150"/>
        <v>1013.1241479405917</v>
      </c>
      <c r="F1005" s="273">
        <f t="shared" si="151"/>
        <v>2</v>
      </c>
      <c r="H1005" s="273">
        <f t="shared" si="152"/>
        <v>720</v>
      </c>
      <c r="J1005" s="287">
        <f t="shared" si="153"/>
        <v>-51.608542307266106</v>
      </c>
      <c r="L1005" s="287">
        <f t="shared" si="154"/>
        <v>177.75581460725834</v>
      </c>
      <c r="M1005" s="344">
        <f t="shared" si="155"/>
        <v>113.12414794059168</v>
      </c>
      <c r="N1005" s="344">
        <f t="shared" si="158"/>
        <v>-51.608542307266106</v>
      </c>
      <c r="Q1005" s="323">
        <f t="shared" si="156"/>
        <v>1013.1241479405917</v>
      </c>
      <c r="R1005" s="287">
        <f t="shared" si="157"/>
        <v>-51.608542307266106</v>
      </c>
      <c r="T1005" s="337"/>
    </row>
    <row r="1006" spans="1:20" x14ac:dyDescent="0.25">
      <c r="A1006" s="273">
        <v>989</v>
      </c>
      <c r="B1006" s="323">
        <f t="shared" si="159"/>
        <v>1078.7558146072583</v>
      </c>
      <c r="D1006" s="287">
        <f t="shared" si="150"/>
        <v>1014.058731273925</v>
      </c>
      <c r="F1006" s="273">
        <f t="shared" si="151"/>
        <v>2</v>
      </c>
      <c r="H1006" s="273">
        <f t="shared" si="152"/>
        <v>720</v>
      </c>
      <c r="J1006" s="287">
        <f t="shared" si="153"/>
        <v>-51.632134977876049</v>
      </c>
      <c r="L1006" s="287">
        <f t="shared" si="154"/>
        <v>178.75581460725834</v>
      </c>
      <c r="M1006" s="344">
        <f t="shared" si="155"/>
        <v>114.05873127392499</v>
      </c>
      <c r="N1006" s="344">
        <f t="shared" si="158"/>
        <v>-51.632134977876049</v>
      </c>
      <c r="Q1006" s="323">
        <f t="shared" si="156"/>
        <v>1014.058731273925</v>
      </c>
      <c r="R1006" s="287">
        <f t="shared" si="157"/>
        <v>-51.632134977876049</v>
      </c>
      <c r="T1006" s="337"/>
    </row>
    <row r="1007" spans="1:20" x14ac:dyDescent="0.25">
      <c r="A1007" s="273">
        <v>990</v>
      </c>
      <c r="B1007" s="323">
        <f t="shared" si="159"/>
        <v>1079.7558146072583</v>
      </c>
      <c r="D1007" s="287">
        <f t="shared" si="150"/>
        <v>1014.9933146072583</v>
      </c>
      <c r="F1007" s="273">
        <f t="shared" si="151"/>
        <v>2</v>
      </c>
      <c r="H1007" s="273">
        <f t="shared" si="152"/>
        <v>720</v>
      </c>
      <c r="J1007" s="287">
        <f t="shared" si="153"/>
        <v>-51.64</v>
      </c>
      <c r="L1007" s="287">
        <f t="shared" si="154"/>
        <v>179.75581460725834</v>
      </c>
      <c r="M1007" s="344">
        <f t="shared" si="155"/>
        <v>114.9933146072583</v>
      </c>
      <c r="N1007" s="344">
        <f t="shared" si="158"/>
        <v>-51.64</v>
      </c>
      <c r="Q1007" s="323">
        <f t="shared" si="156"/>
        <v>1014.9933146072583</v>
      </c>
      <c r="R1007" s="287">
        <f t="shared" si="157"/>
        <v>-51.64</v>
      </c>
      <c r="T1007" s="337"/>
    </row>
    <row r="1008" spans="1:20" x14ac:dyDescent="0.25">
      <c r="A1008" s="273">
        <v>991</v>
      </c>
      <c r="B1008" s="323">
        <f t="shared" si="159"/>
        <v>1080.7558146072583</v>
      </c>
      <c r="D1008" s="287">
        <f t="shared" si="150"/>
        <v>1015.9278979405917</v>
      </c>
      <c r="F1008" s="273">
        <f t="shared" si="151"/>
        <v>3</v>
      </c>
      <c r="H1008" s="273">
        <f t="shared" si="152"/>
        <v>1080</v>
      </c>
      <c r="J1008" s="287">
        <f t="shared" si="153"/>
        <v>-51.632134977876049</v>
      </c>
      <c r="L1008" s="287">
        <f t="shared" si="154"/>
        <v>-179.24418539274166</v>
      </c>
      <c r="M1008" s="344">
        <f t="shared" si="155"/>
        <v>115.92789794059172</v>
      </c>
      <c r="N1008" s="344">
        <f t="shared" si="158"/>
        <v>-51.632134977876049</v>
      </c>
      <c r="Q1008" s="323">
        <f t="shared" si="156"/>
        <v>1015.9278979405917</v>
      </c>
      <c r="R1008" s="287">
        <f t="shared" si="157"/>
        <v>-51.632134977876049</v>
      </c>
      <c r="T1008" s="337"/>
    </row>
    <row r="1009" spans="1:20" x14ac:dyDescent="0.25">
      <c r="A1009" s="273">
        <v>992</v>
      </c>
      <c r="B1009" s="323">
        <f t="shared" si="159"/>
        <v>1081.7558146072583</v>
      </c>
      <c r="D1009" s="287">
        <f t="shared" si="150"/>
        <v>1016.862481273925</v>
      </c>
      <c r="F1009" s="273">
        <f t="shared" si="151"/>
        <v>3</v>
      </c>
      <c r="H1009" s="273">
        <f t="shared" si="152"/>
        <v>1080</v>
      </c>
      <c r="J1009" s="287">
        <f t="shared" si="153"/>
        <v>-51.608542307266106</v>
      </c>
      <c r="L1009" s="287">
        <f t="shared" si="154"/>
        <v>-178.24418539274166</v>
      </c>
      <c r="M1009" s="344">
        <f t="shared" si="155"/>
        <v>116.86248127392503</v>
      </c>
      <c r="N1009" s="344">
        <f t="shared" si="158"/>
        <v>-51.608542307266106</v>
      </c>
      <c r="Q1009" s="323">
        <f t="shared" si="156"/>
        <v>1016.862481273925</v>
      </c>
      <c r="R1009" s="287">
        <f t="shared" si="157"/>
        <v>-51.608542307266106</v>
      </c>
      <c r="T1009" s="337"/>
    </row>
    <row r="1010" spans="1:20" x14ac:dyDescent="0.25">
      <c r="A1010" s="273">
        <v>993</v>
      </c>
      <c r="B1010" s="323">
        <f t="shared" si="159"/>
        <v>1082.7558146072583</v>
      </c>
      <c r="D1010" s="287">
        <f t="shared" si="150"/>
        <v>1017.7970646072583</v>
      </c>
      <c r="F1010" s="273">
        <f t="shared" si="151"/>
        <v>3</v>
      </c>
      <c r="H1010" s="273">
        <f t="shared" si="152"/>
        <v>1080</v>
      </c>
      <c r="J1010" s="287">
        <f t="shared" si="153"/>
        <v>-51.569229174726196</v>
      </c>
      <c r="L1010" s="287">
        <f t="shared" si="154"/>
        <v>-177.24418539274166</v>
      </c>
      <c r="M1010" s="344">
        <f t="shared" si="155"/>
        <v>117.79706460725833</v>
      </c>
      <c r="N1010" s="344">
        <f t="shared" si="158"/>
        <v>-51.569229174726196</v>
      </c>
      <c r="Q1010" s="323">
        <f t="shared" si="156"/>
        <v>1017.7970646072583</v>
      </c>
      <c r="R1010" s="287">
        <f t="shared" si="157"/>
        <v>-51.569229174726196</v>
      </c>
      <c r="T1010" s="337"/>
    </row>
    <row r="1011" spans="1:20" x14ac:dyDescent="0.25">
      <c r="A1011" s="273">
        <v>994</v>
      </c>
      <c r="B1011" s="323">
        <f t="shared" si="159"/>
        <v>1083.7558146072583</v>
      </c>
      <c r="D1011" s="287">
        <f t="shared" si="150"/>
        <v>1018.7316479405916</v>
      </c>
      <c r="F1011" s="273">
        <f t="shared" si="151"/>
        <v>3</v>
      </c>
      <c r="H1011" s="273">
        <f t="shared" si="152"/>
        <v>1080</v>
      </c>
      <c r="J1011" s="287">
        <f t="shared" si="153"/>
        <v>-51.514207555417322</v>
      </c>
      <c r="L1011" s="287">
        <f t="shared" si="154"/>
        <v>-176.24418539274166</v>
      </c>
      <c r="M1011" s="344">
        <f t="shared" si="155"/>
        <v>118.73164794059164</v>
      </c>
      <c r="N1011" s="344">
        <f t="shared" si="158"/>
        <v>-51.514207555417322</v>
      </c>
      <c r="Q1011" s="323">
        <f t="shared" si="156"/>
        <v>1018.7316479405916</v>
      </c>
      <c r="R1011" s="287">
        <f t="shared" si="157"/>
        <v>-51.514207555417322</v>
      </c>
      <c r="T1011" s="337"/>
    </row>
    <row r="1012" spans="1:20" x14ac:dyDescent="0.25">
      <c r="A1012" s="273">
        <v>995</v>
      </c>
      <c r="B1012" s="323">
        <f t="shared" si="159"/>
        <v>1084.7558146072583</v>
      </c>
      <c r="D1012" s="287">
        <f t="shared" si="150"/>
        <v>1019.666231273925</v>
      </c>
      <c r="F1012" s="273">
        <f t="shared" si="151"/>
        <v>3</v>
      </c>
      <c r="H1012" s="273">
        <f t="shared" si="152"/>
        <v>1080</v>
      </c>
      <c r="J1012" s="287">
        <f t="shared" si="153"/>
        <v>-51.443494209457739</v>
      </c>
      <c r="L1012" s="287">
        <f t="shared" si="154"/>
        <v>-175.24418539274166</v>
      </c>
      <c r="M1012" s="344">
        <f t="shared" si="155"/>
        <v>119.66623127392495</v>
      </c>
      <c r="N1012" s="344">
        <f t="shared" si="158"/>
        <v>-51.443494209457739</v>
      </c>
      <c r="Q1012" s="323">
        <f t="shared" si="156"/>
        <v>1019.666231273925</v>
      </c>
      <c r="R1012" s="287">
        <f t="shared" si="157"/>
        <v>-51.443494209457739</v>
      </c>
      <c r="T1012" s="337"/>
    </row>
    <row r="1013" spans="1:20" x14ac:dyDescent="0.25">
      <c r="A1013" s="273">
        <v>996</v>
      </c>
      <c r="B1013" s="323">
        <f t="shared" si="159"/>
        <v>1085.7558146072583</v>
      </c>
      <c r="D1013" s="287">
        <f t="shared" si="150"/>
        <v>1020.6008146072584</v>
      </c>
      <c r="F1013" s="273">
        <f t="shared" si="151"/>
        <v>3</v>
      </c>
      <c r="H1013" s="273">
        <f t="shared" si="152"/>
        <v>1080</v>
      </c>
      <c r="J1013" s="287">
        <f t="shared" si="153"/>
        <v>-51.357110676817648</v>
      </c>
      <c r="L1013" s="287">
        <f t="shared" si="154"/>
        <v>-174.24418539274166</v>
      </c>
      <c r="M1013" s="344">
        <f t="shared" si="155"/>
        <v>120.60081460725837</v>
      </c>
      <c r="N1013" s="344">
        <f t="shared" si="158"/>
        <v>-51.357110676817648</v>
      </c>
      <c r="Q1013" s="323">
        <f t="shared" si="156"/>
        <v>1020.6008146072584</v>
      </c>
      <c r="R1013" s="287">
        <f t="shared" si="157"/>
        <v>-51.357110676817648</v>
      </c>
      <c r="T1013" s="337"/>
    </row>
    <row r="1014" spans="1:20" x14ac:dyDescent="0.25">
      <c r="A1014" s="273">
        <v>997</v>
      </c>
      <c r="B1014" s="323">
        <f t="shared" si="159"/>
        <v>1086.7558146072583</v>
      </c>
      <c r="D1014" s="287">
        <f t="shared" si="150"/>
        <v>1021.5353979405917</v>
      </c>
      <c r="F1014" s="273">
        <f t="shared" si="151"/>
        <v>3</v>
      </c>
      <c r="H1014" s="273">
        <f t="shared" si="152"/>
        <v>1080</v>
      </c>
      <c r="J1014" s="287">
        <f t="shared" si="153"/>
        <v>-51.255083270757865</v>
      </c>
      <c r="L1014" s="287">
        <f t="shared" si="154"/>
        <v>-173.24418539274166</v>
      </c>
      <c r="M1014" s="344">
        <f t="shared" si="155"/>
        <v>121.53539794059168</v>
      </c>
      <c r="N1014" s="344">
        <f t="shared" si="158"/>
        <v>-51.255083270757865</v>
      </c>
      <c r="Q1014" s="323">
        <f t="shared" si="156"/>
        <v>1021.5353979405917</v>
      </c>
      <c r="R1014" s="287">
        <f t="shared" si="157"/>
        <v>-51.255083270757865</v>
      </c>
      <c r="T1014" s="337"/>
    </row>
    <row r="1015" spans="1:20" x14ac:dyDescent="0.25">
      <c r="A1015" s="273">
        <v>998</v>
      </c>
      <c r="B1015" s="323">
        <f t="shared" si="159"/>
        <v>1087.7558146072583</v>
      </c>
      <c r="D1015" s="287">
        <f t="shared" si="150"/>
        <v>1022.469981273925</v>
      </c>
      <c r="F1015" s="273">
        <f t="shared" si="151"/>
        <v>3</v>
      </c>
      <c r="H1015" s="273">
        <f t="shared" si="152"/>
        <v>1080</v>
      </c>
      <c r="J1015" s="287">
        <f t="shared" si="153"/>
        <v>-51.137443069814694</v>
      </c>
      <c r="L1015" s="287">
        <f t="shared" si="154"/>
        <v>-172.24418539274166</v>
      </c>
      <c r="M1015" s="344">
        <f t="shared" si="155"/>
        <v>122.46998127392499</v>
      </c>
      <c r="N1015" s="344">
        <f t="shared" si="158"/>
        <v>-51.137443069814694</v>
      </c>
      <c r="Q1015" s="323">
        <f t="shared" si="156"/>
        <v>1022.469981273925</v>
      </c>
      <c r="R1015" s="287">
        <f t="shared" si="157"/>
        <v>-51.137443069814694</v>
      </c>
      <c r="T1015" s="337"/>
    </row>
    <row r="1016" spans="1:20" x14ac:dyDescent="0.25">
      <c r="A1016" s="273">
        <v>999</v>
      </c>
      <c r="B1016" s="323">
        <f t="shared" si="159"/>
        <v>1088.7558146072583</v>
      </c>
      <c r="D1016" s="287">
        <f t="shared" si="150"/>
        <v>1023.4045646072584</v>
      </c>
      <c r="F1016" s="273">
        <f t="shared" si="151"/>
        <v>3</v>
      </c>
      <c r="H1016" s="273">
        <f t="shared" si="152"/>
        <v>1080</v>
      </c>
      <c r="J1016" s="287">
        <f t="shared" si="153"/>
        <v>-51.004225908332927</v>
      </c>
      <c r="L1016" s="287">
        <f t="shared" si="154"/>
        <v>-171.24418539274166</v>
      </c>
      <c r="M1016" s="344">
        <f t="shared" si="155"/>
        <v>123.40456460725841</v>
      </c>
      <c r="N1016" s="344">
        <f t="shared" si="158"/>
        <v>-51.004225908332927</v>
      </c>
      <c r="Q1016" s="323">
        <f t="shared" si="156"/>
        <v>1023.4045646072584</v>
      </c>
      <c r="R1016" s="287">
        <f t="shared" si="157"/>
        <v>-51.004225908332927</v>
      </c>
      <c r="T1016" s="337"/>
    </row>
    <row r="1017" spans="1:20" x14ac:dyDescent="0.25">
      <c r="A1017" s="273">
        <v>1000</v>
      </c>
      <c r="B1017" s="323">
        <f t="shared" si="159"/>
        <v>1089.7558146072583</v>
      </c>
      <c r="D1017" s="287">
        <f t="shared" si="150"/>
        <v>1024.3391479405916</v>
      </c>
      <c r="F1017" s="273">
        <f t="shared" si="151"/>
        <v>3</v>
      </c>
      <c r="H1017" s="273">
        <f t="shared" si="152"/>
        <v>1080</v>
      </c>
      <c r="J1017" s="287">
        <f t="shared" si="153"/>
        <v>-50.855472365550419</v>
      </c>
      <c r="L1017" s="287">
        <f t="shared" si="154"/>
        <v>-170.24418539274166</v>
      </c>
      <c r="M1017" s="344">
        <f t="shared" si="155"/>
        <v>124.3391479405916</v>
      </c>
      <c r="N1017" s="344">
        <f t="shared" si="158"/>
        <v>-50.855472365550419</v>
      </c>
      <c r="Q1017" s="323">
        <f t="shared" si="156"/>
        <v>1024.3391479405916</v>
      </c>
      <c r="R1017" s="287">
        <f t="shared" si="157"/>
        <v>-50.855472365550419</v>
      </c>
      <c r="T1017" s="337"/>
    </row>
    <row r="1018" spans="1:20" x14ac:dyDescent="0.25">
      <c r="A1018" s="273">
        <v>1001</v>
      </c>
      <c r="B1018" s="323">
        <f t="shared" si="159"/>
        <v>1090.7558146072583</v>
      </c>
      <c r="D1018" s="287">
        <f t="shared" si="150"/>
        <v>1025.273731273925</v>
      </c>
      <c r="F1018" s="273">
        <f t="shared" si="151"/>
        <v>3</v>
      </c>
      <c r="H1018" s="273">
        <f t="shared" si="152"/>
        <v>1080</v>
      </c>
      <c r="J1018" s="287">
        <f t="shared" si="153"/>
        <v>-50.691227753237371</v>
      </c>
      <c r="L1018" s="287">
        <f t="shared" si="154"/>
        <v>-169.24418539274166</v>
      </c>
      <c r="M1018" s="344">
        <f t="shared" si="155"/>
        <v>125.27373127392502</v>
      </c>
      <c r="N1018" s="344">
        <f t="shared" si="158"/>
        <v>-50.691227753237371</v>
      </c>
      <c r="Q1018" s="323">
        <f t="shared" si="156"/>
        <v>1025.273731273925</v>
      </c>
      <c r="R1018" s="287">
        <f t="shared" si="157"/>
        <v>-50.691227753237371</v>
      </c>
      <c r="T1018" s="337"/>
    </row>
    <row r="1019" spans="1:20" x14ac:dyDescent="0.25">
      <c r="A1019" s="273">
        <v>1002</v>
      </c>
      <c r="B1019" s="323">
        <f t="shared" si="159"/>
        <v>1091.7558146072583</v>
      </c>
      <c r="D1019" s="287">
        <f t="shared" si="150"/>
        <v>1026.2083146072584</v>
      </c>
      <c r="F1019" s="273">
        <f t="shared" si="151"/>
        <v>3</v>
      </c>
      <c r="H1019" s="273">
        <f t="shared" si="152"/>
        <v>1080</v>
      </c>
      <c r="J1019" s="287">
        <f t="shared" si="153"/>
        <v>-50.511542101893738</v>
      </c>
      <c r="L1019" s="287">
        <f t="shared" si="154"/>
        <v>-168.24418539274166</v>
      </c>
      <c r="M1019" s="344">
        <f t="shared" si="155"/>
        <v>126.20831460725844</v>
      </c>
      <c r="N1019" s="344">
        <f t="shared" si="158"/>
        <v>-50.511542101893738</v>
      </c>
      <c r="Q1019" s="323">
        <f t="shared" si="156"/>
        <v>1026.2083146072584</v>
      </c>
      <c r="R1019" s="287">
        <f t="shared" si="157"/>
        <v>-50.511542101893738</v>
      </c>
      <c r="T1019" s="337"/>
    </row>
    <row r="1020" spans="1:20" x14ac:dyDescent="0.25">
      <c r="A1020" s="273">
        <v>1003</v>
      </c>
      <c r="B1020" s="323">
        <f t="shared" si="159"/>
        <v>1092.7558146072583</v>
      </c>
      <c r="D1020" s="287">
        <f t="shared" si="150"/>
        <v>1027.1428979405916</v>
      </c>
      <c r="F1020" s="273">
        <f t="shared" si="151"/>
        <v>3</v>
      </c>
      <c r="H1020" s="273">
        <f t="shared" si="152"/>
        <v>1080</v>
      </c>
      <c r="J1020" s="287">
        <f t="shared" si="153"/>
        <v>-50.316470145509534</v>
      </c>
      <c r="L1020" s="287">
        <f t="shared" si="154"/>
        <v>-167.24418539274166</v>
      </c>
      <c r="M1020" s="344">
        <f t="shared" si="155"/>
        <v>127.14289794059164</v>
      </c>
      <c r="N1020" s="344">
        <f t="shared" si="158"/>
        <v>-50.316470145509534</v>
      </c>
      <c r="Q1020" s="323">
        <f t="shared" si="156"/>
        <v>1027.1428979405916</v>
      </c>
      <c r="R1020" s="287">
        <f t="shared" si="157"/>
        <v>-50.316470145509534</v>
      </c>
      <c r="T1020" s="337"/>
    </row>
    <row r="1021" spans="1:20" x14ac:dyDescent="0.25">
      <c r="A1021" s="273">
        <v>1004</v>
      </c>
      <c r="B1021" s="323">
        <f t="shared" si="159"/>
        <v>1093.7558146072583</v>
      </c>
      <c r="D1021" s="287">
        <f t="shared" si="150"/>
        <v>1028.0774812739251</v>
      </c>
      <c r="F1021" s="273">
        <f t="shared" si="151"/>
        <v>3</v>
      </c>
      <c r="H1021" s="273">
        <f t="shared" si="152"/>
        <v>1080</v>
      </c>
      <c r="J1021" s="287">
        <f t="shared" si="153"/>
        <v>-50.10607130489246</v>
      </c>
      <c r="L1021" s="287">
        <f t="shared" si="154"/>
        <v>-166.24418539274166</v>
      </c>
      <c r="M1021" s="344">
        <f t="shared" si="155"/>
        <v>128.07748127392506</v>
      </c>
      <c r="N1021" s="344">
        <f t="shared" si="158"/>
        <v>-50.10607130489246</v>
      </c>
      <c r="Q1021" s="323">
        <f t="shared" si="156"/>
        <v>1028.0774812739251</v>
      </c>
      <c r="R1021" s="287">
        <f t="shared" si="157"/>
        <v>-50.10607130489246</v>
      </c>
      <c r="T1021" s="337"/>
    </row>
    <row r="1022" spans="1:20" x14ac:dyDescent="0.25">
      <c r="A1022" s="273">
        <v>1005</v>
      </c>
      <c r="B1022" s="323">
        <f t="shared" si="159"/>
        <v>1094.7558146072583</v>
      </c>
      <c r="D1022" s="287">
        <f t="shared" si="150"/>
        <v>1029.0120646072583</v>
      </c>
      <c r="F1022" s="273">
        <f t="shared" si="151"/>
        <v>3</v>
      </c>
      <c r="H1022" s="273">
        <f t="shared" si="152"/>
        <v>1080</v>
      </c>
      <c r="J1022" s="287">
        <f t="shared" si="153"/>
        <v>-49.880409669567499</v>
      </c>
      <c r="L1022" s="287">
        <f t="shared" si="154"/>
        <v>-165.24418539274166</v>
      </c>
      <c r="M1022" s="344">
        <f t="shared" si="155"/>
        <v>129.01206460725825</v>
      </c>
      <c r="N1022" s="344">
        <f t="shared" si="158"/>
        <v>-49.880409669567499</v>
      </c>
      <c r="Q1022" s="323">
        <f t="shared" si="156"/>
        <v>1029.0120646072583</v>
      </c>
      <c r="R1022" s="287">
        <f t="shared" si="157"/>
        <v>-49.880409669567499</v>
      </c>
      <c r="T1022" s="337"/>
    </row>
    <row r="1023" spans="1:20" x14ac:dyDescent="0.25">
      <c r="A1023" s="273">
        <v>1006</v>
      </c>
      <c r="B1023" s="323">
        <f t="shared" si="159"/>
        <v>1095.7558146072583</v>
      </c>
      <c r="D1023" s="287">
        <f t="shared" si="150"/>
        <v>1029.9466479405917</v>
      </c>
      <c r="F1023" s="273">
        <f t="shared" si="151"/>
        <v>3</v>
      </c>
      <c r="H1023" s="273">
        <f t="shared" si="152"/>
        <v>1080</v>
      </c>
      <c r="J1023" s="287">
        <f t="shared" si="153"/>
        <v>-49.639553978254817</v>
      </c>
      <c r="L1023" s="287">
        <f t="shared" si="154"/>
        <v>-164.24418539274166</v>
      </c>
      <c r="M1023" s="344">
        <f t="shared" si="155"/>
        <v>129.94664794059167</v>
      </c>
      <c r="N1023" s="344">
        <f t="shared" si="158"/>
        <v>-49.639553978254817</v>
      </c>
      <c r="Q1023" s="323">
        <f t="shared" si="156"/>
        <v>1029.9466479405917</v>
      </c>
      <c r="R1023" s="287">
        <f t="shared" si="157"/>
        <v>-49.639553978254817</v>
      </c>
      <c r="T1023" s="337"/>
    </row>
    <row r="1024" spans="1:20" x14ac:dyDescent="0.25">
      <c r="A1024" s="273">
        <v>1007</v>
      </c>
      <c r="B1024" s="323">
        <f t="shared" si="159"/>
        <v>1096.7558146072583</v>
      </c>
      <c r="D1024" s="287">
        <f t="shared" si="150"/>
        <v>1030.8812312739251</v>
      </c>
      <c r="F1024" s="273">
        <f t="shared" si="151"/>
        <v>3</v>
      </c>
      <c r="H1024" s="273">
        <f t="shared" si="152"/>
        <v>1080</v>
      </c>
      <c r="J1024" s="287">
        <f t="shared" si="153"/>
        <v>-49.383577597931144</v>
      </c>
      <c r="L1024" s="287">
        <f t="shared" si="154"/>
        <v>-163.24418539274166</v>
      </c>
      <c r="M1024" s="344">
        <f t="shared" si="155"/>
        <v>130.8812312739251</v>
      </c>
      <c r="N1024" s="344">
        <f t="shared" si="158"/>
        <v>-49.383577597931144</v>
      </c>
      <c r="Q1024" s="323">
        <f t="shared" si="156"/>
        <v>1030.8812312739251</v>
      </c>
      <c r="R1024" s="287">
        <f t="shared" si="157"/>
        <v>-49.383577597931144</v>
      </c>
      <c r="T1024" s="337"/>
    </row>
    <row r="1025" spans="1:20" x14ac:dyDescent="0.25">
      <c r="A1025" s="273">
        <v>1008</v>
      </c>
      <c r="B1025" s="323">
        <f t="shared" si="159"/>
        <v>1097.7558146072583</v>
      </c>
      <c r="D1025" s="287">
        <f t="shared" si="150"/>
        <v>1031.8158146072583</v>
      </c>
      <c r="F1025" s="273">
        <f t="shared" si="151"/>
        <v>3</v>
      </c>
      <c r="H1025" s="273">
        <f t="shared" si="152"/>
        <v>1080</v>
      </c>
      <c r="J1025" s="287">
        <f t="shared" si="153"/>
        <v>-49.112558501481743</v>
      </c>
      <c r="L1025" s="287">
        <f t="shared" si="154"/>
        <v>-162.24418539274166</v>
      </c>
      <c r="M1025" s="344">
        <f t="shared" si="155"/>
        <v>131.81581460725829</v>
      </c>
      <c r="N1025" s="344">
        <f t="shared" si="158"/>
        <v>-49.112558501481743</v>
      </c>
      <c r="Q1025" s="323">
        <f t="shared" si="156"/>
        <v>1031.8158146072583</v>
      </c>
      <c r="R1025" s="287">
        <f t="shared" si="157"/>
        <v>-49.112558501481743</v>
      </c>
      <c r="T1025" s="337"/>
    </row>
    <row r="1026" spans="1:20" x14ac:dyDescent="0.25">
      <c r="A1026" s="273">
        <v>1009</v>
      </c>
      <c r="B1026" s="323">
        <f t="shared" si="159"/>
        <v>1098.7558146072583</v>
      </c>
      <c r="D1026" s="287">
        <f t="shared" si="150"/>
        <v>1032.7503979405917</v>
      </c>
      <c r="F1026" s="273">
        <f t="shared" si="151"/>
        <v>3</v>
      </c>
      <c r="H1026" s="273">
        <f t="shared" si="152"/>
        <v>1080</v>
      </c>
      <c r="J1026" s="287">
        <f t="shared" si="153"/>
        <v>-48.82657924394875</v>
      </c>
      <c r="L1026" s="287">
        <f t="shared" si="154"/>
        <v>-161.24418539274166</v>
      </c>
      <c r="M1026" s="344">
        <f t="shared" si="155"/>
        <v>132.75039794059171</v>
      </c>
      <c r="N1026" s="344">
        <f t="shared" si="158"/>
        <v>-48.82657924394875</v>
      </c>
      <c r="Q1026" s="323">
        <f t="shared" si="156"/>
        <v>1032.7503979405917</v>
      </c>
      <c r="R1026" s="287">
        <f t="shared" si="157"/>
        <v>-48.82657924394875</v>
      </c>
      <c r="T1026" s="337"/>
    </row>
    <row r="1027" spans="1:20" x14ac:dyDescent="0.25">
      <c r="A1027" s="273">
        <v>1010</v>
      </c>
      <c r="B1027" s="323">
        <f t="shared" si="159"/>
        <v>1099.7558146072583</v>
      </c>
      <c r="D1027" s="287">
        <f t="shared" si="150"/>
        <v>1033.6849812739251</v>
      </c>
      <c r="F1027" s="273">
        <f t="shared" si="151"/>
        <v>3</v>
      </c>
      <c r="H1027" s="273">
        <f t="shared" si="152"/>
        <v>1080</v>
      </c>
      <c r="J1027" s="287">
        <f t="shared" si="153"/>
        <v>-48.525726937384292</v>
      </c>
      <c r="L1027" s="287">
        <f t="shared" si="154"/>
        <v>-160.24418539274166</v>
      </c>
      <c r="M1027" s="344">
        <f t="shared" si="155"/>
        <v>133.68498127392513</v>
      </c>
      <c r="N1027" s="344">
        <f t="shared" si="158"/>
        <v>-48.525726937384292</v>
      </c>
      <c r="Q1027" s="323">
        <f t="shared" si="156"/>
        <v>1033.6849812739251</v>
      </c>
      <c r="R1027" s="287">
        <f t="shared" si="157"/>
        <v>-48.525726937384292</v>
      </c>
      <c r="T1027" s="337"/>
    </row>
    <row r="1028" spans="1:20" x14ac:dyDescent="0.25">
      <c r="A1028" s="273">
        <v>1011</v>
      </c>
      <c r="B1028" s="323">
        <f t="shared" si="159"/>
        <v>1100.7558146072583</v>
      </c>
      <c r="D1028" s="287">
        <f t="shared" si="150"/>
        <v>1034.6195646072583</v>
      </c>
      <c r="F1028" s="273">
        <f t="shared" si="151"/>
        <v>3</v>
      </c>
      <c r="H1028" s="273">
        <f t="shared" si="152"/>
        <v>1080</v>
      </c>
      <c r="J1028" s="287">
        <f t="shared" si="153"/>
        <v>-48.210093224315507</v>
      </c>
      <c r="L1028" s="287">
        <f t="shared" si="154"/>
        <v>-159.24418539274166</v>
      </c>
      <c r="M1028" s="344">
        <f t="shared" si="155"/>
        <v>134.61956460725833</v>
      </c>
      <c r="N1028" s="344">
        <f t="shared" si="158"/>
        <v>-48.210093224315507</v>
      </c>
      <c r="Q1028" s="323">
        <f t="shared" si="156"/>
        <v>1034.6195646072583</v>
      </c>
      <c r="R1028" s="287">
        <f t="shared" si="157"/>
        <v>-48.210093224315507</v>
      </c>
      <c r="T1028" s="337"/>
    </row>
    <row r="1029" spans="1:20" x14ac:dyDescent="0.25">
      <c r="A1029" s="273">
        <v>1012</v>
      </c>
      <c r="B1029" s="323">
        <f t="shared" si="159"/>
        <v>1101.7558146072583</v>
      </c>
      <c r="D1029" s="287">
        <f t="shared" si="150"/>
        <v>1035.5541479405917</v>
      </c>
      <c r="F1029" s="273">
        <f t="shared" si="151"/>
        <v>3</v>
      </c>
      <c r="H1029" s="273">
        <f t="shared" si="152"/>
        <v>1080</v>
      </c>
      <c r="J1029" s="287">
        <f t="shared" si="153"/>
        <v>-47.879774249828934</v>
      </c>
      <c r="L1029" s="287">
        <f t="shared" si="154"/>
        <v>-158.24418539274166</v>
      </c>
      <c r="M1029" s="344">
        <f t="shared" si="155"/>
        <v>135.55414794059175</v>
      </c>
      <c r="N1029" s="344">
        <f t="shared" si="158"/>
        <v>-47.879774249828934</v>
      </c>
      <c r="Q1029" s="323">
        <f t="shared" si="156"/>
        <v>1035.5541479405917</v>
      </c>
      <c r="R1029" s="287">
        <f t="shared" si="157"/>
        <v>-47.879774249828934</v>
      </c>
      <c r="T1029" s="337"/>
    </row>
    <row r="1030" spans="1:20" x14ac:dyDescent="0.25">
      <c r="A1030" s="273">
        <v>1013</v>
      </c>
      <c r="B1030" s="323">
        <f t="shared" si="159"/>
        <v>1102.7558146072583</v>
      </c>
      <c r="D1030" s="287">
        <f t="shared" si="150"/>
        <v>1036.4887312739249</v>
      </c>
      <c r="F1030" s="273">
        <f t="shared" si="151"/>
        <v>3</v>
      </c>
      <c r="H1030" s="273">
        <f t="shared" si="152"/>
        <v>1080</v>
      </c>
      <c r="J1030" s="287">
        <f t="shared" si="153"/>
        <v>-47.534870632283997</v>
      </c>
      <c r="L1030" s="287">
        <f t="shared" si="154"/>
        <v>-157.24418539274166</v>
      </c>
      <c r="M1030" s="344">
        <f t="shared" si="155"/>
        <v>136.48873127392494</v>
      </c>
      <c r="N1030" s="344">
        <f t="shared" si="158"/>
        <v>-47.534870632283997</v>
      </c>
      <c r="Q1030" s="323">
        <f t="shared" si="156"/>
        <v>1036.4887312739249</v>
      </c>
      <c r="R1030" s="287">
        <f t="shared" si="157"/>
        <v>-47.534870632283997</v>
      </c>
      <c r="T1030" s="337"/>
    </row>
    <row r="1031" spans="1:20" x14ac:dyDescent="0.25">
      <c r="A1031" s="273">
        <v>1014</v>
      </c>
      <c r="B1031" s="323">
        <f t="shared" si="159"/>
        <v>1103.7558146072583</v>
      </c>
      <c r="D1031" s="287">
        <f t="shared" si="150"/>
        <v>1037.4233146072584</v>
      </c>
      <c r="F1031" s="273">
        <f t="shared" si="151"/>
        <v>3</v>
      </c>
      <c r="H1031" s="273">
        <f t="shared" si="152"/>
        <v>1080</v>
      </c>
      <c r="J1031" s="287">
        <f t="shared" si="153"/>
        <v>-47.175487432663914</v>
      </c>
      <c r="L1031" s="287">
        <f t="shared" si="154"/>
        <v>-156.24418539274166</v>
      </c>
      <c r="M1031" s="344">
        <f t="shared" si="155"/>
        <v>137.42331460725836</v>
      </c>
      <c r="N1031" s="344">
        <f t="shared" si="158"/>
        <v>-47.175487432663914</v>
      </c>
      <c r="Q1031" s="323">
        <f t="shared" si="156"/>
        <v>1037.4233146072584</v>
      </c>
      <c r="R1031" s="287">
        <f t="shared" si="157"/>
        <v>-47.175487432663914</v>
      </c>
      <c r="T1031" s="337"/>
    </row>
    <row r="1032" spans="1:20" x14ac:dyDescent="0.25">
      <c r="A1032" s="273">
        <v>1015</v>
      </c>
      <c r="B1032" s="323">
        <f t="shared" si="159"/>
        <v>1104.7558146072583</v>
      </c>
      <c r="D1032" s="287">
        <f t="shared" si="150"/>
        <v>1038.3578979405916</v>
      </c>
      <c r="F1032" s="273">
        <f t="shared" si="151"/>
        <v>3</v>
      </c>
      <c r="H1032" s="273">
        <f t="shared" si="152"/>
        <v>1080</v>
      </c>
      <c r="J1032" s="287">
        <f t="shared" si="153"/>
        <v>-46.801734122572633</v>
      </c>
      <c r="L1032" s="287">
        <f t="shared" si="154"/>
        <v>-155.24418539274166</v>
      </c>
      <c r="M1032" s="344">
        <f t="shared" si="155"/>
        <v>138.35789794059156</v>
      </c>
      <c r="N1032" s="344">
        <f t="shared" si="158"/>
        <v>-46.801734122572633</v>
      </c>
      <c r="Q1032" s="323">
        <f t="shared" si="156"/>
        <v>1038.3578979405916</v>
      </c>
      <c r="R1032" s="287">
        <f t="shared" si="157"/>
        <v>-46.801734122572633</v>
      </c>
      <c r="T1032" s="337"/>
    </row>
    <row r="1033" spans="1:20" x14ac:dyDescent="0.25">
      <c r="A1033" s="273">
        <v>1016</v>
      </c>
      <c r="B1033" s="323">
        <f t="shared" si="159"/>
        <v>1105.7558146072583</v>
      </c>
      <c r="D1033" s="287">
        <f t="shared" si="150"/>
        <v>1039.292481273925</v>
      </c>
      <c r="F1033" s="273">
        <f t="shared" si="151"/>
        <v>3</v>
      </c>
      <c r="H1033" s="273">
        <f t="shared" si="152"/>
        <v>1080</v>
      </c>
      <c r="J1033" s="287">
        <f t="shared" si="153"/>
        <v>-46.413724550888958</v>
      </c>
      <c r="L1033" s="287">
        <f t="shared" si="154"/>
        <v>-154.24418539274166</v>
      </c>
      <c r="M1033" s="344">
        <f t="shared" si="155"/>
        <v>139.29248127392498</v>
      </c>
      <c r="N1033" s="344">
        <f t="shared" si="158"/>
        <v>-46.413724550888958</v>
      </c>
      <c r="Q1033" s="323">
        <f t="shared" si="156"/>
        <v>1039.292481273925</v>
      </c>
      <c r="R1033" s="287">
        <f t="shared" si="157"/>
        <v>-46.413724550888958</v>
      </c>
      <c r="T1033" s="337"/>
    </row>
    <row r="1034" spans="1:20" x14ac:dyDescent="0.25">
      <c r="A1034" s="273">
        <v>1017</v>
      </c>
      <c r="B1034" s="323">
        <f t="shared" si="159"/>
        <v>1106.7558146072583</v>
      </c>
      <c r="D1034" s="287">
        <f t="shared" si="150"/>
        <v>1040.2270646072584</v>
      </c>
      <c r="F1034" s="273">
        <f t="shared" si="151"/>
        <v>3</v>
      </c>
      <c r="H1034" s="273">
        <f t="shared" si="152"/>
        <v>1080</v>
      </c>
      <c r="J1034" s="287">
        <f t="shared" si="153"/>
        <v>-46.01157690908731</v>
      </c>
      <c r="L1034" s="287">
        <f t="shared" si="154"/>
        <v>-153.24418539274166</v>
      </c>
      <c r="M1034" s="344">
        <f t="shared" si="155"/>
        <v>140.2270646072584</v>
      </c>
      <c r="N1034" s="344">
        <f t="shared" si="158"/>
        <v>-46.01157690908731</v>
      </c>
      <c r="Q1034" s="323">
        <f t="shared" si="156"/>
        <v>1040.2270646072584</v>
      </c>
      <c r="R1034" s="287">
        <f t="shared" si="157"/>
        <v>-46.01157690908731</v>
      </c>
      <c r="T1034" s="337"/>
    </row>
    <row r="1035" spans="1:20" x14ac:dyDescent="0.25">
      <c r="A1035" s="273">
        <v>1018</v>
      </c>
      <c r="B1035" s="323">
        <f t="shared" si="159"/>
        <v>1107.7558146072583</v>
      </c>
      <c r="D1035" s="287">
        <f t="shared" si="150"/>
        <v>1041.1616479405916</v>
      </c>
      <c r="F1035" s="273">
        <f t="shared" si="151"/>
        <v>3</v>
      </c>
      <c r="H1035" s="273">
        <f t="shared" si="152"/>
        <v>1080</v>
      </c>
      <c r="J1035" s="287">
        <f t="shared" si="153"/>
        <v>-45.59541369523501</v>
      </c>
      <c r="L1035" s="287">
        <f t="shared" si="154"/>
        <v>-152.24418539274166</v>
      </c>
      <c r="M1035" s="344">
        <f t="shared" si="155"/>
        <v>141.16164794059159</v>
      </c>
      <c r="N1035" s="344">
        <f t="shared" si="158"/>
        <v>-45.59541369523501</v>
      </c>
      <c r="Q1035" s="323">
        <f t="shared" si="156"/>
        <v>1041.1616479405916</v>
      </c>
      <c r="R1035" s="287">
        <f t="shared" si="157"/>
        <v>-45.59541369523501</v>
      </c>
      <c r="T1035" s="337"/>
    </row>
    <row r="1036" spans="1:20" x14ac:dyDescent="0.25">
      <c r="A1036" s="273">
        <v>1019</v>
      </c>
      <c r="B1036" s="323">
        <f t="shared" si="159"/>
        <v>1108.7558146072583</v>
      </c>
      <c r="D1036" s="287">
        <f t="shared" si="150"/>
        <v>1042.096231273925</v>
      </c>
      <c r="F1036" s="273">
        <f t="shared" si="151"/>
        <v>3</v>
      </c>
      <c r="H1036" s="273">
        <f t="shared" si="152"/>
        <v>1080</v>
      </c>
      <c r="J1036" s="287">
        <f t="shared" si="153"/>
        <v>-45.165361676678451</v>
      </c>
      <c r="L1036" s="287">
        <f t="shared" si="154"/>
        <v>-151.24418539274166</v>
      </c>
      <c r="M1036" s="344">
        <f t="shared" si="155"/>
        <v>142.09623127392501</v>
      </c>
      <c r="N1036" s="344">
        <f t="shared" si="158"/>
        <v>-45.165361676678451</v>
      </c>
      <c r="Q1036" s="323">
        <f t="shared" si="156"/>
        <v>1042.096231273925</v>
      </c>
      <c r="R1036" s="287">
        <f t="shared" si="157"/>
        <v>-45.165361676678451</v>
      </c>
      <c r="T1036" s="337"/>
    </row>
    <row r="1037" spans="1:20" x14ac:dyDescent="0.25">
      <c r="A1037" s="273">
        <v>1020</v>
      </c>
      <c r="B1037" s="323">
        <f t="shared" si="159"/>
        <v>1109.7558146072583</v>
      </c>
      <c r="D1037" s="287">
        <f t="shared" si="150"/>
        <v>1043.0308146072584</v>
      </c>
      <c r="F1037" s="273">
        <f t="shared" si="151"/>
        <v>3</v>
      </c>
      <c r="H1037" s="273">
        <f t="shared" si="152"/>
        <v>1080</v>
      </c>
      <c r="J1037" s="287">
        <f t="shared" si="153"/>
        <v>-44.721551851428401</v>
      </c>
      <c r="L1037" s="287">
        <f t="shared" si="154"/>
        <v>-150.24418539274166</v>
      </c>
      <c r="M1037" s="344">
        <f t="shared" si="155"/>
        <v>143.03081460725843</v>
      </c>
      <c r="N1037" s="344">
        <f t="shared" si="158"/>
        <v>-44.721551851428401</v>
      </c>
      <c r="Q1037" s="323">
        <f t="shared" si="156"/>
        <v>1043.0308146072584</v>
      </c>
      <c r="R1037" s="287">
        <f t="shared" si="157"/>
        <v>-44.721551851428401</v>
      </c>
      <c r="T1037" s="337"/>
    </row>
    <row r="1038" spans="1:20" x14ac:dyDescent="0.25">
      <c r="A1038" s="273">
        <v>1021</v>
      </c>
      <c r="B1038" s="323">
        <f t="shared" si="159"/>
        <v>1110.7558146072583</v>
      </c>
      <c r="D1038" s="287">
        <f t="shared" si="150"/>
        <v>1043.9653979405916</v>
      </c>
      <c r="F1038" s="273">
        <f t="shared" si="151"/>
        <v>3</v>
      </c>
      <c r="H1038" s="273">
        <f t="shared" si="152"/>
        <v>1080</v>
      </c>
      <c r="J1038" s="287">
        <f t="shared" si="153"/>
        <v>-44.264119408257095</v>
      </c>
      <c r="L1038" s="287">
        <f t="shared" si="154"/>
        <v>-149.24418539274166</v>
      </c>
      <c r="M1038" s="344">
        <f t="shared" si="155"/>
        <v>143.96539794059163</v>
      </c>
      <c r="N1038" s="344">
        <f t="shared" si="158"/>
        <v>-44.264119408257095</v>
      </c>
      <c r="Q1038" s="323">
        <f t="shared" si="156"/>
        <v>1043.9653979405916</v>
      </c>
      <c r="R1038" s="287">
        <f t="shared" si="157"/>
        <v>-44.264119408257095</v>
      </c>
      <c r="T1038" s="337"/>
    </row>
    <row r="1039" spans="1:20" x14ac:dyDescent="0.25">
      <c r="A1039" s="273">
        <v>1022</v>
      </c>
      <c r="B1039" s="323">
        <f t="shared" si="159"/>
        <v>1111.7558146072583</v>
      </c>
      <c r="D1039" s="287">
        <f t="shared" si="150"/>
        <v>1044.8999812739251</v>
      </c>
      <c r="F1039" s="273">
        <f t="shared" si="151"/>
        <v>3</v>
      </c>
      <c r="H1039" s="273">
        <f t="shared" si="152"/>
        <v>1080</v>
      </c>
      <c r="J1039" s="287">
        <f t="shared" si="153"/>
        <v>-43.793203685517881</v>
      </c>
      <c r="L1039" s="287">
        <f t="shared" si="154"/>
        <v>-148.24418539274166</v>
      </c>
      <c r="M1039" s="344">
        <f t="shared" si="155"/>
        <v>144.89998127392505</v>
      </c>
      <c r="N1039" s="344">
        <f t="shared" si="158"/>
        <v>-43.793203685517881</v>
      </c>
      <c r="Q1039" s="323">
        <f t="shared" si="156"/>
        <v>1044.8999812739251</v>
      </c>
      <c r="R1039" s="287">
        <f t="shared" si="157"/>
        <v>-43.793203685517881</v>
      </c>
      <c r="T1039" s="337"/>
    </row>
    <row r="1040" spans="1:20" x14ac:dyDescent="0.25">
      <c r="A1040" s="273">
        <v>1023</v>
      </c>
      <c r="B1040" s="323">
        <f t="shared" si="159"/>
        <v>1112.7558146072583</v>
      </c>
      <c r="D1040" s="287">
        <f t="shared" si="150"/>
        <v>1045.8345646072582</v>
      </c>
      <c r="F1040" s="273">
        <f t="shared" si="151"/>
        <v>3</v>
      </c>
      <c r="H1040" s="273">
        <f t="shared" si="152"/>
        <v>1080</v>
      </c>
      <c r="J1040" s="287">
        <f t="shared" si="153"/>
        <v>-43.308948128701672</v>
      </c>
      <c r="L1040" s="287">
        <f t="shared" si="154"/>
        <v>-147.24418539274166</v>
      </c>
      <c r="M1040" s="344">
        <f t="shared" si="155"/>
        <v>145.83456460725824</v>
      </c>
      <c r="N1040" s="344">
        <f t="shared" si="158"/>
        <v>-43.308948128701672</v>
      </c>
      <c r="Q1040" s="323">
        <f t="shared" si="156"/>
        <v>1045.8345646072582</v>
      </c>
      <c r="R1040" s="287">
        <f t="shared" si="157"/>
        <v>-43.308948128701672</v>
      </c>
      <c r="T1040" s="337"/>
    </row>
    <row r="1041" spans="1:20" x14ac:dyDescent="0.25">
      <c r="A1041" s="273">
        <v>1024</v>
      </c>
      <c r="B1041" s="323">
        <f t="shared" si="159"/>
        <v>1113.7558146072583</v>
      </c>
      <c r="D1041" s="287">
        <f t="shared" ref="D1041:D1104" si="160">B1041-A1041/360*$E$11</f>
        <v>1046.7691479405917</v>
      </c>
      <c r="F1041" s="273">
        <f t="shared" ref="F1041:F1104" si="161">INT(B1041/360)</f>
        <v>3</v>
      </c>
      <c r="H1041" s="273">
        <f t="shared" ref="H1041:H1104" si="162">F1041*360</f>
        <v>1080</v>
      </c>
      <c r="J1041" s="287">
        <f t="shared" ref="J1041:J1104" si="163">SIN(RADIANS(A1041))*$E$7</f>
        <v>-42.811500246742362</v>
      </c>
      <c r="L1041" s="287">
        <f t="shared" ref="L1041:L1104" si="164">B1041-H1041-180</f>
        <v>-146.24418539274166</v>
      </c>
      <c r="M1041" s="344">
        <f t="shared" ref="M1041:M1104" si="165">D1041-INT(D1041/360)*360-180</f>
        <v>146.76914794059167</v>
      </c>
      <c r="N1041" s="344">
        <f t="shared" si="158"/>
        <v>-42.811500246742362</v>
      </c>
      <c r="Q1041" s="323">
        <f t="shared" ref="Q1041:Q1104" si="166">D1041</f>
        <v>1046.7691479405917</v>
      </c>
      <c r="R1041" s="287">
        <f t="shared" ref="R1041:R1104" si="167">N1041</f>
        <v>-42.811500246742362</v>
      </c>
      <c r="T1041" s="337"/>
    </row>
    <row r="1042" spans="1:20" x14ac:dyDescent="0.25">
      <c r="A1042" s="273">
        <v>1025</v>
      </c>
      <c r="B1042" s="323">
        <f t="shared" si="159"/>
        <v>1114.7558146072583</v>
      </c>
      <c r="D1042" s="287">
        <f t="shared" si="160"/>
        <v>1047.7037312739251</v>
      </c>
      <c r="F1042" s="273">
        <f t="shared" si="161"/>
        <v>3</v>
      </c>
      <c r="H1042" s="273">
        <f t="shared" si="162"/>
        <v>1080</v>
      </c>
      <c r="J1042" s="287">
        <f t="shared" si="163"/>
        <v>-42.301011567083577</v>
      </c>
      <c r="L1042" s="287">
        <f t="shared" si="164"/>
        <v>-145.24418539274166</v>
      </c>
      <c r="M1042" s="344">
        <f t="shared" si="165"/>
        <v>147.70373127392509</v>
      </c>
      <c r="N1042" s="344">
        <f t="shared" ref="N1042:N1105" si="168">J1042</f>
        <v>-42.301011567083577</v>
      </c>
      <c r="Q1042" s="323">
        <f t="shared" si="166"/>
        <v>1047.7037312739251</v>
      </c>
      <c r="R1042" s="287">
        <f t="shared" si="167"/>
        <v>-42.301011567083577</v>
      </c>
      <c r="T1042" s="337"/>
    </row>
    <row r="1043" spans="1:20" x14ac:dyDescent="0.25">
      <c r="A1043" s="273">
        <v>1026</v>
      </c>
      <c r="B1043" s="323">
        <f t="shared" ref="B1043:B1106" si="169">$B$17+A1043</f>
        <v>1115.7558146072583</v>
      </c>
      <c r="D1043" s="287">
        <f t="shared" si="160"/>
        <v>1048.6383146072583</v>
      </c>
      <c r="F1043" s="273">
        <f t="shared" si="161"/>
        <v>3</v>
      </c>
      <c r="H1043" s="273">
        <f t="shared" si="162"/>
        <v>1080</v>
      </c>
      <c r="J1043" s="287">
        <f t="shared" si="163"/>
        <v>-41.77763758952225</v>
      </c>
      <c r="L1043" s="287">
        <f t="shared" si="164"/>
        <v>-144.24418539274166</v>
      </c>
      <c r="M1043" s="344">
        <f t="shared" si="165"/>
        <v>148.63831460725828</v>
      </c>
      <c r="N1043" s="344">
        <f t="shared" si="168"/>
        <v>-41.77763758952225</v>
      </c>
      <c r="Q1043" s="323">
        <f t="shared" si="166"/>
        <v>1048.6383146072583</v>
      </c>
      <c r="R1043" s="287">
        <f t="shared" si="167"/>
        <v>-41.77763758952225</v>
      </c>
      <c r="T1043" s="337"/>
    </row>
    <row r="1044" spans="1:20" x14ac:dyDescent="0.25">
      <c r="A1044" s="273">
        <v>1027</v>
      </c>
      <c r="B1044" s="323">
        <f t="shared" si="169"/>
        <v>1116.7558146072583</v>
      </c>
      <c r="D1044" s="287">
        <f t="shared" si="160"/>
        <v>1049.5728979405917</v>
      </c>
      <c r="F1044" s="273">
        <f t="shared" si="161"/>
        <v>3</v>
      </c>
      <c r="H1044" s="273">
        <f t="shared" si="162"/>
        <v>1080</v>
      </c>
      <c r="J1044" s="287">
        <f t="shared" si="163"/>
        <v>-41.241537738842204</v>
      </c>
      <c r="L1044" s="287">
        <f t="shared" si="164"/>
        <v>-143.24418539274166</v>
      </c>
      <c r="M1044" s="344">
        <f t="shared" si="165"/>
        <v>149.5728979405917</v>
      </c>
      <c r="N1044" s="344">
        <f t="shared" si="168"/>
        <v>-41.241537738842204</v>
      </c>
      <c r="Q1044" s="323">
        <f t="shared" si="166"/>
        <v>1049.5728979405917</v>
      </c>
      <c r="R1044" s="287">
        <f t="shared" si="167"/>
        <v>-41.241537738842204</v>
      </c>
      <c r="T1044" s="337"/>
    </row>
    <row r="1045" spans="1:20" x14ac:dyDescent="0.25">
      <c r="A1045" s="273">
        <v>1028</v>
      </c>
      <c r="B1045" s="323">
        <f t="shared" si="169"/>
        <v>1117.7558146072583</v>
      </c>
      <c r="D1045" s="287">
        <f t="shared" si="160"/>
        <v>1050.5074812739249</v>
      </c>
      <c r="F1045" s="273">
        <f t="shared" si="161"/>
        <v>3</v>
      </c>
      <c r="H1045" s="273">
        <f t="shared" si="162"/>
        <v>1080</v>
      </c>
      <c r="J1045" s="287">
        <f t="shared" si="163"/>
        <v>-40.692875316251161</v>
      </c>
      <c r="L1045" s="287">
        <f t="shared" si="164"/>
        <v>-142.24418539274166</v>
      </c>
      <c r="M1045" s="344">
        <f t="shared" si="165"/>
        <v>150.5074812739249</v>
      </c>
      <c r="N1045" s="344">
        <f t="shared" si="168"/>
        <v>-40.692875316251161</v>
      </c>
      <c r="Q1045" s="323">
        <f t="shared" si="166"/>
        <v>1050.5074812739249</v>
      </c>
      <c r="R1045" s="287">
        <f t="shared" si="167"/>
        <v>-40.692875316251161</v>
      </c>
      <c r="T1045" s="337"/>
    </row>
    <row r="1046" spans="1:20" x14ac:dyDescent="0.25">
      <c r="A1046" s="273">
        <v>1029</v>
      </c>
      <c r="B1046" s="323">
        <f t="shared" si="169"/>
        <v>1118.7558146072583</v>
      </c>
      <c r="D1046" s="287">
        <f t="shared" si="160"/>
        <v>1051.4420646072583</v>
      </c>
      <c r="F1046" s="273">
        <f t="shared" si="161"/>
        <v>3</v>
      </c>
      <c r="H1046" s="273">
        <f t="shared" si="162"/>
        <v>1080</v>
      </c>
      <c r="J1046" s="287">
        <f t="shared" si="163"/>
        <v>-40.131817449637929</v>
      </c>
      <c r="L1046" s="287">
        <f t="shared" si="164"/>
        <v>-141.24418539274166</v>
      </c>
      <c r="M1046" s="344">
        <f t="shared" si="165"/>
        <v>151.44206460725832</v>
      </c>
      <c r="N1046" s="344">
        <f t="shared" si="168"/>
        <v>-40.131817449637929</v>
      </c>
      <c r="Q1046" s="323">
        <f t="shared" si="166"/>
        <v>1051.4420646072583</v>
      </c>
      <c r="R1046" s="287">
        <f t="shared" si="167"/>
        <v>-40.131817449637929</v>
      </c>
      <c r="T1046" s="337"/>
    </row>
    <row r="1047" spans="1:20" x14ac:dyDescent="0.25">
      <c r="A1047" s="273">
        <v>1030</v>
      </c>
      <c r="B1047" s="323">
        <f t="shared" si="169"/>
        <v>1119.7558146072583</v>
      </c>
      <c r="D1047" s="287">
        <f t="shared" si="160"/>
        <v>1052.3766479405917</v>
      </c>
      <c r="F1047" s="273">
        <f t="shared" si="161"/>
        <v>3</v>
      </c>
      <c r="H1047" s="273">
        <f t="shared" si="162"/>
        <v>1080</v>
      </c>
      <c r="J1047" s="287">
        <f t="shared" si="163"/>
        <v>-39.558535042664019</v>
      </c>
      <c r="L1047" s="287">
        <f t="shared" si="164"/>
        <v>-140.24418539274166</v>
      </c>
      <c r="M1047" s="344">
        <f t="shared" si="165"/>
        <v>152.37664794059174</v>
      </c>
      <c r="N1047" s="344">
        <f t="shared" si="168"/>
        <v>-39.558535042664019</v>
      </c>
      <c r="Q1047" s="323">
        <f t="shared" si="166"/>
        <v>1052.3766479405917</v>
      </c>
      <c r="R1047" s="287">
        <f t="shared" si="167"/>
        <v>-39.558535042664019</v>
      </c>
      <c r="T1047" s="337"/>
    </row>
    <row r="1048" spans="1:20" x14ac:dyDescent="0.25">
      <c r="A1048" s="273">
        <v>1031</v>
      </c>
      <c r="B1048" s="323">
        <f t="shared" si="169"/>
        <v>1120.7558146072583</v>
      </c>
      <c r="D1048" s="287">
        <f t="shared" si="160"/>
        <v>1053.3112312739249</v>
      </c>
      <c r="F1048" s="273">
        <f t="shared" si="161"/>
        <v>3</v>
      </c>
      <c r="H1048" s="273">
        <f t="shared" si="162"/>
        <v>1080</v>
      </c>
      <c r="J1048" s="287">
        <f t="shared" si="163"/>
        <v>-38.973202722703974</v>
      </c>
      <c r="L1048" s="287">
        <f t="shared" si="164"/>
        <v>-139.24418539274166</v>
      </c>
      <c r="M1048" s="344">
        <f t="shared" si="165"/>
        <v>153.31123127392493</v>
      </c>
      <c r="N1048" s="344">
        <f t="shared" si="168"/>
        <v>-38.973202722703974</v>
      </c>
      <c r="Q1048" s="323">
        <f t="shared" si="166"/>
        <v>1053.3112312739249</v>
      </c>
      <c r="R1048" s="287">
        <f t="shared" si="167"/>
        <v>-38.973202722703974</v>
      </c>
      <c r="T1048" s="337"/>
    </row>
    <row r="1049" spans="1:20" x14ac:dyDescent="0.25">
      <c r="A1049" s="273">
        <v>1032</v>
      </c>
      <c r="B1049" s="323">
        <f t="shared" si="169"/>
        <v>1121.7558146072583</v>
      </c>
      <c r="D1049" s="287">
        <f t="shared" si="160"/>
        <v>1054.2458146072584</v>
      </c>
      <c r="F1049" s="273">
        <f t="shared" si="161"/>
        <v>3</v>
      </c>
      <c r="H1049" s="273">
        <f t="shared" si="162"/>
        <v>1080</v>
      </c>
      <c r="J1049" s="287">
        <f t="shared" si="163"/>
        <v>-38.375998787652705</v>
      </c>
      <c r="L1049" s="287">
        <f t="shared" si="164"/>
        <v>-138.24418539274166</v>
      </c>
      <c r="M1049" s="344">
        <f t="shared" si="165"/>
        <v>154.24581460725835</v>
      </c>
      <c r="N1049" s="344">
        <f t="shared" si="168"/>
        <v>-38.375998787652705</v>
      </c>
      <c r="Q1049" s="323">
        <f t="shared" si="166"/>
        <v>1054.2458146072584</v>
      </c>
      <c r="R1049" s="287">
        <f t="shared" si="167"/>
        <v>-38.375998787652705</v>
      </c>
      <c r="T1049" s="337"/>
    </row>
    <row r="1050" spans="1:20" x14ac:dyDescent="0.25">
      <c r="A1050" s="273">
        <v>1033</v>
      </c>
      <c r="B1050" s="323">
        <f t="shared" si="169"/>
        <v>1122.7558146072583</v>
      </c>
      <c r="D1050" s="287">
        <f t="shared" si="160"/>
        <v>1055.1803979405918</v>
      </c>
      <c r="F1050" s="273">
        <f t="shared" si="161"/>
        <v>3</v>
      </c>
      <c r="H1050" s="273">
        <f t="shared" si="162"/>
        <v>1080</v>
      </c>
      <c r="J1050" s="287">
        <f t="shared" si="163"/>
        <v>-37.767105151613947</v>
      </c>
      <c r="L1050" s="287">
        <f t="shared" si="164"/>
        <v>-137.24418539274166</v>
      </c>
      <c r="M1050" s="344">
        <f t="shared" si="165"/>
        <v>155.18039794059177</v>
      </c>
      <c r="N1050" s="344">
        <f t="shared" si="168"/>
        <v>-37.767105151613947</v>
      </c>
      <c r="Q1050" s="323">
        <f t="shared" si="166"/>
        <v>1055.1803979405918</v>
      </c>
      <c r="R1050" s="287">
        <f t="shared" si="167"/>
        <v>-37.767105151613947</v>
      </c>
      <c r="T1050" s="337"/>
    </row>
    <row r="1051" spans="1:20" x14ac:dyDescent="0.25">
      <c r="A1051" s="273">
        <v>1034</v>
      </c>
      <c r="B1051" s="323">
        <f t="shared" si="169"/>
        <v>1123.7558146072583</v>
      </c>
      <c r="D1051" s="287">
        <f t="shared" si="160"/>
        <v>1056.114981273925</v>
      </c>
      <c r="F1051" s="273">
        <f t="shared" si="161"/>
        <v>3</v>
      </c>
      <c r="H1051" s="273">
        <f t="shared" si="162"/>
        <v>1080</v>
      </c>
      <c r="J1051" s="287">
        <f t="shared" si="163"/>
        <v>-37.146707289487964</v>
      </c>
      <c r="L1051" s="287">
        <f t="shared" si="164"/>
        <v>-136.24418539274166</v>
      </c>
      <c r="M1051" s="344">
        <f t="shared" si="165"/>
        <v>156.11498127392497</v>
      </c>
      <c r="N1051" s="344">
        <f t="shared" si="168"/>
        <v>-37.146707289487964</v>
      </c>
      <c r="Q1051" s="323">
        <f t="shared" si="166"/>
        <v>1056.114981273925</v>
      </c>
      <c r="R1051" s="287">
        <f t="shared" si="167"/>
        <v>-37.146707289487964</v>
      </c>
      <c r="T1051" s="337"/>
    </row>
    <row r="1052" spans="1:20" x14ac:dyDescent="0.25">
      <c r="A1052" s="273">
        <v>1035</v>
      </c>
      <c r="B1052" s="323">
        <f t="shared" si="169"/>
        <v>1124.7558146072583</v>
      </c>
      <c r="D1052" s="287">
        <f t="shared" si="160"/>
        <v>1057.0495646072584</v>
      </c>
      <c r="F1052" s="273">
        <f t="shared" si="161"/>
        <v>3</v>
      </c>
      <c r="H1052" s="273">
        <f t="shared" si="162"/>
        <v>1080</v>
      </c>
      <c r="J1052" s="287">
        <f t="shared" si="163"/>
        <v>-36.514994180473373</v>
      </c>
      <c r="L1052" s="287">
        <f t="shared" si="164"/>
        <v>-135.24418539274166</v>
      </c>
      <c r="M1052" s="344">
        <f t="shared" si="165"/>
        <v>157.04956460725839</v>
      </c>
      <c r="N1052" s="344">
        <f t="shared" si="168"/>
        <v>-36.514994180473373</v>
      </c>
      <c r="Q1052" s="323">
        <f t="shared" si="166"/>
        <v>1057.0495646072584</v>
      </c>
      <c r="R1052" s="287">
        <f t="shared" si="167"/>
        <v>-36.514994180473373</v>
      </c>
      <c r="T1052" s="337"/>
    </row>
    <row r="1053" spans="1:20" x14ac:dyDescent="0.25">
      <c r="A1053" s="273">
        <v>1036</v>
      </c>
      <c r="B1053" s="323">
        <f t="shared" si="169"/>
        <v>1125.7558146072583</v>
      </c>
      <c r="D1053" s="287">
        <f t="shared" si="160"/>
        <v>1057.9841479405916</v>
      </c>
      <c r="F1053" s="273">
        <f t="shared" si="161"/>
        <v>3</v>
      </c>
      <c r="H1053" s="273">
        <f t="shared" si="162"/>
        <v>1080</v>
      </c>
      <c r="J1053" s="287">
        <f t="shared" si="163"/>
        <v>-35.872158250502586</v>
      </c>
      <c r="L1053" s="287">
        <f t="shared" si="164"/>
        <v>-134.24418539274166</v>
      </c>
      <c r="M1053" s="344">
        <f t="shared" si="165"/>
        <v>157.98414794059158</v>
      </c>
      <c r="N1053" s="344">
        <f t="shared" si="168"/>
        <v>-35.872158250502586</v>
      </c>
      <c r="Q1053" s="323">
        <f t="shared" si="166"/>
        <v>1057.9841479405916</v>
      </c>
      <c r="R1053" s="287">
        <f t="shared" si="167"/>
        <v>-35.872158250502586</v>
      </c>
      <c r="T1053" s="337"/>
    </row>
    <row r="1054" spans="1:20" x14ac:dyDescent="0.25">
      <c r="A1054" s="273">
        <v>1037</v>
      </c>
      <c r="B1054" s="323">
        <f t="shared" si="169"/>
        <v>1126.7558146072583</v>
      </c>
      <c r="D1054" s="287">
        <f t="shared" si="160"/>
        <v>1058.918731273925</v>
      </c>
      <c r="F1054" s="273">
        <f t="shared" si="161"/>
        <v>3</v>
      </c>
      <c r="H1054" s="273">
        <f t="shared" si="162"/>
        <v>1080</v>
      </c>
      <c r="J1054" s="287">
        <f t="shared" si="163"/>
        <v>-35.218395313627433</v>
      </c>
      <c r="L1054" s="287">
        <f t="shared" si="164"/>
        <v>-133.24418539274166</v>
      </c>
      <c r="M1054" s="344">
        <f t="shared" si="165"/>
        <v>158.918731273925</v>
      </c>
      <c r="N1054" s="344">
        <f t="shared" si="168"/>
        <v>-35.218395313627433</v>
      </c>
      <c r="Q1054" s="323">
        <f t="shared" si="166"/>
        <v>1058.918731273925</v>
      </c>
      <c r="R1054" s="287">
        <f t="shared" si="167"/>
        <v>-35.218395313627433</v>
      </c>
      <c r="T1054" s="337"/>
    </row>
    <row r="1055" spans="1:20" x14ac:dyDescent="0.25">
      <c r="A1055" s="273">
        <v>1038</v>
      </c>
      <c r="B1055" s="323">
        <f t="shared" si="169"/>
        <v>1127.7558146072583</v>
      </c>
      <c r="D1055" s="287">
        <f t="shared" si="160"/>
        <v>1059.8533146072584</v>
      </c>
      <c r="F1055" s="273">
        <f t="shared" si="161"/>
        <v>3</v>
      </c>
      <c r="H1055" s="273">
        <f t="shared" si="162"/>
        <v>1080</v>
      </c>
      <c r="J1055" s="287">
        <f t="shared" si="163"/>
        <v>-34.553904512371489</v>
      </c>
      <c r="L1055" s="287">
        <f t="shared" si="164"/>
        <v>-132.24418539274166</v>
      </c>
      <c r="M1055" s="344">
        <f t="shared" si="165"/>
        <v>159.85331460725843</v>
      </c>
      <c r="N1055" s="344">
        <f t="shared" si="168"/>
        <v>-34.553904512371489</v>
      </c>
      <c r="Q1055" s="323">
        <f t="shared" si="166"/>
        <v>1059.8533146072584</v>
      </c>
      <c r="R1055" s="287">
        <f t="shared" si="167"/>
        <v>-34.553904512371489</v>
      </c>
      <c r="T1055" s="337"/>
    </row>
    <row r="1056" spans="1:20" x14ac:dyDescent="0.25">
      <c r="A1056" s="273">
        <v>1039</v>
      </c>
      <c r="B1056" s="323">
        <f t="shared" si="169"/>
        <v>1128.7558146072583</v>
      </c>
      <c r="D1056" s="287">
        <f t="shared" si="160"/>
        <v>1060.7878979405916</v>
      </c>
      <c r="F1056" s="273">
        <f t="shared" si="161"/>
        <v>3</v>
      </c>
      <c r="H1056" s="273">
        <f t="shared" si="162"/>
        <v>1080</v>
      </c>
      <c r="J1056" s="287">
        <f t="shared" si="163"/>
        <v>-33.878888257069747</v>
      </c>
      <c r="L1056" s="287">
        <f t="shared" si="164"/>
        <v>-131.24418539274166</v>
      </c>
      <c r="M1056" s="344">
        <f t="shared" si="165"/>
        <v>160.78789794059162</v>
      </c>
      <c r="N1056" s="344">
        <f t="shared" si="168"/>
        <v>-33.878888257069747</v>
      </c>
      <c r="Q1056" s="323">
        <f t="shared" si="166"/>
        <v>1060.7878979405916</v>
      </c>
      <c r="R1056" s="287">
        <f t="shared" si="167"/>
        <v>-33.878888257069747</v>
      </c>
      <c r="T1056" s="337"/>
    </row>
    <row r="1057" spans="1:20" x14ac:dyDescent="0.25">
      <c r="A1057" s="273">
        <v>1040</v>
      </c>
      <c r="B1057" s="323">
        <f t="shared" si="169"/>
        <v>1129.7558146072583</v>
      </c>
      <c r="D1057" s="287">
        <f t="shared" si="160"/>
        <v>1061.722481273925</v>
      </c>
      <c r="F1057" s="273">
        <f t="shared" si="161"/>
        <v>3</v>
      </c>
      <c r="H1057" s="273">
        <f t="shared" si="162"/>
        <v>1080</v>
      </c>
      <c r="J1057" s="287">
        <f t="shared" si="163"/>
        <v>-33.193552164212889</v>
      </c>
      <c r="L1057" s="287">
        <f t="shared" si="164"/>
        <v>-130.24418539274166</v>
      </c>
      <c r="M1057" s="344">
        <f t="shared" si="165"/>
        <v>161.72248127392504</v>
      </c>
      <c r="N1057" s="344">
        <f t="shared" si="168"/>
        <v>-33.193552164212889</v>
      </c>
      <c r="Q1057" s="323">
        <f t="shared" si="166"/>
        <v>1061.722481273925</v>
      </c>
      <c r="R1057" s="287">
        <f t="shared" si="167"/>
        <v>-33.193552164212889</v>
      </c>
      <c r="T1057" s="337"/>
    </row>
    <row r="1058" spans="1:20" x14ac:dyDescent="0.25">
      <c r="A1058" s="273">
        <v>1041</v>
      </c>
      <c r="B1058" s="323">
        <f t="shared" si="169"/>
        <v>1130.7558146072583</v>
      </c>
      <c r="D1058" s="287">
        <f t="shared" si="160"/>
        <v>1062.6570646072582</v>
      </c>
      <c r="F1058" s="273">
        <f t="shared" si="161"/>
        <v>3</v>
      </c>
      <c r="H1058" s="273">
        <f t="shared" si="162"/>
        <v>1080</v>
      </c>
      <c r="J1058" s="287">
        <f t="shared" si="163"/>
        <v>-32.498104993813648</v>
      </c>
      <c r="L1058" s="287">
        <f t="shared" si="164"/>
        <v>-129.24418539274166</v>
      </c>
      <c r="M1058" s="344">
        <f t="shared" si="165"/>
        <v>162.65706460725823</v>
      </c>
      <c r="N1058" s="344">
        <f t="shared" si="168"/>
        <v>-32.498104993813648</v>
      </c>
      <c r="Q1058" s="323">
        <f t="shared" si="166"/>
        <v>1062.6570646072582</v>
      </c>
      <c r="R1058" s="287">
        <f t="shared" si="167"/>
        <v>-32.498104993813648</v>
      </c>
      <c r="T1058" s="337"/>
    </row>
    <row r="1059" spans="1:20" x14ac:dyDescent="0.25">
      <c r="A1059" s="273">
        <v>1042</v>
      </c>
      <c r="B1059" s="323">
        <f t="shared" si="169"/>
        <v>1131.7558146072583</v>
      </c>
      <c r="D1059" s="287">
        <f t="shared" si="160"/>
        <v>1063.5916479405917</v>
      </c>
      <c r="F1059" s="273">
        <f t="shared" si="161"/>
        <v>3</v>
      </c>
      <c r="H1059" s="273">
        <f t="shared" si="162"/>
        <v>1080</v>
      </c>
      <c r="J1059" s="287">
        <f t="shared" si="163"/>
        <v>-31.792758585816937</v>
      </c>
      <c r="L1059" s="287">
        <f t="shared" si="164"/>
        <v>-128.24418539274166</v>
      </c>
      <c r="M1059" s="344">
        <f t="shared" si="165"/>
        <v>163.59164794059166</v>
      </c>
      <c r="N1059" s="344">
        <f t="shared" si="168"/>
        <v>-31.792758585816937</v>
      </c>
      <c r="Q1059" s="323">
        <f t="shared" si="166"/>
        <v>1063.5916479405917</v>
      </c>
      <c r="R1059" s="287">
        <f t="shared" si="167"/>
        <v>-31.792758585816937</v>
      </c>
      <c r="T1059" s="337"/>
    </row>
    <row r="1060" spans="1:20" x14ac:dyDescent="0.25">
      <c r="A1060" s="273">
        <v>1043</v>
      </c>
      <c r="B1060" s="323">
        <f t="shared" si="169"/>
        <v>1132.7558146072583</v>
      </c>
      <c r="D1060" s="287">
        <f t="shared" si="160"/>
        <v>1064.5262312739251</v>
      </c>
      <c r="F1060" s="273">
        <f t="shared" si="161"/>
        <v>3</v>
      </c>
      <c r="H1060" s="273">
        <f t="shared" si="162"/>
        <v>1080</v>
      </c>
      <c r="J1060" s="287">
        <f t="shared" si="163"/>
        <v>-31.077727795571757</v>
      </c>
      <c r="L1060" s="287">
        <f t="shared" si="164"/>
        <v>-127.24418539274166</v>
      </c>
      <c r="M1060" s="344">
        <f t="shared" si="165"/>
        <v>164.52623127392508</v>
      </c>
      <c r="N1060" s="344">
        <f t="shared" si="168"/>
        <v>-31.077727795571757</v>
      </c>
      <c r="Q1060" s="323">
        <f t="shared" si="166"/>
        <v>1064.5262312739251</v>
      </c>
      <c r="R1060" s="287">
        <f t="shared" si="167"/>
        <v>-31.077727795571757</v>
      </c>
      <c r="T1060" s="337"/>
    </row>
    <row r="1061" spans="1:20" x14ac:dyDescent="0.25">
      <c r="A1061" s="273">
        <v>1044</v>
      </c>
      <c r="B1061" s="323">
        <f t="shared" si="169"/>
        <v>1133.7558146072583</v>
      </c>
      <c r="D1061" s="287">
        <f t="shared" si="160"/>
        <v>1065.4608146072583</v>
      </c>
      <c r="F1061" s="273">
        <f t="shared" si="161"/>
        <v>3</v>
      </c>
      <c r="H1061" s="273">
        <f t="shared" si="162"/>
        <v>1080</v>
      </c>
      <c r="J1061" s="287">
        <f t="shared" si="163"/>
        <v>-30.353230428383341</v>
      </c>
      <c r="L1061" s="287">
        <f t="shared" si="164"/>
        <v>-126.24418539274166</v>
      </c>
      <c r="M1061" s="344">
        <f t="shared" si="165"/>
        <v>165.46081460725827</v>
      </c>
      <c r="N1061" s="344">
        <f t="shared" si="168"/>
        <v>-30.353230428383341</v>
      </c>
      <c r="Q1061" s="323">
        <f t="shared" si="166"/>
        <v>1065.4608146072583</v>
      </c>
      <c r="R1061" s="287">
        <f t="shared" si="167"/>
        <v>-30.353230428383341</v>
      </c>
      <c r="T1061" s="337"/>
    </row>
    <row r="1062" spans="1:20" x14ac:dyDescent="0.25">
      <c r="A1062" s="273">
        <v>1045</v>
      </c>
      <c r="B1062" s="323">
        <f t="shared" si="169"/>
        <v>1134.7558146072583</v>
      </c>
      <c r="D1062" s="287">
        <f t="shared" si="160"/>
        <v>1066.3953979405917</v>
      </c>
      <c r="F1062" s="273">
        <f t="shared" si="161"/>
        <v>3</v>
      </c>
      <c r="H1062" s="273">
        <f t="shared" si="162"/>
        <v>1080</v>
      </c>
      <c r="J1062" s="287">
        <f t="shared" si="163"/>
        <v>-29.6194871731681</v>
      </c>
      <c r="L1062" s="287">
        <f t="shared" si="164"/>
        <v>-125.24418539274166</v>
      </c>
      <c r="M1062" s="344">
        <f t="shared" si="165"/>
        <v>166.39539794059169</v>
      </c>
      <c r="N1062" s="344">
        <f t="shared" si="168"/>
        <v>-29.6194871731681</v>
      </c>
      <c r="Q1062" s="323">
        <f t="shared" si="166"/>
        <v>1066.3953979405917</v>
      </c>
      <c r="R1062" s="287">
        <f t="shared" si="167"/>
        <v>-29.6194871731681</v>
      </c>
      <c r="T1062" s="337"/>
    </row>
    <row r="1063" spans="1:20" x14ac:dyDescent="0.25">
      <c r="A1063" s="273">
        <v>1046</v>
      </c>
      <c r="B1063" s="323">
        <f t="shared" si="169"/>
        <v>1135.7558146072583</v>
      </c>
      <c r="D1063" s="287">
        <f t="shared" si="160"/>
        <v>1067.3299812739251</v>
      </c>
      <c r="F1063" s="273">
        <f t="shared" si="161"/>
        <v>3</v>
      </c>
      <c r="H1063" s="273">
        <f t="shared" si="162"/>
        <v>1080</v>
      </c>
      <c r="J1063" s="287">
        <f t="shared" si="163"/>
        <v>-28.876721535229336</v>
      </c>
      <c r="L1063" s="287">
        <f t="shared" si="164"/>
        <v>-124.24418539274166</v>
      </c>
      <c r="M1063" s="344">
        <f t="shared" si="165"/>
        <v>167.32998127392511</v>
      </c>
      <c r="N1063" s="344">
        <f t="shared" si="168"/>
        <v>-28.876721535229336</v>
      </c>
      <c r="Q1063" s="323">
        <f t="shared" si="166"/>
        <v>1067.3299812739251</v>
      </c>
      <c r="R1063" s="287">
        <f t="shared" si="167"/>
        <v>-28.876721535229336</v>
      </c>
      <c r="T1063" s="337"/>
    </row>
    <row r="1064" spans="1:20" x14ac:dyDescent="0.25">
      <c r="A1064" s="273">
        <v>1047</v>
      </c>
      <c r="B1064" s="323">
        <f t="shared" si="169"/>
        <v>1136.7558146072583</v>
      </c>
      <c r="D1064" s="287">
        <f t="shared" si="160"/>
        <v>1068.2645646072583</v>
      </c>
      <c r="F1064" s="273">
        <f t="shared" si="161"/>
        <v>3</v>
      </c>
      <c r="H1064" s="273">
        <f t="shared" si="162"/>
        <v>1080</v>
      </c>
      <c r="J1064" s="287">
        <f t="shared" si="163"/>
        <v>-28.125159768176015</v>
      </c>
      <c r="L1064" s="287">
        <f t="shared" si="164"/>
        <v>-123.24418539274166</v>
      </c>
      <c r="M1064" s="344">
        <f t="shared" si="165"/>
        <v>168.26456460725831</v>
      </c>
      <c r="N1064" s="344">
        <f t="shared" si="168"/>
        <v>-28.125159768176015</v>
      </c>
      <c r="Q1064" s="323">
        <f t="shared" si="166"/>
        <v>1068.2645646072583</v>
      </c>
      <c r="R1064" s="287">
        <f t="shared" si="167"/>
        <v>-28.125159768176015</v>
      </c>
      <c r="T1064" s="337"/>
    </row>
    <row r="1065" spans="1:20" x14ac:dyDescent="0.25">
      <c r="A1065" s="273">
        <v>1048</v>
      </c>
      <c r="B1065" s="323">
        <f t="shared" si="169"/>
        <v>1137.7558146072583</v>
      </c>
      <c r="D1065" s="287">
        <f t="shared" si="160"/>
        <v>1069.1991479405917</v>
      </c>
      <c r="F1065" s="273">
        <f t="shared" si="161"/>
        <v>3</v>
      </c>
      <c r="H1065" s="273">
        <f t="shared" si="162"/>
        <v>1080</v>
      </c>
      <c r="J1065" s="287">
        <f t="shared" si="163"/>
        <v>-27.365030805002771</v>
      </c>
      <c r="L1065" s="287">
        <f t="shared" si="164"/>
        <v>-122.24418539274166</v>
      </c>
      <c r="M1065" s="344">
        <f t="shared" si="165"/>
        <v>169.19914794059173</v>
      </c>
      <c r="N1065" s="344">
        <f t="shared" si="168"/>
        <v>-27.365030805002771</v>
      </c>
      <c r="Q1065" s="323">
        <f t="shared" si="166"/>
        <v>1069.1991479405917</v>
      </c>
      <c r="R1065" s="287">
        <f t="shared" si="167"/>
        <v>-27.365030805002771</v>
      </c>
      <c r="T1065" s="337"/>
    </row>
    <row r="1066" spans="1:20" x14ac:dyDescent="0.25">
      <c r="A1066" s="273">
        <v>1049</v>
      </c>
      <c r="B1066" s="323">
        <f t="shared" si="169"/>
        <v>1138.7558146072583</v>
      </c>
      <c r="D1066" s="287">
        <f t="shared" si="160"/>
        <v>1070.1337312739249</v>
      </c>
      <c r="F1066" s="273">
        <f t="shared" si="161"/>
        <v>3</v>
      </c>
      <c r="H1066" s="273">
        <f t="shared" si="162"/>
        <v>1080</v>
      </c>
      <c r="J1066" s="287">
        <f t="shared" si="163"/>
        <v>-26.596566188355158</v>
      </c>
      <c r="L1066" s="287">
        <f t="shared" si="164"/>
        <v>-121.24418539274166</v>
      </c>
      <c r="M1066" s="344">
        <f t="shared" si="165"/>
        <v>170.13373127392492</v>
      </c>
      <c r="N1066" s="344">
        <f t="shared" si="168"/>
        <v>-26.596566188355158</v>
      </c>
      <c r="Q1066" s="323">
        <f t="shared" si="166"/>
        <v>1070.1337312739249</v>
      </c>
      <c r="R1066" s="287">
        <f t="shared" si="167"/>
        <v>-26.596566188355158</v>
      </c>
      <c r="T1066" s="337"/>
    </row>
    <row r="1067" spans="1:20" x14ac:dyDescent="0.25">
      <c r="A1067" s="273">
        <v>1050</v>
      </c>
      <c r="B1067" s="323">
        <f t="shared" si="169"/>
        <v>1139.7558146072583</v>
      </c>
      <c r="D1067" s="287">
        <f t="shared" si="160"/>
        <v>1071.0683146072583</v>
      </c>
      <c r="F1067" s="273">
        <f t="shared" si="161"/>
        <v>3</v>
      </c>
      <c r="H1067" s="273">
        <f t="shared" si="162"/>
        <v>1080</v>
      </c>
      <c r="J1067" s="287">
        <f t="shared" si="163"/>
        <v>-25.820000000000007</v>
      </c>
      <c r="L1067" s="287">
        <f t="shared" si="164"/>
        <v>-120.24418539274166</v>
      </c>
      <c r="M1067" s="344">
        <f t="shared" si="165"/>
        <v>171.06831460725834</v>
      </c>
      <c r="N1067" s="344">
        <f t="shared" si="168"/>
        <v>-25.820000000000007</v>
      </c>
      <c r="Q1067" s="323">
        <f t="shared" si="166"/>
        <v>1071.0683146072583</v>
      </c>
      <c r="R1067" s="287">
        <f t="shared" si="167"/>
        <v>-25.820000000000007</v>
      </c>
      <c r="T1067" s="337"/>
    </row>
    <row r="1068" spans="1:20" x14ac:dyDescent="0.25">
      <c r="A1068" s="273">
        <v>1051</v>
      </c>
      <c r="B1068" s="323">
        <f t="shared" si="169"/>
        <v>1140.7558146072583</v>
      </c>
      <c r="D1068" s="287">
        <f t="shared" si="160"/>
        <v>1072.0028979405918</v>
      </c>
      <c r="F1068" s="273">
        <f t="shared" si="161"/>
        <v>3</v>
      </c>
      <c r="H1068" s="273">
        <f t="shared" si="162"/>
        <v>1080</v>
      </c>
      <c r="J1068" s="287">
        <f t="shared" si="163"/>
        <v>-25.035568789520902</v>
      </c>
      <c r="L1068" s="287">
        <f t="shared" si="164"/>
        <v>-119.24418539274166</v>
      </c>
      <c r="M1068" s="344">
        <f t="shared" si="165"/>
        <v>172.00289794059177</v>
      </c>
      <c r="N1068" s="344">
        <f t="shared" si="168"/>
        <v>-25.035568789520902</v>
      </c>
      <c r="Q1068" s="323">
        <f t="shared" si="166"/>
        <v>1072.0028979405918</v>
      </c>
      <c r="R1068" s="287">
        <f t="shared" si="167"/>
        <v>-25.035568789520902</v>
      </c>
      <c r="T1068" s="337"/>
    </row>
    <row r="1069" spans="1:20" x14ac:dyDescent="0.25">
      <c r="A1069" s="273">
        <v>1052</v>
      </c>
      <c r="B1069" s="323">
        <f t="shared" si="169"/>
        <v>1141.7558146072583</v>
      </c>
      <c r="D1069" s="287">
        <f t="shared" si="160"/>
        <v>1072.937481273925</v>
      </c>
      <c r="F1069" s="273">
        <f t="shared" si="161"/>
        <v>3</v>
      </c>
      <c r="H1069" s="273">
        <f t="shared" si="162"/>
        <v>1080</v>
      </c>
      <c r="J1069" s="287">
        <f t="shared" si="163"/>
        <v>-24.243511502263342</v>
      </c>
      <c r="L1069" s="287">
        <f t="shared" si="164"/>
        <v>-118.24418539274166</v>
      </c>
      <c r="M1069" s="344">
        <f t="shared" si="165"/>
        <v>172.93748127392496</v>
      </c>
      <c r="N1069" s="344">
        <f t="shared" si="168"/>
        <v>-24.243511502263342</v>
      </c>
      <c r="Q1069" s="323">
        <f t="shared" si="166"/>
        <v>1072.937481273925</v>
      </c>
      <c r="R1069" s="287">
        <f t="shared" si="167"/>
        <v>-24.243511502263342</v>
      </c>
      <c r="T1069" s="337"/>
    </row>
    <row r="1070" spans="1:20" x14ac:dyDescent="0.25">
      <c r="A1070" s="273">
        <v>1053</v>
      </c>
      <c r="B1070" s="323">
        <f t="shared" si="169"/>
        <v>1142.7558146072583</v>
      </c>
      <c r="D1070" s="287">
        <f t="shared" si="160"/>
        <v>1073.8720646072584</v>
      </c>
      <c r="F1070" s="273">
        <f t="shared" si="161"/>
        <v>3</v>
      </c>
      <c r="H1070" s="273">
        <f t="shared" si="162"/>
        <v>1080</v>
      </c>
      <c r="J1070" s="287">
        <f t="shared" si="163"/>
        <v>-23.444069406550188</v>
      </c>
      <c r="L1070" s="287">
        <f t="shared" si="164"/>
        <v>-117.24418539274166</v>
      </c>
      <c r="M1070" s="344">
        <f t="shared" si="165"/>
        <v>173.87206460725838</v>
      </c>
      <c r="N1070" s="344">
        <f t="shared" si="168"/>
        <v>-23.444069406550188</v>
      </c>
      <c r="Q1070" s="323">
        <f t="shared" si="166"/>
        <v>1073.8720646072584</v>
      </c>
      <c r="R1070" s="287">
        <f t="shared" si="167"/>
        <v>-23.444069406550188</v>
      </c>
      <c r="T1070" s="337"/>
    </row>
    <row r="1071" spans="1:20" x14ac:dyDescent="0.25">
      <c r="A1071" s="273">
        <v>1054</v>
      </c>
      <c r="B1071" s="323">
        <f t="shared" si="169"/>
        <v>1143.7558146072583</v>
      </c>
      <c r="D1071" s="287">
        <f t="shared" si="160"/>
        <v>1074.8066479405916</v>
      </c>
      <c r="F1071" s="273">
        <f t="shared" si="161"/>
        <v>3</v>
      </c>
      <c r="H1071" s="273">
        <f t="shared" si="162"/>
        <v>1080</v>
      </c>
      <c r="J1071" s="287">
        <f t="shared" si="163"/>
        <v>-22.637486020188</v>
      </c>
      <c r="L1071" s="287">
        <f t="shared" si="164"/>
        <v>-116.24418539274166</v>
      </c>
      <c r="M1071" s="344">
        <f t="shared" si="165"/>
        <v>174.80664794059157</v>
      </c>
      <c r="N1071" s="344">
        <f t="shared" si="168"/>
        <v>-22.637486020188</v>
      </c>
      <c r="Q1071" s="323">
        <f t="shared" si="166"/>
        <v>1074.8066479405916</v>
      </c>
      <c r="R1071" s="287">
        <f t="shared" si="167"/>
        <v>-22.637486020188</v>
      </c>
      <c r="T1071" s="337"/>
    </row>
    <row r="1072" spans="1:20" x14ac:dyDescent="0.25">
      <c r="A1072" s="273">
        <v>1055</v>
      </c>
      <c r="B1072" s="323">
        <f t="shared" si="169"/>
        <v>1144.7558146072583</v>
      </c>
      <c r="D1072" s="287">
        <f t="shared" si="160"/>
        <v>1075.741231273925</v>
      </c>
      <c r="F1072" s="273">
        <f t="shared" si="161"/>
        <v>3</v>
      </c>
      <c r="H1072" s="273">
        <f t="shared" si="162"/>
        <v>1080</v>
      </c>
      <c r="J1072" s="287">
        <f t="shared" si="163"/>
        <v>-21.824007036289814</v>
      </c>
      <c r="L1072" s="287">
        <f t="shared" si="164"/>
        <v>-115.24418539274166</v>
      </c>
      <c r="M1072" s="344">
        <f t="shared" si="165"/>
        <v>175.741231273925</v>
      </c>
      <c r="N1072" s="344">
        <f t="shared" si="168"/>
        <v>-21.824007036289814</v>
      </c>
      <c r="Q1072" s="323">
        <f t="shared" si="166"/>
        <v>1075.741231273925</v>
      </c>
      <c r="R1072" s="287">
        <f t="shared" si="167"/>
        <v>-21.824007036289814</v>
      </c>
      <c r="T1072" s="337"/>
    </row>
    <row r="1073" spans="1:20" x14ac:dyDescent="0.25">
      <c r="A1073" s="273">
        <v>1056</v>
      </c>
      <c r="B1073" s="323">
        <f t="shared" si="169"/>
        <v>1145.7558146072583</v>
      </c>
      <c r="D1073" s="287">
        <f t="shared" si="160"/>
        <v>1076.6758146072584</v>
      </c>
      <c r="F1073" s="273">
        <f t="shared" si="161"/>
        <v>3</v>
      </c>
      <c r="H1073" s="273">
        <f t="shared" si="162"/>
        <v>1080</v>
      </c>
      <c r="J1073" s="287">
        <f t="shared" si="163"/>
        <v>-21.003880248434299</v>
      </c>
      <c r="L1073" s="287">
        <f t="shared" si="164"/>
        <v>-114.24418539274166</v>
      </c>
      <c r="M1073" s="344">
        <f t="shared" si="165"/>
        <v>176.67581460725842</v>
      </c>
      <c r="N1073" s="344">
        <f t="shared" si="168"/>
        <v>-21.003880248434299</v>
      </c>
      <c r="Q1073" s="323">
        <f t="shared" si="166"/>
        <v>1076.6758146072584</v>
      </c>
      <c r="R1073" s="287">
        <f t="shared" si="167"/>
        <v>-21.003880248434299</v>
      </c>
      <c r="T1073" s="337"/>
    </row>
    <row r="1074" spans="1:20" x14ac:dyDescent="0.25">
      <c r="A1074" s="273">
        <v>1057</v>
      </c>
      <c r="B1074" s="323">
        <f t="shared" si="169"/>
        <v>1146.7558146072583</v>
      </c>
      <c r="D1074" s="287">
        <f t="shared" si="160"/>
        <v>1077.6103979405916</v>
      </c>
      <c r="F1074" s="273">
        <f t="shared" si="161"/>
        <v>3</v>
      </c>
      <c r="H1074" s="273">
        <f t="shared" si="162"/>
        <v>1080</v>
      </c>
      <c r="J1074" s="287">
        <f t="shared" si="163"/>
        <v>-20.177355475186125</v>
      </c>
      <c r="L1074" s="287">
        <f t="shared" si="164"/>
        <v>-113.24418539274166</v>
      </c>
      <c r="M1074" s="344">
        <f t="shared" si="165"/>
        <v>177.61039794059161</v>
      </c>
      <c r="N1074" s="344">
        <f t="shared" si="168"/>
        <v>-20.177355475186125</v>
      </c>
      <c r="Q1074" s="323">
        <f t="shared" si="166"/>
        <v>1077.6103979405916</v>
      </c>
      <c r="R1074" s="287">
        <f t="shared" si="167"/>
        <v>-20.177355475186125</v>
      </c>
      <c r="T1074" s="337"/>
    </row>
    <row r="1075" spans="1:20" x14ac:dyDescent="0.25">
      <c r="A1075" s="273">
        <v>1058</v>
      </c>
      <c r="B1075" s="323">
        <f t="shared" si="169"/>
        <v>1147.7558146072583</v>
      </c>
      <c r="D1075" s="287">
        <f t="shared" si="160"/>
        <v>1078.544981273925</v>
      </c>
      <c r="F1075" s="273">
        <f t="shared" si="161"/>
        <v>3</v>
      </c>
      <c r="H1075" s="273">
        <f t="shared" si="162"/>
        <v>1080</v>
      </c>
      <c r="J1075" s="287">
        <f t="shared" si="163"/>
        <v>-19.344684483997781</v>
      </c>
      <c r="L1075" s="287">
        <f t="shared" si="164"/>
        <v>-112.24418539274166</v>
      </c>
      <c r="M1075" s="344">
        <f t="shared" si="165"/>
        <v>178.54498127392503</v>
      </c>
      <c r="N1075" s="344">
        <f t="shared" si="168"/>
        <v>-19.344684483997781</v>
      </c>
      <c r="Q1075" s="323">
        <f t="shared" si="166"/>
        <v>1078.544981273925</v>
      </c>
      <c r="R1075" s="287">
        <f t="shared" si="167"/>
        <v>-19.344684483997781</v>
      </c>
      <c r="T1075" s="337"/>
    </row>
    <row r="1076" spans="1:20" x14ac:dyDescent="0.25">
      <c r="A1076" s="273">
        <v>1059</v>
      </c>
      <c r="B1076" s="323">
        <f t="shared" si="169"/>
        <v>1148.7558146072583</v>
      </c>
      <c r="D1076" s="287">
        <f t="shared" si="160"/>
        <v>1079.4795646072585</v>
      </c>
      <c r="F1076" s="273">
        <f t="shared" si="161"/>
        <v>3</v>
      </c>
      <c r="H1076" s="273">
        <f t="shared" si="162"/>
        <v>1080</v>
      </c>
      <c r="J1076" s="287">
        <f t="shared" si="163"/>
        <v>-18.506120914519268</v>
      </c>
      <c r="L1076" s="287">
        <f t="shared" si="164"/>
        <v>-111.24418539274166</v>
      </c>
      <c r="M1076" s="344">
        <f t="shared" si="165"/>
        <v>179.47956460725845</v>
      </c>
      <c r="N1076" s="344">
        <f t="shared" si="168"/>
        <v>-18.506120914519268</v>
      </c>
      <c r="Q1076" s="323">
        <f t="shared" si="166"/>
        <v>1079.4795646072585</v>
      </c>
      <c r="R1076" s="287">
        <f t="shared" si="167"/>
        <v>-18.506120914519268</v>
      </c>
      <c r="T1076" s="337"/>
    </row>
    <row r="1077" spans="1:20" x14ac:dyDescent="0.25">
      <c r="A1077" s="273">
        <v>1060</v>
      </c>
      <c r="B1077" s="323">
        <f t="shared" si="169"/>
        <v>1149.7558146072583</v>
      </c>
      <c r="D1077" s="287">
        <f t="shared" si="160"/>
        <v>1080.4141479405916</v>
      </c>
      <c r="F1077" s="273">
        <f t="shared" si="161"/>
        <v>3</v>
      </c>
      <c r="H1077" s="273">
        <f t="shared" si="162"/>
        <v>1080</v>
      </c>
      <c r="J1077" s="287">
        <f t="shared" si="163"/>
        <v>-17.661920201337551</v>
      </c>
      <c r="L1077" s="287">
        <f t="shared" si="164"/>
        <v>-110.24418539274166</v>
      </c>
      <c r="M1077" s="344">
        <f t="shared" si="165"/>
        <v>-179.58585205940835</v>
      </c>
      <c r="N1077" s="344">
        <f t="shared" si="168"/>
        <v>-17.661920201337551</v>
      </c>
      <c r="Q1077" s="323">
        <f t="shared" si="166"/>
        <v>1080.4141479405916</v>
      </c>
      <c r="R1077" s="287">
        <f t="shared" si="167"/>
        <v>-17.661920201337551</v>
      </c>
      <c r="T1077" s="337"/>
    </row>
    <row r="1078" spans="1:20" x14ac:dyDescent="0.25">
      <c r="A1078" s="273">
        <v>1061</v>
      </c>
      <c r="B1078" s="323">
        <f t="shared" si="169"/>
        <v>1150.7558146072583</v>
      </c>
      <c r="D1078" s="287">
        <f t="shared" si="160"/>
        <v>1081.3487312739251</v>
      </c>
      <c r="F1078" s="273">
        <f t="shared" si="161"/>
        <v>3</v>
      </c>
      <c r="H1078" s="273">
        <f t="shared" si="162"/>
        <v>1080</v>
      </c>
      <c r="J1078" s="287">
        <f t="shared" si="163"/>
        <v>-16.812339496167642</v>
      </c>
      <c r="L1078" s="287">
        <f t="shared" si="164"/>
        <v>-109.24418539274166</v>
      </c>
      <c r="M1078" s="344">
        <f t="shared" si="165"/>
        <v>-178.65126872607493</v>
      </c>
      <c r="N1078" s="344">
        <f t="shared" si="168"/>
        <v>-16.812339496167642</v>
      </c>
      <c r="Q1078" s="323">
        <f t="shared" si="166"/>
        <v>1081.3487312739251</v>
      </c>
      <c r="R1078" s="287">
        <f t="shared" si="167"/>
        <v>-16.812339496167642</v>
      </c>
      <c r="T1078" s="337"/>
    </row>
    <row r="1079" spans="1:20" x14ac:dyDescent="0.25">
      <c r="A1079" s="273">
        <v>1062</v>
      </c>
      <c r="B1079" s="323">
        <f t="shared" si="169"/>
        <v>1151.7558146072583</v>
      </c>
      <c r="D1079" s="287">
        <f t="shared" si="160"/>
        <v>1082.2833146072583</v>
      </c>
      <c r="F1079" s="273">
        <f t="shared" si="161"/>
        <v>3</v>
      </c>
      <c r="H1079" s="273">
        <f t="shared" si="162"/>
        <v>1080</v>
      </c>
      <c r="J1079" s="287">
        <f t="shared" si="163"/>
        <v>-15.957637589522232</v>
      </c>
      <c r="L1079" s="287">
        <f t="shared" si="164"/>
        <v>-108.24418539274166</v>
      </c>
      <c r="M1079" s="344">
        <f t="shared" si="165"/>
        <v>-177.71668539274174</v>
      </c>
      <c r="N1079" s="344">
        <f t="shared" si="168"/>
        <v>-15.957637589522232</v>
      </c>
      <c r="Q1079" s="323">
        <f t="shared" si="166"/>
        <v>1082.2833146072583</v>
      </c>
      <c r="R1079" s="287">
        <f t="shared" si="167"/>
        <v>-15.957637589522232</v>
      </c>
      <c r="T1079" s="337"/>
    </row>
    <row r="1080" spans="1:20" x14ac:dyDescent="0.25">
      <c r="A1080" s="273">
        <v>1063</v>
      </c>
      <c r="B1080" s="323">
        <f t="shared" si="169"/>
        <v>1152.7558146072583</v>
      </c>
      <c r="D1080" s="287">
        <f t="shared" si="160"/>
        <v>1083.2178979405917</v>
      </c>
      <c r="F1080" s="273">
        <f t="shared" si="161"/>
        <v>3</v>
      </c>
      <c r="H1080" s="273">
        <f t="shared" si="162"/>
        <v>1080</v>
      </c>
      <c r="J1080" s="287">
        <f t="shared" si="163"/>
        <v>-15.098074831882126</v>
      </c>
      <c r="L1080" s="287">
        <f t="shared" si="164"/>
        <v>-107.24418539274166</v>
      </c>
      <c r="M1080" s="344">
        <f t="shared" si="165"/>
        <v>-176.78210205940832</v>
      </c>
      <c r="N1080" s="344">
        <f t="shared" si="168"/>
        <v>-15.098074831882126</v>
      </c>
      <c r="Q1080" s="323">
        <f t="shared" si="166"/>
        <v>1083.2178979405917</v>
      </c>
      <c r="R1080" s="287">
        <f t="shared" si="167"/>
        <v>-15.098074831882126</v>
      </c>
      <c r="T1080" s="337"/>
    </row>
    <row r="1081" spans="1:20" x14ac:dyDescent="0.25">
      <c r="A1081" s="273">
        <v>1064</v>
      </c>
      <c r="B1081" s="323">
        <f t="shared" si="169"/>
        <v>1153.7558146072583</v>
      </c>
      <c r="D1081" s="287">
        <f t="shared" si="160"/>
        <v>1084.1524812739251</v>
      </c>
      <c r="F1081" s="273">
        <f t="shared" si="161"/>
        <v>3</v>
      </c>
      <c r="H1081" s="273">
        <f t="shared" si="162"/>
        <v>1080</v>
      </c>
      <c r="J1081" s="287">
        <f t="shared" si="163"/>
        <v>-14.233913054389895</v>
      </c>
      <c r="L1081" s="287">
        <f t="shared" si="164"/>
        <v>-106.24418539274166</v>
      </c>
      <c r="M1081" s="344">
        <f t="shared" si="165"/>
        <v>-175.8475187260749</v>
      </c>
      <c r="N1081" s="344">
        <f t="shared" si="168"/>
        <v>-14.233913054389895</v>
      </c>
      <c r="Q1081" s="323">
        <f t="shared" si="166"/>
        <v>1084.1524812739251</v>
      </c>
      <c r="R1081" s="287">
        <f t="shared" si="167"/>
        <v>-14.233913054389895</v>
      </c>
      <c r="T1081" s="337"/>
    </row>
    <row r="1082" spans="1:20" x14ac:dyDescent="0.25">
      <c r="A1082" s="273">
        <v>1065</v>
      </c>
      <c r="B1082" s="323">
        <f t="shared" si="169"/>
        <v>1154.7558146072583</v>
      </c>
      <c r="D1082" s="287">
        <f t="shared" si="160"/>
        <v>1085.0870646072583</v>
      </c>
      <c r="F1082" s="273">
        <f t="shared" si="161"/>
        <v>3</v>
      </c>
      <c r="H1082" s="273">
        <f t="shared" si="162"/>
        <v>1080</v>
      </c>
      <c r="J1082" s="287">
        <f t="shared" si="163"/>
        <v>-13.365415489094104</v>
      </c>
      <c r="L1082" s="287">
        <f t="shared" si="164"/>
        <v>-105.24418539274166</v>
      </c>
      <c r="M1082" s="344">
        <f t="shared" si="165"/>
        <v>-174.9129353927417</v>
      </c>
      <c r="N1082" s="344">
        <f t="shared" si="168"/>
        <v>-13.365415489094104</v>
      </c>
      <c r="Q1082" s="323">
        <f t="shared" si="166"/>
        <v>1085.0870646072583</v>
      </c>
      <c r="R1082" s="287">
        <f t="shared" si="167"/>
        <v>-13.365415489094104</v>
      </c>
      <c r="T1082" s="337"/>
    </row>
    <row r="1083" spans="1:20" x14ac:dyDescent="0.25">
      <c r="A1083" s="273">
        <v>1066</v>
      </c>
      <c r="B1083" s="323">
        <f t="shared" si="169"/>
        <v>1155.7558146072583</v>
      </c>
      <c r="D1083" s="287">
        <f t="shared" si="160"/>
        <v>1086.0216479405917</v>
      </c>
      <c r="F1083" s="273">
        <f t="shared" si="161"/>
        <v>3</v>
      </c>
      <c r="H1083" s="273">
        <f t="shared" si="162"/>
        <v>1080</v>
      </c>
      <c r="J1083" s="287">
        <f t="shared" si="163"/>
        <v>-12.492846688766829</v>
      </c>
      <c r="L1083" s="287">
        <f t="shared" si="164"/>
        <v>-104.24418539274166</v>
      </c>
      <c r="M1083" s="344">
        <f t="shared" si="165"/>
        <v>-173.97835205940828</v>
      </c>
      <c r="N1083" s="344">
        <f t="shared" si="168"/>
        <v>-12.492846688766829</v>
      </c>
      <c r="Q1083" s="323">
        <f t="shared" si="166"/>
        <v>1086.0216479405917</v>
      </c>
      <c r="R1083" s="287">
        <f t="shared" si="167"/>
        <v>-12.492846688766829</v>
      </c>
      <c r="T1083" s="293"/>
    </row>
    <row r="1084" spans="1:20" x14ac:dyDescent="0.25">
      <c r="A1084" s="273">
        <v>1067</v>
      </c>
      <c r="B1084" s="323">
        <f t="shared" si="169"/>
        <v>1156.7558146072583</v>
      </c>
      <c r="D1084" s="287">
        <f t="shared" si="160"/>
        <v>1086.9562312739249</v>
      </c>
      <c r="F1084" s="273">
        <f t="shared" si="161"/>
        <v>3</v>
      </c>
      <c r="H1084" s="273">
        <f t="shared" si="162"/>
        <v>1080</v>
      </c>
      <c r="J1084" s="287">
        <f t="shared" si="163"/>
        <v>-11.61647244631723</v>
      </c>
      <c r="L1084" s="287">
        <f t="shared" si="164"/>
        <v>-103.24418539274166</v>
      </c>
      <c r="M1084" s="344">
        <f t="shared" si="165"/>
        <v>-173.04376872607509</v>
      </c>
      <c r="N1084" s="344">
        <f t="shared" si="168"/>
        <v>-11.61647244631723</v>
      </c>
      <c r="Q1084" s="323">
        <f t="shared" si="166"/>
        <v>1086.9562312739249</v>
      </c>
      <c r="R1084" s="287">
        <f t="shared" si="167"/>
        <v>-11.61647244631723</v>
      </c>
      <c r="T1084" s="293"/>
    </row>
    <row r="1085" spans="1:20" x14ac:dyDescent="0.25">
      <c r="A1085" s="273">
        <v>1068</v>
      </c>
      <c r="B1085" s="323">
        <f t="shared" si="169"/>
        <v>1157.7558146072583</v>
      </c>
      <c r="D1085" s="287">
        <f t="shared" si="160"/>
        <v>1087.8908146072583</v>
      </c>
      <c r="F1085" s="273">
        <f t="shared" si="161"/>
        <v>3</v>
      </c>
      <c r="H1085" s="273">
        <f t="shared" si="162"/>
        <v>1080</v>
      </c>
      <c r="J1085" s="287">
        <f t="shared" si="163"/>
        <v>-10.736559713829189</v>
      </c>
      <c r="L1085" s="287">
        <f t="shared" si="164"/>
        <v>-102.24418539274166</v>
      </c>
      <c r="M1085" s="344">
        <f t="shared" si="165"/>
        <v>-172.10918539274167</v>
      </c>
      <c r="N1085" s="344">
        <f t="shared" si="168"/>
        <v>-10.736559713829189</v>
      </c>
      <c r="Q1085" s="323">
        <f t="shared" si="166"/>
        <v>1087.8908146072583</v>
      </c>
      <c r="R1085" s="287">
        <f t="shared" si="167"/>
        <v>-10.736559713829189</v>
      </c>
      <c r="T1085" s="293"/>
    </row>
    <row r="1086" spans="1:20" x14ac:dyDescent="0.25">
      <c r="A1086" s="273">
        <v>1069</v>
      </c>
      <c r="B1086" s="323">
        <f t="shared" si="169"/>
        <v>1158.7558146072583</v>
      </c>
      <c r="D1086" s="287">
        <f t="shared" si="160"/>
        <v>1088.8253979405918</v>
      </c>
      <c r="F1086" s="273">
        <f t="shared" si="161"/>
        <v>3</v>
      </c>
      <c r="H1086" s="273">
        <f t="shared" si="162"/>
        <v>1080</v>
      </c>
      <c r="J1086" s="287">
        <f t="shared" si="163"/>
        <v>-9.8533765212447459</v>
      </c>
      <c r="L1086" s="287">
        <f t="shared" si="164"/>
        <v>-101.24418539274166</v>
      </c>
      <c r="M1086" s="344">
        <f t="shared" si="165"/>
        <v>-171.17460205940824</v>
      </c>
      <c r="N1086" s="344">
        <f t="shared" si="168"/>
        <v>-9.8533765212447459</v>
      </c>
      <c r="Q1086" s="323">
        <f t="shared" si="166"/>
        <v>1088.8253979405918</v>
      </c>
      <c r="R1086" s="287">
        <f t="shared" si="167"/>
        <v>-9.8533765212447459</v>
      </c>
      <c r="T1086" s="293"/>
    </row>
    <row r="1087" spans="1:20" x14ac:dyDescent="0.25">
      <c r="A1087" s="273">
        <v>1070</v>
      </c>
      <c r="B1087" s="323">
        <f t="shared" si="169"/>
        <v>1159.7558146072583</v>
      </c>
      <c r="D1087" s="287">
        <f t="shared" si="160"/>
        <v>1089.759981273925</v>
      </c>
      <c r="F1087" s="273">
        <f t="shared" si="161"/>
        <v>3</v>
      </c>
      <c r="H1087" s="273">
        <f t="shared" si="162"/>
        <v>1080</v>
      </c>
      <c r="J1087" s="287">
        <f t="shared" si="163"/>
        <v>-8.96719189472031</v>
      </c>
      <c r="L1087" s="287">
        <f t="shared" si="164"/>
        <v>-100.24418539274166</v>
      </c>
      <c r="M1087" s="344">
        <f t="shared" si="165"/>
        <v>-170.24001872607505</v>
      </c>
      <c r="N1087" s="344">
        <f t="shared" si="168"/>
        <v>-8.96719189472031</v>
      </c>
      <c r="Q1087" s="323">
        <f t="shared" si="166"/>
        <v>1089.759981273925</v>
      </c>
      <c r="R1087" s="287">
        <f t="shared" si="167"/>
        <v>-8.96719189472031</v>
      </c>
      <c r="T1087" s="293"/>
    </row>
    <row r="1088" spans="1:20" x14ac:dyDescent="0.25">
      <c r="A1088" s="273">
        <v>1071</v>
      </c>
      <c r="B1088" s="323">
        <f t="shared" si="169"/>
        <v>1160.7558146072583</v>
      </c>
      <c r="D1088" s="287">
        <f t="shared" si="160"/>
        <v>1090.6945646072584</v>
      </c>
      <c r="F1088" s="273">
        <f t="shared" si="161"/>
        <v>3</v>
      </c>
      <c r="H1088" s="273">
        <f t="shared" si="162"/>
        <v>1080</v>
      </c>
      <c r="J1088" s="287">
        <f t="shared" si="163"/>
        <v>-8.0782757746776053</v>
      </c>
      <c r="L1088" s="287">
        <f t="shared" si="164"/>
        <v>-99.244185392741656</v>
      </c>
      <c r="M1088" s="344">
        <f t="shared" si="165"/>
        <v>-169.30543539274163</v>
      </c>
      <c r="N1088" s="344">
        <f t="shared" si="168"/>
        <v>-8.0782757746776053</v>
      </c>
      <c r="Q1088" s="323">
        <f t="shared" si="166"/>
        <v>1090.6945646072584</v>
      </c>
      <c r="R1088" s="287">
        <f t="shared" si="167"/>
        <v>-8.0782757746776053</v>
      </c>
      <c r="T1088" s="293"/>
    </row>
    <row r="1089" spans="1:20" x14ac:dyDescent="0.25">
      <c r="A1089" s="273">
        <v>1072</v>
      </c>
      <c r="B1089" s="323">
        <f t="shared" si="169"/>
        <v>1161.7558146072583</v>
      </c>
      <c r="D1089" s="287">
        <f t="shared" si="160"/>
        <v>1091.6291479405918</v>
      </c>
      <c r="F1089" s="273">
        <f t="shared" si="161"/>
        <v>3</v>
      </c>
      <c r="H1089" s="273">
        <f t="shared" si="162"/>
        <v>1080</v>
      </c>
      <c r="J1089" s="287">
        <f t="shared" si="163"/>
        <v>-7.1868989335777362</v>
      </c>
      <c r="L1089" s="287">
        <f t="shared" si="164"/>
        <v>-98.244185392741656</v>
      </c>
      <c r="M1089" s="344">
        <f t="shared" si="165"/>
        <v>-168.37085205940821</v>
      </c>
      <c r="N1089" s="344">
        <f t="shared" si="168"/>
        <v>-7.1868989335777362</v>
      </c>
      <c r="Q1089" s="323">
        <f t="shared" si="166"/>
        <v>1091.6291479405918</v>
      </c>
      <c r="R1089" s="287">
        <f t="shared" si="167"/>
        <v>-7.1868989335777362</v>
      </c>
      <c r="T1089" s="293"/>
    </row>
    <row r="1090" spans="1:20" x14ac:dyDescent="0.25">
      <c r="A1090" s="273">
        <v>1073</v>
      </c>
      <c r="B1090" s="323">
        <f t="shared" si="169"/>
        <v>1162.7558146072583</v>
      </c>
      <c r="D1090" s="287">
        <f t="shared" si="160"/>
        <v>1092.563731273925</v>
      </c>
      <c r="F1090" s="273">
        <f t="shared" si="161"/>
        <v>3</v>
      </c>
      <c r="H1090" s="273">
        <f t="shared" si="162"/>
        <v>1080</v>
      </c>
      <c r="J1090" s="287">
        <f t="shared" si="163"/>
        <v>-6.2933328934418276</v>
      </c>
      <c r="L1090" s="287">
        <f t="shared" si="164"/>
        <v>-97.244185392741656</v>
      </c>
      <c r="M1090" s="344">
        <f t="shared" si="165"/>
        <v>-167.43626872607501</v>
      </c>
      <c r="N1090" s="344">
        <f t="shared" si="168"/>
        <v>-6.2933328934418276</v>
      </c>
      <c r="Q1090" s="323">
        <f t="shared" si="166"/>
        <v>1092.563731273925</v>
      </c>
      <c r="R1090" s="287">
        <f t="shared" si="167"/>
        <v>-6.2933328934418276</v>
      </c>
      <c r="T1090" s="293"/>
    </row>
    <row r="1091" spans="1:20" x14ac:dyDescent="0.25">
      <c r="A1091" s="273">
        <v>1074</v>
      </c>
      <c r="B1091" s="323">
        <f t="shared" si="169"/>
        <v>1163.7558146072583</v>
      </c>
      <c r="D1091" s="287">
        <f t="shared" si="160"/>
        <v>1093.4983146072584</v>
      </c>
      <c r="F1091" s="273">
        <f t="shared" si="161"/>
        <v>3</v>
      </c>
      <c r="H1091" s="273">
        <f t="shared" si="162"/>
        <v>1080</v>
      </c>
      <c r="J1091" s="287">
        <f t="shared" si="163"/>
        <v>-5.3978498431416932</v>
      </c>
      <c r="L1091" s="287">
        <f t="shared" si="164"/>
        <v>-96.244185392741656</v>
      </c>
      <c r="M1091" s="344">
        <f t="shared" si="165"/>
        <v>-166.50168539274159</v>
      </c>
      <c r="N1091" s="344">
        <f t="shared" si="168"/>
        <v>-5.3978498431416932</v>
      </c>
      <c r="Q1091" s="323">
        <f t="shared" si="166"/>
        <v>1093.4983146072584</v>
      </c>
      <c r="R1091" s="287">
        <f t="shared" si="167"/>
        <v>-5.3978498431416932</v>
      </c>
      <c r="T1091" s="293"/>
    </row>
    <row r="1092" spans="1:20" x14ac:dyDescent="0.25">
      <c r="A1092" s="273">
        <v>1075</v>
      </c>
      <c r="B1092" s="323">
        <f t="shared" si="169"/>
        <v>1164.7558146072583</v>
      </c>
      <c r="D1092" s="287">
        <f t="shared" si="160"/>
        <v>1094.4328979405916</v>
      </c>
      <c r="F1092" s="273">
        <f t="shared" si="161"/>
        <v>3</v>
      </c>
      <c r="H1092" s="273">
        <f t="shared" si="162"/>
        <v>1080</v>
      </c>
      <c r="J1092" s="287">
        <f t="shared" si="163"/>
        <v>-4.5007225554890091</v>
      </c>
      <c r="L1092" s="287">
        <f t="shared" si="164"/>
        <v>-95.244185392741656</v>
      </c>
      <c r="M1092" s="344">
        <f t="shared" si="165"/>
        <v>-165.5671020594084</v>
      </c>
      <c r="N1092" s="344">
        <f t="shared" si="168"/>
        <v>-4.5007225554890091</v>
      </c>
      <c r="Q1092" s="323">
        <f t="shared" si="166"/>
        <v>1094.4328979405916</v>
      </c>
      <c r="R1092" s="287">
        <f t="shared" si="167"/>
        <v>-4.5007225554890091</v>
      </c>
      <c r="T1092" s="293"/>
    </row>
    <row r="1093" spans="1:20" x14ac:dyDescent="0.25">
      <c r="A1093" s="273">
        <v>1076</v>
      </c>
      <c r="B1093" s="323">
        <f t="shared" si="169"/>
        <v>1165.7558146072583</v>
      </c>
      <c r="D1093" s="287">
        <f t="shared" si="160"/>
        <v>1095.367481273925</v>
      </c>
      <c r="F1093" s="273">
        <f t="shared" si="161"/>
        <v>3</v>
      </c>
      <c r="H1093" s="273">
        <f t="shared" si="162"/>
        <v>1080</v>
      </c>
      <c r="J1093" s="287">
        <f t="shared" si="163"/>
        <v>-3.602224304146628</v>
      </c>
      <c r="L1093" s="287">
        <f t="shared" si="164"/>
        <v>-94.244185392741656</v>
      </c>
      <c r="M1093" s="344">
        <f t="shared" si="165"/>
        <v>-164.63251872607498</v>
      </c>
      <c r="N1093" s="344">
        <f t="shared" si="168"/>
        <v>-3.602224304146628</v>
      </c>
      <c r="Q1093" s="323">
        <f t="shared" si="166"/>
        <v>1095.367481273925</v>
      </c>
      <c r="R1093" s="287">
        <f t="shared" si="167"/>
        <v>-3.602224304146628</v>
      </c>
      <c r="T1093" s="293"/>
    </row>
    <row r="1094" spans="1:20" x14ac:dyDescent="0.25">
      <c r="A1094" s="273">
        <v>1077</v>
      </c>
      <c r="B1094" s="323">
        <f t="shared" si="169"/>
        <v>1166.7558146072583</v>
      </c>
      <c r="D1094" s="287">
        <f t="shared" si="160"/>
        <v>1096.3020646072584</v>
      </c>
      <c r="F1094" s="273">
        <f t="shared" si="161"/>
        <v>3</v>
      </c>
      <c r="H1094" s="273">
        <f t="shared" si="162"/>
        <v>1080</v>
      </c>
      <c r="J1094" s="287">
        <f t="shared" si="163"/>
        <v>-2.7026287803856728</v>
      </c>
      <c r="L1094" s="287">
        <f t="shared" si="164"/>
        <v>-93.244185392741656</v>
      </c>
      <c r="M1094" s="344">
        <f t="shared" si="165"/>
        <v>-163.69793539274156</v>
      </c>
      <c r="N1094" s="344">
        <f t="shared" si="168"/>
        <v>-2.7026287803856728</v>
      </c>
      <c r="Q1094" s="323">
        <f t="shared" si="166"/>
        <v>1096.3020646072584</v>
      </c>
      <c r="R1094" s="287">
        <f t="shared" si="167"/>
        <v>-2.7026287803856728</v>
      </c>
      <c r="T1094" s="293"/>
    </row>
    <row r="1095" spans="1:20" x14ac:dyDescent="0.25">
      <c r="A1095" s="273">
        <v>1078</v>
      </c>
      <c r="B1095" s="323">
        <f t="shared" si="169"/>
        <v>1167.7558146072583</v>
      </c>
      <c r="D1095" s="287">
        <f t="shared" si="160"/>
        <v>1097.2366479405916</v>
      </c>
      <c r="F1095" s="273">
        <f t="shared" si="161"/>
        <v>3</v>
      </c>
      <c r="H1095" s="273">
        <f t="shared" si="162"/>
        <v>1080</v>
      </c>
      <c r="J1095" s="287">
        <f t="shared" si="163"/>
        <v>-1.8022100097170759</v>
      </c>
      <c r="L1095" s="287">
        <f t="shared" si="164"/>
        <v>-92.244185392741656</v>
      </c>
      <c r="M1095" s="344">
        <f t="shared" si="165"/>
        <v>-162.76335205940836</v>
      </c>
      <c r="N1095" s="344">
        <f t="shared" si="168"/>
        <v>-1.8022100097170759</v>
      </c>
      <c r="Q1095" s="323">
        <f t="shared" si="166"/>
        <v>1097.2366479405916</v>
      </c>
      <c r="R1095" s="287">
        <f t="shared" si="167"/>
        <v>-1.8022100097170759</v>
      </c>
      <c r="T1095" s="293"/>
    </row>
    <row r="1096" spans="1:20" x14ac:dyDescent="0.25">
      <c r="A1096" s="273">
        <v>1079</v>
      </c>
      <c r="B1096" s="323">
        <f t="shared" si="169"/>
        <v>1168.7558146072583</v>
      </c>
      <c r="D1096" s="287">
        <f t="shared" si="160"/>
        <v>1098.1712312739251</v>
      </c>
      <c r="F1096" s="273">
        <f t="shared" si="161"/>
        <v>3</v>
      </c>
      <c r="H1096" s="273">
        <f t="shared" si="162"/>
        <v>1080</v>
      </c>
      <c r="J1096" s="287">
        <f t="shared" si="163"/>
        <v>-0.90124226842130251</v>
      </c>
      <c r="L1096" s="287">
        <f t="shared" si="164"/>
        <v>-91.244185392741656</v>
      </c>
      <c r="M1096" s="344">
        <f t="shared" si="165"/>
        <v>-161.82876872607494</v>
      </c>
      <c r="N1096" s="344">
        <f t="shared" si="168"/>
        <v>-0.90124226842130251</v>
      </c>
      <c r="Q1096" s="323">
        <f t="shared" si="166"/>
        <v>1098.1712312739251</v>
      </c>
      <c r="R1096" s="287">
        <f t="shared" si="167"/>
        <v>-0.90124226842130251</v>
      </c>
      <c r="T1096" s="293"/>
    </row>
    <row r="1097" spans="1:20" x14ac:dyDescent="0.25">
      <c r="A1097" s="273">
        <v>1080</v>
      </c>
      <c r="B1097" s="323">
        <f t="shared" si="169"/>
        <v>1169.7558146072583</v>
      </c>
      <c r="D1097" s="287">
        <f t="shared" si="160"/>
        <v>1099.1058146072583</v>
      </c>
      <c r="F1097" s="273">
        <f t="shared" si="161"/>
        <v>3</v>
      </c>
      <c r="H1097" s="273">
        <f t="shared" si="162"/>
        <v>1080</v>
      </c>
      <c r="J1097" s="287">
        <f t="shared" si="163"/>
        <v>-3.7959999726888684E-14</v>
      </c>
      <c r="L1097" s="287">
        <f t="shared" si="164"/>
        <v>-90.244185392741656</v>
      </c>
      <c r="M1097" s="344">
        <f t="shared" si="165"/>
        <v>-160.89418539274175</v>
      </c>
      <c r="N1097" s="344">
        <f t="shared" si="168"/>
        <v>-3.7959999726888684E-14</v>
      </c>
      <c r="Q1097" s="323">
        <f t="shared" si="166"/>
        <v>1099.1058146072583</v>
      </c>
      <c r="R1097" s="287">
        <f t="shared" si="167"/>
        <v>-3.7959999726888684E-14</v>
      </c>
      <c r="T1097" s="293"/>
    </row>
    <row r="1098" spans="1:20" x14ac:dyDescent="0.25">
      <c r="A1098" s="273">
        <v>1081</v>
      </c>
      <c r="B1098" s="323">
        <f t="shared" si="169"/>
        <v>1170.7558146072583</v>
      </c>
      <c r="D1098" s="287">
        <f t="shared" si="160"/>
        <v>1100.0403979405917</v>
      </c>
      <c r="F1098" s="273">
        <f t="shared" si="161"/>
        <v>3</v>
      </c>
      <c r="H1098" s="273">
        <f t="shared" si="162"/>
        <v>1080</v>
      </c>
      <c r="J1098" s="287">
        <f t="shared" si="163"/>
        <v>0.90124226842122646</v>
      </c>
      <c r="L1098" s="287">
        <f t="shared" si="164"/>
        <v>-89.244185392741656</v>
      </c>
      <c r="M1098" s="344">
        <f t="shared" si="165"/>
        <v>-159.95960205940833</v>
      </c>
      <c r="N1098" s="344">
        <f t="shared" si="168"/>
        <v>0.90124226842122646</v>
      </c>
      <c r="Q1098" s="323">
        <f t="shared" si="166"/>
        <v>1100.0403979405917</v>
      </c>
      <c r="R1098" s="287">
        <f t="shared" si="167"/>
        <v>0.90124226842122646</v>
      </c>
      <c r="T1098" s="293"/>
    </row>
    <row r="1099" spans="1:20" x14ac:dyDescent="0.25">
      <c r="A1099" s="273">
        <v>1082</v>
      </c>
      <c r="B1099" s="323">
        <f t="shared" si="169"/>
        <v>1171.7558146072583</v>
      </c>
      <c r="D1099" s="287">
        <f t="shared" si="160"/>
        <v>1100.9749812739251</v>
      </c>
      <c r="F1099" s="273">
        <f t="shared" si="161"/>
        <v>3</v>
      </c>
      <c r="H1099" s="273">
        <f t="shared" si="162"/>
        <v>1080</v>
      </c>
      <c r="J1099" s="287">
        <f t="shared" si="163"/>
        <v>1.8022100097171834</v>
      </c>
      <c r="L1099" s="287">
        <f t="shared" si="164"/>
        <v>-88.244185392741656</v>
      </c>
      <c r="M1099" s="344">
        <f t="shared" si="165"/>
        <v>-159.0250187260749</v>
      </c>
      <c r="N1099" s="344">
        <f t="shared" si="168"/>
        <v>1.8022100097171834</v>
      </c>
      <c r="Q1099" s="323">
        <f t="shared" si="166"/>
        <v>1100.9749812739251</v>
      </c>
      <c r="R1099" s="287">
        <f t="shared" si="167"/>
        <v>1.8022100097171834</v>
      </c>
      <c r="T1099" s="293"/>
    </row>
    <row r="1100" spans="1:20" x14ac:dyDescent="0.25">
      <c r="A1100" s="273">
        <v>1083</v>
      </c>
      <c r="B1100" s="323">
        <f t="shared" si="169"/>
        <v>1172.7558146072583</v>
      </c>
      <c r="D1100" s="287">
        <f t="shared" si="160"/>
        <v>1101.9095646072583</v>
      </c>
      <c r="F1100" s="273">
        <f t="shared" si="161"/>
        <v>3</v>
      </c>
      <c r="H1100" s="273">
        <f t="shared" si="162"/>
        <v>1080</v>
      </c>
      <c r="J1100" s="287">
        <f t="shared" si="163"/>
        <v>2.7026287803855968</v>
      </c>
      <c r="L1100" s="287">
        <f t="shared" si="164"/>
        <v>-87.244185392741656</v>
      </c>
      <c r="M1100" s="344">
        <f t="shared" si="165"/>
        <v>-158.09043539274171</v>
      </c>
      <c r="N1100" s="344">
        <f t="shared" si="168"/>
        <v>2.7026287803855968</v>
      </c>
      <c r="Q1100" s="323">
        <f t="shared" si="166"/>
        <v>1101.9095646072583</v>
      </c>
      <c r="R1100" s="287">
        <f t="shared" si="167"/>
        <v>2.7026287803855968</v>
      </c>
      <c r="T1100" s="293"/>
    </row>
    <row r="1101" spans="1:20" x14ac:dyDescent="0.25">
      <c r="A1101" s="273">
        <v>1084</v>
      </c>
      <c r="B1101" s="323">
        <f t="shared" si="169"/>
        <v>1173.7558146072583</v>
      </c>
      <c r="D1101" s="287">
        <f t="shared" si="160"/>
        <v>1102.8441479405917</v>
      </c>
      <c r="F1101" s="273">
        <f t="shared" si="161"/>
        <v>3</v>
      </c>
      <c r="H1101" s="273">
        <f t="shared" si="162"/>
        <v>1080</v>
      </c>
      <c r="J1101" s="287">
        <f t="shared" si="163"/>
        <v>3.602224304146552</v>
      </c>
      <c r="L1101" s="287">
        <f t="shared" si="164"/>
        <v>-86.244185392741656</v>
      </c>
      <c r="M1101" s="344">
        <f t="shared" si="165"/>
        <v>-157.15585205940829</v>
      </c>
      <c r="N1101" s="344">
        <f t="shared" si="168"/>
        <v>3.602224304146552</v>
      </c>
      <c r="Q1101" s="323">
        <f t="shared" si="166"/>
        <v>1102.8441479405917</v>
      </c>
      <c r="R1101" s="287">
        <f t="shared" si="167"/>
        <v>3.602224304146552</v>
      </c>
      <c r="T1101" s="293"/>
    </row>
    <row r="1102" spans="1:20" x14ac:dyDescent="0.25">
      <c r="A1102" s="273">
        <v>1085</v>
      </c>
      <c r="B1102" s="323">
        <f t="shared" si="169"/>
        <v>1174.7558146072583</v>
      </c>
      <c r="D1102" s="287">
        <f t="shared" si="160"/>
        <v>1103.7787312739249</v>
      </c>
      <c r="F1102" s="273">
        <f t="shared" si="161"/>
        <v>3</v>
      </c>
      <c r="H1102" s="273">
        <f t="shared" si="162"/>
        <v>1080</v>
      </c>
      <c r="J1102" s="287">
        <f t="shared" si="163"/>
        <v>4.5007225554891166</v>
      </c>
      <c r="L1102" s="287">
        <f t="shared" si="164"/>
        <v>-85.244185392741656</v>
      </c>
      <c r="M1102" s="344">
        <f t="shared" si="165"/>
        <v>-156.2212687260751</v>
      </c>
      <c r="N1102" s="344">
        <f t="shared" si="168"/>
        <v>4.5007225554891166</v>
      </c>
      <c r="Q1102" s="323">
        <f t="shared" si="166"/>
        <v>1103.7787312739249</v>
      </c>
      <c r="R1102" s="287">
        <f t="shared" si="167"/>
        <v>4.5007225554891166</v>
      </c>
      <c r="T1102" s="293"/>
    </row>
    <row r="1103" spans="1:20" x14ac:dyDescent="0.25">
      <c r="A1103" s="273">
        <v>1086</v>
      </c>
      <c r="B1103" s="323">
        <f t="shared" si="169"/>
        <v>1175.7558146072583</v>
      </c>
      <c r="D1103" s="287">
        <f t="shared" si="160"/>
        <v>1104.7133146072583</v>
      </c>
      <c r="F1103" s="273">
        <f t="shared" si="161"/>
        <v>3</v>
      </c>
      <c r="H1103" s="273">
        <f t="shared" si="162"/>
        <v>1080</v>
      </c>
      <c r="J1103" s="287">
        <f t="shared" si="163"/>
        <v>5.3978498431416178</v>
      </c>
      <c r="L1103" s="287">
        <f t="shared" si="164"/>
        <v>-84.244185392741656</v>
      </c>
      <c r="M1103" s="344">
        <f t="shared" si="165"/>
        <v>-155.28668539274167</v>
      </c>
      <c r="N1103" s="344">
        <f t="shared" si="168"/>
        <v>5.3978498431416178</v>
      </c>
      <c r="Q1103" s="323">
        <f t="shared" si="166"/>
        <v>1104.7133146072583</v>
      </c>
      <c r="R1103" s="287">
        <f t="shared" si="167"/>
        <v>5.3978498431416178</v>
      </c>
      <c r="T1103" s="293"/>
    </row>
    <row r="1104" spans="1:20" x14ac:dyDescent="0.25">
      <c r="A1104" s="273">
        <v>1087</v>
      </c>
      <c r="B1104" s="323">
        <f t="shared" si="169"/>
        <v>1176.7558146072583</v>
      </c>
      <c r="D1104" s="287">
        <f t="shared" si="160"/>
        <v>1105.6478979405917</v>
      </c>
      <c r="F1104" s="273">
        <f t="shared" si="161"/>
        <v>3</v>
      </c>
      <c r="H1104" s="273">
        <f t="shared" si="162"/>
        <v>1080</v>
      </c>
      <c r="J1104" s="287">
        <f t="shared" si="163"/>
        <v>6.293332893441753</v>
      </c>
      <c r="L1104" s="287">
        <f t="shared" si="164"/>
        <v>-83.244185392741656</v>
      </c>
      <c r="M1104" s="344">
        <f t="shared" si="165"/>
        <v>-154.35210205940825</v>
      </c>
      <c r="N1104" s="344">
        <f t="shared" si="168"/>
        <v>6.293332893441753</v>
      </c>
      <c r="Q1104" s="323">
        <f t="shared" si="166"/>
        <v>1105.6478979405917</v>
      </c>
      <c r="R1104" s="287">
        <f t="shared" si="167"/>
        <v>6.293332893441753</v>
      </c>
      <c r="T1104" s="293"/>
    </row>
    <row r="1105" spans="1:20" x14ac:dyDescent="0.25">
      <c r="A1105" s="273">
        <v>1088</v>
      </c>
      <c r="B1105" s="323">
        <f t="shared" si="169"/>
        <v>1177.7558146072583</v>
      </c>
      <c r="D1105" s="287">
        <f t="shared" ref="D1105:D1168" si="170">B1105-A1105/360*$E$11</f>
        <v>1106.5824812739249</v>
      </c>
      <c r="F1105" s="273">
        <f t="shared" ref="F1105:F1168" si="171">INT(B1105/360)</f>
        <v>3</v>
      </c>
      <c r="H1105" s="273">
        <f t="shared" ref="H1105:H1168" si="172">F1105*360</f>
        <v>1080</v>
      </c>
      <c r="J1105" s="287">
        <f t="shared" ref="J1105:J1168" si="173">SIN(RADIANS(A1105))*$E$7</f>
        <v>7.1868989335778419</v>
      </c>
      <c r="L1105" s="287">
        <f t="shared" ref="L1105:L1168" si="174">B1105-H1105-180</f>
        <v>-82.244185392741656</v>
      </c>
      <c r="M1105" s="344">
        <f t="shared" ref="M1105:M1168" si="175">D1105-INT(D1105/360)*360-180</f>
        <v>-153.41751872607506</v>
      </c>
      <c r="N1105" s="344">
        <f t="shared" si="168"/>
        <v>7.1868989335778419</v>
      </c>
      <c r="Q1105" s="323">
        <f t="shared" ref="Q1105:Q1168" si="176">D1105</f>
        <v>1106.5824812739249</v>
      </c>
      <c r="R1105" s="287">
        <f t="shared" ref="R1105:R1168" si="177">N1105</f>
        <v>7.1868989335778419</v>
      </c>
      <c r="T1105" s="293"/>
    </row>
    <row r="1106" spans="1:20" x14ac:dyDescent="0.25">
      <c r="A1106" s="273">
        <v>1089</v>
      </c>
      <c r="B1106" s="323">
        <f t="shared" si="169"/>
        <v>1178.7558146072583</v>
      </c>
      <c r="D1106" s="287">
        <f t="shared" si="170"/>
        <v>1107.5170646072584</v>
      </c>
      <c r="F1106" s="273">
        <f t="shared" si="171"/>
        <v>3</v>
      </c>
      <c r="H1106" s="273">
        <f t="shared" si="172"/>
        <v>1080</v>
      </c>
      <c r="J1106" s="287">
        <f t="shared" si="173"/>
        <v>8.0782757746775289</v>
      </c>
      <c r="L1106" s="287">
        <f t="shared" si="174"/>
        <v>-81.244185392741656</v>
      </c>
      <c r="M1106" s="344">
        <f t="shared" si="175"/>
        <v>-152.48293539274164</v>
      </c>
      <c r="N1106" s="344">
        <f t="shared" ref="N1106:N1169" si="178">J1106</f>
        <v>8.0782757746775289</v>
      </c>
      <c r="Q1106" s="323">
        <f t="shared" si="176"/>
        <v>1107.5170646072584</v>
      </c>
      <c r="R1106" s="287">
        <f t="shared" si="177"/>
        <v>8.0782757746775289</v>
      </c>
      <c r="T1106" s="293"/>
    </row>
    <row r="1107" spans="1:20" x14ac:dyDescent="0.25">
      <c r="A1107" s="273">
        <v>1090</v>
      </c>
      <c r="B1107" s="323">
        <f t="shared" ref="B1107:B1170" si="179">$B$17+A1107</f>
        <v>1179.7558146072583</v>
      </c>
      <c r="D1107" s="287">
        <f t="shared" si="170"/>
        <v>1108.4516479405918</v>
      </c>
      <c r="F1107" s="273">
        <f t="shared" si="171"/>
        <v>3</v>
      </c>
      <c r="H1107" s="273">
        <f t="shared" si="172"/>
        <v>1080</v>
      </c>
      <c r="J1107" s="287">
        <f t="shared" si="173"/>
        <v>8.9671918947202354</v>
      </c>
      <c r="L1107" s="287">
        <f t="shared" si="174"/>
        <v>-80.244185392741656</v>
      </c>
      <c r="M1107" s="344">
        <f t="shared" si="175"/>
        <v>-151.54835205940822</v>
      </c>
      <c r="N1107" s="344">
        <f t="shared" si="178"/>
        <v>8.9671918947202354</v>
      </c>
      <c r="Q1107" s="323">
        <f t="shared" si="176"/>
        <v>1108.4516479405918</v>
      </c>
      <c r="R1107" s="287">
        <f t="shared" si="177"/>
        <v>8.9671918947202354</v>
      </c>
      <c r="T1107" s="293"/>
    </row>
    <row r="1108" spans="1:20" x14ac:dyDescent="0.25">
      <c r="A1108" s="273">
        <v>1091</v>
      </c>
      <c r="B1108" s="323">
        <f t="shared" si="179"/>
        <v>1180.7558146072583</v>
      </c>
      <c r="D1108" s="287">
        <f t="shared" si="170"/>
        <v>1109.386231273925</v>
      </c>
      <c r="F1108" s="273">
        <f t="shared" si="171"/>
        <v>3</v>
      </c>
      <c r="H1108" s="273">
        <f t="shared" si="172"/>
        <v>1080</v>
      </c>
      <c r="J1108" s="287">
        <f t="shared" si="173"/>
        <v>9.8533765212446713</v>
      </c>
      <c r="L1108" s="287">
        <f t="shared" si="174"/>
        <v>-79.244185392741656</v>
      </c>
      <c r="M1108" s="344">
        <f t="shared" si="175"/>
        <v>-150.61376872607502</v>
      </c>
      <c r="N1108" s="344">
        <f t="shared" si="178"/>
        <v>9.8533765212446713</v>
      </c>
      <c r="Q1108" s="323">
        <f t="shared" si="176"/>
        <v>1109.386231273925</v>
      </c>
      <c r="R1108" s="287">
        <f t="shared" si="177"/>
        <v>9.8533765212446713</v>
      </c>
      <c r="T1108" s="293"/>
    </row>
    <row r="1109" spans="1:20" x14ac:dyDescent="0.25">
      <c r="A1109" s="273">
        <v>1092</v>
      </c>
      <c r="B1109" s="323">
        <f t="shared" si="179"/>
        <v>1181.7558146072583</v>
      </c>
      <c r="D1109" s="287">
        <f t="shared" si="170"/>
        <v>1110.3208146072584</v>
      </c>
      <c r="F1109" s="273">
        <f t="shared" si="171"/>
        <v>3</v>
      </c>
      <c r="H1109" s="273">
        <f t="shared" si="172"/>
        <v>1080</v>
      </c>
      <c r="J1109" s="287">
        <f t="shared" si="173"/>
        <v>10.736559713829115</v>
      </c>
      <c r="L1109" s="287">
        <f t="shared" si="174"/>
        <v>-78.244185392741656</v>
      </c>
      <c r="M1109" s="344">
        <f t="shared" si="175"/>
        <v>-149.6791853927416</v>
      </c>
      <c r="N1109" s="344">
        <f t="shared" si="178"/>
        <v>10.736559713829115</v>
      </c>
      <c r="Q1109" s="323">
        <f t="shared" si="176"/>
        <v>1110.3208146072584</v>
      </c>
      <c r="R1109" s="287">
        <f t="shared" si="177"/>
        <v>10.736559713829115</v>
      </c>
      <c r="T1109" s="293"/>
    </row>
    <row r="1110" spans="1:20" x14ac:dyDescent="0.25">
      <c r="A1110" s="273">
        <v>1093</v>
      </c>
      <c r="B1110" s="323">
        <f t="shared" si="179"/>
        <v>1182.7558146072583</v>
      </c>
      <c r="D1110" s="287">
        <f t="shared" si="170"/>
        <v>1111.2553979405916</v>
      </c>
      <c r="F1110" s="273">
        <f t="shared" si="171"/>
        <v>3</v>
      </c>
      <c r="H1110" s="273">
        <f t="shared" si="172"/>
        <v>1080</v>
      </c>
      <c r="J1110" s="287">
        <f t="shared" si="173"/>
        <v>11.616472446317156</v>
      </c>
      <c r="L1110" s="287">
        <f t="shared" si="174"/>
        <v>-77.244185392741656</v>
      </c>
      <c r="M1110" s="344">
        <f t="shared" si="175"/>
        <v>-148.74460205940841</v>
      </c>
      <c r="N1110" s="344">
        <f t="shared" si="178"/>
        <v>11.616472446317156</v>
      </c>
      <c r="Q1110" s="323">
        <f t="shared" si="176"/>
        <v>1111.2553979405916</v>
      </c>
      <c r="R1110" s="287">
        <f t="shared" si="177"/>
        <v>11.616472446317156</v>
      </c>
      <c r="T1110" s="293"/>
    </row>
    <row r="1111" spans="1:20" x14ac:dyDescent="0.25">
      <c r="A1111" s="273">
        <v>1094</v>
      </c>
      <c r="B1111" s="323">
        <f t="shared" si="179"/>
        <v>1183.7558146072583</v>
      </c>
      <c r="D1111" s="287">
        <f t="shared" si="170"/>
        <v>1112.189981273925</v>
      </c>
      <c r="F1111" s="273">
        <f t="shared" si="171"/>
        <v>3</v>
      </c>
      <c r="H1111" s="273">
        <f t="shared" si="172"/>
        <v>1080</v>
      </c>
      <c r="J1111" s="287">
        <f t="shared" si="173"/>
        <v>12.492846688766754</v>
      </c>
      <c r="L1111" s="287">
        <f t="shared" si="174"/>
        <v>-76.244185392741656</v>
      </c>
      <c r="M1111" s="344">
        <f t="shared" si="175"/>
        <v>-147.81001872607499</v>
      </c>
      <c r="N1111" s="344">
        <f t="shared" si="178"/>
        <v>12.492846688766754</v>
      </c>
      <c r="Q1111" s="323">
        <f t="shared" si="176"/>
        <v>1112.189981273925</v>
      </c>
      <c r="R1111" s="287">
        <f t="shared" si="177"/>
        <v>12.492846688766754</v>
      </c>
      <c r="T1111" s="293"/>
    </row>
    <row r="1112" spans="1:20" x14ac:dyDescent="0.25">
      <c r="A1112" s="273">
        <v>1095</v>
      </c>
      <c r="B1112" s="323">
        <f t="shared" si="179"/>
        <v>1184.7558146072583</v>
      </c>
      <c r="D1112" s="287">
        <f t="shared" si="170"/>
        <v>1113.1245646072584</v>
      </c>
      <c r="F1112" s="273">
        <f t="shared" si="171"/>
        <v>3</v>
      </c>
      <c r="H1112" s="273">
        <f t="shared" si="172"/>
        <v>1080</v>
      </c>
      <c r="J1112" s="287">
        <f t="shared" si="173"/>
        <v>13.365415489094209</v>
      </c>
      <c r="L1112" s="287">
        <f t="shared" si="174"/>
        <v>-75.244185392741656</v>
      </c>
      <c r="M1112" s="344">
        <f t="shared" si="175"/>
        <v>-146.87543539274157</v>
      </c>
      <c r="N1112" s="344">
        <f t="shared" si="178"/>
        <v>13.365415489094209</v>
      </c>
      <c r="Q1112" s="323">
        <f t="shared" si="176"/>
        <v>1113.1245646072584</v>
      </c>
      <c r="R1112" s="287">
        <f t="shared" si="177"/>
        <v>13.365415489094209</v>
      </c>
      <c r="T1112" s="293"/>
    </row>
    <row r="1113" spans="1:20" x14ac:dyDescent="0.25">
      <c r="A1113" s="273">
        <v>1096</v>
      </c>
      <c r="B1113" s="323">
        <f t="shared" si="179"/>
        <v>1185.7558146072583</v>
      </c>
      <c r="D1113" s="287">
        <f t="shared" si="170"/>
        <v>1114.0591479405916</v>
      </c>
      <c r="F1113" s="273">
        <f t="shared" si="171"/>
        <v>3</v>
      </c>
      <c r="H1113" s="273">
        <f t="shared" si="172"/>
        <v>1080</v>
      </c>
      <c r="J1113" s="287">
        <f t="shared" si="173"/>
        <v>14.23391305438982</v>
      </c>
      <c r="L1113" s="287">
        <f t="shared" si="174"/>
        <v>-74.244185392741656</v>
      </c>
      <c r="M1113" s="344">
        <f t="shared" si="175"/>
        <v>-145.94085205940837</v>
      </c>
      <c r="N1113" s="344">
        <f t="shared" si="178"/>
        <v>14.23391305438982</v>
      </c>
      <c r="Q1113" s="323">
        <f t="shared" si="176"/>
        <v>1114.0591479405916</v>
      </c>
      <c r="R1113" s="287">
        <f t="shared" si="177"/>
        <v>14.23391305438982</v>
      </c>
      <c r="T1113" s="293"/>
    </row>
    <row r="1114" spans="1:20" x14ac:dyDescent="0.25">
      <c r="A1114" s="273">
        <v>1097</v>
      </c>
      <c r="B1114" s="323">
        <f t="shared" si="179"/>
        <v>1186.7558146072583</v>
      </c>
      <c r="D1114" s="287">
        <f t="shared" si="170"/>
        <v>1114.9937312739251</v>
      </c>
      <c r="F1114" s="273">
        <f t="shared" si="171"/>
        <v>3</v>
      </c>
      <c r="H1114" s="273">
        <f t="shared" si="172"/>
        <v>1080</v>
      </c>
      <c r="J1114" s="287">
        <f t="shared" si="173"/>
        <v>15.098074831882052</v>
      </c>
      <c r="L1114" s="287">
        <f t="shared" si="174"/>
        <v>-73.244185392741656</v>
      </c>
      <c r="M1114" s="344">
        <f t="shared" si="175"/>
        <v>-145.00626872607495</v>
      </c>
      <c r="N1114" s="344">
        <f t="shared" si="178"/>
        <v>15.098074831882052</v>
      </c>
      <c r="Q1114" s="323">
        <f t="shared" si="176"/>
        <v>1114.9937312739251</v>
      </c>
      <c r="R1114" s="287">
        <f t="shared" si="177"/>
        <v>15.098074831882052</v>
      </c>
      <c r="T1114" s="293"/>
    </row>
    <row r="1115" spans="1:20" x14ac:dyDescent="0.25">
      <c r="A1115" s="273">
        <v>1098</v>
      </c>
      <c r="B1115" s="323">
        <f t="shared" si="179"/>
        <v>1187.7558146072583</v>
      </c>
      <c r="D1115" s="287">
        <f t="shared" si="170"/>
        <v>1115.9283146072582</v>
      </c>
      <c r="F1115" s="273">
        <f t="shared" si="171"/>
        <v>3</v>
      </c>
      <c r="H1115" s="273">
        <f t="shared" si="172"/>
        <v>1080</v>
      </c>
      <c r="J1115" s="287">
        <f t="shared" si="173"/>
        <v>15.957637589522335</v>
      </c>
      <c r="L1115" s="287">
        <f t="shared" si="174"/>
        <v>-72.244185392741656</v>
      </c>
      <c r="M1115" s="344">
        <f t="shared" si="175"/>
        <v>-144.07168539274176</v>
      </c>
      <c r="N1115" s="344">
        <f t="shared" si="178"/>
        <v>15.957637589522335</v>
      </c>
      <c r="Q1115" s="323">
        <f t="shared" si="176"/>
        <v>1115.9283146072582</v>
      </c>
      <c r="R1115" s="287">
        <f t="shared" si="177"/>
        <v>15.957637589522335</v>
      </c>
      <c r="T1115" s="293"/>
    </row>
    <row r="1116" spans="1:20" x14ac:dyDescent="0.25">
      <c r="A1116" s="273">
        <v>1099</v>
      </c>
      <c r="B1116" s="323">
        <f t="shared" si="179"/>
        <v>1188.7558146072583</v>
      </c>
      <c r="D1116" s="287">
        <f t="shared" si="170"/>
        <v>1116.8628979405917</v>
      </c>
      <c r="F1116" s="273">
        <f t="shared" si="171"/>
        <v>3</v>
      </c>
      <c r="H1116" s="273">
        <f t="shared" si="172"/>
        <v>1080</v>
      </c>
      <c r="J1116" s="287">
        <f t="shared" si="173"/>
        <v>16.812339496167567</v>
      </c>
      <c r="L1116" s="287">
        <f t="shared" si="174"/>
        <v>-71.244185392741656</v>
      </c>
      <c r="M1116" s="344">
        <f t="shared" si="175"/>
        <v>-143.13710205940833</v>
      </c>
      <c r="N1116" s="344">
        <f t="shared" si="178"/>
        <v>16.812339496167567</v>
      </c>
      <c r="Q1116" s="323">
        <f t="shared" si="176"/>
        <v>1116.8628979405917</v>
      </c>
      <c r="R1116" s="287">
        <f t="shared" si="177"/>
        <v>16.812339496167567</v>
      </c>
      <c r="T1116" s="293"/>
    </row>
    <row r="1117" spans="1:20" x14ac:dyDescent="0.25">
      <c r="A1117" s="273">
        <v>1100</v>
      </c>
      <c r="B1117" s="323">
        <f t="shared" si="179"/>
        <v>1189.7558146072583</v>
      </c>
      <c r="D1117" s="287">
        <f t="shared" si="170"/>
        <v>1117.7974812739251</v>
      </c>
      <c r="F1117" s="273">
        <f t="shared" si="171"/>
        <v>3</v>
      </c>
      <c r="H1117" s="273">
        <f t="shared" si="172"/>
        <v>1080</v>
      </c>
      <c r="J1117" s="287">
        <f t="shared" si="173"/>
        <v>17.661920201337477</v>
      </c>
      <c r="L1117" s="287">
        <f t="shared" si="174"/>
        <v>-70.244185392741656</v>
      </c>
      <c r="M1117" s="344">
        <f t="shared" si="175"/>
        <v>-142.20251872607491</v>
      </c>
      <c r="N1117" s="344">
        <f t="shared" si="178"/>
        <v>17.661920201337477</v>
      </c>
      <c r="Q1117" s="323">
        <f t="shared" si="176"/>
        <v>1117.7974812739251</v>
      </c>
      <c r="R1117" s="287">
        <f t="shared" si="177"/>
        <v>17.661920201337477</v>
      </c>
      <c r="T1117" s="293"/>
    </row>
    <row r="1118" spans="1:20" x14ac:dyDescent="0.25">
      <c r="A1118" s="273">
        <v>1101</v>
      </c>
      <c r="B1118" s="323">
        <f t="shared" si="179"/>
        <v>1190.7558146072583</v>
      </c>
      <c r="D1118" s="287">
        <f t="shared" si="170"/>
        <v>1118.7320646072583</v>
      </c>
      <c r="F1118" s="273">
        <f t="shared" si="171"/>
        <v>3</v>
      </c>
      <c r="H1118" s="273">
        <f t="shared" si="172"/>
        <v>1080</v>
      </c>
      <c r="J1118" s="287">
        <f t="shared" si="173"/>
        <v>18.506120914519368</v>
      </c>
      <c r="L1118" s="287">
        <f t="shared" si="174"/>
        <v>-69.244185392741656</v>
      </c>
      <c r="M1118" s="344">
        <f t="shared" si="175"/>
        <v>-141.26793539274172</v>
      </c>
      <c r="N1118" s="344">
        <f t="shared" si="178"/>
        <v>18.506120914519368</v>
      </c>
      <c r="Q1118" s="323">
        <f t="shared" si="176"/>
        <v>1118.7320646072583</v>
      </c>
      <c r="R1118" s="287">
        <f t="shared" si="177"/>
        <v>18.506120914519368</v>
      </c>
      <c r="T1118" s="293"/>
    </row>
    <row r="1119" spans="1:20" x14ac:dyDescent="0.25">
      <c r="A1119" s="273">
        <v>1102</v>
      </c>
      <c r="B1119" s="323">
        <f t="shared" si="179"/>
        <v>1191.7558146072583</v>
      </c>
      <c r="D1119" s="287">
        <f t="shared" si="170"/>
        <v>1119.6666479405917</v>
      </c>
      <c r="F1119" s="273">
        <f t="shared" si="171"/>
        <v>3</v>
      </c>
      <c r="H1119" s="273">
        <f t="shared" si="172"/>
        <v>1080</v>
      </c>
      <c r="J1119" s="287">
        <f t="shared" si="173"/>
        <v>19.344684483997707</v>
      </c>
      <c r="L1119" s="287">
        <f t="shared" si="174"/>
        <v>-68.244185392741656</v>
      </c>
      <c r="M1119" s="344">
        <f t="shared" si="175"/>
        <v>-140.3333520594083</v>
      </c>
      <c r="N1119" s="344">
        <f t="shared" si="178"/>
        <v>19.344684483997707</v>
      </c>
      <c r="Q1119" s="323">
        <f t="shared" si="176"/>
        <v>1119.6666479405917</v>
      </c>
      <c r="R1119" s="287">
        <f t="shared" si="177"/>
        <v>19.344684483997707</v>
      </c>
      <c r="T1119" s="293"/>
    </row>
    <row r="1120" spans="1:20" x14ac:dyDescent="0.25">
      <c r="A1120" s="273">
        <v>1103</v>
      </c>
      <c r="B1120" s="323">
        <f t="shared" si="179"/>
        <v>1192.7558146072583</v>
      </c>
      <c r="D1120" s="287">
        <f t="shared" si="170"/>
        <v>1120.6012312739249</v>
      </c>
      <c r="F1120" s="273">
        <f t="shared" si="171"/>
        <v>3</v>
      </c>
      <c r="H1120" s="273">
        <f t="shared" si="172"/>
        <v>1080</v>
      </c>
      <c r="J1120" s="287">
        <f t="shared" si="173"/>
        <v>20.177355475186058</v>
      </c>
      <c r="L1120" s="287">
        <f t="shared" si="174"/>
        <v>-67.244185392741656</v>
      </c>
      <c r="M1120" s="344">
        <f t="shared" si="175"/>
        <v>-139.3987687260751</v>
      </c>
      <c r="N1120" s="344">
        <f t="shared" si="178"/>
        <v>20.177355475186058</v>
      </c>
      <c r="Q1120" s="323">
        <f t="shared" si="176"/>
        <v>1120.6012312739249</v>
      </c>
      <c r="R1120" s="287">
        <f t="shared" si="177"/>
        <v>20.177355475186058</v>
      </c>
      <c r="T1120" s="293"/>
    </row>
    <row r="1121" spans="1:20" x14ac:dyDescent="0.25">
      <c r="A1121" s="273">
        <v>1104</v>
      </c>
      <c r="B1121" s="323">
        <f t="shared" si="179"/>
        <v>1193.7558146072583</v>
      </c>
      <c r="D1121" s="287">
        <f t="shared" si="170"/>
        <v>1121.5358146072583</v>
      </c>
      <c r="F1121" s="273">
        <f t="shared" si="171"/>
        <v>3</v>
      </c>
      <c r="H1121" s="273">
        <f t="shared" si="172"/>
        <v>1080</v>
      </c>
      <c r="J1121" s="287">
        <f t="shared" si="173"/>
        <v>21.003880248434232</v>
      </c>
      <c r="L1121" s="287">
        <f t="shared" si="174"/>
        <v>-66.244185392741656</v>
      </c>
      <c r="M1121" s="344">
        <f t="shared" si="175"/>
        <v>-138.46418539274168</v>
      </c>
      <c r="N1121" s="344">
        <f t="shared" si="178"/>
        <v>21.003880248434232</v>
      </c>
      <c r="Q1121" s="323">
        <f t="shared" si="176"/>
        <v>1121.5358146072583</v>
      </c>
      <c r="R1121" s="287">
        <f t="shared" si="177"/>
        <v>21.003880248434232</v>
      </c>
      <c r="T1121" s="293"/>
    </row>
    <row r="1122" spans="1:20" x14ac:dyDescent="0.25">
      <c r="A1122" s="273">
        <v>1105</v>
      </c>
      <c r="B1122" s="323">
        <f t="shared" si="179"/>
        <v>1194.7558146072583</v>
      </c>
      <c r="D1122" s="287">
        <f t="shared" si="170"/>
        <v>1122.4703979405917</v>
      </c>
      <c r="F1122" s="273">
        <f t="shared" si="171"/>
        <v>3</v>
      </c>
      <c r="H1122" s="273">
        <f t="shared" si="172"/>
        <v>1080</v>
      </c>
      <c r="J1122" s="287">
        <f t="shared" si="173"/>
        <v>21.824007036289746</v>
      </c>
      <c r="L1122" s="287">
        <f t="shared" si="174"/>
        <v>-65.244185392741656</v>
      </c>
      <c r="M1122" s="344">
        <f t="shared" si="175"/>
        <v>-137.52960205940826</v>
      </c>
      <c r="N1122" s="344">
        <f t="shared" si="178"/>
        <v>21.824007036289746</v>
      </c>
      <c r="Q1122" s="323">
        <f t="shared" si="176"/>
        <v>1122.4703979405917</v>
      </c>
      <c r="R1122" s="287">
        <f t="shared" si="177"/>
        <v>21.824007036289746</v>
      </c>
      <c r="T1122" s="293"/>
    </row>
    <row r="1123" spans="1:20" x14ac:dyDescent="0.25">
      <c r="A1123" s="273">
        <v>1106</v>
      </c>
      <c r="B1123" s="323">
        <f t="shared" si="179"/>
        <v>1195.7558146072583</v>
      </c>
      <c r="D1123" s="287">
        <f t="shared" si="170"/>
        <v>1123.4049812739249</v>
      </c>
      <c r="F1123" s="273">
        <f t="shared" si="171"/>
        <v>3</v>
      </c>
      <c r="H1123" s="273">
        <f t="shared" si="172"/>
        <v>1080</v>
      </c>
      <c r="J1123" s="287">
        <f t="shared" si="173"/>
        <v>22.637486020187932</v>
      </c>
      <c r="L1123" s="287">
        <f t="shared" si="174"/>
        <v>-64.244185392741656</v>
      </c>
      <c r="M1123" s="344">
        <f t="shared" si="175"/>
        <v>-136.59501872607507</v>
      </c>
      <c r="N1123" s="344">
        <f t="shared" si="178"/>
        <v>22.637486020187932</v>
      </c>
      <c r="Q1123" s="323">
        <f t="shared" si="176"/>
        <v>1123.4049812739249</v>
      </c>
      <c r="R1123" s="287">
        <f t="shared" si="177"/>
        <v>22.637486020187932</v>
      </c>
      <c r="T1123" s="293"/>
    </row>
    <row r="1124" spans="1:20" x14ac:dyDescent="0.25">
      <c r="A1124" s="273">
        <v>1107</v>
      </c>
      <c r="B1124" s="323">
        <f t="shared" si="179"/>
        <v>1196.7558146072583</v>
      </c>
      <c r="D1124" s="287">
        <f t="shared" si="170"/>
        <v>1124.3395646072584</v>
      </c>
      <c r="F1124" s="273">
        <f t="shared" si="171"/>
        <v>3</v>
      </c>
      <c r="H1124" s="273">
        <f t="shared" si="172"/>
        <v>1080</v>
      </c>
      <c r="J1124" s="287">
        <f t="shared" si="173"/>
        <v>23.444069406550121</v>
      </c>
      <c r="L1124" s="287">
        <f t="shared" si="174"/>
        <v>-63.244185392741656</v>
      </c>
      <c r="M1124" s="344">
        <f t="shared" si="175"/>
        <v>-135.66043539274165</v>
      </c>
      <c r="N1124" s="344">
        <f t="shared" si="178"/>
        <v>23.444069406550121</v>
      </c>
      <c r="Q1124" s="323">
        <f t="shared" si="176"/>
        <v>1124.3395646072584</v>
      </c>
      <c r="R1124" s="287">
        <f t="shared" si="177"/>
        <v>23.444069406550121</v>
      </c>
      <c r="T1124" s="293"/>
    </row>
    <row r="1125" spans="1:20" x14ac:dyDescent="0.25">
      <c r="A1125" s="273">
        <v>1108</v>
      </c>
      <c r="B1125" s="323">
        <f t="shared" si="179"/>
        <v>1197.7558146072583</v>
      </c>
      <c r="D1125" s="287">
        <f t="shared" si="170"/>
        <v>1125.2741479405918</v>
      </c>
      <c r="F1125" s="273">
        <f t="shared" si="171"/>
        <v>3</v>
      </c>
      <c r="H1125" s="273">
        <f t="shared" si="172"/>
        <v>1080</v>
      </c>
      <c r="J1125" s="287">
        <f t="shared" si="173"/>
        <v>24.243511502263438</v>
      </c>
      <c r="L1125" s="287">
        <f t="shared" si="174"/>
        <v>-62.244185392741656</v>
      </c>
      <c r="M1125" s="344">
        <f t="shared" si="175"/>
        <v>-134.72585205940823</v>
      </c>
      <c r="N1125" s="344">
        <f t="shared" si="178"/>
        <v>24.243511502263438</v>
      </c>
      <c r="Q1125" s="323">
        <f t="shared" si="176"/>
        <v>1125.2741479405918</v>
      </c>
      <c r="R1125" s="287">
        <f t="shared" si="177"/>
        <v>24.243511502263438</v>
      </c>
      <c r="T1125" s="293"/>
    </row>
    <row r="1126" spans="1:20" x14ac:dyDescent="0.25">
      <c r="A1126" s="273">
        <v>1109</v>
      </c>
      <c r="B1126" s="323">
        <f t="shared" si="179"/>
        <v>1198.7558146072583</v>
      </c>
      <c r="D1126" s="287">
        <f t="shared" si="170"/>
        <v>1126.208731273925</v>
      </c>
      <c r="F1126" s="273">
        <f t="shared" si="171"/>
        <v>3</v>
      </c>
      <c r="H1126" s="273">
        <f t="shared" si="172"/>
        <v>1080</v>
      </c>
      <c r="J1126" s="287">
        <f t="shared" si="173"/>
        <v>25.035568789520831</v>
      </c>
      <c r="L1126" s="287">
        <f t="shared" si="174"/>
        <v>-61.244185392741656</v>
      </c>
      <c r="M1126" s="344">
        <f t="shared" si="175"/>
        <v>-133.79126872607503</v>
      </c>
      <c r="N1126" s="344">
        <f t="shared" si="178"/>
        <v>25.035568789520831</v>
      </c>
      <c r="Q1126" s="323">
        <f t="shared" si="176"/>
        <v>1126.208731273925</v>
      </c>
      <c r="R1126" s="287">
        <f t="shared" si="177"/>
        <v>25.035568789520831</v>
      </c>
      <c r="T1126" s="293"/>
    </row>
    <row r="1127" spans="1:20" x14ac:dyDescent="0.25">
      <c r="A1127" s="273">
        <v>1110</v>
      </c>
      <c r="B1127" s="323">
        <f t="shared" si="179"/>
        <v>1199.7558146072583</v>
      </c>
      <c r="D1127" s="287">
        <f t="shared" si="170"/>
        <v>1127.1433146072584</v>
      </c>
      <c r="F1127" s="273">
        <f t="shared" si="171"/>
        <v>3</v>
      </c>
      <c r="H1127" s="273">
        <f t="shared" si="172"/>
        <v>1080</v>
      </c>
      <c r="J1127" s="287">
        <f t="shared" si="173"/>
        <v>25.81999999999994</v>
      </c>
      <c r="L1127" s="287">
        <f t="shared" si="174"/>
        <v>-60.244185392741656</v>
      </c>
      <c r="M1127" s="344">
        <f t="shared" si="175"/>
        <v>-132.85668539274161</v>
      </c>
      <c r="N1127" s="344">
        <f t="shared" si="178"/>
        <v>25.81999999999994</v>
      </c>
      <c r="Q1127" s="323">
        <f t="shared" si="176"/>
        <v>1127.1433146072584</v>
      </c>
      <c r="R1127" s="287">
        <f t="shared" si="177"/>
        <v>25.81999999999994</v>
      </c>
      <c r="T1127" s="293"/>
    </row>
    <row r="1128" spans="1:20" x14ac:dyDescent="0.25">
      <c r="A1128" s="273">
        <v>1111</v>
      </c>
      <c r="B1128" s="323">
        <f t="shared" si="179"/>
        <v>1200.7558146072583</v>
      </c>
      <c r="D1128" s="287">
        <f t="shared" si="170"/>
        <v>1128.0778979405916</v>
      </c>
      <c r="F1128" s="273">
        <f t="shared" si="171"/>
        <v>3</v>
      </c>
      <c r="H1128" s="273">
        <f t="shared" si="172"/>
        <v>1080</v>
      </c>
      <c r="J1128" s="287">
        <f t="shared" si="173"/>
        <v>26.596566188355247</v>
      </c>
      <c r="L1128" s="287">
        <f t="shared" si="174"/>
        <v>-59.244185392741656</v>
      </c>
      <c r="M1128" s="344">
        <f t="shared" si="175"/>
        <v>-131.92210205940842</v>
      </c>
      <c r="N1128" s="344">
        <f t="shared" si="178"/>
        <v>26.596566188355247</v>
      </c>
      <c r="Q1128" s="323">
        <f t="shared" si="176"/>
        <v>1128.0778979405916</v>
      </c>
      <c r="R1128" s="287">
        <f t="shared" si="177"/>
        <v>26.596566188355247</v>
      </c>
      <c r="T1128" s="293"/>
    </row>
    <row r="1129" spans="1:20" x14ac:dyDescent="0.25">
      <c r="A1129" s="273">
        <v>1112</v>
      </c>
      <c r="B1129" s="323">
        <f t="shared" si="179"/>
        <v>1201.7558146072583</v>
      </c>
      <c r="D1129" s="287">
        <f t="shared" si="170"/>
        <v>1129.012481273925</v>
      </c>
      <c r="F1129" s="273">
        <f t="shared" si="171"/>
        <v>3</v>
      </c>
      <c r="H1129" s="273">
        <f t="shared" si="172"/>
        <v>1080</v>
      </c>
      <c r="J1129" s="287">
        <f t="shared" si="173"/>
        <v>27.365030805002707</v>
      </c>
      <c r="L1129" s="287">
        <f t="shared" si="174"/>
        <v>-58.244185392741656</v>
      </c>
      <c r="M1129" s="344">
        <f t="shared" si="175"/>
        <v>-130.987518726075</v>
      </c>
      <c r="N1129" s="344">
        <f t="shared" si="178"/>
        <v>27.365030805002707</v>
      </c>
      <c r="Q1129" s="323">
        <f t="shared" si="176"/>
        <v>1129.012481273925</v>
      </c>
      <c r="R1129" s="287">
        <f t="shared" si="177"/>
        <v>27.365030805002707</v>
      </c>
      <c r="T1129" s="293"/>
    </row>
    <row r="1130" spans="1:20" x14ac:dyDescent="0.25">
      <c r="A1130" s="273">
        <v>1113</v>
      </c>
      <c r="B1130" s="323">
        <f t="shared" si="179"/>
        <v>1202.7558146072583</v>
      </c>
      <c r="D1130" s="287">
        <f t="shared" si="170"/>
        <v>1129.9470646072584</v>
      </c>
      <c r="F1130" s="273">
        <f t="shared" si="171"/>
        <v>3</v>
      </c>
      <c r="H1130" s="273">
        <f t="shared" si="172"/>
        <v>1080</v>
      </c>
      <c r="J1130" s="287">
        <f t="shared" si="173"/>
        <v>28.125159768175951</v>
      </c>
      <c r="L1130" s="287">
        <f t="shared" si="174"/>
        <v>-57.244185392741656</v>
      </c>
      <c r="M1130" s="344">
        <f t="shared" si="175"/>
        <v>-130.05293539274157</v>
      </c>
      <c r="N1130" s="344">
        <f t="shared" si="178"/>
        <v>28.125159768175951</v>
      </c>
      <c r="Q1130" s="323">
        <f t="shared" si="176"/>
        <v>1129.9470646072584</v>
      </c>
      <c r="R1130" s="287">
        <f t="shared" si="177"/>
        <v>28.125159768175951</v>
      </c>
      <c r="T1130" s="293"/>
    </row>
    <row r="1131" spans="1:20" x14ac:dyDescent="0.25">
      <c r="A1131" s="273">
        <v>1114</v>
      </c>
      <c r="B1131" s="323">
        <f t="shared" si="179"/>
        <v>1203.7558146072583</v>
      </c>
      <c r="D1131" s="287">
        <f t="shared" si="170"/>
        <v>1130.8816479405916</v>
      </c>
      <c r="F1131" s="273">
        <f t="shared" si="171"/>
        <v>3</v>
      </c>
      <c r="H1131" s="273">
        <f t="shared" si="172"/>
        <v>1080</v>
      </c>
      <c r="J1131" s="287">
        <f t="shared" si="173"/>
        <v>28.876721535229429</v>
      </c>
      <c r="L1131" s="287">
        <f t="shared" si="174"/>
        <v>-56.244185392741656</v>
      </c>
      <c r="M1131" s="344">
        <f t="shared" si="175"/>
        <v>-129.11835205940838</v>
      </c>
      <c r="N1131" s="344">
        <f t="shared" si="178"/>
        <v>28.876721535229429</v>
      </c>
      <c r="Q1131" s="323">
        <f t="shared" si="176"/>
        <v>1130.8816479405916</v>
      </c>
      <c r="R1131" s="287">
        <f t="shared" si="177"/>
        <v>28.876721535229429</v>
      </c>
      <c r="T1131" s="293"/>
    </row>
    <row r="1132" spans="1:20" x14ac:dyDescent="0.25">
      <c r="A1132" s="273">
        <v>1115</v>
      </c>
      <c r="B1132" s="323">
        <f t="shared" si="179"/>
        <v>1204.7558146072583</v>
      </c>
      <c r="D1132" s="287">
        <f t="shared" si="170"/>
        <v>1131.816231273925</v>
      </c>
      <c r="F1132" s="273">
        <f t="shared" si="171"/>
        <v>3</v>
      </c>
      <c r="H1132" s="273">
        <f t="shared" si="172"/>
        <v>1080</v>
      </c>
      <c r="J1132" s="287">
        <f t="shared" si="173"/>
        <v>29.619487173168036</v>
      </c>
      <c r="L1132" s="287">
        <f t="shared" si="174"/>
        <v>-55.244185392741656</v>
      </c>
      <c r="M1132" s="344">
        <f t="shared" si="175"/>
        <v>-128.18376872607496</v>
      </c>
      <c r="N1132" s="344">
        <f t="shared" si="178"/>
        <v>29.619487173168036</v>
      </c>
      <c r="Q1132" s="323">
        <f t="shared" si="176"/>
        <v>1131.816231273925</v>
      </c>
      <c r="R1132" s="287">
        <f t="shared" si="177"/>
        <v>29.619487173168036</v>
      </c>
      <c r="T1132" s="293"/>
    </row>
    <row r="1133" spans="1:20" x14ac:dyDescent="0.25">
      <c r="A1133" s="273">
        <v>1116</v>
      </c>
      <c r="B1133" s="323">
        <f t="shared" si="179"/>
        <v>1205.7558146072583</v>
      </c>
      <c r="D1133" s="287">
        <f t="shared" si="170"/>
        <v>1132.7508146072582</v>
      </c>
      <c r="F1133" s="273">
        <f t="shared" si="171"/>
        <v>3</v>
      </c>
      <c r="H1133" s="273">
        <f t="shared" si="172"/>
        <v>1080</v>
      </c>
      <c r="J1133" s="287">
        <f t="shared" si="173"/>
        <v>30.353230428383277</v>
      </c>
      <c r="L1133" s="287">
        <f t="shared" si="174"/>
        <v>-54.244185392741656</v>
      </c>
      <c r="M1133" s="344">
        <f t="shared" si="175"/>
        <v>-127.24918539274177</v>
      </c>
      <c r="N1133" s="344">
        <f t="shared" si="178"/>
        <v>30.353230428383277</v>
      </c>
      <c r="Q1133" s="323">
        <f t="shared" si="176"/>
        <v>1132.7508146072582</v>
      </c>
      <c r="R1133" s="287">
        <f t="shared" si="177"/>
        <v>30.353230428383277</v>
      </c>
      <c r="T1133" s="293"/>
    </row>
    <row r="1134" spans="1:20" x14ac:dyDescent="0.25">
      <c r="A1134" s="273">
        <v>1117</v>
      </c>
      <c r="B1134" s="323">
        <f t="shared" si="179"/>
        <v>1206.7558146072583</v>
      </c>
      <c r="D1134" s="287">
        <f t="shared" si="170"/>
        <v>1133.6853979405917</v>
      </c>
      <c r="F1134" s="273">
        <f t="shared" si="171"/>
        <v>3</v>
      </c>
      <c r="H1134" s="273">
        <f t="shared" si="172"/>
        <v>1080</v>
      </c>
      <c r="J1134" s="287">
        <f t="shared" si="173"/>
        <v>31.077727795571697</v>
      </c>
      <c r="L1134" s="287">
        <f t="shared" si="174"/>
        <v>-53.244185392741656</v>
      </c>
      <c r="M1134" s="344">
        <f t="shared" si="175"/>
        <v>-126.31460205940834</v>
      </c>
      <c r="N1134" s="344">
        <f t="shared" si="178"/>
        <v>31.077727795571697</v>
      </c>
      <c r="Q1134" s="323">
        <f t="shared" si="176"/>
        <v>1133.6853979405917</v>
      </c>
      <c r="R1134" s="287">
        <f t="shared" si="177"/>
        <v>31.077727795571697</v>
      </c>
      <c r="T1134" s="293"/>
    </row>
    <row r="1135" spans="1:20" x14ac:dyDescent="0.25">
      <c r="A1135" s="273">
        <v>1118</v>
      </c>
      <c r="B1135" s="323">
        <f t="shared" si="179"/>
        <v>1207.7558146072583</v>
      </c>
      <c r="D1135" s="287">
        <f t="shared" si="170"/>
        <v>1134.6199812739251</v>
      </c>
      <c r="F1135" s="273">
        <f t="shared" si="171"/>
        <v>3</v>
      </c>
      <c r="H1135" s="273">
        <f t="shared" si="172"/>
        <v>1080</v>
      </c>
      <c r="J1135" s="287">
        <f t="shared" si="173"/>
        <v>31.792758585817019</v>
      </c>
      <c r="L1135" s="287">
        <f t="shared" si="174"/>
        <v>-52.244185392741656</v>
      </c>
      <c r="M1135" s="344">
        <f t="shared" si="175"/>
        <v>-125.38001872607492</v>
      </c>
      <c r="N1135" s="344">
        <f t="shared" si="178"/>
        <v>31.792758585817019</v>
      </c>
      <c r="Q1135" s="323">
        <f t="shared" si="176"/>
        <v>1134.6199812739251</v>
      </c>
      <c r="R1135" s="287">
        <f t="shared" si="177"/>
        <v>31.792758585817019</v>
      </c>
      <c r="T1135" s="293"/>
    </row>
    <row r="1136" spans="1:20" x14ac:dyDescent="0.25">
      <c r="A1136" s="273">
        <v>1119</v>
      </c>
      <c r="B1136" s="323">
        <f t="shared" si="179"/>
        <v>1208.7558146072583</v>
      </c>
      <c r="D1136" s="287">
        <f t="shared" si="170"/>
        <v>1135.5545646072583</v>
      </c>
      <c r="F1136" s="273">
        <f t="shared" si="171"/>
        <v>3</v>
      </c>
      <c r="H1136" s="273">
        <f t="shared" si="172"/>
        <v>1080</v>
      </c>
      <c r="J1136" s="287">
        <f t="shared" si="173"/>
        <v>32.498104993813584</v>
      </c>
      <c r="L1136" s="287">
        <f t="shared" si="174"/>
        <v>-51.244185392741656</v>
      </c>
      <c r="M1136" s="344">
        <f t="shared" si="175"/>
        <v>-124.44543539274173</v>
      </c>
      <c r="N1136" s="344">
        <f t="shared" si="178"/>
        <v>32.498104993813584</v>
      </c>
      <c r="Q1136" s="323">
        <f t="shared" si="176"/>
        <v>1135.5545646072583</v>
      </c>
      <c r="R1136" s="287">
        <f t="shared" si="177"/>
        <v>32.498104993813584</v>
      </c>
      <c r="T1136" s="293"/>
    </row>
    <row r="1137" spans="1:20" x14ac:dyDescent="0.25">
      <c r="A1137" s="273">
        <v>1120</v>
      </c>
      <c r="B1137" s="323">
        <f t="shared" si="179"/>
        <v>1209.7558146072583</v>
      </c>
      <c r="D1137" s="287">
        <f t="shared" si="170"/>
        <v>1136.4891479405917</v>
      </c>
      <c r="F1137" s="273">
        <f t="shared" si="171"/>
        <v>3</v>
      </c>
      <c r="H1137" s="273">
        <f t="shared" si="172"/>
        <v>1080</v>
      </c>
      <c r="J1137" s="287">
        <f t="shared" si="173"/>
        <v>33.193552164212832</v>
      </c>
      <c r="L1137" s="287">
        <f t="shared" si="174"/>
        <v>-50.244185392741656</v>
      </c>
      <c r="M1137" s="344">
        <f t="shared" si="175"/>
        <v>-123.51085205940831</v>
      </c>
      <c r="N1137" s="344">
        <f t="shared" si="178"/>
        <v>33.193552164212832</v>
      </c>
      <c r="Q1137" s="323">
        <f t="shared" si="176"/>
        <v>1136.4891479405917</v>
      </c>
      <c r="R1137" s="287">
        <f t="shared" si="177"/>
        <v>33.193552164212832</v>
      </c>
      <c r="T1137" s="293"/>
    </row>
    <row r="1138" spans="1:20" x14ac:dyDescent="0.25">
      <c r="A1138" s="273">
        <v>1121</v>
      </c>
      <c r="B1138" s="323">
        <f t="shared" si="179"/>
        <v>1210.7558146072583</v>
      </c>
      <c r="D1138" s="287">
        <f t="shared" si="170"/>
        <v>1137.4237312739251</v>
      </c>
      <c r="F1138" s="273">
        <f t="shared" si="171"/>
        <v>3</v>
      </c>
      <c r="H1138" s="273">
        <f t="shared" si="172"/>
        <v>1080</v>
      </c>
      <c r="J1138" s="287">
        <f t="shared" si="173"/>
        <v>33.878888257069832</v>
      </c>
      <c r="L1138" s="287">
        <f t="shared" si="174"/>
        <v>-49.244185392741656</v>
      </c>
      <c r="M1138" s="344">
        <f t="shared" si="175"/>
        <v>-122.57626872607489</v>
      </c>
      <c r="N1138" s="344">
        <f t="shared" si="178"/>
        <v>33.878888257069832</v>
      </c>
      <c r="Q1138" s="323">
        <f t="shared" si="176"/>
        <v>1137.4237312739251</v>
      </c>
      <c r="R1138" s="287">
        <f t="shared" si="177"/>
        <v>33.878888257069832</v>
      </c>
      <c r="T1138" s="293"/>
    </row>
    <row r="1139" spans="1:20" x14ac:dyDescent="0.25">
      <c r="A1139" s="273">
        <v>1122</v>
      </c>
      <c r="B1139" s="323">
        <f t="shared" si="179"/>
        <v>1211.7558146072583</v>
      </c>
      <c r="D1139" s="287">
        <f t="shared" si="170"/>
        <v>1138.3583146072583</v>
      </c>
      <c r="F1139" s="273">
        <f t="shared" si="171"/>
        <v>3</v>
      </c>
      <c r="H1139" s="273">
        <f t="shared" si="172"/>
        <v>1080</v>
      </c>
      <c r="J1139" s="287">
        <f t="shared" si="173"/>
        <v>34.553904512371432</v>
      </c>
      <c r="L1139" s="287">
        <f t="shared" si="174"/>
        <v>-48.244185392741656</v>
      </c>
      <c r="M1139" s="344">
        <f t="shared" si="175"/>
        <v>-121.64168539274169</v>
      </c>
      <c r="N1139" s="344">
        <f t="shared" si="178"/>
        <v>34.553904512371432</v>
      </c>
      <c r="Q1139" s="323">
        <f t="shared" si="176"/>
        <v>1138.3583146072583</v>
      </c>
      <c r="R1139" s="287">
        <f t="shared" si="177"/>
        <v>34.553904512371432</v>
      </c>
      <c r="T1139" s="293"/>
    </row>
    <row r="1140" spans="1:20" x14ac:dyDescent="0.25">
      <c r="A1140" s="273">
        <v>1123</v>
      </c>
      <c r="B1140" s="323">
        <f t="shared" si="179"/>
        <v>1212.7558146072583</v>
      </c>
      <c r="D1140" s="287">
        <f t="shared" si="170"/>
        <v>1139.2928979405917</v>
      </c>
      <c r="F1140" s="273">
        <f t="shared" si="171"/>
        <v>3</v>
      </c>
      <c r="H1140" s="273">
        <f t="shared" si="172"/>
        <v>1080</v>
      </c>
      <c r="J1140" s="287">
        <f t="shared" si="173"/>
        <v>35.218395313627376</v>
      </c>
      <c r="L1140" s="287">
        <f t="shared" si="174"/>
        <v>-47.244185392741656</v>
      </c>
      <c r="M1140" s="344">
        <f t="shared" si="175"/>
        <v>-120.70710205940827</v>
      </c>
      <c r="N1140" s="344">
        <f t="shared" si="178"/>
        <v>35.218395313627376</v>
      </c>
      <c r="Q1140" s="323">
        <f t="shared" si="176"/>
        <v>1139.2928979405917</v>
      </c>
      <c r="R1140" s="287">
        <f t="shared" si="177"/>
        <v>35.218395313627376</v>
      </c>
      <c r="T1140" s="293"/>
    </row>
    <row r="1141" spans="1:20" x14ac:dyDescent="0.25">
      <c r="A1141" s="273">
        <v>1124</v>
      </c>
      <c r="B1141" s="323">
        <f t="shared" si="179"/>
        <v>1213.7558146072583</v>
      </c>
      <c r="D1141" s="287">
        <f t="shared" si="170"/>
        <v>1140.2274812739249</v>
      </c>
      <c r="F1141" s="273">
        <f t="shared" si="171"/>
        <v>3</v>
      </c>
      <c r="H1141" s="273">
        <f t="shared" si="172"/>
        <v>1080</v>
      </c>
      <c r="J1141" s="287">
        <f t="shared" si="173"/>
        <v>35.872158250502665</v>
      </c>
      <c r="L1141" s="287">
        <f t="shared" si="174"/>
        <v>-46.244185392741656</v>
      </c>
      <c r="M1141" s="344">
        <f t="shared" si="175"/>
        <v>-119.77251872607508</v>
      </c>
      <c r="N1141" s="344">
        <f t="shared" si="178"/>
        <v>35.872158250502665</v>
      </c>
      <c r="Q1141" s="323">
        <f t="shared" si="176"/>
        <v>1140.2274812739249</v>
      </c>
      <c r="R1141" s="287">
        <f t="shared" si="177"/>
        <v>35.872158250502665</v>
      </c>
      <c r="T1141" s="293"/>
    </row>
    <row r="1142" spans="1:20" x14ac:dyDescent="0.25">
      <c r="A1142" s="273">
        <v>1125</v>
      </c>
      <c r="B1142" s="323">
        <f t="shared" si="179"/>
        <v>1214.7558146072583</v>
      </c>
      <c r="D1142" s="287">
        <f t="shared" si="170"/>
        <v>1141.1620646072583</v>
      </c>
      <c r="F1142" s="273">
        <f t="shared" si="171"/>
        <v>3</v>
      </c>
      <c r="H1142" s="273">
        <f t="shared" si="172"/>
        <v>1080</v>
      </c>
      <c r="J1142" s="287">
        <f t="shared" si="173"/>
        <v>36.514994180473316</v>
      </c>
      <c r="L1142" s="287">
        <f t="shared" si="174"/>
        <v>-45.244185392741656</v>
      </c>
      <c r="M1142" s="344">
        <f t="shared" si="175"/>
        <v>-118.83793539274166</v>
      </c>
      <c r="N1142" s="344">
        <f t="shared" si="178"/>
        <v>36.514994180473316</v>
      </c>
      <c r="Q1142" s="323">
        <f t="shared" si="176"/>
        <v>1141.1620646072583</v>
      </c>
      <c r="R1142" s="287">
        <f t="shared" si="177"/>
        <v>36.514994180473316</v>
      </c>
      <c r="T1142" s="293"/>
    </row>
    <row r="1143" spans="1:20" x14ac:dyDescent="0.25">
      <c r="A1143" s="273">
        <v>1126</v>
      </c>
      <c r="B1143" s="323">
        <f t="shared" si="179"/>
        <v>1215.7558146072583</v>
      </c>
      <c r="D1143" s="287">
        <f t="shared" si="170"/>
        <v>1142.0966479405918</v>
      </c>
      <c r="F1143" s="273">
        <f t="shared" si="171"/>
        <v>3</v>
      </c>
      <c r="H1143" s="273">
        <f t="shared" si="172"/>
        <v>1080</v>
      </c>
      <c r="J1143" s="287">
        <f t="shared" si="173"/>
        <v>37.146707289487907</v>
      </c>
      <c r="L1143" s="287">
        <f t="shared" si="174"/>
        <v>-44.244185392741656</v>
      </c>
      <c r="M1143" s="344">
        <f t="shared" si="175"/>
        <v>-117.90335205940823</v>
      </c>
      <c r="N1143" s="344">
        <f t="shared" si="178"/>
        <v>37.146707289487907</v>
      </c>
      <c r="Q1143" s="323">
        <f t="shared" si="176"/>
        <v>1142.0966479405918</v>
      </c>
      <c r="R1143" s="287">
        <f t="shared" si="177"/>
        <v>37.146707289487907</v>
      </c>
      <c r="T1143" s="293"/>
    </row>
    <row r="1144" spans="1:20" x14ac:dyDescent="0.25">
      <c r="A1144" s="273">
        <v>1127</v>
      </c>
      <c r="B1144" s="323">
        <f t="shared" si="179"/>
        <v>1216.7558146072583</v>
      </c>
      <c r="D1144" s="287">
        <f t="shared" si="170"/>
        <v>1143.031231273925</v>
      </c>
      <c r="F1144" s="273">
        <f t="shared" si="171"/>
        <v>3</v>
      </c>
      <c r="H1144" s="273">
        <f t="shared" si="172"/>
        <v>1080</v>
      </c>
      <c r="J1144" s="287">
        <f t="shared" si="173"/>
        <v>37.767105151613897</v>
      </c>
      <c r="L1144" s="287">
        <f t="shared" si="174"/>
        <v>-43.244185392741656</v>
      </c>
      <c r="M1144" s="344">
        <f t="shared" si="175"/>
        <v>-116.96876872607504</v>
      </c>
      <c r="N1144" s="344">
        <f t="shared" si="178"/>
        <v>37.767105151613897</v>
      </c>
      <c r="Q1144" s="323">
        <f t="shared" si="176"/>
        <v>1143.031231273925</v>
      </c>
      <c r="R1144" s="287">
        <f t="shared" si="177"/>
        <v>37.767105151613897</v>
      </c>
      <c r="T1144" s="293"/>
    </row>
    <row r="1145" spans="1:20" x14ac:dyDescent="0.25">
      <c r="A1145" s="273">
        <v>1128</v>
      </c>
      <c r="B1145" s="323">
        <f t="shared" si="179"/>
        <v>1217.7558146072583</v>
      </c>
      <c r="D1145" s="287">
        <f t="shared" si="170"/>
        <v>1143.9658146072584</v>
      </c>
      <c r="F1145" s="273">
        <f t="shared" si="171"/>
        <v>3</v>
      </c>
      <c r="H1145" s="273">
        <f t="shared" si="172"/>
        <v>1080</v>
      </c>
      <c r="J1145" s="287">
        <f t="shared" si="173"/>
        <v>38.375998787652648</v>
      </c>
      <c r="L1145" s="287">
        <f t="shared" si="174"/>
        <v>-42.244185392741656</v>
      </c>
      <c r="M1145" s="344">
        <f t="shared" si="175"/>
        <v>-116.03418539274162</v>
      </c>
      <c r="N1145" s="344">
        <f t="shared" si="178"/>
        <v>38.375998787652648</v>
      </c>
      <c r="Q1145" s="323">
        <f t="shared" si="176"/>
        <v>1143.9658146072584</v>
      </c>
      <c r="R1145" s="287">
        <f t="shared" si="177"/>
        <v>38.375998787652648</v>
      </c>
      <c r="T1145" s="293"/>
    </row>
    <row r="1146" spans="1:20" x14ac:dyDescent="0.25">
      <c r="A1146" s="273">
        <v>1129</v>
      </c>
      <c r="B1146" s="323">
        <f t="shared" si="179"/>
        <v>1218.7558146072583</v>
      </c>
      <c r="D1146" s="287">
        <f t="shared" si="170"/>
        <v>1144.9003979405916</v>
      </c>
      <c r="F1146" s="273">
        <f t="shared" si="171"/>
        <v>3</v>
      </c>
      <c r="H1146" s="273">
        <f t="shared" si="172"/>
        <v>1080</v>
      </c>
      <c r="J1146" s="287">
        <f t="shared" si="173"/>
        <v>38.973202722703924</v>
      </c>
      <c r="L1146" s="287">
        <f t="shared" si="174"/>
        <v>-41.244185392741656</v>
      </c>
      <c r="M1146" s="344">
        <f t="shared" si="175"/>
        <v>-115.09960205940843</v>
      </c>
      <c r="N1146" s="344">
        <f t="shared" si="178"/>
        <v>38.973202722703924</v>
      </c>
      <c r="Q1146" s="323">
        <f t="shared" si="176"/>
        <v>1144.9003979405916</v>
      </c>
      <c r="R1146" s="287">
        <f t="shared" si="177"/>
        <v>38.973202722703924</v>
      </c>
      <c r="T1146" s="293"/>
    </row>
    <row r="1147" spans="1:20" x14ac:dyDescent="0.25">
      <c r="A1147" s="273">
        <v>1130</v>
      </c>
      <c r="B1147" s="323">
        <f t="shared" si="179"/>
        <v>1219.7558146072583</v>
      </c>
      <c r="D1147" s="287">
        <f t="shared" si="170"/>
        <v>1145.834981273925</v>
      </c>
      <c r="F1147" s="273">
        <f t="shared" si="171"/>
        <v>3</v>
      </c>
      <c r="H1147" s="273">
        <f t="shared" si="172"/>
        <v>1080</v>
      </c>
      <c r="J1147" s="287">
        <f t="shared" si="173"/>
        <v>39.558535042663969</v>
      </c>
      <c r="L1147" s="287">
        <f t="shared" si="174"/>
        <v>-40.244185392741656</v>
      </c>
      <c r="M1147" s="344">
        <f t="shared" si="175"/>
        <v>-114.165018726075</v>
      </c>
      <c r="N1147" s="344">
        <f t="shared" si="178"/>
        <v>39.558535042663969</v>
      </c>
      <c r="Q1147" s="323">
        <f t="shared" si="176"/>
        <v>1145.834981273925</v>
      </c>
      <c r="R1147" s="287">
        <f t="shared" si="177"/>
        <v>39.558535042663969</v>
      </c>
      <c r="T1147" s="293"/>
    </row>
    <row r="1148" spans="1:20" x14ac:dyDescent="0.25">
      <c r="A1148" s="273">
        <v>1131</v>
      </c>
      <c r="B1148" s="323">
        <f t="shared" si="179"/>
        <v>1220.7558146072583</v>
      </c>
      <c r="D1148" s="287">
        <f t="shared" si="170"/>
        <v>1146.7695646072584</v>
      </c>
      <c r="F1148" s="273">
        <f t="shared" si="171"/>
        <v>3</v>
      </c>
      <c r="H1148" s="273">
        <f t="shared" si="172"/>
        <v>1080</v>
      </c>
      <c r="J1148" s="287">
        <f t="shared" si="173"/>
        <v>40.131817449638</v>
      </c>
      <c r="L1148" s="287">
        <f t="shared" si="174"/>
        <v>-39.244185392741656</v>
      </c>
      <c r="M1148" s="344">
        <f t="shared" si="175"/>
        <v>-113.23043539274158</v>
      </c>
      <c r="N1148" s="344">
        <f t="shared" si="178"/>
        <v>40.131817449638</v>
      </c>
      <c r="Q1148" s="323">
        <f t="shared" si="176"/>
        <v>1146.7695646072584</v>
      </c>
      <c r="R1148" s="287">
        <f t="shared" si="177"/>
        <v>40.131817449638</v>
      </c>
      <c r="T1148" s="293"/>
    </row>
    <row r="1149" spans="1:20" x14ac:dyDescent="0.25">
      <c r="A1149" s="273">
        <v>1132</v>
      </c>
      <c r="B1149" s="323">
        <f t="shared" si="179"/>
        <v>1221.7558146072583</v>
      </c>
      <c r="D1149" s="287">
        <f t="shared" si="170"/>
        <v>1147.7041479405916</v>
      </c>
      <c r="F1149" s="273">
        <f t="shared" si="171"/>
        <v>3</v>
      </c>
      <c r="H1149" s="273">
        <f t="shared" si="172"/>
        <v>1080</v>
      </c>
      <c r="J1149" s="287">
        <f t="shared" si="173"/>
        <v>40.692875316251111</v>
      </c>
      <c r="L1149" s="287">
        <f t="shared" si="174"/>
        <v>-38.244185392741656</v>
      </c>
      <c r="M1149" s="344">
        <f t="shared" si="175"/>
        <v>-112.29585205940839</v>
      </c>
      <c r="N1149" s="344">
        <f t="shared" si="178"/>
        <v>40.692875316251111</v>
      </c>
      <c r="Q1149" s="323">
        <f t="shared" si="176"/>
        <v>1147.7041479405916</v>
      </c>
      <c r="R1149" s="287">
        <f t="shared" si="177"/>
        <v>40.692875316251111</v>
      </c>
      <c r="T1149" s="293"/>
    </row>
    <row r="1150" spans="1:20" x14ac:dyDescent="0.25">
      <c r="A1150" s="273">
        <v>1133</v>
      </c>
      <c r="B1150" s="323">
        <f t="shared" si="179"/>
        <v>1222.7558146072583</v>
      </c>
      <c r="D1150" s="287">
        <f t="shared" si="170"/>
        <v>1148.638731273925</v>
      </c>
      <c r="F1150" s="273">
        <f t="shared" si="171"/>
        <v>3</v>
      </c>
      <c r="H1150" s="273">
        <f t="shared" si="172"/>
        <v>1080</v>
      </c>
      <c r="J1150" s="287">
        <f t="shared" si="173"/>
        <v>41.241537738842155</v>
      </c>
      <c r="L1150" s="287">
        <f t="shared" si="174"/>
        <v>-37.244185392741656</v>
      </c>
      <c r="M1150" s="344">
        <f t="shared" si="175"/>
        <v>-111.36126872607497</v>
      </c>
      <c r="N1150" s="344">
        <f t="shared" si="178"/>
        <v>41.241537738842155</v>
      </c>
      <c r="Q1150" s="323">
        <f t="shared" si="176"/>
        <v>1148.638731273925</v>
      </c>
      <c r="R1150" s="287">
        <f t="shared" si="177"/>
        <v>41.241537738842155</v>
      </c>
      <c r="T1150" s="293"/>
    </row>
    <row r="1151" spans="1:20" x14ac:dyDescent="0.25">
      <c r="A1151" s="273">
        <v>1134</v>
      </c>
      <c r="B1151" s="323">
        <f t="shared" si="179"/>
        <v>1223.7558146072583</v>
      </c>
      <c r="D1151" s="287">
        <f t="shared" si="170"/>
        <v>1149.5733146072585</v>
      </c>
      <c r="F1151" s="273">
        <f t="shared" si="171"/>
        <v>3</v>
      </c>
      <c r="H1151" s="273">
        <f t="shared" si="172"/>
        <v>1080</v>
      </c>
      <c r="J1151" s="287">
        <f t="shared" si="173"/>
        <v>41.777637589522314</v>
      </c>
      <c r="L1151" s="287">
        <f t="shared" si="174"/>
        <v>-36.244185392741656</v>
      </c>
      <c r="M1151" s="344">
        <f t="shared" si="175"/>
        <v>-110.42668539274155</v>
      </c>
      <c r="N1151" s="344">
        <f t="shared" si="178"/>
        <v>41.777637589522314</v>
      </c>
      <c r="Q1151" s="323">
        <f t="shared" si="176"/>
        <v>1149.5733146072585</v>
      </c>
      <c r="R1151" s="287">
        <f t="shared" si="177"/>
        <v>41.777637589522314</v>
      </c>
      <c r="T1151" s="293"/>
    </row>
    <row r="1152" spans="1:20" x14ac:dyDescent="0.25">
      <c r="A1152" s="273">
        <v>1135</v>
      </c>
      <c r="B1152" s="323">
        <f t="shared" si="179"/>
        <v>1224.7558146072583</v>
      </c>
      <c r="D1152" s="287">
        <f t="shared" si="170"/>
        <v>1150.5078979405916</v>
      </c>
      <c r="F1152" s="273">
        <f t="shared" si="171"/>
        <v>3</v>
      </c>
      <c r="H1152" s="273">
        <f t="shared" si="172"/>
        <v>1080</v>
      </c>
      <c r="J1152" s="287">
        <f t="shared" si="173"/>
        <v>42.301011567083535</v>
      </c>
      <c r="L1152" s="287">
        <f t="shared" si="174"/>
        <v>-35.244185392741656</v>
      </c>
      <c r="M1152" s="344">
        <f t="shared" si="175"/>
        <v>-109.49210205940835</v>
      </c>
      <c r="N1152" s="344">
        <f t="shared" si="178"/>
        <v>42.301011567083535</v>
      </c>
      <c r="Q1152" s="323">
        <f t="shared" si="176"/>
        <v>1150.5078979405916</v>
      </c>
      <c r="R1152" s="287">
        <f t="shared" si="177"/>
        <v>42.301011567083535</v>
      </c>
      <c r="T1152" s="293"/>
    </row>
    <row r="1153" spans="1:20" x14ac:dyDescent="0.25">
      <c r="A1153" s="273">
        <v>1136</v>
      </c>
      <c r="B1153" s="323">
        <f t="shared" si="179"/>
        <v>1225.7558146072583</v>
      </c>
      <c r="D1153" s="287">
        <f t="shared" si="170"/>
        <v>1151.4424812739251</v>
      </c>
      <c r="F1153" s="273">
        <f t="shared" si="171"/>
        <v>3</v>
      </c>
      <c r="H1153" s="273">
        <f t="shared" si="172"/>
        <v>1080</v>
      </c>
      <c r="J1153" s="287">
        <f t="shared" si="173"/>
        <v>42.81150024674232</v>
      </c>
      <c r="L1153" s="287">
        <f t="shared" si="174"/>
        <v>-34.244185392741656</v>
      </c>
      <c r="M1153" s="344">
        <f t="shared" si="175"/>
        <v>-108.55751872607493</v>
      </c>
      <c r="N1153" s="344">
        <f t="shared" si="178"/>
        <v>42.81150024674232</v>
      </c>
      <c r="Q1153" s="323">
        <f t="shared" si="176"/>
        <v>1151.4424812739251</v>
      </c>
      <c r="R1153" s="287">
        <f t="shared" si="177"/>
        <v>42.81150024674232</v>
      </c>
      <c r="T1153" s="293"/>
    </row>
    <row r="1154" spans="1:20" x14ac:dyDescent="0.25">
      <c r="A1154" s="273">
        <v>1137</v>
      </c>
      <c r="B1154" s="323">
        <f t="shared" si="179"/>
        <v>1226.7558146072583</v>
      </c>
      <c r="D1154" s="287">
        <f t="shared" si="170"/>
        <v>1152.3770646072583</v>
      </c>
      <c r="F1154" s="273">
        <f t="shared" si="171"/>
        <v>3</v>
      </c>
      <c r="H1154" s="273">
        <f t="shared" si="172"/>
        <v>1080</v>
      </c>
      <c r="J1154" s="287">
        <f t="shared" si="173"/>
        <v>43.308948128701736</v>
      </c>
      <c r="L1154" s="287">
        <f t="shared" si="174"/>
        <v>-33.244185392741656</v>
      </c>
      <c r="M1154" s="344">
        <f t="shared" si="175"/>
        <v>-107.62293539274174</v>
      </c>
      <c r="N1154" s="344">
        <f t="shared" si="178"/>
        <v>43.308948128701736</v>
      </c>
      <c r="Q1154" s="323">
        <f t="shared" si="176"/>
        <v>1152.3770646072583</v>
      </c>
      <c r="R1154" s="287">
        <f t="shared" si="177"/>
        <v>43.308948128701736</v>
      </c>
      <c r="T1154" s="293"/>
    </row>
    <row r="1155" spans="1:20" x14ac:dyDescent="0.25">
      <c r="A1155" s="273">
        <v>1138</v>
      </c>
      <c r="B1155" s="323">
        <f t="shared" si="179"/>
        <v>1227.7558146072583</v>
      </c>
      <c r="D1155" s="287">
        <f t="shared" si="170"/>
        <v>1153.3116479405917</v>
      </c>
      <c r="F1155" s="273">
        <f t="shared" si="171"/>
        <v>3</v>
      </c>
      <c r="H1155" s="273">
        <f t="shared" si="172"/>
        <v>1080</v>
      </c>
      <c r="J1155" s="287">
        <f t="shared" si="173"/>
        <v>43.793203685517845</v>
      </c>
      <c r="L1155" s="287">
        <f t="shared" si="174"/>
        <v>-32.244185392741656</v>
      </c>
      <c r="M1155" s="344">
        <f t="shared" si="175"/>
        <v>-106.68835205940832</v>
      </c>
      <c r="N1155" s="344">
        <f t="shared" si="178"/>
        <v>43.793203685517845</v>
      </c>
      <c r="Q1155" s="323">
        <f t="shared" si="176"/>
        <v>1153.3116479405917</v>
      </c>
      <c r="R1155" s="287">
        <f t="shared" si="177"/>
        <v>43.793203685517845</v>
      </c>
      <c r="T1155" s="293"/>
    </row>
    <row r="1156" spans="1:20" x14ac:dyDescent="0.25">
      <c r="A1156" s="273">
        <v>1139</v>
      </c>
      <c r="B1156" s="323">
        <f t="shared" si="179"/>
        <v>1228.7558146072583</v>
      </c>
      <c r="D1156" s="287">
        <f t="shared" si="170"/>
        <v>1154.2462312739251</v>
      </c>
      <c r="F1156" s="273">
        <f t="shared" si="171"/>
        <v>3</v>
      </c>
      <c r="H1156" s="273">
        <f t="shared" si="172"/>
        <v>1080</v>
      </c>
      <c r="J1156" s="287">
        <f t="shared" si="173"/>
        <v>44.264119408257059</v>
      </c>
      <c r="L1156" s="287">
        <f t="shared" si="174"/>
        <v>-31.244185392741656</v>
      </c>
      <c r="M1156" s="344">
        <f t="shared" si="175"/>
        <v>-105.7537687260749</v>
      </c>
      <c r="N1156" s="344">
        <f t="shared" si="178"/>
        <v>44.264119408257059</v>
      </c>
      <c r="Q1156" s="323">
        <f t="shared" si="176"/>
        <v>1154.2462312739251</v>
      </c>
      <c r="R1156" s="287">
        <f t="shared" si="177"/>
        <v>44.264119408257059</v>
      </c>
      <c r="T1156" s="293"/>
    </row>
    <row r="1157" spans="1:20" x14ac:dyDescent="0.25">
      <c r="A1157" s="273">
        <v>1140</v>
      </c>
      <c r="B1157" s="323">
        <f t="shared" si="179"/>
        <v>1229.7558146072583</v>
      </c>
      <c r="D1157" s="287">
        <f t="shared" si="170"/>
        <v>1155.1808146072583</v>
      </c>
      <c r="F1157" s="273">
        <f t="shared" si="171"/>
        <v>3</v>
      </c>
      <c r="H1157" s="273">
        <f t="shared" si="172"/>
        <v>1080</v>
      </c>
      <c r="J1157" s="287">
        <f t="shared" si="173"/>
        <v>44.721551851428366</v>
      </c>
      <c r="L1157" s="287">
        <f t="shared" si="174"/>
        <v>-30.244185392741656</v>
      </c>
      <c r="M1157" s="344">
        <f t="shared" si="175"/>
        <v>-104.8191853927417</v>
      </c>
      <c r="N1157" s="344">
        <f t="shared" si="178"/>
        <v>44.721551851428366</v>
      </c>
      <c r="Q1157" s="323">
        <f t="shared" si="176"/>
        <v>1155.1808146072583</v>
      </c>
      <c r="R1157" s="287">
        <f t="shared" si="177"/>
        <v>44.721551851428366</v>
      </c>
      <c r="T1157" s="293"/>
    </row>
    <row r="1158" spans="1:20" x14ac:dyDescent="0.25">
      <c r="A1158" s="273">
        <v>1141</v>
      </c>
      <c r="B1158" s="323">
        <f t="shared" si="179"/>
        <v>1230.7558146072583</v>
      </c>
      <c r="D1158" s="287">
        <f t="shared" si="170"/>
        <v>1156.1153979405917</v>
      </c>
      <c r="F1158" s="273">
        <f t="shared" si="171"/>
        <v>3</v>
      </c>
      <c r="H1158" s="273">
        <f t="shared" si="172"/>
        <v>1080</v>
      </c>
      <c r="J1158" s="287">
        <f t="shared" si="173"/>
        <v>45.165361676678415</v>
      </c>
      <c r="L1158" s="287">
        <f t="shared" si="174"/>
        <v>-29.244185392741656</v>
      </c>
      <c r="M1158" s="344">
        <f t="shared" si="175"/>
        <v>-103.88460205940828</v>
      </c>
      <c r="N1158" s="344">
        <f t="shared" si="178"/>
        <v>45.165361676678415</v>
      </c>
      <c r="Q1158" s="323">
        <f t="shared" si="176"/>
        <v>1156.1153979405917</v>
      </c>
      <c r="R1158" s="287">
        <f t="shared" si="177"/>
        <v>45.165361676678415</v>
      </c>
      <c r="T1158" s="293"/>
    </row>
    <row r="1159" spans="1:20" x14ac:dyDescent="0.25">
      <c r="A1159" s="273">
        <v>1142</v>
      </c>
      <c r="B1159" s="323">
        <f t="shared" si="179"/>
        <v>1231.7558146072583</v>
      </c>
      <c r="D1159" s="287">
        <f t="shared" si="170"/>
        <v>1157.0499812739249</v>
      </c>
      <c r="F1159" s="273">
        <f t="shared" si="171"/>
        <v>3</v>
      </c>
      <c r="H1159" s="273">
        <f t="shared" si="172"/>
        <v>1080</v>
      </c>
      <c r="J1159" s="287">
        <f t="shared" si="173"/>
        <v>45.595413695234974</v>
      </c>
      <c r="L1159" s="287">
        <f t="shared" si="174"/>
        <v>-28.244185392741656</v>
      </c>
      <c r="M1159" s="344">
        <f t="shared" si="175"/>
        <v>-102.95001872607509</v>
      </c>
      <c r="N1159" s="344">
        <f t="shared" si="178"/>
        <v>45.595413695234974</v>
      </c>
      <c r="Q1159" s="323">
        <f t="shared" si="176"/>
        <v>1157.0499812739249</v>
      </c>
      <c r="R1159" s="287">
        <f t="shared" si="177"/>
        <v>45.595413695234974</v>
      </c>
      <c r="T1159" s="293"/>
    </row>
    <row r="1160" spans="1:20" x14ac:dyDescent="0.25">
      <c r="A1160" s="273">
        <v>1143</v>
      </c>
      <c r="B1160" s="323">
        <f t="shared" si="179"/>
        <v>1232.7558146072583</v>
      </c>
      <c r="D1160" s="287">
        <f t="shared" si="170"/>
        <v>1157.9845646072583</v>
      </c>
      <c r="F1160" s="273">
        <f t="shared" si="171"/>
        <v>3</v>
      </c>
      <c r="H1160" s="273">
        <f t="shared" si="172"/>
        <v>1080</v>
      </c>
      <c r="J1160" s="287">
        <f t="shared" si="173"/>
        <v>46.011576909087282</v>
      </c>
      <c r="L1160" s="287">
        <f t="shared" si="174"/>
        <v>-27.244185392741656</v>
      </c>
      <c r="M1160" s="344">
        <f t="shared" si="175"/>
        <v>-102.01543539274167</v>
      </c>
      <c r="N1160" s="344">
        <f t="shared" si="178"/>
        <v>46.011576909087282</v>
      </c>
      <c r="Q1160" s="323">
        <f t="shared" si="176"/>
        <v>1157.9845646072583</v>
      </c>
      <c r="R1160" s="287">
        <f t="shared" si="177"/>
        <v>46.011576909087282</v>
      </c>
      <c r="T1160" s="293"/>
    </row>
    <row r="1161" spans="1:20" x14ac:dyDescent="0.25">
      <c r="A1161" s="273">
        <v>1144</v>
      </c>
      <c r="B1161" s="323">
        <f t="shared" si="179"/>
        <v>1233.7558146072583</v>
      </c>
      <c r="D1161" s="287">
        <f t="shared" si="170"/>
        <v>1158.9191479405918</v>
      </c>
      <c r="F1161" s="273">
        <f t="shared" si="171"/>
        <v>3</v>
      </c>
      <c r="H1161" s="273">
        <f t="shared" si="172"/>
        <v>1080</v>
      </c>
      <c r="J1161" s="287">
        <f t="shared" si="173"/>
        <v>46.413724550889</v>
      </c>
      <c r="L1161" s="287">
        <f t="shared" si="174"/>
        <v>-26.244185392741656</v>
      </c>
      <c r="M1161" s="344">
        <f t="shared" si="175"/>
        <v>-101.08085205940824</v>
      </c>
      <c r="N1161" s="344">
        <f t="shared" si="178"/>
        <v>46.413724550889</v>
      </c>
      <c r="Q1161" s="323">
        <f t="shared" si="176"/>
        <v>1158.9191479405918</v>
      </c>
      <c r="R1161" s="287">
        <f t="shared" si="177"/>
        <v>46.413724550889</v>
      </c>
      <c r="T1161" s="293"/>
    </row>
    <row r="1162" spans="1:20" x14ac:dyDescent="0.25">
      <c r="A1162" s="273">
        <v>1145</v>
      </c>
      <c r="B1162" s="323">
        <f t="shared" si="179"/>
        <v>1234.7558146072583</v>
      </c>
      <c r="D1162" s="287">
        <f t="shared" si="170"/>
        <v>1159.853731273925</v>
      </c>
      <c r="F1162" s="273">
        <f t="shared" si="171"/>
        <v>3</v>
      </c>
      <c r="H1162" s="273">
        <f t="shared" si="172"/>
        <v>1080</v>
      </c>
      <c r="J1162" s="287">
        <f t="shared" si="173"/>
        <v>46.801734122572597</v>
      </c>
      <c r="L1162" s="287">
        <f t="shared" si="174"/>
        <v>-25.244185392741656</v>
      </c>
      <c r="M1162" s="344">
        <f t="shared" si="175"/>
        <v>-100.14626872607505</v>
      </c>
      <c r="N1162" s="344">
        <f t="shared" si="178"/>
        <v>46.801734122572597</v>
      </c>
      <c r="Q1162" s="323">
        <f t="shared" si="176"/>
        <v>1159.853731273925</v>
      </c>
      <c r="R1162" s="287">
        <f t="shared" si="177"/>
        <v>46.801734122572597</v>
      </c>
      <c r="T1162" s="293"/>
    </row>
    <row r="1163" spans="1:20" x14ac:dyDescent="0.25">
      <c r="A1163" s="273">
        <v>1146</v>
      </c>
      <c r="B1163" s="323">
        <f t="shared" si="179"/>
        <v>1235.7558146072583</v>
      </c>
      <c r="D1163" s="287">
        <f t="shared" si="170"/>
        <v>1160.7883146072584</v>
      </c>
      <c r="F1163" s="273">
        <f t="shared" si="171"/>
        <v>3</v>
      </c>
      <c r="H1163" s="273">
        <f t="shared" si="172"/>
        <v>1080</v>
      </c>
      <c r="J1163" s="287">
        <f t="shared" si="173"/>
        <v>47.175487432663878</v>
      </c>
      <c r="L1163" s="287">
        <f t="shared" si="174"/>
        <v>-24.244185392741656</v>
      </c>
      <c r="M1163" s="344">
        <f t="shared" si="175"/>
        <v>-99.211685392741629</v>
      </c>
      <c r="N1163" s="344">
        <f t="shared" si="178"/>
        <v>47.175487432663878</v>
      </c>
      <c r="Q1163" s="323">
        <f t="shared" si="176"/>
        <v>1160.7883146072584</v>
      </c>
      <c r="R1163" s="287">
        <f t="shared" si="177"/>
        <v>47.175487432663878</v>
      </c>
      <c r="T1163" s="293"/>
    </row>
    <row r="1164" spans="1:20" x14ac:dyDescent="0.25">
      <c r="A1164" s="273">
        <v>1147</v>
      </c>
      <c r="B1164" s="323">
        <f t="shared" si="179"/>
        <v>1236.7558146072583</v>
      </c>
      <c r="D1164" s="287">
        <f t="shared" si="170"/>
        <v>1161.7228979405918</v>
      </c>
      <c r="F1164" s="273">
        <f t="shared" si="171"/>
        <v>3</v>
      </c>
      <c r="H1164" s="273">
        <f t="shared" si="172"/>
        <v>1080</v>
      </c>
      <c r="J1164" s="287">
        <f t="shared" si="173"/>
        <v>47.53487063228404</v>
      </c>
      <c r="L1164" s="287">
        <f t="shared" si="174"/>
        <v>-23.244185392741656</v>
      </c>
      <c r="M1164" s="344">
        <f t="shared" si="175"/>
        <v>-98.277102059408207</v>
      </c>
      <c r="N1164" s="344">
        <f t="shared" si="178"/>
        <v>47.53487063228404</v>
      </c>
      <c r="Q1164" s="323">
        <f t="shared" si="176"/>
        <v>1161.7228979405918</v>
      </c>
      <c r="R1164" s="287">
        <f t="shared" si="177"/>
        <v>47.53487063228404</v>
      </c>
      <c r="T1164" s="293"/>
    </row>
    <row r="1165" spans="1:20" x14ac:dyDescent="0.25">
      <c r="A1165" s="273">
        <v>1148</v>
      </c>
      <c r="B1165" s="323">
        <f t="shared" si="179"/>
        <v>1237.7558146072583</v>
      </c>
      <c r="D1165" s="287">
        <f t="shared" si="170"/>
        <v>1162.657481273925</v>
      </c>
      <c r="F1165" s="273">
        <f t="shared" si="171"/>
        <v>3</v>
      </c>
      <c r="H1165" s="273">
        <f t="shared" si="172"/>
        <v>1080</v>
      </c>
      <c r="J1165" s="287">
        <f t="shared" si="173"/>
        <v>47.879774249828905</v>
      </c>
      <c r="L1165" s="287">
        <f t="shared" si="174"/>
        <v>-22.244185392741656</v>
      </c>
      <c r="M1165" s="344">
        <f t="shared" si="175"/>
        <v>-97.342518726075014</v>
      </c>
      <c r="N1165" s="344">
        <f t="shared" si="178"/>
        <v>47.879774249828905</v>
      </c>
      <c r="Q1165" s="323">
        <f t="shared" si="176"/>
        <v>1162.657481273925</v>
      </c>
      <c r="R1165" s="287">
        <f t="shared" si="177"/>
        <v>47.879774249828905</v>
      </c>
      <c r="T1165" s="293"/>
    </row>
    <row r="1166" spans="1:20" x14ac:dyDescent="0.25">
      <c r="A1166" s="273">
        <v>1149</v>
      </c>
      <c r="B1166" s="323">
        <f t="shared" si="179"/>
        <v>1238.7558146072583</v>
      </c>
      <c r="D1166" s="287">
        <f t="shared" si="170"/>
        <v>1163.5920646072584</v>
      </c>
      <c r="F1166" s="273">
        <f t="shared" si="171"/>
        <v>3</v>
      </c>
      <c r="H1166" s="273">
        <f t="shared" si="172"/>
        <v>1080</v>
      </c>
      <c r="J1166" s="287">
        <f t="shared" si="173"/>
        <v>48.210093224315479</v>
      </c>
      <c r="L1166" s="287">
        <f t="shared" si="174"/>
        <v>-21.244185392741656</v>
      </c>
      <c r="M1166" s="344">
        <f t="shared" si="175"/>
        <v>-96.407935392741592</v>
      </c>
      <c r="N1166" s="344">
        <f t="shared" si="178"/>
        <v>48.210093224315479</v>
      </c>
      <c r="Q1166" s="323">
        <f t="shared" si="176"/>
        <v>1163.5920646072584</v>
      </c>
      <c r="R1166" s="287">
        <f t="shared" si="177"/>
        <v>48.210093224315479</v>
      </c>
      <c r="T1166" s="293"/>
    </row>
    <row r="1167" spans="1:20" x14ac:dyDescent="0.25">
      <c r="A1167" s="273">
        <v>1150</v>
      </c>
      <c r="B1167" s="323">
        <f t="shared" si="179"/>
        <v>1239.7558146072583</v>
      </c>
      <c r="D1167" s="287">
        <f t="shared" si="170"/>
        <v>1164.5266479405916</v>
      </c>
      <c r="F1167" s="273">
        <f t="shared" si="171"/>
        <v>3</v>
      </c>
      <c r="H1167" s="273">
        <f t="shared" si="172"/>
        <v>1080</v>
      </c>
      <c r="J1167" s="287">
        <f t="shared" si="173"/>
        <v>48.525726937384334</v>
      </c>
      <c r="L1167" s="287">
        <f t="shared" si="174"/>
        <v>-20.244185392741656</v>
      </c>
      <c r="M1167" s="344">
        <f t="shared" si="175"/>
        <v>-95.473352059408398</v>
      </c>
      <c r="N1167" s="344">
        <f t="shared" si="178"/>
        <v>48.525726937384334</v>
      </c>
      <c r="Q1167" s="323">
        <f t="shared" si="176"/>
        <v>1164.5266479405916</v>
      </c>
      <c r="R1167" s="287">
        <f t="shared" si="177"/>
        <v>48.525726937384334</v>
      </c>
      <c r="T1167" s="293"/>
    </row>
    <row r="1168" spans="1:20" x14ac:dyDescent="0.25">
      <c r="A1168" s="273">
        <v>1151</v>
      </c>
      <c r="B1168" s="323">
        <f t="shared" si="179"/>
        <v>1240.7558146072583</v>
      </c>
      <c r="D1168" s="287">
        <f t="shared" si="170"/>
        <v>1165.461231273925</v>
      </c>
      <c r="F1168" s="273">
        <f t="shared" si="171"/>
        <v>3</v>
      </c>
      <c r="H1168" s="273">
        <f t="shared" si="172"/>
        <v>1080</v>
      </c>
      <c r="J1168" s="287">
        <f t="shared" si="173"/>
        <v>48.826579243948729</v>
      </c>
      <c r="L1168" s="287">
        <f t="shared" si="174"/>
        <v>-19.244185392741656</v>
      </c>
      <c r="M1168" s="344">
        <f t="shared" si="175"/>
        <v>-94.538768726074977</v>
      </c>
      <c r="N1168" s="344">
        <f t="shared" si="178"/>
        <v>48.826579243948729</v>
      </c>
      <c r="Q1168" s="323">
        <f t="shared" si="176"/>
        <v>1165.461231273925</v>
      </c>
      <c r="R1168" s="287">
        <f t="shared" si="177"/>
        <v>48.826579243948729</v>
      </c>
      <c r="T1168" s="293"/>
    </row>
    <row r="1169" spans="1:20" x14ac:dyDescent="0.25">
      <c r="A1169" s="273">
        <v>1152</v>
      </c>
      <c r="B1169" s="323">
        <f t="shared" si="179"/>
        <v>1241.7558146072583</v>
      </c>
      <c r="D1169" s="287">
        <f t="shared" ref="D1169:D1232" si="180">B1169-A1169/360*$E$11</f>
        <v>1166.3958146072584</v>
      </c>
      <c r="F1169" s="273">
        <f t="shared" ref="F1169:F1232" si="181">INT(B1169/360)</f>
        <v>3</v>
      </c>
      <c r="H1169" s="273">
        <f t="shared" ref="H1169:H1232" si="182">F1169*360</f>
        <v>1080</v>
      </c>
      <c r="J1169" s="287">
        <f t="shared" ref="J1169:J1232" si="183">SIN(RADIANS(A1169))*$E$7</f>
        <v>49.112558501481715</v>
      </c>
      <c r="L1169" s="287">
        <f t="shared" ref="L1169:L1232" si="184">B1169-H1169-180</f>
        <v>-18.244185392741656</v>
      </c>
      <c r="M1169" s="344">
        <f t="shared" ref="M1169:M1232" si="185">D1169-INT(D1169/360)*360-180</f>
        <v>-93.604185392741556</v>
      </c>
      <c r="N1169" s="344">
        <f t="shared" si="178"/>
        <v>49.112558501481715</v>
      </c>
      <c r="Q1169" s="323">
        <f t="shared" ref="Q1169:Q1232" si="186">D1169</f>
        <v>1166.3958146072584</v>
      </c>
      <c r="R1169" s="287">
        <f t="shared" ref="R1169:R1232" si="187">N1169</f>
        <v>49.112558501481715</v>
      </c>
      <c r="T1169" s="293"/>
    </row>
    <row r="1170" spans="1:20" x14ac:dyDescent="0.25">
      <c r="A1170" s="273">
        <v>1153</v>
      </c>
      <c r="B1170" s="323">
        <f t="shared" si="179"/>
        <v>1242.7558146072583</v>
      </c>
      <c r="D1170" s="287">
        <f t="shared" si="180"/>
        <v>1167.3303979405916</v>
      </c>
      <c r="F1170" s="273">
        <f t="shared" si="181"/>
        <v>3</v>
      </c>
      <c r="H1170" s="273">
        <f t="shared" si="182"/>
        <v>1080</v>
      </c>
      <c r="J1170" s="287">
        <f t="shared" si="183"/>
        <v>49.383577597931122</v>
      </c>
      <c r="L1170" s="287">
        <f t="shared" si="184"/>
        <v>-17.244185392741656</v>
      </c>
      <c r="M1170" s="344">
        <f t="shared" si="185"/>
        <v>-92.669602059408362</v>
      </c>
      <c r="N1170" s="344">
        <f t="shared" ref="N1170:N1233" si="188">J1170</f>
        <v>49.383577597931122</v>
      </c>
      <c r="Q1170" s="323">
        <f t="shared" si="186"/>
        <v>1167.3303979405916</v>
      </c>
      <c r="R1170" s="287">
        <f t="shared" si="187"/>
        <v>49.383577597931122</v>
      </c>
      <c r="T1170" s="293"/>
    </row>
    <row r="1171" spans="1:20" x14ac:dyDescent="0.25">
      <c r="A1171" s="273">
        <v>1154</v>
      </c>
      <c r="B1171" s="323">
        <f t="shared" ref="B1171:B1234" si="189">$B$17+A1171</f>
        <v>1243.7558146072583</v>
      </c>
      <c r="D1171" s="287">
        <f t="shared" si="180"/>
        <v>1168.2649812739251</v>
      </c>
      <c r="F1171" s="273">
        <f t="shared" si="181"/>
        <v>3</v>
      </c>
      <c r="H1171" s="273">
        <f t="shared" si="182"/>
        <v>1080</v>
      </c>
      <c r="J1171" s="287">
        <f t="shared" si="183"/>
        <v>49.639553978254796</v>
      </c>
      <c r="L1171" s="287">
        <f t="shared" si="184"/>
        <v>-16.244185392741656</v>
      </c>
      <c r="M1171" s="344">
        <f t="shared" si="185"/>
        <v>-91.735018726074941</v>
      </c>
      <c r="N1171" s="344">
        <f t="shared" si="188"/>
        <v>49.639553978254796</v>
      </c>
      <c r="Q1171" s="323">
        <f t="shared" si="186"/>
        <v>1168.2649812739251</v>
      </c>
      <c r="R1171" s="287">
        <f t="shared" si="187"/>
        <v>49.639553978254796</v>
      </c>
      <c r="T1171" s="293"/>
    </row>
    <row r="1172" spans="1:20" x14ac:dyDescent="0.25">
      <c r="A1172" s="273">
        <v>1155</v>
      </c>
      <c r="B1172" s="323">
        <f t="shared" si="189"/>
        <v>1244.7558146072583</v>
      </c>
      <c r="D1172" s="287">
        <f t="shared" si="180"/>
        <v>1169.1995646072583</v>
      </c>
      <c r="F1172" s="273">
        <f t="shared" si="181"/>
        <v>3</v>
      </c>
      <c r="H1172" s="273">
        <f t="shared" si="182"/>
        <v>1080</v>
      </c>
      <c r="J1172" s="287">
        <f t="shared" si="183"/>
        <v>49.880409669567484</v>
      </c>
      <c r="L1172" s="287">
        <f t="shared" si="184"/>
        <v>-15.244185392741656</v>
      </c>
      <c r="M1172" s="344">
        <f t="shared" si="185"/>
        <v>-90.800435392741747</v>
      </c>
      <c r="N1172" s="344">
        <f t="shared" si="188"/>
        <v>49.880409669567484</v>
      </c>
      <c r="Q1172" s="323">
        <f t="shared" si="186"/>
        <v>1169.1995646072583</v>
      </c>
      <c r="R1172" s="287">
        <f t="shared" si="187"/>
        <v>49.880409669567484</v>
      </c>
      <c r="T1172" s="293"/>
    </row>
    <row r="1173" spans="1:20" x14ac:dyDescent="0.25">
      <c r="A1173" s="273">
        <v>1156</v>
      </c>
      <c r="B1173" s="323">
        <f t="shared" si="189"/>
        <v>1245.7558146072583</v>
      </c>
      <c r="D1173" s="287">
        <f t="shared" si="180"/>
        <v>1170.1341479405917</v>
      </c>
      <c r="F1173" s="273">
        <f t="shared" si="181"/>
        <v>3</v>
      </c>
      <c r="H1173" s="273">
        <f t="shared" si="182"/>
        <v>1080</v>
      </c>
      <c r="J1173" s="287">
        <f t="shared" si="183"/>
        <v>50.106071304892438</v>
      </c>
      <c r="L1173" s="287">
        <f t="shared" si="184"/>
        <v>-14.244185392741656</v>
      </c>
      <c r="M1173" s="344">
        <f t="shared" si="185"/>
        <v>-89.865852059408326</v>
      </c>
      <c r="N1173" s="344">
        <f t="shared" si="188"/>
        <v>50.106071304892438</v>
      </c>
      <c r="Q1173" s="323">
        <f t="shared" si="186"/>
        <v>1170.1341479405917</v>
      </c>
      <c r="R1173" s="287">
        <f t="shared" si="187"/>
        <v>50.106071304892438</v>
      </c>
      <c r="T1173" s="293"/>
    </row>
    <row r="1174" spans="1:20" x14ac:dyDescent="0.25">
      <c r="A1174" s="273">
        <v>1157</v>
      </c>
      <c r="B1174" s="323">
        <f t="shared" si="189"/>
        <v>1246.7558146072583</v>
      </c>
      <c r="D1174" s="287">
        <f t="shared" si="180"/>
        <v>1171.0687312739251</v>
      </c>
      <c r="F1174" s="273">
        <f t="shared" si="181"/>
        <v>3</v>
      </c>
      <c r="H1174" s="273">
        <f t="shared" si="182"/>
        <v>1080</v>
      </c>
      <c r="J1174" s="287">
        <f t="shared" si="183"/>
        <v>50.316470145509562</v>
      </c>
      <c r="L1174" s="287">
        <f t="shared" si="184"/>
        <v>-13.244185392741656</v>
      </c>
      <c r="M1174" s="344">
        <f t="shared" si="185"/>
        <v>-88.931268726074904</v>
      </c>
      <c r="N1174" s="344">
        <f t="shared" si="188"/>
        <v>50.316470145509562</v>
      </c>
      <c r="Q1174" s="323">
        <f t="shared" si="186"/>
        <v>1171.0687312739251</v>
      </c>
      <c r="R1174" s="287">
        <f t="shared" si="187"/>
        <v>50.316470145509562</v>
      </c>
      <c r="T1174" s="293"/>
    </row>
    <row r="1175" spans="1:20" x14ac:dyDescent="0.25">
      <c r="A1175" s="273">
        <v>1158</v>
      </c>
      <c r="B1175" s="323">
        <f t="shared" si="189"/>
        <v>1247.7558146072583</v>
      </c>
      <c r="D1175" s="287">
        <f t="shared" si="180"/>
        <v>1172.0033146072583</v>
      </c>
      <c r="F1175" s="273">
        <f t="shared" si="181"/>
        <v>3</v>
      </c>
      <c r="H1175" s="273">
        <f t="shared" si="182"/>
        <v>1080</v>
      </c>
      <c r="J1175" s="287">
        <f t="shared" si="183"/>
        <v>50.511542101893724</v>
      </c>
      <c r="L1175" s="287">
        <f t="shared" si="184"/>
        <v>-12.244185392741656</v>
      </c>
      <c r="M1175" s="344">
        <f t="shared" si="185"/>
        <v>-87.996685392741711</v>
      </c>
      <c r="N1175" s="344">
        <f t="shared" si="188"/>
        <v>50.511542101893724</v>
      </c>
      <c r="Q1175" s="323">
        <f t="shared" si="186"/>
        <v>1172.0033146072583</v>
      </c>
      <c r="R1175" s="287">
        <f t="shared" si="187"/>
        <v>50.511542101893724</v>
      </c>
      <c r="T1175" s="293"/>
    </row>
    <row r="1176" spans="1:20" x14ac:dyDescent="0.25">
      <c r="A1176" s="273">
        <v>1159</v>
      </c>
      <c r="B1176" s="323">
        <f t="shared" si="189"/>
        <v>1248.7558146072583</v>
      </c>
      <c r="D1176" s="287">
        <f t="shared" si="180"/>
        <v>1172.9378979405917</v>
      </c>
      <c r="F1176" s="273">
        <f t="shared" si="181"/>
        <v>3</v>
      </c>
      <c r="H1176" s="273">
        <f t="shared" si="182"/>
        <v>1080</v>
      </c>
      <c r="J1176" s="287">
        <f t="shared" si="183"/>
        <v>50.691227753237357</v>
      </c>
      <c r="L1176" s="287">
        <f t="shared" si="184"/>
        <v>-11.244185392741656</v>
      </c>
      <c r="M1176" s="344">
        <f t="shared" si="185"/>
        <v>-87.062102059408289</v>
      </c>
      <c r="N1176" s="344">
        <f t="shared" si="188"/>
        <v>50.691227753237357</v>
      </c>
      <c r="Q1176" s="323">
        <f t="shared" si="186"/>
        <v>1172.9378979405917</v>
      </c>
      <c r="R1176" s="287">
        <f t="shared" si="187"/>
        <v>50.691227753237357</v>
      </c>
      <c r="T1176" s="293"/>
    </row>
    <row r="1177" spans="1:20" x14ac:dyDescent="0.25">
      <c r="A1177" s="273">
        <v>1160</v>
      </c>
      <c r="B1177" s="323">
        <f t="shared" si="189"/>
        <v>1249.7558146072583</v>
      </c>
      <c r="D1177" s="287">
        <f t="shared" si="180"/>
        <v>1173.8724812739249</v>
      </c>
      <c r="F1177" s="273">
        <f t="shared" si="181"/>
        <v>3</v>
      </c>
      <c r="H1177" s="273">
        <f t="shared" si="182"/>
        <v>1080</v>
      </c>
      <c r="J1177" s="287">
        <f t="shared" si="183"/>
        <v>50.855472365550433</v>
      </c>
      <c r="L1177" s="287">
        <f t="shared" si="184"/>
        <v>-10.244185392741656</v>
      </c>
      <c r="M1177" s="344">
        <f t="shared" si="185"/>
        <v>-86.127518726075095</v>
      </c>
      <c r="N1177" s="344">
        <f t="shared" si="188"/>
        <v>50.855472365550433</v>
      </c>
      <c r="Q1177" s="323">
        <f t="shared" si="186"/>
        <v>1173.8724812739249</v>
      </c>
      <c r="R1177" s="287">
        <f t="shared" si="187"/>
        <v>50.855472365550433</v>
      </c>
      <c r="T1177" s="293"/>
    </row>
    <row r="1178" spans="1:20" x14ac:dyDescent="0.25">
      <c r="A1178" s="273">
        <v>1161</v>
      </c>
      <c r="B1178" s="323">
        <f t="shared" si="189"/>
        <v>1250.7558146072583</v>
      </c>
      <c r="D1178" s="287">
        <f t="shared" si="180"/>
        <v>1174.8070646072583</v>
      </c>
      <c r="F1178" s="273">
        <f t="shared" si="181"/>
        <v>3</v>
      </c>
      <c r="H1178" s="273">
        <f t="shared" si="182"/>
        <v>1080</v>
      </c>
      <c r="J1178" s="287">
        <f t="shared" si="183"/>
        <v>51.004225908332913</v>
      </c>
      <c r="L1178" s="287">
        <f t="shared" si="184"/>
        <v>-9.244185392741656</v>
      </c>
      <c r="M1178" s="344">
        <f t="shared" si="185"/>
        <v>-85.192935392741674</v>
      </c>
      <c r="N1178" s="344">
        <f t="shared" si="188"/>
        <v>51.004225908332913</v>
      </c>
      <c r="Q1178" s="323">
        <f t="shared" si="186"/>
        <v>1174.8070646072583</v>
      </c>
      <c r="R1178" s="287">
        <f t="shared" si="187"/>
        <v>51.004225908332913</v>
      </c>
      <c r="T1178" s="293"/>
    </row>
    <row r="1179" spans="1:20" x14ac:dyDescent="0.25">
      <c r="A1179" s="273">
        <v>1162</v>
      </c>
      <c r="B1179" s="323">
        <f t="shared" si="189"/>
        <v>1251.7558146072583</v>
      </c>
      <c r="D1179" s="287">
        <f t="shared" si="180"/>
        <v>1175.7416479405917</v>
      </c>
      <c r="F1179" s="273">
        <f t="shared" si="181"/>
        <v>3</v>
      </c>
      <c r="H1179" s="273">
        <f t="shared" si="182"/>
        <v>1080</v>
      </c>
      <c r="J1179" s="287">
        <f t="shared" si="183"/>
        <v>51.13744306981468</v>
      </c>
      <c r="L1179" s="287">
        <f t="shared" si="184"/>
        <v>-8.244185392741656</v>
      </c>
      <c r="M1179" s="344">
        <f t="shared" si="185"/>
        <v>-84.258352059408253</v>
      </c>
      <c r="N1179" s="344">
        <f t="shared" si="188"/>
        <v>51.13744306981468</v>
      </c>
      <c r="Q1179" s="323">
        <f t="shared" si="186"/>
        <v>1175.7416479405917</v>
      </c>
      <c r="R1179" s="287">
        <f t="shared" si="187"/>
        <v>51.13744306981468</v>
      </c>
      <c r="T1179" s="293"/>
    </row>
    <row r="1180" spans="1:20" x14ac:dyDescent="0.25">
      <c r="A1180" s="273">
        <v>1163</v>
      </c>
      <c r="B1180" s="323">
        <f t="shared" si="189"/>
        <v>1252.7558146072583</v>
      </c>
      <c r="D1180" s="287">
        <f t="shared" si="180"/>
        <v>1176.6762312739249</v>
      </c>
      <c r="F1180" s="273">
        <f t="shared" si="181"/>
        <v>3</v>
      </c>
      <c r="H1180" s="273">
        <f t="shared" si="182"/>
        <v>1080</v>
      </c>
      <c r="J1180" s="287">
        <f t="shared" si="183"/>
        <v>51.255083270757858</v>
      </c>
      <c r="L1180" s="287">
        <f t="shared" si="184"/>
        <v>-7.244185392741656</v>
      </c>
      <c r="M1180" s="344">
        <f t="shared" si="185"/>
        <v>-83.323768726075059</v>
      </c>
      <c r="N1180" s="344">
        <f t="shared" si="188"/>
        <v>51.255083270757858</v>
      </c>
      <c r="Q1180" s="323">
        <f t="shared" si="186"/>
        <v>1176.6762312739249</v>
      </c>
      <c r="R1180" s="287">
        <f t="shared" si="187"/>
        <v>51.255083270757858</v>
      </c>
      <c r="T1180" s="293"/>
    </row>
    <row r="1181" spans="1:20" x14ac:dyDescent="0.25">
      <c r="A1181" s="273">
        <v>1164</v>
      </c>
      <c r="B1181" s="323">
        <f t="shared" si="189"/>
        <v>1253.7558146072583</v>
      </c>
      <c r="D1181" s="287">
        <f t="shared" si="180"/>
        <v>1177.6108146072584</v>
      </c>
      <c r="F1181" s="273">
        <f t="shared" si="181"/>
        <v>3</v>
      </c>
      <c r="H1181" s="273">
        <f t="shared" si="182"/>
        <v>1080</v>
      </c>
      <c r="J1181" s="287">
        <f t="shared" si="183"/>
        <v>51.357110676817641</v>
      </c>
      <c r="L1181" s="287">
        <f t="shared" si="184"/>
        <v>-6.244185392741656</v>
      </c>
      <c r="M1181" s="344">
        <f t="shared" si="185"/>
        <v>-82.389185392741638</v>
      </c>
      <c r="N1181" s="344">
        <f t="shared" si="188"/>
        <v>51.357110676817641</v>
      </c>
      <c r="Q1181" s="323">
        <f t="shared" si="186"/>
        <v>1177.6108146072584</v>
      </c>
      <c r="R1181" s="287">
        <f t="shared" si="187"/>
        <v>51.357110676817641</v>
      </c>
      <c r="T1181" s="293"/>
    </row>
    <row r="1182" spans="1:20" x14ac:dyDescent="0.25">
      <c r="A1182" s="273">
        <v>1165</v>
      </c>
      <c r="B1182" s="323">
        <f t="shared" si="189"/>
        <v>1254.7558146072583</v>
      </c>
      <c r="D1182" s="287">
        <f t="shared" si="180"/>
        <v>1178.5453979405916</v>
      </c>
      <c r="F1182" s="273">
        <f t="shared" si="181"/>
        <v>3</v>
      </c>
      <c r="H1182" s="273">
        <f t="shared" si="182"/>
        <v>1080</v>
      </c>
      <c r="J1182" s="287">
        <f t="shared" si="183"/>
        <v>51.443494209457732</v>
      </c>
      <c r="L1182" s="287">
        <f t="shared" si="184"/>
        <v>-5.244185392741656</v>
      </c>
      <c r="M1182" s="344">
        <f t="shared" si="185"/>
        <v>-81.454602059408444</v>
      </c>
      <c r="N1182" s="344">
        <f t="shared" si="188"/>
        <v>51.443494209457732</v>
      </c>
      <c r="Q1182" s="323">
        <f t="shared" si="186"/>
        <v>1178.5453979405916</v>
      </c>
      <c r="R1182" s="287">
        <f t="shared" si="187"/>
        <v>51.443494209457732</v>
      </c>
      <c r="T1182" s="293"/>
    </row>
    <row r="1183" spans="1:20" x14ac:dyDescent="0.25">
      <c r="A1183" s="273">
        <v>1166</v>
      </c>
      <c r="B1183" s="323">
        <f t="shared" si="189"/>
        <v>1255.7558146072583</v>
      </c>
      <c r="D1183" s="287">
        <f t="shared" si="180"/>
        <v>1179.479981273925</v>
      </c>
      <c r="F1183" s="273">
        <f t="shared" si="181"/>
        <v>3</v>
      </c>
      <c r="H1183" s="273">
        <f t="shared" si="182"/>
        <v>1080</v>
      </c>
      <c r="J1183" s="287">
        <f t="shared" si="183"/>
        <v>51.514207555417315</v>
      </c>
      <c r="L1183" s="287">
        <f t="shared" si="184"/>
        <v>-4.244185392741656</v>
      </c>
      <c r="M1183" s="344">
        <f t="shared" si="185"/>
        <v>-80.520018726075023</v>
      </c>
      <c r="N1183" s="344">
        <f t="shared" si="188"/>
        <v>51.514207555417315</v>
      </c>
      <c r="Q1183" s="323">
        <f t="shared" si="186"/>
        <v>1179.479981273925</v>
      </c>
      <c r="R1183" s="287">
        <f t="shared" si="187"/>
        <v>51.514207555417315</v>
      </c>
      <c r="T1183" s="293"/>
    </row>
    <row r="1184" spans="1:20" x14ac:dyDescent="0.25">
      <c r="A1184" s="273">
        <v>1167</v>
      </c>
      <c r="B1184" s="323">
        <f t="shared" si="189"/>
        <v>1256.7558146072583</v>
      </c>
      <c r="D1184" s="287">
        <f t="shared" si="180"/>
        <v>1180.4145646072584</v>
      </c>
      <c r="F1184" s="273">
        <f t="shared" si="181"/>
        <v>3</v>
      </c>
      <c r="H1184" s="273">
        <f t="shared" si="182"/>
        <v>1080</v>
      </c>
      <c r="J1184" s="287">
        <f t="shared" si="183"/>
        <v>51.569229174726196</v>
      </c>
      <c r="L1184" s="287">
        <f t="shared" si="184"/>
        <v>-3.244185392741656</v>
      </c>
      <c r="M1184" s="344">
        <f t="shared" si="185"/>
        <v>-79.585435392741601</v>
      </c>
      <c r="N1184" s="344">
        <f t="shared" si="188"/>
        <v>51.569229174726196</v>
      </c>
      <c r="Q1184" s="323">
        <f t="shared" si="186"/>
        <v>1180.4145646072584</v>
      </c>
      <c r="R1184" s="287">
        <f t="shared" si="187"/>
        <v>51.569229174726196</v>
      </c>
      <c r="T1184" s="293"/>
    </row>
    <row r="1185" spans="1:20" x14ac:dyDescent="0.25">
      <c r="A1185" s="273">
        <v>1168</v>
      </c>
      <c r="B1185" s="323">
        <f t="shared" si="189"/>
        <v>1257.7558146072583</v>
      </c>
      <c r="D1185" s="287">
        <f t="shared" si="180"/>
        <v>1181.3491479405916</v>
      </c>
      <c r="F1185" s="273">
        <f t="shared" si="181"/>
        <v>3</v>
      </c>
      <c r="H1185" s="273">
        <f t="shared" si="182"/>
        <v>1080</v>
      </c>
      <c r="J1185" s="287">
        <f t="shared" si="183"/>
        <v>51.608542307266106</v>
      </c>
      <c r="L1185" s="287">
        <f t="shared" si="184"/>
        <v>-2.244185392741656</v>
      </c>
      <c r="M1185" s="344">
        <f t="shared" si="185"/>
        <v>-78.650852059408408</v>
      </c>
      <c r="N1185" s="344">
        <f t="shared" si="188"/>
        <v>51.608542307266106</v>
      </c>
      <c r="Q1185" s="323">
        <f t="shared" si="186"/>
        <v>1181.3491479405916</v>
      </c>
      <c r="R1185" s="287">
        <f t="shared" si="187"/>
        <v>51.608542307266106</v>
      </c>
      <c r="T1185" s="293"/>
    </row>
    <row r="1186" spans="1:20" x14ac:dyDescent="0.25">
      <c r="A1186" s="273">
        <v>1169</v>
      </c>
      <c r="B1186" s="323">
        <f t="shared" si="189"/>
        <v>1258.7558146072583</v>
      </c>
      <c r="D1186" s="287">
        <f t="shared" si="180"/>
        <v>1182.283731273925</v>
      </c>
      <c r="F1186" s="273">
        <f t="shared" si="181"/>
        <v>3</v>
      </c>
      <c r="H1186" s="273">
        <f t="shared" si="182"/>
        <v>1080</v>
      </c>
      <c r="J1186" s="287">
        <f t="shared" si="183"/>
        <v>51.632134977876042</v>
      </c>
      <c r="L1186" s="287">
        <f t="shared" si="184"/>
        <v>-1.244185392741656</v>
      </c>
      <c r="M1186" s="344">
        <f t="shared" si="185"/>
        <v>-77.716268726074986</v>
      </c>
      <c r="N1186" s="344">
        <f t="shared" si="188"/>
        <v>51.632134977876042</v>
      </c>
      <c r="Q1186" s="323">
        <f t="shared" si="186"/>
        <v>1182.283731273925</v>
      </c>
      <c r="R1186" s="287">
        <f t="shared" si="187"/>
        <v>51.632134977876042</v>
      </c>
      <c r="T1186" s="293"/>
    </row>
    <row r="1187" spans="1:20" x14ac:dyDescent="0.25">
      <c r="A1187" s="273">
        <v>1170</v>
      </c>
      <c r="B1187" s="323">
        <f t="shared" si="189"/>
        <v>1259.7558146072583</v>
      </c>
      <c r="D1187" s="287">
        <f t="shared" si="180"/>
        <v>1183.2183146072584</v>
      </c>
      <c r="F1187" s="273">
        <f t="shared" si="181"/>
        <v>3</v>
      </c>
      <c r="H1187" s="273">
        <f t="shared" si="182"/>
        <v>1080</v>
      </c>
      <c r="J1187" s="287">
        <f t="shared" si="183"/>
        <v>51.64</v>
      </c>
      <c r="L1187" s="287">
        <f t="shared" si="184"/>
        <v>-0.24418539274165596</v>
      </c>
      <c r="M1187" s="344">
        <f t="shared" si="185"/>
        <v>-76.781685392741565</v>
      </c>
      <c r="N1187" s="344">
        <f t="shared" si="188"/>
        <v>51.64</v>
      </c>
      <c r="Q1187" s="323">
        <f t="shared" si="186"/>
        <v>1183.2183146072584</v>
      </c>
      <c r="R1187" s="287">
        <f t="shared" si="187"/>
        <v>51.64</v>
      </c>
      <c r="T1187" s="293"/>
    </row>
    <row r="1188" spans="1:20" x14ac:dyDescent="0.25">
      <c r="A1188" s="273">
        <v>1171</v>
      </c>
      <c r="B1188" s="323">
        <f t="shared" si="189"/>
        <v>1260.7558146072583</v>
      </c>
      <c r="D1188" s="287">
        <f t="shared" si="180"/>
        <v>1184.1528979405916</v>
      </c>
      <c r="F1188" s="273">
        <f t="shared" si="181"/>
        <v>3</v>
      </c>
      <c r="H1188" s="273">
        <f t="shared" si="182"/>
        <v>1080</v>
      </c>
      <c r="J1188" s="287">
        <f t="shared" si="183"/>
        <v>51.632134977876049</v>
      </c>
      <c r="L1188" s="287">
        <f t="shared" si="184"/>
        <v>0.75581460725834404</v>
      </c>
      <c r="M1188" s="344">
        <f t="shared" si="185"/>
        <v>-75.847102059408371</v>
      </c>
      <c r="N1188" s="344">
        <f t="shared" si="188"/>
        <v>51.632134977876049</v>
      </c>
      <c r="Q1188" s="323">
        <f t="shared" si="186"/>
        <v>1184.1528979405916</v>
      </c>
      <c r="R1188" s="287">
        <f t="shared" si="187"/>
        <v>51.632134977876049</v>
      </c>
      <c r="T1188" s="293"/>
    </row>
    <row r="1189" spans="1:20" x14ac:dyDescent="0.25">
      <c r="A1189" s="273">
        <v>1172</v>
      </c>
      <c r="B1189" s="323">
        <f t="shared" si="189"/>
        <v>1261.7558146072583</v>
      </c>
      <c r="D1189" s="287">
        <f t="shared" si="180"/>
        <v>1185.0874812739251</v>
      </c>
      <c r="F1189" s="273">
        <f t="shared" si="181"/>
        <v>3</v>
      </c>
      <c r="H1189" s="273">
        <f t="shared" si="182"/>
        <v>1080</v>
      </c>
      <c r="J1189" s="287">
        <f t="shared" si="183"/>
        <v>51.608542307266106</v>
      </c>
      <c r="L1189" s="287">
        <f t="shared" si="184"/>
        <v>1.755814607258344</v>
      </c>
      <c r="M1189" s="344">
        <f t="shared" si="185"/>
        <v>-74.91251872607495</v>
      </c>
      <c r="N1189" s="344">
        <f t="shared" si="188"/>
        <v>51.608542307266106</v>
      </c>
      <c r="Q1189" s="323">
        <f t="shared" si="186"/>
        <v>1185.0874812739251</v>
      </c>
      <c r="R1189" s="287">
        <f t="shared" si="187"/>
        <v>51.608542307266106</v>
      </c>
      <c r="T1189" s="293"/>
    </row>
    <row r="1190" spans="1:20" x14ac:dyDescent="0.25">
      <c r="A1190" s="273">
        <v>1173</v>
      </c>
      <c r="B1190" s="323">
        <f t="shared" si="189"/>
        <v>1262.7558146072583</v>
      </c>
      <c r="D1190" s="287">
        <f t="shared" si="180"/>
        <v>1186.0220646072582</v>
      </c>
      <c r="F1190" s="273">
        <f t="shared" si="181"/>
        <v>3</v>
      </c>
      <c r="H1190" s="273">
        <f t="shared" si="182"/>
        <v>1080</v>
      </c>
      <c r="J1190" s="287">
        <f t="shared" si="183"/>
        <v>51.569229174726196</v>
      </c>
      <c r="L1190" s="287">
        <f t="shared" si="184"/>
        <v>2.755814607258344</v>
      </c>
      <c r="M1190" s="344">
        <f t="shared" si="185"/>
        <v>-73.977935392741756</v>
      </c>
      <c r="N1190" s="344">
        <f t="shared" si="188"/>
        <v>51.569229174726196</v>
      </c>
      <c r="Q1190" s="323">
        <f t="shared" si="186"/>
        <v>1186.0220646072582</v>
      </c>
      <c r="R1190" s="287">
        <f t="shared" si="187"/>
        <v>51.569229174726196</v>
      </c>
      <c r="T1190" s="293"/>
    </row>
    <row r="1191" spans="1:20" x14ac:dyDescent="0.25">
      <c r="A1191" s="273">
        <v>1174</v>
      </c>
      <c r="B1191" s="323">
        <f t="shared" si="189"/>
        <v>1263.7558146072583</v>
      </c>
      <c r="D1191" s="287">
        <f t="shared" si="180"/>
        <v>1186.9566479405917</v>
      </c>
      <c r="F1191" s="273">
        <f t="shared" si="181"/>
        <v>3</v>
      </c>
      <c r="H1191" s="273">
        <f t="shared" si="182"/>
        <v>1080</v>
      </c>
      <c r="J1191" s="287">
        <f t="shared" si="183"/>
        <v>51.514207555417322</v>
      </c>
      <c r="L1191" s="287">
        <f t="shared" si="184"/>
        <v>3.755814607258344</v>
      </c>
      <c r="M1191" s="344">
        <f t="shared" si="185"/>
        <v>-73.043352059408335</v>
      </c>
      <c r="N1191" s="344">
        <f t="shared" si="188"/>
        <v>51.514207555417322</v>
      </c>
      <c r="Q1191" s="323">
        <f t="shared" si="186"/>
        <v>1186.9566479405917</v>
      </c>
      <c r="R1191" s="287">
        <f t="shared" si="187"/>
        <v>51.514207555417322</v>
      </c>
      <c r="T1191" s="293"/>
    </row>
    <row r="1192" spans="1:20" x14ac:dyDescent="0.25">
      <c r="A1192" s="273">
        <v>1175</v>
      </c>
      <c r="B1192" s="323">
        <f t="shared" si="189"/>
        <v>1264.7558146072583</v>
      </c>
      <c r="D1192" s="287">
        <f t="shared" si="180"/>
        <v>1187.8912312739251</v>
      </c>
      <c r="F1192" s="273">
        <f t="shared" si="181"/>
        <v>3</v>
      </c>
      <c r="H1192" s="273">
        <f t="shared" si="182"/>
        <v>1080</v>
      </c>
      <c r="J1192" s="287">
        <f t="shared" si="183"/>
        <v>51.443494209457747</v>
      </c>
      <c r="L1192" s="287">
        <f t="shared" si="184"/>
        <v>4.755814607258344</v>
      </c>
      <c r="M1192" s="344">
        <f t="shared" si="185"/>
        <v>-72.108768726074914</v>
      </c>
      <c r="N1192" s="344">
        <f t="shared" si="188"/>
        <v>51.443494209457747</v>
      </c>
      <c r="Q1192" s="323">
        <f t="shared" si="186"/>
        <v>1187.8912312739251</v>
      </c>
      <c r="R1192" s="287">
        <f t="shared" si="187"/>
        <v>51.443494209457747</v>
      </c>
      <c r="T1192" s="293"/>
    </row>
    <row r="1193" spans="1:20" x14ac:dyDescent="0.25">
      <c r="A1193" s="273">
        <v>1176</v>
      </c>
      <c r="B1193" s="323">
        <f t="shared" si="189"/>
        <v>1265.7558146072583</v>
      </c>
      <c r="D1193" s="287">
        <f t="shared" si="180"/>
        <v>1188.8258146072583</v>
      </c>
      <c r="F1193" s="273">
        <f t="shared" si="181"/>
        <v>3</v>
      </c>
      <c r="H1193" s="273">
        <f t="shared" si="182"/>
        <v>1080</v>
      </c>
      <c r="J1193" s="287">
        <f t="shared" si="183"/>
        <v>51.357110676817648</v>
      </c>
      <c r="L1193" s="287">
        <f t="shared" si="184"/>
        <v>5.755814607258344</v>
      </c>
      <c r="M1193" s="344">
        <f t="shared" si="185"/>
        <v>-71.17418539274172</v>
      </c>
      <c r="N1193" s="344">
        <f t="shared" si="188"/>
        <v>51.357110676817648</v>
      </c>
      <c r="Q1193" s="323">
        <f t="shared" si="186"/>
        <v>1188.8258146072583</v>
      </c>
      <c r="R1193" s="287">
        <f t="shared" si="187"/>
        <v>51.357110676817648</v>
      </c>
      <c r="T1193" s="293"/>
    </row>
    <row r="1194" spans="1:20" x14ac:dyDescent="0.25">
      <c r="A1194" s="273">
        <v>1177</v>
      </c>
      <c r="B1194" s="323">
        <f t="shared" si="189"/>
        <v>1266.7558146072583</v>
      </c>
      <c r="D1194" s="287">
        <f t="shared" si="180"/>
        <v>1189.7603979405917</v>
      </c>
      <c r="F1194" s="273">
        <f t="shared" si="181"/>
        <v>3</v>
      </c>
      <c r="H1194" s="273">
        <f t="shared" si="182"/>
        <v>1080</v>
      </c>
      <c r="J1194" s="287">
        <f t="shared" si="183"/>
        <v>51.255083270757865</v>
      </c>
      <c r="L1194" s="287">
        <f t="shared" si="184"/>
        <v>6.755814607258344</v>
      </c>
      <c r="M1194" s="344">
        <f t="shared" si="185"/>
        <v>-70.239602059408298</v>
      </c>
      <c r="N1194" s="344">
        <f t="shared" si="188"/>
        <v>51.255083270757865</v>
      </c>
      <c r="Q1194" s="323">
        <f t="shared" si="186"/>
        <v>1189.7603979405917</v>
      </c>
      <c r="R1194" s="287">
        <f t="shared" si="187"/>
        <v>51.255083270757865</v>
      </c>
      <c r="T1194" s="293"/>
    </row>
    <row r="1195" spans="1:20" x14ac:dyDescent="0.25">
      <c r="A1195" s="273">
        <v>1178</v>
      </c>
      <c r="B1195" s="323">
        <f t="shared" si="189"/>
        <v>1267.7558146072583</v>
      </c>
      <c r="D1195" s="287">
        <f t="shared" si="180"/>
        <v>1190.6949812739249</v>
      </c>
      <c r="F1195" s="273">
        <f t="shared" si="181"/>
        <v>3</v>
      </c>
      <c r="H1195" s="273">
        <f t="shared" si="182"/>
        <v>1080</v>
      </c>
      <c r="J1195" s="287">
        <f t="shared" si="183"/>
        <v>51.137443069814694</v>
      </c>
      <c r="L1195" s="287">
        <f t="shared" si="184"/>
        <v>7.755814607258344</v>
      </c>
      <c r="M1195" s="344">
        <f t="shared" si="185"/>
        <v>-69.305018726075104</v>
      </c>
      <c r="N1195" s="344">
        <f t="shared" si="188"/>
        <v>51.137443069814694</v>
      </c>
      <c r="Q1195" s="323">
        <f t="shared" si="186"/>
        <v>1190.6949812739249</v>
      </c>
      <c r="R1195" s="287">
        <f t="shared" si="187"/>
        <v>51.137443069814694</v>
      </c>
      <c r="T1195" s="293"/>
    </row>
    <row r="1196" spans="1:20" x14ac:dyDescent="0.25">
      <c r="A1196" s="273">
        <v>1179</v>
      </c>
      <c r="B1196" s="323">
        <f t="shared" si="189"/>
        <v>1268.7558146072583</v>
      </c>
      <c r="D1196" s="287">
        <f t="shared" si="180"/>
        <v>1191.6295646072583</v>
      </c>
      <c r="F1196" s="273">
        <f t="shared" si="181"/>
        <v>3</v>
      </c>
      <c r="H1196" s="273">
        <f t="shared" si="182"/>
        <v>1080</v>
      </c>
      <c r="J1196" s="287">
        <f t="shared" si="183"/>
        <v>51.004225908332927</v>
      </c>
      <c r="L1196" s="287">
        <f t="shared" si="184"/>
        <v>8.755814607258344</v>
      </c>
      <c r="M1196" s="344">
        <f t="shared" si="185"/>
        <v>-68.370435392741683</v>
      </c>
      <c r="N1196" s="344">
        <f t="shared" si="188"/>
        <v>51.004225908332927</v>
      </c>
      <c r="Q1196" s="323">
        <f t="shared" si="186"/>
        <v>1191.6295646072583</v>
      </c>
      <c r="R1196" s="287">
        <f t="shared" si="187"/>
        <v>51.004225908332927</v>
      </c>
      <c r="T1196" s="293"/>
    </row>
    <row r="1197" spans="1:20" x14ac:dyDescent="0.25">
      <c r="A1197" s="273">
        <v>1180</v>
      </c>
      <c r="B1197" s="323">
        <f t="shared" si="189"/>
        <v>1269.7558146072583</v>
      </c>
      <c r="D1197" s="287">
        <f t="shared" si="180"/>
        <v>1192.5641479405917</v>
      </c>
      <c r="F1197" s="273">
        <f t="shared" si="181"/>
        <v>3</v>
      </c>
      <c r="H1197" s="273">
        <f t="shared" si="182"/>
        <v>1080</v>
      </c>
      <c r="J1197" s="287">
        <f t="shared" si="183"/>
        <v>50.855472365550419</v>
      </c>
      <c r="L1197" s="287">
        <f t="shared" si="184"/>
        <v>9.755814607258344</v>
      </c>
      <c r="M1197" s="344">
        <f t="shared" si="185"/>
        <v>-67.435852059408262</v>
      </c>
      <c r="N1197" s="344">
        <f t="shared" si="188"/>
        <v>50.855472365550419</v>
      </c>
      <c r="Q1197" s="323">
        <f t="shared" si="186"/>
        <v>1192.5641479405917</v>
      </c>
      <c r="R1197" s="287">
        <f t="shared" si="187"/>
        <v>50.855472365550419</v>
      </c>
      <c r="T1197" s="293"/>
    </row>
    <row r="1198" spans="1:20" x14ac:dyDescent="0.25">
      <c r="A1198" s="273">
        <v>1181</v>
      </c>
      <c r="B1198" s="323">
        <f t="shared" si="189"/>
        <v>1270.7558146072583</v>
      </c>
      <c r="D1198" s="287">
        <f t="shared" si="180"/>
        <v>1193.4987312739249</v>
      </c>
      <c r="F1198" s="273">
        <f t="shared" si="181"/>
        <v>3</v>
      </c>
      <c r="H1198" s="273">
        <f t="shared" si="182"/>
        <v>1080</v>
      </c>
      <c r="J1198" s="287">
        <f t="shared" si="183"/>
        <v>50.691227753237371</v>
      </c>
      <c r="L1198" s="287">
        <f t="shared" si="184"/>
        <v>10.755814607258344</v>
      </c>
      <c r="M1198" s="344">
        <f t="shared" si="185"/>
        <v>-66.501268726075068</v>
      </c>
      <c r="N1198" s="344">
        <f t="shared" si="188"/>
        <v>50.691227753237371</v>
      </c>
      <c r="Q1198" s="323">
        <f t="shared" si="186"/>
        <v>1193.4987312739249</v>
      </c>
      <c r="R1198" s="287">
        <f t="shared" si="187"/>
        <v>50.691227753237371</v>
      </c>
      <c r="T1198" s="293"/>
    </row>
    <row r="1199" spans="1:20" x14ac:dyDescent="0.25">
      <c r="A1199" s="273">
        <v>1182</v>
      </c>
      <c r="B1199" s="323">
        <f t="shared" si="189"/>
        <v>1271.7558146072583</v>
      </c>
      <c r="D1199" s="287">
        <f t="shared" si="180"/>
        <v>1194.4333146072584</v>
      </c>
      <c r="F1199" s="273">
        <f t="shared" si="181"/>
        <v>3</v>
      </c>
      <c r="H1199" s="273">
        <f t="shared" si="182"/>
        <v>1080</v>
      </c>
      <c r="J1199" s="287">
        <f t="shared" si="183"/>
        <v>50.511542101893738</v>
      </c>
      <c r="L1199" s="287">
        <f t="shared" si="184"/>
        <v>11.755814607258344</v>
      </c>
      <c r="M1199" s="344">
        <f t="shared" si="185"/>
        <v>-65.566685392741647</v>
      </c>
      <c r="N1199" s="344">
        <f t="shared" si="188"/>
        <v>50.511542101893738</v>
      </c>
      <c r="Q1199" s="323">
        <f t="shared" si="186"/>
        <v>1194.4333146072584</v>
      </c>
      <c r="R1199" s="287">
        <f t="shared" si="187"/>
        <v>50.511542101893738</v>
      </c>
      <c r="T1199" s="293"/>
    </row>
    <row r="1200" spans="1:20" x14ac:dyDescent="0.25">
      <c r="A1200" s="273">
        <v>1183</v>
      </c>
      <c r="B1200" s="323">
        <f t="shared" si="189"/>
        <v>1272.7558146072583</v>
      </c>
      <c r="D1200" s="287">
        <f t="shared" si="180"/>
        <v>1195.3678979405918</v>
      </c>
      <c r="F1200" s="273">
        <f t="shared" si="181"/>
        <v>3</v>
      </c>
      <c r="H1200" s="273">
        <f t="shared" si="182"/>
        <v>1080</v>
      </c>
      <c r="J1200" s="287">
        <f t="shared" si="183"/>
        <v>50.316470145509534</v>
      </c>
      <c r="L1200" s="287">
        <f t="shared" si="184"/>
        <v>12.755814607258344</v>
      </c>
      <c r="M1200" s="344">
        <f t="shared" si="185"/>
        <v>-64.632102059408226</v>
      </c>
      <c r="N1200" s="344">
        <f t="shared" si="188"/>
        <v>50.316470145509534</v>
      </c>
      <c r="Q1200" s="323">
        <f t="shared" si="186"/>
        <v>1195.3678979405918</v>
      </c>
      <c r="R1200" s="287">
        <f t="shared" si="187"/>
        <v>50.316470145509534</v>
      </c>
      <c r="T1200" s="293"/>
    </row>
    <row r="1201" spans="1:20" x14ac:dyDescent="0.25">
      <c r="A1201" s="273">
        <v>1184</v>
      </c>
      <c r="B1201" s="323">
        <f t="shared" si="189"/>
        <v>1273.7558146072583</v>
      </c>
      <c r="D1201" s="287">
        <f t="shared" si="180"/>
        <v>1196.302481273925</v>
      </c>
      <c r="F1201" s="273">
        <f t="shared" si="181"/>
        <v>3</v>
      </c>
      <c r="H1201" s="273">
        <f t="shared" si="182"/>
        <v>1080</v>
      </c>
      <c r="J1201" s="287">
        <f t="shared" si="183"/>
        <v>50.10607130489246</v>
      </c>
      <c r="L1201" s="287">
        <f t="shared" si="184"/>
        <v>13.755814607258344</v>
      </c>
      <c r="M1201" s="344">
        <f t="shared" si="185"/>
        <v>-63.697518726075032</v>
      </c>
      <c r="N1201" s="344">
        <f t="shared" si="188"/>
        <v>50.10607130489246</v>
      </c>
      <c r="Q1201" s="323">
        <f t="shared" si="186"/>
        <v>1196.302481273925</v>
      </c>
      <c r="R1201" s="287">
        <f t="shared" si="187"/>
        <v>50.10607130489246</v>
      </c>
      <c r="T1201" s="293"/>
    </row>
    <row r="1202" spans="1:20" x14ac:dyDescent="0.25">
      <c r="A1202" s="273">
        <v>1185</v>
      </c>
      <c r="B1202" s="323">
        <f t="shared" si="189"/>
        <v>1274.7558146072583</v>
      </c>
      <c r="D1202" s="287">
        <f t="shared" si="180"/>
        <v>1197.2370646072584</v>
      </c>
      <c r="F1202" s="273">
        <f t="shared" si="181"/>
        <v>3</v>
      </c>
      <c r="H1202" s="273">
        <f t="shared" si="182"/>
        <v>1080</v>
      </c>
      <c r="J1202" s="287">
        <f t="shared" si="183"/>
        <v>49.880409669567499</v>
      </c>
      <c r="L1202" s="287">
        <f t="shared" si="184"/>
        <v>14.755814607258344</v>
      </c>
      <c r="M1202" s="344">
        <f t="shared" si="185"/>
        <v>-62.76293539274161</v>
      </c>
      <c r="N1202" s="344">
        <f t="shared" si="188"/>
        <v>49.880409669567499</v>
      </c>
      <c r="Q1202" s="323">
        <f t="shared" si="186"/>
        <v>1197.2370646072584</v>
      </c>
      <c r="R1202" s="287">
        <f t="shared" si="187"/>
        <v>49.880409669567499</v>
      </c>
      <c r="T1202" s="293"/>
    </row>
    <row r="1203" spans="1:20" x14ac:dyDescent="0.25">
      <c r="A1203" s="273">
        <v>1186</v>
      </c>
      <c r="B1203" s="323">
        <f t="shared" si="189"/>
        <v>1275.7558146072583</v>
      </c>
      <c r="D1203" s="287">
        <f t="shared" si="180"/>
        <v>1198.1716479405916</v>
      </c>
      <c r="F1203" s="273">
        <f t="shared" si="181"/>
        <v>3</v>
      </c>
      <c r="H1203" s="273">
        <f t="shared" si="182"/>
        <v>1080</v>
      </c>
      <c r="J1203" s="287">
        <f t="shared" si="183"/>
        <v>49.639553978254767</v>
      </c>
      <c r="L1203" s="287">
        <f t="shared" si="184"/>
        <v>15.755814607258344</v>
      </c>
      <c r="M1203" s="344">
        <f t="shared" si="185"/>
        <v>-61.828352059408417</v>
      </c>
      <c r="N1203" s="344">
        <f t="shared" si="188"/>
        <v>49.639553978254767</v>
      </c>
      <c r="Q1203" s="323">
        <f t="shared" si="186"/>
        <v>1198.1716479405916</v>
      </c>
      <c r="R1203" s="287">
        <f t="shared" si="187"/>
        <v>49.639553978254767</v>
      </c>
      <c r="T1203" s="293"/>
    </row>
    <row r="1204" spans="1:20" x14ac:dyDescent="0.25">
      <c r="A1204" s="273">
        <v>1187</v>
      </c>
      <c r="B1204" s="323">
        <f t="shared" si="189"/>
        <v>1276.7558146072583</v>
      </c>
      <c r="D1204" s="287">
        <f t="shared" si="180"/>
        <v>1199.106231273925</v>
      </c>
      <c r="F1204" s="273">
        <f t="shared" si="181"/>
        <v>3</v>
      </c>
      <c r="H1204" s="273">
        <f t="shared" si="182"/>
        <v>1080</v>
      </c>
      <c r="J1204" s="287">
        <f t="shared" si="183"/>
        <v>49.383577597931151</v>
      </c>
      <c r="L1204" s="287">
        <f t="shared" si="184"/>
        <v>16.755814607258344</v>
      </c>
      <c r="M1204" s="344">
        <f t="shared" si="185"/>
        <v>-60.893768726074995</v>
      </c>
      <c r="N1204" s="344">
        <f t="shared" si="188"/>
        <v>49.383577597931151</v>
      </c>
      <c r="Q1204" s="323">
        <f t="shared" si="186"/>
        <v>1199.106231273925</v>
      </c>
      <c r="R1204" s="287">
        <f t="shared" si="187"/>
        <v>49.383577597931151</v>
      </c>
      <c r="T1204" s="293"/>
    </row>
    <row r="1205" spans="1:20" x14ac:dyDescent="0.25">
      <c r="A1205" s="273">
        <v>1188</v>
      </c>
      <c r="B1205" s="323">
        <f t="shared" si="189"/>
        <v>1277.7558146072583</v>
      </c>
      <c r="D1205" s="287">
        <f t="shared" si="180"/>
        <v>1200.0408146072584</v>
      </c>
      <c r="F1205" s="273">
        <f t="shared" si="181"/>
        <v>3</v>
      </c>
      <c r="H1205" s="273">
        <f t="shared" si="182"/>
        <v>1080</v>
      </c>
      <c r="J1205" s="287">
        <f t="shared" si="183"/>
        <v>49.112558501481743</v>
      </c>
      <c r="L1205" s="287">
        <f t="shared" si="184"/>
        <v>17.755814607258344</v>
      </c>
      <c r="M1205" s="344">
        <f t="shared" si="185"/>
        <v>-59.959185392741574</v>
      </c>
      <c r="N1205" s="344">
        <f t="shared" si="188"/>
        <v>49.112558501481743</v>
      </c>
      <c r="Q1205" s="323">
        <f t="shared" si="186"/>
        <v>1200.0408146072584</v>
      </c>
      <c r="R1205" s="287">
        <f t="shared" si="187"/>
        <v>49.112558501481743</v>
      </c>
      <c r="T1205" s="293"/>
    </row>
    <row r="1206" spans="1:20" x14ac:dyDescent="0.25">
      <c r="A1206" s="273">
        <v>1189</v>
      </c>
      <c r="B1206" s="323">
        <f t="shared" si="189"/>
        <v>1278.7558146072583</v>
      </c>
      <c r="D1206" s="287">
        <f t="shared" si="180"/>
        <v>1200.9753979405916</v>
      </c>
      <c r="F1206" s="273">
        <f t="shared" si="181"/>
        <v>3</v>
      </c>
      <c r="H1206" s="273">
        <f t="shared" si="182"/>
        <v>1080</v>
      </c>
      <c r="J1206" s="287">
        <f t="shared" si="183"/>
        <v>48.82657924394875</v>
      </c>
      <c r="L1206" s="287">
        <f t="shared" si="184"/>
        <v>18.755814607258344</v>
      </c>
      <c r="M1206" s="344">
        <f t="shared" si="185"/>
        <v>-59.02460205940838</v>
      </c>
      <c r="N1206" s="344">
        <f t="shared" si="188"/>
        <v>48.82657924394875</v>
      </c>
      <c r="Q1206" s="323">
        <f t="shared" si="186"/>
        <v>1200.9753979405916</v>
      </c>
      <c r="R1206" s="287">
        <f t="shared" si="187"/>
        <v>48.82657924394875</v>
      </c>
      <c r="T1206" s="293"/>
    </row>
    <row r="1207" spans="1:20" x14ac:dyDescent="0.25">
      <c r="A1207" s="273">
        <v>1190</v>
      </c>
      <c r="B1207" s="323">
        <f t="shared" si="189"/>
        <v>1279.7558146072583</v>
      </c>
      <c r="D1207" s="287">
        <f t="shared" si="180"/>
        <v>1201.909981273925</v>
      </c>
      <c r="F1207" s="273">
        <f t="shared" si="181"/>
        <v>3</v>
      </c>
      <c r="H1207" s="273">
        <f t="shared" si="182"/>
        <v>1080</v>
      </c>
      <c r="J1207" s="287">
        <f t="shared" si="183"/>
        <v>48.525726937384299</v>
      </c>
      <c r="L1207" s="287">
        <f t="shared" si="184"/>
        <v>19.755814607258344</v>
      </c>
      <c r="M1207" s="344">
        <f t="shared" si="185"/>
        <v>-58.090018726074959</v>
      </c>
      <c r="N1207" s="344">
        <f t="shared" si="188"/>
        <v>48.525726937384299</v>
      </c>
      <c r="Q1207" s="323">
        <f t="shared" si="186"/>
        <v>1201.909981273925</v>
      </c>
      <c r="R1207" s="287">
        <f t="shared" si="187"/>
        <v>48.525726937384299</v>
      </c>
      <c r="T1207" s="293"/>
    </row>
    <row r="1208" spans="1:20" x14ac:dyDescent="0.25">
      <c r="A1208" s="273">
        <v>1191</v>
      </c>
      <c r="B1208" s="323">
        <f t="shared" si="189"/>
        <v>1280.7558146072583</v>
      </c>
      <c r="D1208" s="287">
        <f t="shared" si="180"/>
        <v>1202.8445646072582</v>
      </c>
      <c r="F1208" s="273">
        <f t="shared" si="181"/>
        <v>3</v>
      </c>
      <c r="H1208" s="273">
        <f t="shared" si="182"/>
        <v>1080</v>
      </c>
      <c r="J1208" s="287">
        <f t="shared" si="183"/>
        <v>48.210093224315507</v>
      </c>
      <c r="L1208" s="287">
        <f t="shared" si="184"/>
        <v>20.755814607258344</v>
      </c>
      <c r="M1208" s="344">
        <f t="shared" si="185"/>
        <v>-57.155435392741765</v>
      </c>
      <c r="N1208" s="344">
        <f t="shared" si="188"/>
        <v>48.210093224315507</v>
      </c>
      <c r="Q1208" s="323">
        <f t="shared" si="186"/>
        <v>1202.8445646072582</v>
      </c>
      <c r="R1208" s="287">
        <f t="shared" si="187"/>
        <v>48.210093224315507</v>
      </c>
      <c r="T1208" s="293"/>
    </row>
    <row r="1209" spans="1:20" x14ac:dyDescent="0.25">
      <c r="A1209" s="273">
        <v>1192</v>
      </c>
      <c r="B1209" s="323">
        <f t="shared" si="189"/>
        <v>1281.7558146072583</v>
      </c>
      <c r="D1209" s="287">
        <f t="shared" si="180"/>
        <v>1203.7791479405917</v>
      </c>
      <c r="F1209" s="273">
        <f t="shared" si="181"/>
        <v>3</v>
      </c>
      <c r="H1209" s="273">
        <f t="shared" si="182"/>
        <v>1080</v>
      </c>
      <c r="J1209" s="287">
        <f t="shared" si="183"/>
        <v>47.879774249828934</v>
      </c>
      <c r="L1209" s="287">
        <f t="shared" si="184"/>
        <v>21.755814607258344</v>
      </c>
      <c r="M1209" s="344">
        <f t="shared" si="185"/>
        <v>-56.220852059408344</v>
      </c>
      <c r="N1209" s="344">
        <f t="shared" si="188"/>
        <v>47.879774249828934</v>
      </c>
      <c r="Q1209" s="323">
        <f t="shared" si="186"/>
        <v>1203.7791479405917</v>
      </c>
      <c r="R1209" s="287">
        <f t="shared" si="187"/>
        <v>47.879774249828934</v>
      </c>
      <c r="T1209" s="293"/>
    </row>
    <row r="1210" spans="1:20" x14ac:dyDescent="0.25">
      <c r="A1210" s="273">
        <v>1193</v>
      </c>
      <c r="B1210" s="323">
        <f t="shared" si="189"/>
        <v>1282.7558146072583</v>
      </c>
      <c r="D1210" s="287">
        <f t="shared" si="180"/>
        <v>1204.7137312739251</v>
      </c>
      <c r="F1210" s="273">
        <f t="shared" si="181"/>
        <v>3</v>
      </c>
      <c r="H1210" s="273">
        <f t="shared" si="182"/>
        <v>1080</v>
      </c>
      <c r="J1210" s="287">
        <f t="shared" si="183"/>
        <v>47.534870632284004</v>
      </c>
      <c r="L1210" s="287">
        <f t="shared" si="184"/>
        <v>22.755814607258344</v>
      </c>
      <c r="M1210" s="344">
        <f t="shared" si="185"/>
        <v>-55.286268726074923</v>
      </c>
      <c r="N1210" s="344">
        <f t="shared" si="188"/>
        <v>47.534870632284004</v>
      </c>
      <c r="Q1210" s="323">
        <f t="shared" si="186"/>
        <v>1204.7137312739251</v>
      </c>
      <c r="R1210" s="287">
        <f t="shared" si="187"/>
        <v>47.534870632284004</v>
      </c>
      <c r="T1210" s="293"/>
    </row>
    <row r="1211" spans="1:20" x14ac:dyDescent="0.25">
      <c r="A1211" s="273">
        <v>1194</v>
      </c>
      <c r="B1211" s="323">
        <f t="shared" si="189"/>
        <v>1283.7558146072583</v>
      </c>
      <c r="D1211" s="287">
        <f t="shared" si="180"/>
        <v>1205.6483146072583</v>
      </c>
      <c r="F1211" s="273">
        <f t="shared" si="181"/>
        <v>3</v>
      </c>
      <c r="H1211" s="273">
        <f t="shared" si="182"/>
        <v>1080</v>
      </c>
      <c r="J1211" s="287">
        <f t="shared" si="183"/>
        <v>47.175487432663914</v>
      </c>
      <c r="L1211" s="287">
        <f t="shared" si="184"/>
        <v>23.755814607258344</v>
      </c>
      <c r="M1211" s="344">
        <f t="shared" si="185"/>
        <v>-54.351685392741729</v>
      </c>
      <c r="N1211" s="344">
        <f t="shared" si="188"/>
        <v>47.175487432663914</v>
      </c>
      <c r="Q1211" s="323">
        <f t="shared" si="186"/>
        <v>1205.6483146072583</v>
      </c>
      <c r="R1211" s="287">
        <f t="shared" si="187"/>
        <v>47.175487432663914</v>
      </c>
      <c r="T1211" s="293"/>
    </row>
    <row r="1212" spans="1:20" x14ac:dyDescent="0.25">
      <c r="A1212" s="273">
        <v>1195</v>
      </c>
      <c r="B1212" s="323">
        <f t="shared" si="189"/>
        <v>1284.7558146072583</v>
      </c>
      <c r="D1212" s="287">
        <f t="shared" si="180"/>
        <v>1206.5828979405917</v>
      </c>
      <c r="F1212" s="273">
        <f t="shared" si="181"/>
        <v>3</v>
      </c>
      <c r="H1212" s="273">
        <f t="shared" si="182"/>
        <v>1080</v>
      </c>
      <c r="J1212" s="287">
        <f t="shared" si="183"/>
        <v>46.801734122572633</v>
      </c>
      <c r="L1212" s="287">
        <f t="shared" si="184"/>
        <v>24.755814607258344</v>
      </c>
      <c r="M1212" s="344">
        <f t="shared" si="185"/>
        <v>-53.417102059408307</v>
      </c>
      <c r="N1212" s="344">
        <f t="shared" si="188"/>
        <v>46.801734122572633</v>
      </c>
      <c r="Q1212" s="323">
        <f t="shared" si="186"/>
        <v>1206.5828979405917</v>
      </c>
      <c r="R1212" s="287">
        <f t="shared" si="187"/>
        <v>46.801734122572633</v>
      </c>
      <c r="T1212" s="293"/>
    </row>
    <row r="1213" spans="1:20" x14ac:dyDescent="0.25">
      <c r="A1213" s="273">
        <v>1196</v>
      </c>
      <c r="B1213" s="323">
        <f t="shared" si="189"/>
        <v>1285.7558146072583</v>
      </c>
      <c r="D1213" s="287">
        <f t="shared" si="180"/>
        <v>1207.5174812739251</v>
      </c>
      <c r="F1213" s="273">
        <f t="shared" si="181"/>
        <v>3</v>
      </c>
      <c r="H1213" s="273">
        <f t="shared" si="182"/>
        <v>1080</v>
      </c>
      <c r="J1213" s="287">
        <f t="shared" si="183"/>
        <v>46.413724550888958</v>
      </c>
      <c r="L1213" s="287">
        <f t="shared" si="184"/>
        <v>25.755814607258344</v>
      </c>
      <c r="M1213" s="344">
        <f t="shared" si="185"/>
        <v>-52.482518726074886</v>
      </c>
      <c r="N1213" s="344">
        <f t="shared" si="188"/>
        <v>46.413724550888958</v>
      </c>
      <c r="Q1213" s="323">
        <f t="shared" si="186"/>
        <v>1207.5174812739251</v>
      </c>
      <c r="R1213" s="287">
        <f t="shared" si="187"/>
        <v>46.413724550888958</v>
      </c>
      <c r="T1213" s="293"/>
    </row>
    <row r="1214" spans="1:20" x14ac:dyDescent="0.25">
      <c r="A1214" s="273">
        <v>1197</v>
      </c>
      <c r="B1214" s="323">
        <f t="shared" si="189"/>
        <v>1286.7558146072583</v>
      </c>
      <c r="D1214" s="287">
        <f t="shared" si="180"/>
        <v>1208.4520646072583</v>
      </c>
      <c r="F1214" s="273">
        <f t="shared" si="181"/>
        <v>3</v>
      </c>
      <c r="H1214" s="273">
        <f t="shared" si="182"/>
        <v>1080</v>
      </c>
      <c r="J1214" s="287">
        <f t="shared" si="183"/>
        <v>46.01157690908731</v>
      </c>
      <c r="L1214" s="287">
        <f t="shared" si="184"/>
        <v>26.755814607258344</v>
      </c>
      <c r="M1214" s="344">
        <f t="shared" si="185"/>
        <v>-51.547935392741692</v>
      </c>
      <c r="N1214" s="344">
        <f t="shared" si="188"/>
        <v>46.01157690908731</v>
      </c>
      <c r="Q1214" s="323">
        <f t="shared" si="186"/>
        <v>1208.4520646072583</v>
      </c>
      <c r="R1214" s="287">
        <f t="shared" si="187"/>
        <v>46.01157690908731</v>
      </c>
      <c r="T1214" s="293"/>
    </row>
    <row r="1215" spans="1:20" x14ac:dyDescent="0.25">
      <c r="A1215" s="273">
        <v>1198</v>
      </c>
      <c r="B1215" s="323">
        <f t="shared" si="189"/>
        <v>1287.7558146072583</v>
      </c>
      <c r="D1215" s="287">
        <f t="shared" si="180"/>
        <v>1209.3866479405917</v>
      </c>
      <c r="F1215" s="273">
        <f t="shared" si="181"/>
        <v>3</v>
      </c>
      <c r="H1215" s="273">
        <f t="shared" si="182"/>
        <v>1080</v>
      </c>
      <c r="J1215" s="287">
        <f t="shared" si="183"/>
        <v>45.59541369523501</v>
      </c>
      <c r="L1215" s="287">
        <f t="shared" si="184"/>
        <v>27.755814607258344</v>
      </c>
      <c r="M1215" s="344">
        <f t="shared" si="185"/>
        <v>-50.613352059408271</v>
      </c>
      <c r="N1215" s="344">
        <f t="shared" si="188"/>
        <v>45.59541369523501</v>
      </c>
      <c r="Q1215" s="323">
        <f t="shared" si="186"/>
        <v>1209.3866479405917</v>
      </c>
      <c r="R1215" s="287">
        <f t="shared" si="187"/>
        <v>45.59541369523501</v>
      </c>
      <c r="T1215" s="293"/>
    </row>
    <row r="1216" spans="1:20" x14ac:dyDescent="0.25">
      <c r="A1216" s="273">
        <v>1199</v>
      </c>
      <c r="B1216" s="323">
        <f t="shared" si="189"/>
        <v>1288.7558146072583</v>
      </c>
      <c r="D1216" s="287">
        <f t="shared" si="180"/>
        <v>1210.3212312739249</v>
      </c>
      <c r="F1216" s="273">
        <f t="shared" si="181"/>
        <v>3</v>
      </c>
      <c r="H1216" s="273">
        <f t="shared" si="182"/>
        <v>1080</v>
      </c>
      <c r="J1216" s="287">
        <f t="shared" si="183"/>
        <v>45.165361676678451</v>
      </c>
      <c r="L1216" s="287">
        <f t="shared" si="184"/>
        <v>28.755814607258344</v>
      </c>
      <c r="M1216" s="344">
        <f t="shared" si="185"/>
        <v>-49.678768726075077</v>
      </c>
      <c r="N1216" s="344">
        <f t="shared" si="188"/>
        <v>45.165361676678451</v>
      </c>
      <c r="Q1216" s="323">
        <f t="shared" si="186"/>
        <v>1210.3212312739249</v>
      </c>
      <c r="R1216" s="287">
        <f t="shared" si="187"/>
        <v>45.165361676678451</v>
      </c>
      <c r="T1216" s="293"/>
    </row>
    <row r="1217" spans="1:20" x14ac:dyDescent="0.25">
      <c r="A1217" s="273">
        <v>1200</v>
      </c>
      <c r="B1217" s="323">
        <f t="shared" si="189"/>
        <v>1289.7558146072583</v>
      </c>
      <c r="D1217" s="287">
        <f t="shared" si="180"/>
        <v>1211.2558146072583</v>
      </c>
      <c r="F1217" s="273">
        <f t="shared" si="181"/>
        <v>3</v>
      </c>
      <c r="H1217" s="273">
        <f t="shared" si="182"/>
        <v>1080</v>
      </c>
      <c r="J1217" s="287">
        <f t="shared" si="183"/>
        <v>44.721551851428401</v>
      </c>
      <c r="L1217" s="287">
        <f t="shared" si="184"/>
        <v>29.755814607258344</v>
      </c>
      <c r="M1217" s="344">
        <f t="shared" si="185"/>
        <v>-48.744185392741656</v>
      </c>
      <c r="N1217" s="344">
        <f t="shared" si="188"/>
        <v>44.721551851428401</v>
      </c>
      <c r="Q1217" s="323">
        <f t="shared" si="186"/>
        <v>1211.2558146072583</v>
      </c>
      <c r="R1217" s="287">
        <f t="shared" si="187"/>
        <v>44.721551851428401</v>
      </c>
      <c r="T1217" s="293"/>
    </row>
    <row r="1218" spans="1:20" x14ac:dyDescent="0.25">
      <c r="A1218" s="273">
        <v>1201</v>
      </c>
      <c r="B1218" s="323">
        <f t="shared" si="189"/>
        <v>1290.7558146072583</v>
      </c>
      <c r="D1218" s="287">
        <f t="shared" si="180"/>
        <v>1212.1903979405918</v>
      </c>
      <c r="F1218" s="273">
        <f t="shared" si="181"/>
        <v>3</v>
      </c>
      <c r="H1218" s="273">
        <f t="shared" si="182"/>
        <v>1080</v>
      </c>
      <c r="J1218" s="287">
        <f t="shared" si="183"/>
        <v>44.264119408257102</v>
      </c>
      <c r="L1218" s="287">
        <f t="shared" si="184"/>
        <v>30.755814607258344</v>
      </c>
      <c r="M1218" s="344">
        <f t="shared" si="185"/>
        <v>-47.809602059408235</v>
      </c>
      <c r="N1218" s="344">
        <f t="shared" si="188"/>
        <v>44.264119408257102</v>
      </c>
      <c r="Q1218" s="323">
        <f t="shared" si="186"/>
        <v>1212.1903979405918</v>
      </c>
      <c r="R1218" s="287">
        <f t="shared" si="187"/>
        <v>44.264119408257102</v>
      </c>
      <c r="T1218" s="293"/>
    </row>
    <row r="1219" spans="1:20" x14ac:dyDescent="0.25">
      <c r="A1219" s="273">
        <v>1202</v>
      </c>
      <c r="B1219" s="323">
        <f t="shared" si="189"/>
        <v>1291.7558146072583</v>
      </c>
      <c r="D1219" s="287">
        <f t="shared" si="180"/>
        <v>1213.124981273925</v>
      </c>
      <c r="F1219" s="273">
        <f t="shared" si="181"/>
        <v>3</v>
      </c>
      <c r="H1219" s="273">
        <f t="shared" si="182"/>
        <v>1080</v>
      </c>
      <c r="J1219" s="287">
        <f t="shared" si="183"/>
        <v>43.793203685517888</v>
      </c>
      <c r="L1219" s="287">
        <f t="shared" si="184"/>
        <v>31.755814607258344</v>
      </c>
      <c r="M1219" s="344">
        <f t="shared" si="185"/>
        <v>-46.875018726075041</v>
      </c>
      <c r="N1219" s="344">
        <f t="shared" si="188"/>
        <v>43.793203685517888</v>
      </c>
      <c r="Q1219" s="323">
        <f t="shared" si="186"/>
        <v>1213.124981273925</v>
      </c>
      <c r="R1219" s="287">
        <f t="shared" si="187"/>
        <v>43.793203685517888</v>
      </c>
      <c r="T1219" s="293"/>
    </row>
    <row r="1220" spans="1:20" x14ac:dyDescent="0.25">
      <c r="A1220" s="273">
        <v>1203</v>
      </c>
      <c r="B1220" s="323">
        <f t="shared" si="189"/>
        <v>1292.7558146072583</v>
      </c>
      <c r="D1220" s="287">
        <f t="shared" si="180"/>
        <v>1214.0595646072584</v>
      </c>
      <c r="F1220" s="273">
        <f t="shared" si="181"/>
        <v>3</v>
      </c>
      <c r="H1220" s="273">
        <f t="shared" si="182"/>
        <v>1080</v>
      </c>
      <c r="J1220" s="287">
        <f t="shared" si="183"/>
        <v>43.30894812870168</v>
      </c>
      <c r="L1220" s="287">
        <f t="shared" si="184"/>
        <v>32.755814607258344</v>
      </c>
      <c r="M1220" s="344">
        <f t="shared" si="185"/>
        <v>-45.94043539274162</v>
      </c>
      <c r="N1220" s="344">
        <f t="shared" si="188"/>
        <v>43.30894812870168</v>
      </c>
      <c r="Q1220" s="323">
        <f t="shared" si="186"/>
        <v>1214.0595646072584</v>
      </c>
      <c r="R1220" s="287">
        <f t="shared" si="187"/>
        <v>43.30894812870168</v>
      </c>
      <c r="T1220" s="293"/>
    </row>
    <row r="1221" spans="1:20" x14ac:dyDescent="0.25">
      <c r="A1221" s="273">
        <v>1204</v>
      </c>
      <c r="B1221" s="323">
        <f t="shared" si="189"/>
        <v>1293.7558146072583</v>
      </c>
      <c r="D1221" s="287">
        <f t="shared" si="180"/>
        <v>1214.9941479405916</v>
      </c>
      <c r="F1221" s="273">
        <f t="shared" si="181"/>
        <v>3</v>
      </c>
      <c r="H1221" s="273">
        <f t="shared" si="182"/>
        <v>1080</v>
      </c>
      <c r="J1221" s="287">
        <f t="shared" si="183"/>
        <v>42.811500246742369</v>
      </c>
      <c r="L1221" s="287">
        <f t="shared" si="184"/>
        <v>33.755814607258344</v>
      </c>
      <c r="M1221" s="344">
        <f t="shared" si="185"/>
        <v>-45.005852059408426</v>
      </c>
      <c r="N1221" s="344">
        <f t="shared" si="188"/>
        <v>42.811500246742369</v>
      </c>
      <c r="Q1221" s="323">
        <f t="shared" si="186"/>
        <v>1214.9941479405916</v>
      </c>
      <c r="R1221" s="287">
        <f t="shared" si="187"/>
        <v>42.811500246742369</v>
      </c>
      <c r="T1221" s="293"/>
    </row>
    <row r="1222" spans="1:20" x14ac:dyDescent="0.25">
      <c r="A1222" s="273">
        <v>1205</v>
      </c>
      <c r="B1222" s="323">
        <f t="shared" si="189"/>
        <v>1294.7558146072583</v>
      </c>
      <c r="D1222" s="287">
        <f t="shared" si="180"/>
        <v>1215.928731273925</v>
      </c>
      <c r="F1222" s="273">
        <f t="shared" si="181"/>
        <v>3</v>
      </c>
      <c r="H1222" s="273">
        <f t="shared" si="182"/>
        <v>1080</v>
      </c>
      <c r="J1222" s="287">
        <f t="shared" si="183"/>
        <v>42.301011567083584</v>
      </c>
      <c r="L1222" s="287">
        <f t="shared" si="184"/>
        <v>34.755814607258344</v>
      </c>
      <c r="M1222" s="344">
        <f t="shared" si="185"/>
        <v>-44.071268726075004</v>
      </c>
      <c r="N1222" s="344">
        <f t="shared" si="188"/>
        <v>42.301011567083584</v>
      </c>
      <c r="Q1222" s="323">
        <f t="shared" si="186"/>
        <v>1215.928731273925</v>
      </c>
      <c r="R1222" s="287">
        <f t="shared" si="187"/>
        <v>42.301011567083584</v>
      </c>
      <c r="T1222" s="293"/>
    </row>
    <row r="1223" spans="1:20" x14ac:dyDescent="0.25">
      <c r="A1223" s="273">
        <v>1206</v>
      </c>
      <c r="B1223" s="323">
        <f t="shared" si="189"/>
        <v>1295.7558146072583</v>
      </c>
      <c r="D1223" s="287">
        <f t="shared" si="180"/>
        <v>1216.8633146072584</v>
      </c>
      <c r="F1223" s="273">
        <f t="shared" si="181"/>
        <v>3</v>
      </c>
      <c r="H1223" s="273">
        <f t="shared" si="182"/>
        <v>1080</v>
      </c>
      <c r="J1223" s="287">
        <f t="shared" si="183"/>
        <v>41.777637589522257</v>
      </c>
      <c r="L1223" s="287">
        <f t="shared" si="184"/>
        <v>35.755814607258344</v>
      </c>
      <c r="M1223" s="344">
        <f t="shared" si="185"/>
        <v>-43.136685392741583</v>
      </c>
      <c r="N1223" s="344">
        <f t="shared" si="188"/>
        <v>41.777637589522257</v>
      </c>
      <c r="Q1223" s="323">
        <f t="shared" si="186"/>
        <v>1216.8633146072584</v>
      </c>
      <c r="R1223" s="287">
        <f t="shared" si="187"/>
        <v>41.777637589522257</v>
      </c>
      <c r="T1223" s="293"/>
    </row>
    <row r="1224" spans="1:20" x14ac:dyDescent="0.25">
      <c r="A1224" s="273">
        <v>1207</v>
      </c>
      <c r="B1224" s="323">
        <f t="shared" si="189"/>
        <v>1296.7558146072583</v>
      </c>
      <c r="D1224" s="287">
        <f t="shared" si="180"/>
        <v>1217.7978979405916</v>
      </c>
      <c r="F1224" s="273">
        <f t="shared" si="181"/>
        <v>3</v>
      </c>
      <c r="H1224" s="273">
        <f t="shared" si="182"/>
        <v>1080</v>
      </c>
      <c r="J1224" s="287">
        <f t="shared" si="183"/>
        <v>41.241537738842204</v>
      </c>
      <c r="L1224" s="287">
        <f t="shared" si="184"/>
        <v>36.755814607258344</v>
      </c>
      <c r="M1224" s="344">
        <f t="shared" si="185"/>
        <v>-42.202102059408389</v>
      </c>
      <c r="N1224" s="344">
        <f t="shared" si="188"/>
        <v>41.241537738842204</v>
      </c>
      <c r="Q1224" s="323">
        <f t="shared" si="186"/>
        <v>1217.7978979405916</v>
      </c>
      <c r="R1224" s="287">
        <f t="shared" si="187"/>
        <v>41.241537738842204</v>
      </c>
      <c r="T1224" s="293"/>
    </row>
    <row r="1225" spans="1:20" x14ac:dyDescent="0.25">
      <c r="A1225" s="273">
        <v>1208</v>
      </c>
      <c r="B1225" s="323">
        <f t="shared" si="189"/>
        <v>1297.7558146072583</v>
      </c>
      <c r="D1225" s="287">
        <f t="shared" si="180"/>
        <v>1218.732481273925</v>
      </c>
      <c r="F1225" s="273">
        <f t="shared" si="181"/>
        <v>3</v>
      </c>
      <c r="H1225" s="273">
        <f t="shared" si="182"/>
        <v>1080</v>
      </c>
      <c r="J1225" s="287">
        <f t="shared" si="183"/>
        <v>40.692875316251161</v>
      </c>
      <c r="L1225" s="287">
        <f t="shared" si="184"/>
        <v>37.755814607258344</v>
      </c>
      <c r="M1225" s="344">
        <f t="shared" si="185"/>
        <v>-41.267518726074968</v>
      </c>
      <c r="N1225" s="344">
        <f t="shared" si="188"/>
        <v>40.692875316251161</v>
      </c>
      <c r="Q1225" s="323">
        <f t="shared" si="186"/>
        <v>1218.732481273925</v>
      </c>
      <c r="R1225" s="287">
        <f t="shared" si="187"/>
        <v>40.692875316251161</v>
      </c>
      <c r="T1225" s="293"/>
    </row>
    <row r="1226" spans="1:20" x14ac:dyDescent="0.25">
      <c r="A1226" s="273">
        <v>1209</v>
      </c>
      <c r="B1226" s="323">
        <f t="shared" si="189"/>
        <v>1298.7558146072583</v>
      </c>
      <c r="D1226" s="287">
        <f t="shared" si="180"/>
        <v>1219.6670646072585</v>
      </c>
      <c r="F1226" s="273">
        <f t="shared" si="181"/>
        <v>3</v>
      </c>
      <c r="H1226" s="273">
        <f t="shared" si="182"/>
        <v>1080</v>
      </c>
      <c r="J1226" s="287">
        <f t="shared" si="183"/>
        <v>40.131817449637936</v>
      </c>
      <c r="L1226" s="287">
        <f t="shared" si="184"/>
        <v>38.755814607258344</v>
      </c>
      <c r="M1226" s="344">
        <f t="shared" si="185"/>
        <v>-40.332935392741547</v>
      </c>
      <c r="N1226" s="344">
        <f t="shared" si="188"/>
        <v>40.131817449637936</v>
      </c>
      <c r="Q1226" s="323">
        <f t="shared" si="186"/>
        <v>1219.6670646072585</v>
      </c>
      <c r="R1226" s="287">
        <f t="shared" si="187"/>
        <v>40.131817449637936</v>
      </c>
      <c r="T1226" s="293"/>
    </row>
    <row r="1227" spans="1:20" x14ac:dyDescent="0.25">
      <c r="A1227" s="273">
        <v>1210</v>
      </c>
      <c r="B1227" s="323">
        <f t="shared" si="189"/>
        <v>1299.7558146072583</v>
      </c>
      <c r="D1227" s="287">
        <f t="shared" si="180"/>
        <v>1220.6016479405916</v>
      </c>
      <c r="F1227" s="273">
        <f t="shared" si="181"/>
        <v>3</v>
      </c>
      <c r="H1227" s="273">
        <f t="shared" si="182"/>
        <v>1080</v>
      </c>
      <c r="J1227" s="287">
        <f t="shared" si="183"/>
        <v>39.558535042664019</v>
      </c>
      <c r="L1227" s="287">
        <f t="shared" si="184"/>
        <v>39.755814607258344</v>
      </c>
      <c r="M1227" s="344">
        <f t="shared" si="185"/>
        <v>-39.398352059408353</v>
      </c>
      <c r="N1227" s="344">
        <f t="shared" si="188"/>
        <v>39.558535042664019</v>
      </c>
      <c r="Q1227" s="323">
        <f t="shared" si="186"/>
        <v>1220.6016479405916</v>
      </c>
      <c r="R1227" s="287">
        <f t="shared" si="187"/>
        <v>39.558535042664019</v>
      </c>
      <c r="T1227" s="293"/>
    </row>
    <row r="1228" spans="1:20" x14ac:dyDescent="0.25">
      <c r="A1228" s="273">
        <v>1211</v>
      </c>
      <c r="B1228" s="323">
        <f t="shared" si="189"/>
        <v>1300.7558146072583</v>
      </c>
      <c r="D1228" s="287">
        <f t="shared" si="180"/>
        <v>1221.5362312739251</v>
      </c>
      <c r="F1228" s="273">
        <f t="shared" si="181"/>
        <v>3</v>
      </c>
      <c r="H1228" s="273">
        <f t="shared" si="182"/>
        <v>1080</v>
      </c>
      <c r="J1228" s="287">
        <f t="shared" si="183"/>
        <v>38.973202722703974</v>
      </c>
      <c r="L1228" s="287">
        <f t="shared" si="184"/>
        <v>40.755814607258344</v>
      </c>
      <c r="M1228" s="344">
        <f t="shared" si="185"/>
        <v>-38.463768726074932</v>
      </c>
      <c r="N1228" s="344">
        <f t="shared" si="188"/>
        <v>38.973202722703974</v>
      </c>
      <c r="Q1228" s="323">
        <f t="shared" si="186"/>
        <v>1221.5362312739251</v>
      </c>
      <c r="R1228" s="287">
        <f t="shared" si="187"/>
        <v>38.973202722703974</v>
      </c>
      <c r="T1228" s="293"/>
    </row>
    <row r="1229" spans="1:20" x14ac:dyDescent="0.25">
      <c r="A1229" s="273">
        <v>1212</v>
      </c>
      <c r="B1229" s="323">
        <f t="shared" si="189"/>
        <v>1301.7558146072583</v>
      </c>
      <c r="D1229" s="287">
        <f t="shared" si="180"/>
        <v>1222.4708146072583</v>
      </c>
      <c r="F1229" s="273">
        <f t="shared" si="181"/>
        <v>3</v>
      </c>
      <c r="H1229" s="273">
        <f t="shared" si="182"/>
        <v>1080</v>
      </c>
      <c r="J1229" s="287">
        <f t="shared" si="183"/>
        <v>38.375998787652705</v>
      </c>
      <c r="L1229" s="287">
        <f t="shared" si="184"/>
        <v>41.755814607258344</v>
      </c>
      <c r="M1229" s="344">
        <f t="shared" si="185"/>
        <v>-37.529185392741738</v>
      </c>
      <c r="N1229" s="344">
        <f t="shared" si="188"/>
        <v>38.375998787652705</v>
      </c>
      <c r="Q1229" s="323">
        <f t="shared" si="186"/>
        <v>1222.4708146072583</v>
      </c>
      <c r="R1229" s="287">
        <f t="shared" si="187"/>
        <v>38.375998787652705</v>
      </c>
      <c r="T1229" s="293"/>
    </row>
    <row r="1230" spans="1:20" x14ac:dyDescent="0.25">
      <c r="A1230" s="273">
        <v>1213</v>
      </c>
      <c r="B1230" s="323">
        <f t="shared" si="189"/>
        <v>1302.7558146072583</v>
      </c>
      <c r="D1230" s="287">
        <f t="shared" si="180"/>
        <v>1223.4053979405917</v>
      </c>
      <c r="F1230" s="273">
        <f t="shared" si="181"/>
        <v>3</v>
      </c>
      <c r="H1230" s="273">
        <f t="shared" si="182"/>
        <v>1080</v>
      </c>
      <c r="J1230" s="287">
        <f t="shared" si="183"/>
        <v>37.767105151613947</v>
      </c>
      <c r="L1230" s="287">
        <f t="shared" si="184"/>
        <v>42.755814607258344</v>
      </c>
      <c r="M1230" s="344">
        <f t="shared" si="185"/>
        <v>-36.594602059408317</v>
      </c>
      <c r="N1230" s="344">
        <f t="shared" si="188"/>
        <v>37.767105151613947</v>
      </c>
      <c r="Q1230" s="323">
        <f t="shared" si="186"/>
        <v>1223.4053979405917</v>
      </c>
      <c r="R1230" s="287">
        <f t="shared" si="187"/>
        <v>37.767105151613947</v>
      </c>
      <c r="T1230" s="293"/>
    </row>
    <row r="1231" spans="1:20" x14ac:dyDescent="0.25">
      <c r="A1231" s="273">
        <v>1214</v>
      </c>
      <c r="B1231" s="323">
        <f t="shared" si="189"/>
        <v>1303.7558146072583</v>
      </c>
      <c r="D1231" s="287">
        <f t="shared" si="180"/>
        <v>1224.3399812739251</v>
      </c>
      <c r="F1231" s="273">
        <f t="shared" si="181"/>
        <v>3</v>
      </c>
      <c r="H1231" s="273">
        <f t="shared" si="182"/>
        <v>1080</v>
      </c>
      <c r="J1231" s="287">
        <f t="shared" si="183"/>
        <v>37.146707289487964</v>
      </c>
      <c r="L1231" s="287">
        <f t="shared" si="184"/>
        <v>43.755814607258344</v>
      </c>
      <c r="M1231" s="344">
        <f t="shared" si="185"/>
        <v>-35.660018726074895</v>
      </c>
      <c r="N1231" s="344">
        <f t="shared" si="188"/>
        <v>37.146707289487964</v>
      </c>
      <c r="Q1231" s="323">
        <f t="shared" si="186"/>
        <v>1224.3399812739251</v>
      </c>
      <c r="R1231" s="287">
        <f t="shared" si="187"/>
        <v>37.146707289487964</v>
      </c>
      <c r="T1231" s="293"/>
    </row>
    <row r="1232" spans="1:20" x14ac:dyDescent="0.25">
      <c r="A1232" s="273">
        <v>1215</v>
      </c>
      <c r="B1232" s="323">
        <f t="shared" si="189"/>
        <v>1304.7558146072583</v>
      </c>
      <c r="D1232" s="287">
        <f t="shared" si="180"/>
        <v>1225.2745646072583</v>
      </c>
      <c r="F1232" s="273">
        <f t="shared" si="181"/>
        <v>3</v>
      </c>
      <c r="H1232" s="273">
        <f t="shared" si="182"/>
        <v>1080</v>
      </c>
      <c r="J1232" s="287">
        <f t="shared" si="183"/>
        <v>36.514994180473373</v>
      </c>
      <c r="L1232" s="287">
        <f t="shared" si="184"/>
        <v>44.755814607258344</v>
      </c>
      <c r="M1232" s="344">
        <f t="shared" si="185"/>
        <v>-34.725435392741701</v>
      </c>
      <c r="N1232" s="344">
        <f t="shared" si="188"/>
        <v>36.514994180473373</v>
      </c>
      <c r="Q1232" s="323">
        <f t="shared" si="186"/>
        <v>1225.2745646072583</v>
      </c>
      <c r="R1232" s="287">
        <f t="shared" si="187"/>
        <v>36.514994180473373</v>
      </c>
      <c r="T1232" s="293"/>
    </row>
    <row r="1233" spans="1:20" x14ac:dyDescent="0.25">
      <c r="A1233" s="273">
        <v>1216</v>
      </c>
      <c r="B1233" s="323">
        <f t="shared" si="189"/>
        <v>1305.7558146072583</v>
      </c>
      <c r="D1233" s="287">
        <f t="shared" ref="D1233:D1296" si="190">B1233-A1233/360*$E$11</f>
        <v>1226.2091479405917</v>
      </c>
      <c r="F1233" s="273">
        <f t="shared" ref="F1233:F1296" si="191">INT(B1233/360)</f>
        <v>3</v>
      </c>
      <c r="H1233" s="273">
        <f t="shared" ref="H1233:H1296" si="192">F1233*360</f>
        <v>1080</v>
      </c>
      <c r="J1233" s="287">
        <f t="shared" ref="J1233:J1296" si="193">SIN(RADIANS(A1233))*$E$7</f>
        <v>35.872158250502586</v>
      </c>
      <c r="L1233" s="287">
        <f t="shared" ref="L1233:L1296" si="194">B1233-H1233-180</f>
        <v>45.755814607258344</v>
      </c>
      <c r="M1233" s="344">
        <f t="shared" ref="M1233:M1296" si="195">D1233-INT(D1233/360)*360-180</f>
        <v>-33.79085205940828</v>
      </c>
      <c r="N1233" s="344">
        <f t="shared" si="188"/>
        <v>35.872158250502586</v>
      </c>
      <c r="Q1233" s="323">
        <f t="shared" ref="Q1233:Q1296" si="196">D1233</f>
        <v>1226.2091479405917</v>
      </c>
      <c r="R1233" s="287">
        <f t="shared" ref="R1233:R1296" si="197">N1233</f>
        <v>35.872158250502586</v>
      </c>
      <c r="T1233" s="293"/>
    </row>
    <row r="1234" spans="1:20" x14ac:dyDescent="0.25">
      <c r="A1234" s="273">
        <v>1217</v>
      </c>
      <c r="B1234" s="323">
        <f t="shared" si="189"/>
        <v>1306.7558146072583</v>
      </c>
      <c r="D1234" s="287">
        <f t="shared" si="190"/>
        <v>1227.1437312739249</v>
      </c>
      <c r="F1234" s="273">
        <f t="shared" si="191"/>
        <v>3</v>
      </c>
      <c r="H1234" s="273">
        <f t="shared" si="192"/>
        <v>1080</v>
      </c>
      <c r="J1234" s="287">
        <f t="shared" si="193"/>
        <v>35.218395313627433</v>
      </c>
      <c r="L1234" s="287">
        <f t="shared" si="194"/>
        <v>46.755814607258344</v>
      </c>
      <c r="M1234" s="344">
        <f t="shared" si="195"/>
        <v>-32.856268726075086</v>
      </c>
      <c r="N1234" s="344">
        <f t="shared" ref="N1234:N1297" si="198">J1234</f>
        <v>35.218395313627433</v>
      </c>
      <c r="Q1234" s="323">
        <f t="shared" si="196"/>
        <v>1227.1437312739249</v>
      </c>
      <c r="R1234" s="287">
        <f t="shared" si="197"/>
        <v>35.218395313627433</v>
      </c>
      <c r="T1234" s="293"/>
    </row>
    <row r="1235" spans="1:20" x14ac:dyDescent="0.25">
      <c r="A1235" s="273">
        <v>1218</v>
      </c>
      <c r="B1235" s="323">
        <f t="shared" ref="B1235:B1298" si="199">$B$17+A1235</f>
        <v>1307.7558146072583</v>
      </c>
      <c r="D1235" s="287">
        <f t="shared" si="190"/>
        <v>1228.0783146072583</v>
      </c>
      <c r="F1235" s="273">
        <f t="shared" si="191"/>
        <v>3</v>
      </c>
      <c r="H1235" s="273">
        <f t="shared" si="192"/>
        <v>1080</v>
      </c>
      <c r="J1235" s="287">
        <f t="shared" si="193"/>
        <v>34.553904512371489</v>
      </c>
      <c r="L1235" s="287">
        <f t="shared" si="194"/>
        <v>47.755814607258344</v>
      </c>
      <c r="M1235" s="344">
        <f t="shared" si="195"/>
        <v>-31.921685392741665</v>
      </c>
      <c r="N1235" s="344">
        <f t="shared" si="198"/>
        <v>34.553904512371489</v>
      </c>
      <c r="Q1235" s="323">
        <f t="shared" si="196"/>
        <v>1228.0783146072583</v>
      </c>
      <c r="R1235" s="287">
        <f t="shared" si="197"/>
        <v>34.553904512371489</v>
      </c>
      <c r="T1235" s="293"/>
    </row>
    <row r="1236" spans="1:20" x14ac:dyDescent="0.25">
      <c r="A1236" s="273">
        <v>1219</v>
      </c>
      <c r="B1236" s="323">
        <f t="shared" si="199"/>
        <v>1308.7558146072583</v>
      </c>
      <c r="D1236" s="287">
        <f t="shared" si="190"/>
        <v>1229.0128979405918</v>
      </c>
      <c r="F1236" s="273">
        <f t="shared" si="191"/>
        <v>3</v>
      </c>
      <c r="H1236" s="273">
        <f t="shared" si="192"/>
        <v>1080</v>
      </c>
      <c r="J1236" s="287">
        <f t="shared" si="193"/>
        <v>33.878888257069754</v>
      </c>
      <c r="L1236" s="287">
        <f t="shared" si="194"/>
        <v>48.755814607258344</v>
      </c>
      <c r="M1236" s="344">
        <f t="shared" si="195"/>
        <v>-30.987102059408244</v>
      </c>
      <c r="N1236" s="344">
        <f t="shared" si="198"/>
        <v>33.878888257069754</v>
      </c>
      <c r="Q1236" s="323">
        <f t="shared" si="196"/>
        <v>1229.0128979405918</v>
      </c>
      <c r="R1236" s="287">
        <f t="shared" si="197"/>
        <v>33.878888257069754</v>
      </c>
      <c r="T1236" s="293"/>
    </row>
    <row r="1237" spans="1:20" x14ac:dyDescent="0.25">
      <c r="A1237" s="273">
        <v>1220</v>
      </c>
      <c r="B1237" s="323">
        <f t="shared" si="199"/>
        <v>1309.7558146072583</v>
      </c>
      <c r="D1237" s="287">
        <f t="shared" si="190"/>
        <v>1229.947481273925</v>
      </c>
      <c r="F1237" s="273">
        <f t="shared" si="191"/>
        <v>3</v>
      </c>
      <c r="H1237" s="273">
        <f t="shared" si="192"/>
        <v>1080</v>
      </c>
      <c r="J1237" s="287">
        <f t="shared" si="193"/>
        <v>33.193552164212896</v>
      </c>
      <c r="L1237" s="287">
        <f t="shared" si="194"/>
        <v>49.755814607258344</v>
      </c>
      <c r="M1237" s="344">
        <f t="shared" si="195"/>
        <v>-30.05251872607505</v>
      </c>
      <c r="N1237" s="344">
        <f t="shared" si="198"/>
        <v>33.193552164212896</v>
      </c>
      <c r="Q1237" s="323">
        <f t="shared" si="196"/>
        <v>1229.947481273925</v>
      </c>
      <c r="R1237" s="287">
        <f t="shared" si="197"/>
        <v>33.193552164212896</v>
      </c>
      <c r="T1237" s="293"/>
    </row>
    <row r="1238" spans="1:20" x14ac:dyDescent="0.25">
      <c r="A1238" s="273">
        <v>1221</v>
      </c>
      <c r="B1238" s="323">
        <f t="shared" si="199"/>
        <v>1310.7558146072583</v>
      </c>
      <c r="D1238" s="287">
        <f t="shared" si="190"/>
        <v>1230.8820646072584</v>
      </c>
      <c r="F1238" s="273">
        <f t="shared" si="191"/>
        <v>3</v>
      </c>
      <c r="H1238" s="273">
        <f t="shared" si="192"/>
        <v>1080</v>
      </c>
      <c r="J1238" s="287">
        <f t="shared" si="193"/>
        <v>32.498104993813648</v>
      </c>
      <c r="L1238" s="287">
        <f t="shared" si="194"/>
        <v>50.755814607258344</v>
      </c>
      <c r="M1238" s="344">
        <f t="shared" si="195"/>
        <v>-29.117935392741629</v>
      </c>
      <c r="N1238" s="344">
        <f t="shared" si="198"/>
        <v>32.498104993813648</v>
      </c>
      <c r="Q1238" s="323">
        <f t="shared" si="196"/>
        <v>1230.8820646072584</v>
      </c>
      <c r="R1238" s="287">
        <f t="shared" si="197"/>
        <v>32.498104993813648</v>
      </c>
      <c r="T1238" s="293"/>
    </row>
    <row r="1239" spans="1:20" x14ac:dyDescent="0.25">
      <c r="A1239" s="273">
        <v>1222</v>
      </c>
      <c r="B1239" s="323">
        <f t="shared" si="199"/>
        <v>1311.7558146072583</v>
      </c>
      <c r="D1239" s="287">
        <f t="shared" si="190"/>
        <v>1231.8166479405918</v>
      </c>
      <c r="F1239" s="273">
        <f t="shared" si="191"/>
        <v>3</v>
      </c>
      <c r="H1239" s="273">
        <f t="shared" si="192"/>
        <v>1080</v>
      </c>
      <c r="J1239" s="287">
        <f t="shared" si="193"/>
        <v>31.792758585816937</v>
      </c>
      <c r="L1239" s="287">
        <f t="shared" si="194"/>
        <v>51.755814607258344</v>
      </c>
      <c r="M1239" s="344">
        <f t="shared" si="195"/>
        <v>-28.183352059408207</v>
      </c>
      <c r="N1239" s="344">
        <f t="shared" si="198"/>
        <v>31.792758585816937</v>
      </c>
      <c r="Q1239" s="323">
        <f t="shared" si="196"/>
        <v>1231.8166479405918</v>
      </c>
      <c r="R1239" s="287">
        <f t="shared" si="197"/>
        <v>31.792758585816937</v>
      </c>
      <c r="T1239" s="293"/>
    </row>
    <row r="1240" spans="1:20" x14ac:dyDescent="0.25">
      <c r="A1240" s="273">
        <v>1223</v>
      </c>
      <c r="B1240" s="323">
        <f t="shared" si="199"/>
        <v>1312.7558146072583</v>
      </c>
      <c r="D1240" s="287">
        <f t="shared" si="190"/>
        <v>1232.751231273925</v>
      </c>
      <c r="F1240" s="273">
        <f t="shared" si="191"/>
        <v>3</v>
      </c>
      <c r="H1240" s="273">
        <f t="shared" si="192"/>
        <v>1080</v>
      </c>
      <c r="J1240" s="287">
        <f t="shared" si="193"/>
        <v>31.077727795571761</v>
      </c>
      <c r="L1240" s="287">
        <f t="shared" si="194"/>
        <v>52.755814607258344</v>
      </c>
      <c r="M1240" s="344">
        <f t="shared" si="195"/>
        <v>-27.248768726075014</v>
      </c>
      <c r="N1240" s="344">
        <f t="shared" si="198"/>
        <v>31.077727795571761</v>
      </c>
      <c r="Q1240" s="323">
        <f t="shared" si="196"/>
        <v>1232.751231273925</v>
      </c>
      <c r="R1240" s="287">
        <f t="shared" si="197"/>
        <v>31.077727795571761</v>
      </c>
      <c r="T1240" s="293"/>
    </row>
    <row r="1241" spans="1:20" x14ac:dyDescent="0.25">
      <c r="A1241" s="273">
        <v>1224</v>
      </c>
      <c r="B1241" s="323">
        <f t="shared" si="199"/>
        <v>1313.7558146072583</v>
      </c>
      <c r="D1241" s="287">
        <f t="shared" si="190"/>
        <v>1233.6858146072584</v>
      </c>
      <c r="F1241" s="273">
        <f t="shared" si="191"/>
        <v>3</v>
      </c>
      <c r="H1241" s="273">
        <f t="shared" si="192"/>
        <v>1080</v>
      </c>
      <c r="J1241" s="287">
        <f t="shared" si="193"/>
        <v>30.353230428383348</v>
      </c>
      <c r="L1241" s="287">
        <f t="shared" si="194"/>
        <v>53.755814607258344</v>
      </c>
      <c r="M1241" s="344">
        <f t="shared" si="195"/>
        <v>-26.314185392741592</v>
      </c>
      <c r="N1241" s="344">
        <f t="shared" si="198"/>
        <v>30.353230428383348</v>
      </c>
      <c r="Q1241" s="323">
        <f t="shared" si="196"/>
        <v>1233.6858146072584</v>
      </c>
      <c r="R1241" s="287">
        <f t="shared" si="197"/>
        <v>30.353230428383348</v>
      </c>
      <c r="T1241" s="293"/>
    </row>
    <row r="1242" spans="1:20" x14ac:dyDescent="0.25">
      <c r="A1242" s="273">
        <v>1225</v>
      </c>
      <c r="B1242" s="323">
        <f t="shared" si="199"/>
        <v>1314.7558146072583</v>
      </c>
      <c r="D1242" s="287">
        <f t="shared" si="190"/>
        <v>1234.6203979405916</v>
      </c>
      <c r="F1242" s="273">
        <f t="shared" si="191"/>
        <v>3</v>
      </c>
      <c r="H1242" s="273">
        <f t="shared" si="192"/>
        <v>1080</v>
      </c>
      <c r="J1242" s="287">
        <f t="shared" si="193"/>
        <v>29.619487173168103</v>
      </c>
      <c r="L1242" s="287">
        <f t="shared" si="194"/>
        <v>54.755814607258344</v>
      </c>
      <c r="M1242" s="344">
        <f t="shared" si="195"/>
        <v>-25.379602059408398</v>
      </c>
      <c r="N1242" s="344">
        <f t="shared" si="198"/>
        <v>29.619487173168103</v>
      </c>
      <c r="Q1242" s="323">
        <f t="shared" si="196"/>
        <v>1234.6203979405916</v>
      </c>
      <c r="R1242" s="287">
        <f t="shared" si="197"/>
        <v>29.619487173168103</v>
      </c>
      <c r="T1242" s="293"/>
    </row>
    <row r="1243" spans="1:20" x14ac:dyDescent="0.25">
      <c r="A1243" s="273">
        <v>1226</v>
      </c>
      <c r="B1243" s="323">
        <f t="shared" si="199"/>
        <v>1315.7558146072583</v>
      </c>
      <c r="D1243" s="287">
        <f t="shared" si="190"/>
        <v>1235.554981273925</v>
      </c>
      <c r="F1243" s="273">
        <f t="shared" si="191"/>
        <v>3</v>
      </c>
      <c r="H1243" s="273">
        <f t="shared" si="192"/>
        <v>1080</v>
      </c>
      <c r="J1243" s="287">
        <f t="shared" si="193"/>
        <v>28.876721535229343</v>
      </c>
      <c r="L1243" s="287">
        <f t="shared" si="194"/>
        <v>55.755814607258344</v>
      </c>
      <c r="M1243" s="344">
        <f t="shared" si="195"/>
        <v>-24.445018726074977</v>
      </c>
      <c r="N1243" s="344">
        <f t="shared" si="198"/>
        <v>28.876721535229343</v>
      </c>
      <c r="Q1243" s="323">
        <f t="shared" si="196"/>
        <v>1235.554981273925</v>
      </c>
      <c r="R1243" s="287">
        <f t="shared" si="197"/>
        <v>28.876721535229343</v>
      </c>
      <c r="T1243" s="293"/>
    </row>
    <row r="1244" spans="1:20" x14ac:dyDescent="0.25">
      <c r="A1244" s="273">
        <v>1227</v>
      </c>
      <c r="B1244" s="323">
        <f t="shared" si="199"/>
        <v>1316.7558146072583</v>
      </c>
      <c r="D1244" s="287">
        <f t="shared" si="190"/>
        <v>1236.4895646072584</v>
      </c>
      <c r="F1244" s="273">
        <f t="shared" si="191"/>
        <v>3</v>
      </c>
      <c r="H1244" s="273">
        <f t="shared" si="192"/>
        <v>1080</v>
      </c>
      <c r="J1244" s="287">
        <f t="shared" si="193"/>
        <v>28.125159768176022</v>
      </c>
      <c r="L1244" s="287">
        <f t="shared" si="194"/>
        <v>56.755814607258344</v>
      </c>
      <c r="M1244" s="344">
        <f t="shared" si="195"/>
        <v>-23.510435392741556</v>
      </c>
      <c r="N1244" s="344">
        <f t="shared" si="198"/>
        <v>28.125159768176022</v>
      </c>
      <c r="Q1244" s="323">
        <f t="shared" si="196"/>
        <v>1236.4895646072584</v>
      </c>
      <c r="R1244" s="287">
        <f t="shared" si="197"/>
        <v>28.125159768176022</v>
      </c>
      <c r="T1244" s="293"/>
    </row>
    <row r="1245" spans="1:20" x14ac:dyDescent="0.25">
      <c r="A1245" s="273">
        <v>1228</v>
      </c>
      <c r="B1245" s="323">
        <f t="shared" si="199"/>
        <v>1317.7558146072583</v>
      </c>
      <c r="D1245" s="287">
        <f t="shared" si="190"/>
        <v>1237.4241479405916</v>
      </c>
      <c r="F1245" s="273">
        <f t="shared" si="191"/>
        <v>3</v>
      </c>
      <c r="H1245" s="273">
        <f t="shared" si="192"/>
        <v>1080</v>
      </c>
      <c r="J1245" s="287">
        <f t="shared" si="193"/>
        <v>27.365030805002775</v>
      </c>
      <c r="L1245" s="287">
        <f t="shared" si="194"/>
        <v>57.755814607258344</v>
      </c>
      <c r="M1245" s="344">
        <f t="shared" si="195"/>
        <v>-22.575852059408362</v>
      </c>
      <c r="N1245" s="344">
        <f t="shared" si="198"/>
        <v>27.365030805002775</v>
      </c>
      <c r="Q1245" s="323">
        <f t="shared" si="196"/>
        <v>1237.4241479405916</v>
      </c>
      <c r="R1245" s="287">
        <f t="shared" si="197"/>
        <v>27.365030805002775</v>
      </c>
      <c r="T1245" s="293"/>
    </row>
    <row r="1246" spans="1:20" x14ac:dyDescent="0.25">
      <c r="A1246" s="273">
        <v>1229</v>
      </c>
      <c r="B1246" s="323">
        <f t="shared" si="199"/>
        <v>1318.7558146072583</v>
      </c>
      <c r="D1246" s="287">
        <f t="shared" si="190"/>
        <v>1238.3587312739251</v>
      </c>
      <c r="F1246" s="273">
        <f t="shared" si="191"/>
        <v>3</v>
      </c>
      <c r="H1246" s="273">
        <f t="shared" si="192"/>
        <v>1080</v>
      </c>
      <c r="J1246" s="287">
        <f t="shared" si="193"/>
        <v>26.596566188355162</v>
      </c>
      <c r="L1246" s="287">
        <f t="shared" si="194"/>
        <v>58.755814607258344</v>
      </c>
      <c r="M1246" s="344">
        <f t="shared" si="195"/>
        <v>-21.641268726074941</v>
      </c>
      <c r="N1246" s="344">
        <f t="shared" si="198"/>
        <v>26.596566188355162</v>
      </c>
      <c r="Q1246" s="323">
        <f t="shared" si="196"/>
        <v>1238.3587312739251</v>
      </c>
      <c r="R1246" s="287">
        <f t="shared" si="197"/>
        <v>26.596566188355162</v>
      </c>
      <c r="T1246" s="293"/>
    </row>
    <row r="1247" spans="1:20" x14ac:dyDescent="0.25">
      <c r="A1247" s="273">
        <v>1230</v>
      </c>
      <c r="B1247" s="323">
        <f t="shared" si="199"/>
        <v>1319.7558146072583</v>
      </c>
      <c r="D1247" s="287">
        <f t="shared" si="190"/>
        <v>1239.2933146072583</v>
      </c>
      <c r="F1247" s="273">
        <f t="shared" si="191"/>
        <v>3</v>
      </c>
      <c r="H1247" s="273">
        <f t="shared" si="192"/>
        <v>1080</v>
      </c>
      <c r="J1247" s="287">
        <f t="shared" si="193"/>
        <v>25.820000000000011</v>
      </c>
      <c r="L1247" s="287">
        <f t="shared" si="194"/>
        <v>59.755814607258344</v>
      </c>
      <c r="M1247" s="344">
        <f t="shared" si="195"/>
        <v>-20.706685392741747</v>
      </c>
      <c r="N1247" s="344">
        <f t="shared" si="198"/>
        <v>25.820000000000011</v>
      </c>
      <c r="Q1247" s="323">
        <f t="shared" si="196"/>
        <v>1239.2933146072583</v>
      </c>
      <c r="R1247" s="287">
        <f t="shared" si="197"/>
        <v>25.820000000000011</v>
      </c>
      <c r="T1247" s="293"/>
    </row>
    <row r="1248" spans="1:20" x14ac:dyDescent="0.25">
      <c r="A1248" s="273">
        <v>1231</v>
      </c>
      <c r="B1248" s="323">
        <f t="shared" si="199"/>
        <v>1320.7558146072583</v>
      </c>
      <c r="D1248" s="287">
        <f t="shared" si="190"/>
        <v>1240.2278979405917</v>
      </c>
      <c r="F1248" s="273">
        <f t="shared" si="191"/>
        <v>3</v>
      </c>
      <c r="H1248" s="273">
        <f t="shared" si="192"/>
        <v>1080</v>
      </c>
      <c r="J1248" s="287">
        <f t="shared" si="193"/>
        <v>25.035568789520902</v>
      </c>
      <c r="L1248" s="287">
        <f t="shared" si="194"/>
        <v>60.755814607258344</v>
      </c>
      <c r="M1248" s="344">
        <f t="shared" si="195"/>
        <v>-19.772102059408326</v>
      </c>
      <c r="N1248" s="344">
        <f t="shared" si="198"/>
        <v>25.035568789520902</v>
      </c>
      <c r="Q1248" s="323">
        <f t="shared" si="196"/>
        <v>1240.2278979405917</v>
      </c>
      <c r="R1248" s="287">
        <f t="shared" si="197"/>
        <v>25.035568789520902</v>
      </c>
      <c r="T1248" s="293"/>
    </row>
    <row r="1249" spans="1:20" x14ac:dyDescent="0.25">
      <c r="A1249" s="273">
        <v>1232</v>
      </c>
      <c r="B1249" s="323">
        <f t="shared" si="199"/>
        <v>1321.7558146072583</v>
      </c>
      <c r="D1249" s="287">
        <f t="shared" si="190"/>
        <v>1241.1624812739251</v>
      </c>
      <c r="F1249" s="273">
        <f t="shared" si="191"/>
        <v>3</v>
      </c>
      <c r="H1249" s="273">
        <f t="shared" si="192"/>
        <v>1080</v>
      </c>
      <c r="J1249" s="287">
        <f t="shared" si="193"/>
        <v>24.243511502263345</v>
      </c>
      <c r="L1249" s="287">
        <f t="shared" si="194"/>
        <v>61.755814607258344</v>
      </c>
      <c r="M1249" s="344">
        <f t="shared" si="195"/>
        <v>-18.837518726074904</v>
      </c>
      <c r="N1249" s="344">
        <f t="shared" si="198"/>
        <v>24.243511502263345</v>
      </c>
      <c r="Q1249" s="323">
        <f t="shared" si="196"/>
        <v>1241.1624812739251</v>
      </c>
      <c r="R1249" s="287">
        <f t="shared" si="197"/>
        <v>24.243511502263345</v>
      </c>
      <c r="T1249" s="293"/>
    </row>
    <row r="1250" spans="1:20" x14ac:dyDescent="0.25">
      <c r="A1250" s="273">
        <v>1233</v>
      </c>
      <c r="B1250" s="323">
        <f t="shared" si="199"/>
        <v>1322.7558146072583</v>
      </c>
      <c r="D1250" s="287">
        <f t="shared" si="190"/>
        <v>1242.0970646072583</v>
      </c>
      <c r="F1250" s="273">
        <f t="shared" si="191"/>
        <v>3</v>
      </c>
      <c r="H1250" s="273">
        <f t="shared" si="192"/>
        <v>1080</v>
      </c>
      <c r="J1250" s="287">
        <f t="shared" si="193"/>
        <v>23.444069406550195</v>
      </c>
      <c r="L1250" s="287">
        <f t="shared" si="194"/>
        <v>62.755814607258344</v>
      </c>
      <c r="M1250" s="344">
        <f t="shared" si="195"/>
        <v>-17.902935392741711</v>
      </c>
      <c r="N1250" s="344">
        <f t="shared" si="198"/>
        <v>23.444069406550195</v>
      </c>
      <c r="Q1250" s="323">
        <f t="shared" si="196"/>
        <v>1242.0970646072583</v>
      </c>
      <c r="R1250" s="287">
        <f t="shared" si="197"/>
        <v>23.444069406550195</v>
      </c>
      <c r="T1250" s="293"/>
    </row>
    <row r="1251" spans="1:20" x14ac:dyDescent="0.25">
      <c r="A1251" s="273">
        <v>1234</v>
      </c>
      <c r="B1251" s="323">
        <f t="shared" si="199"/>
        <v>1323.7558146072583</v>
      </c>
      <c r="D1251" s="287">
        <f t="shared" si="190"/>
        <v>1243.0316479405917</v>
      </c>
      <c r="F1251" s="273">
        <f t="shared" si="191"/>
        <v>3</v>
      </c>
      <c r="H1251" s="273">
        <f t="shared" si="192"/>
        <v>1080</v>
      </c>
      <c r="J1251" s="287">
        <f t="shared" si="193"/>
        <v>22.637486020188007</v>
      </c>
      <c r="L1251" s="287">
        <f t="shared" si="194"/>
        <v>63.755814607258344</v>
      </c>
      <c r="M1251" s="344">
        <f t="shared" si="195"/>
        <v>-16.968352059408289</v>
      </c>
      <c r="N1251" s="344">
        <f t="shared" si="198"/>
        <v>22.637486020188007</v>
      </c>
      <c r="Q1251" s="323">
        <f t="shared" si="196"/>
        <v>1243.0316479405917</v>
      </c>
      <c r="R1251" s="287">
        <f t="shared" si="197"/>
        <v>22.637486020188007</v>
      </c>
      <c r="T1251" s="293"/>
    </row>
    <row r="1252" spans="1:20" x14ac:dyDescent="0.25">
      <c r="A1252" s="273">
        <v>1235</v>
      </c>
      <c r="B1252" s="323">
        <f t="shared" si="199"/>
        <v>1324.7558146072583</v>
      </c>
      <c r="D1252" s="287">
        <f t="shared" si="190"/>
        <v>1243.9662312739251</v>
      </c>
      <c r="F1252" s="273">
        <f t="shared" si="191"/>
        <v>3</v>
      </c>
      <c r="H1252" s="273">
        <f t="shared" si="192"/>
        <v>1080</v>
      </c>
      <c r="J1252" s="287">
        <f t="shared" si="193"/>
        <v>21.824007036289821</v>
      </c>
      <c r="L1252" s="287">
        <f t="shared" si="194"/>
        <v>64.755814607258344</v>
      </c>
      <c r="M1252" s="344">
        <f t="shared" si="195"/>
        <v>-16.033768726074868</v>
      </c>
      <c r="N1252" s="344">
        <f t="shared" si="198"/>
        <v>21.824007036289821</v>
      </c>
      <c r="Q1252" s="323">
        <f t="shared" si="196"/>
        <v>1243.9662312739251</v>
      </c>
      <c r="R1252" s="287">
        <f t="shared" si="197"/>
        <v>21.824007036289821</v>
      </c>
      <c r="T1252" s="293"/>
    </row>
    <row r="1253" spans="1:20" x14ac:dyDescent="0.25">
      <c r="A1253" s="273">
        <v>1236</v>
      </c>
      <c r="B1253" s="323">
        <f t="shared" si="199"/>
        <v>1325.7558146072583</v>
      </c>
      <c r="D1253" s="287">
        <f t="shared" si="190"/>
        <v>1244.9008146072583</v>
      </c>
      <c r="F1253" s="273">
        <f t="shared" si="191"/>
        <v>3</v>
      </c>
      <c r="H1253" s="273">
        <f t="shared" si="192"/>
        <v>1080</v>
      </c>
      <c r="J1253" s="287">
        <f t="shared" si="193"/>
        <v>21.003880248434307</v>
      </c>
      <c r="L1253" s="287">
        <f t="shared" si="194"/>
        <v>65.755814607258344</v>
      </c>
      <c r="M1253" s="344">
        <f t="shared" si="195"/>
        <v>-15.099185392741674</v>
      </c>
      <c r="N1253" s="344">
        <f t="shared" si="198"/>
        <v>21.003880248434307</v>
      </c>
      <c r="Q1253" s="323">
        <f t="shared" si="196"/>
        <v>1244.9008146072583</v>
      </c>
      <c r="R1253" s="287">
        <f t="shared" si="197"/>
        <v>21.003880248434307</v>
      </c>
      <c r="T1253" s="293"/>
    </row>
    <row r="1254" spans="1:20" x14ac:dyDescent="0.25">
      <c r="A1254" s="273">
        <v>1237</v>
      </c>
      <c r="B1254" s="323">
        <f t="shared" si="199"/>
        <v>1326.7558146072583</v>
      </c>
      <c r="D1254" s="287">
        <f t="shared" si="190"/>
        <v>1245.8353979405917</v>
      </c>
      <c r="F1254" s="273">
        <f t="shared" si="191"/>
        <v>3</v>
      </c>
      <c r="H1254" s="273">
        <f t="shared" si="192"/>
        <v>1080</v>
      </c>
      <c r="J1254" s="287">
        <f t="shared" si="193"/>
        <v>20.177355475186133</v>
      </c>
      <c r="L1254" s="287">
        <f t="shared" si="194"/>
        <v>66.755814607258344</v>
      </c>
      <c r="M1254" s="344">
        <f t="shared" si="195"/>
        <v>-14.164602059408253</v>
      </c>
      <c r="N1254" s="344">
        <f t="shared" si="198"/>
        <v>20.177355475186133</v>
      </c>
      <c r="Q1254" s="323">
        <f t="shared" si="196"/>
        <v>1245.8353979405917</v>
      </c>
      <c r="R1254" s="287">
        <f t="shared" si="197"/>
        <v>20.177355475186133</v>
      </c>
      <c r="T1254" s="293"/>
    </row>
    <row r="1255" spans="1:20" x14ac:dyDescent="0.25">
      <c r="A1255" s="273">
        <v>1238</v>
      </c>
      <c r="B1255" s="323">
        <f t="shared" si="199"/>
        <v>1327.7558146072583</v>
      </c>
      <c r="D1255" s="287">
        <f t="shared" si="190"/>
        <v>1246.7699812739249</v>
      </c>
      <c r="F1255" s="273">
        <f t="shared" si="191"/>
        <v>3</v>
      </c>
      <c r="H1255" s="273">
        <f t="shared" si="192"/>
        <v>1080</v>
      </c>
      <c r="J1255" s="287">
        <f t="shared" si="193"/>
        <v>19.344684483997785</v>
      </c>
      <c r="L1255" s="287">
        <f t="shared" si="194"/>
        <v>67.755814607258344</v>
      </c>
      <c r="M1255" s="344">
        <f t="shared" si="195"/>
        <v>-13.230018726075059</v>
      </c>
      <c r="N1255" s="344">
        <f t="shared" si="198"/>
        <v>19.344684483997785</v>
      </c>
      <c r="Q1255" s="323">
        <f t="shared" si="196"/>
        <v>1246.7699812739249</v>
      </c>
      <c r="R1255" s="287">
        <f t="shared" si="197"/>
        <v>19.344684483997785</v>
      </c>
      <c r="T1255" s="293"/>
    </row>
    <row r="1256" spans="1:20" x14ac:dyDescent="0.25">
      <c r="A1256" s="273">
        <v>1239</v>
      </c>
      <c r="B1256" s="323">
        <f t="shared" si="199"/>
        <v>1328.7558146072583</v>
      </c>
      <c r="D1256" s="287">
        <f t="shared" si="190"/>
        <v>1247.7045646072584</v>
      </c>
      <c r="F1256" s="273">
        <f t="shared" si="191"/>
        <v>3</v>
      </c>
      <c r="H1256" s="273">
        <f t="shared" si="192"/>
        <v>1080</v>
      </c>
      <c r="J1256" s="287">
        <f t="shared" si="193"/>
        <v>18.506120914519276</v>
      </c>
      <c r="L1256" s="287">
        <f t="shared" si="194"/>
        <v>68.755814607258344</v>
      </c>
      <c r="M1256" s="344">
        <f t="shared" si="195"/>
        <v>-12.295435392741638</v>
      </c>
      <c r="N1256" s="344">
        <f t="shared" si="198"/>
        <v>18.506120914519276</v>
      </c>
      <c r="Q1256" s="323">
        <f t="shared" si="196"/>
        <v>1247.7045646072584</v>
      </c>
      <c r="R1256" s="287">
        <f t="shared" si="197"/>
        <v>18.506120914519276</v>
      </c>
      <c r="T1256" s="293"/>
    </row>
    <row r="1257" spans="1:20" x14ac:dyDescent="0.25">
      <c r="A1257" s="273">
        <v>1240</v>
      </c>
      <c r="B1257" s="323">
        <f t="shared" si="199"/>
        <v>1329.7558146072583</v>
      </c>
      <c r="D1257" s="287">
        <f t="shared" si="190"/>
        <v>1248.6391479405916</v>
      </c>
      <c r="F1257" s="273">
        <f t="shared" si="191"/>
        <v>3</v>
      </c>
      <c r="H1257" s="273">
        <f t="shared" si="192"/>
        <v>1080</v>
      </c>
      <c r="J1257" s="287">
        <f t="shared" si="193"/>
        <v>17.661920201337555</v>
      </c>
      <c r="L1257" s="287">
        <f t="shared" si="194"/>
        <v>69.755814607258344</v>
      </c>
      <c r="M1257" s="344">
        <f t="shared" si="195"/>
        <v>-11.360852059408444</v>
      </c>
      <c r="N1257" s="344">
        <f t="shared" si="198"/>
        <v>17.661920201337555</v>
      </c>
      <c r="Q1257" s="323">
        <f t="shared" si="196"/>
        <v>1248.6391479405916</v>
      </c>
      <c r="R1257" s="287">
        <f t="shared" si="197"/>
        <v>17.661920201337555</v>
      </c>
      <c r="T1257" s="293"/>
    </row>
    <row r="1258" spans="1:20" x14ac:dyDescent="0.25">
      <c r="A1258" s="273">
        <v>1241</v>
      </c>
      <c r="B1258" s="323">
        <f t="shared" si="199"/>
        <v>1330.7558146072583</v>
      </c>
      <c r="D1258" s="287">
        <f t="shared" si="190"/>
        <v>1249.573731273925</v>
      </c>
      <c r="F1258" s="273">
        <f t="shared" si="191"/>
        <v>3</v>
      </c>
      <c r="H1258" s="273">
        <f t="shared" si="192"/>
        <v>1080</v>
      </c>
      <c r="J1258" s="287">
        <f t="shared" si="193"/>
        <v>16.812339496167645</v>
      </c>
      <c r="L1258" s="287">
        <f t="shared" si="194"/>
        <v>70.755814607258344</v>
      </c>
      <c r="M1258" s="344">
        <f t="shared" si="195"/>
        <v>-10.426268726075023</v>
      </c>
      <c r="N1258" s="344">
        <f t="shared" si="198"/>
        <v>16.812339496167645</v>
      </c>
      <c r="Q1258" s="323">
        <f t="shared" si="196"/>
        <v>1249.573731273925</v>
      </c>
      <c r="R1258" s="287">
        <f t="shared" si="197"/>
        <v>16.812339496167645</v>
      </c>
      <c r="T1258" s="293"/>
    </row>
    <row r="1259" spans="1:20" x14ac:dyDescent="0.25">
      <c r="A1259" s="273">
        <v>1242</v>
      </c>
      <c r="B1259" s="323">
        <f t="shared" si="199"/>
        <v>1331.7558146072583</v>
      </c>
      <c r="D1259" s="287">
        <f t="shared" si="190"/>
        <v>1250.5083146072584</v>
      </c>
      <c r="F1259" s="273">
        <f t="shared" si="191"/>
        <v>3</v>
      </c>
      <c r="H1259" s="273">
        <f t="shared" si="192"/>
        <v>1080</v>
      </c>
      <c r="J1259" s="287">
        <f t="shared" si="193"/>
        <v>15.957637589522241</v>
      </c>
      <c r="L1259" s="287">
        <f t="shared" si="194"/>
        <v>71.755814607258344</v>
      </c>
      <c r="M1259" s="344">
        <f t="shared" si="195"/>
        <v>-9.4916853927416014</v>
      </c>
      <c r="N1259" s="344">
        <f t="shared" si="198"/>
        <v>15.957637589522241</v>
      </c>
      <c r="Q1259" s="323">
        <f t="shared" si="196"/>
        <v>1250.5083146072584</v>
      </c>
      <c r="R1259" s="287">
        <f t="shared" si="197"/>
        <v>15.957637589522241</v>
      </c>
      <c r="T1259" s="293"/>
    </row>
    <row r="1260" spans="1:20" x14ac:dyDescent="0.25">
      <c r="A1260" s="273">
        <v>1243</v>
      </c>
      <c r="B1260" s="323">
        <f t="shared" si="199"/>
        <v>1332.7558146072583</v>
      </c>
      <c r="D1260" s="287">
        <f t="shared" si="190"/>
        <v>1251.4428979405916</v>
      </c>
      <c r="F1260" s="273">
        <f t="shared" si="191"/>
        <v>3</v>
      </c>
      <c r="H1260" s="273">
        <f t="shared" si="192"/>
        <v>1080</v>
      </c>
      <c r="J1260" s="287">
        <f t="shared" si="193"/>
        <v>15.098074831882133</v>
      </c>
      <c r="L1260" s="287">
        <f t="shared" si="194"/>
        <v>72.755814607258344</v>
      </c>
      <c r="M1260" s="344">
        <f t="shared" si="195"/>
        <v>-8.5571020594084075</v>
      </c>
      <c r="N1260" s="344">
        <f t="shared" si="198"/>
        <v>15.098074831882133</v>
      </c>
      <c r="Q1260" s="323">
        <f t="shared" si="196"/>
        <v>1251.4428979405916</v>
      </c>
      <c r="R1260" s="287">
        <f t="shared" si="197"/>
        <v>15.098074831882133</v>
      </c>
      <c r="T1260" s="293"/>
    </row>
    <row r="1261" spans="1:20" x14ac:dyDescent="0.25">
      <c r="A1261" s="273">
        <v>1244</v>
      </c>
      <c r="B1261" s="323">
        <f t="shared" si="199"/>
        <v>1333.7558146072583</v>
      </c>
      <c r="D1261" s="287">
        <f t="shared" si="190"/>
        <v>1252.377481273925</v>
      </c>
      <c r="F1261" s="273">
        <f t="shared" si="191"/>
        <v>3</v>
      </c>
      <c r="H1261" s="273">
        <f t="shared" si="192"/>
        <v>1080</v>
      </c>
      <c r="J1261" s="287">
        <f t="shared" si="193"/>
        <v>14.2339130543899</v>
      </c>
      <c r="L1261" s="287">
        <f t="shared" si="194"/>
        <v>73.755814607258344</v>
      </c>
      <c r="M1261" s="344">
        <f t="shared" si="195"/>
        <v>-7.6225187260749863</v>
      </c>
      <c r="N1261" s="344">
        <f t="shared" si="198"/>
        <v>14.2339130543899</v>
      </c>
      <c r="Q1261" s="323">
        <f t="shared" si="196"/>
        <v>1252.377481273925</v>
      </c>
      <c r="R1261" s="287">
        <f t="shared" si="197"/>
        <v>14.2339130543899</v>
      </c>
      <c r="T1261" s="293"/>
    </row>
    <row r="1262" spans="1:20" x14ac:dyDescent="0.25">
      <c r="A1262" s="273">
        <v>1245</v>
      </c>
      <c r="B1262" s="323">
        <f t="shared" si="199"/>
        <v>1334.7558146072583</v>
      </c>
      <c r="D1262" s="287">
        <f t="shared" si="190"/>
        <v>1253.3120646072584</v>
      </c>
      <c r="F1262" s="273">
        <f t="shared" si="191"/>
        <v>3</v>
      </c>
      <c r="H1262" s="273">
        <f t="shared" si="192"/>
        <v>1080</v>
      </c>
      <c r="J1262" s="287">
        <f t="shared" si="193"/>
        <v>13.365415489094111</v>
      </c>
      <c r="L1262" s="287">
        <f t="shared" si="194"/>
        <v>74.755814607258344</v>
      </c>
      <c r="M1262" s="344">
        <f t="shared" si="195"/>
        <v>-6.687935392741565</v>
      </c>
      <c r="N1262" s="344">
        <f t="shared" si="198"/>
        <v>13.365415489094111</v>
      </c>
      <c r="Q1262" s="323">
        <f t="shared" si="196"/>
        <v>1253.3120646072584</v>
      </c>
      <c r="R1262" s="287">
        <f t="shared" si="197"/>
        <v>13.365415489094111</v>
      </c>
      <c r="T1262" s="293"/>
    </row>
    <row r="1263" spans="1:20" x14ac:dyDescent="0.25">
      <c r="A1263" s="273">
        <v>1246</v>
      </c>
      <c r="B1263" s="323">
        <f t="shared" si="199"/>
        <v>1335.7558146072583</v>
      </c>
      <c r="D1263" s="287">
        <f t="shared" si="190"/>
        <v>1254.2466479405916</v>
      </c>
      <c r="F1263" s="273">
        <f t="shared" si="191"/>
        <v>3</v>
      </c>
      <c r="H1263" s="273">
        <f t="shared" si="192"/>
        <v>1080</v>
      </c>
      <c r="J1263" s="287">
        <f t="shared" si="193"/>
        <v>12.492846688766834</v>
      </c>
      <c r="L1263" s="287">
        <f t="shared" si="194"/>
        <v>75.755814607258344</v>
      </c>
      <c r="M1263" s="344">
        <f t="shared" si="195"/>
        <v>-5.7533520594083711</v>
      </c>
      <c r="N1263" s="344">
        <f t="shared" si="198"/>
        <v>12.492846688766834</v>
      </c>
      <c r="Q1263" s="323">
        <f t="shared" si="196"/>
        <v>1254.2466479405916</v>
      </c>
      <c r="R1263" s="287">
        <f t="shared" si="197"/>
        <v>12.492846688766834</v>
      </c>
      <c r="T1263" s="293"/>
    </row>
    <row r="1264" spans="1:20" x14ac:dyDescent="0.25">
      <c r="A1264" s="273">
        <v>1247</v>
      </c>
      <c r="B1264" s="323">
        <f t="shared" si="199"/>
        <v>1336.7558146072583</v>
      </c>
      <c r="D1264" s="287">
        <f t="shared" si="190"/>
        <v>1255.1812312739251</v>
      </c>
      <c r="F1264" s="273">
        <f t="shared" si="191"/>
        <v>3</v>
      </c>
      <c r="H1264" s="273">
        <f t="shared" si="192"/>
        <v>1080</v>
      </c>
      <c r="J1264" s="287">
        <f t="shared" si="193"/>
        <v>11.616472446317236</v>
      </c>
      <c r="L1264" s="287">
        <f t="shared" si="194"/>
        <v>76.755814607258344</v>
      </c>
      <c r="M1264" s="344">
        <f t="shared" si="195"/>
        <v>-4.8187687260749499</v>
      </c>
      <c r="N1264" s="344">
        <f t="shared" si="198"/>
        <v>11.616472446317236</v>
      </c>
      <c r="Q1264" s="323">
        <f t="shared" si="196"/>
        <v>1255.1812312739251</v>
      </c>
      <c r="R1264" s="287">
        <f t="shared" si="197"/>
        <v>11.616472446317236</v>
      </c>
      <c r="T1264" s="293"/>
    </row>
    <row r="1265" spans="1:20" x14ac:dyDescent="0.25">
      <c r="A1265" s="273">
        <v>1248</v>
      </c>
      <c r="B1265" s="323">
        <f t="shared" si="199"/>
        <v>1337.7558146072583</v>
      </c>
      <c r="D1265" s="287">
        <f t="shared" si="190"/>
        <v>1256.1158146072582</v>
      </c>
      <c r="F1265" s="273">
        <f t="shared" si="191"/>
        <v>3</v>
      </c>
      <c r="H1265" s="273">
        <f t="shared" si="192"/>
        <v>1080</v>
      </c>
      <c r="J1265" s="287">
        <f t="shared" si="193"/>
        <v>10.736559713829195</v>
      </c>
      <c r="L1265" s="287">
        <f t="shared" si="194"/>
        <v>77.755814607258344</v>
      </c>
      <c r="M1265" s="344">
        <f t="shared" si="195"/>
        <v>-3.884185392741756</v>
      </c>
      <c r="N1265" s="344">
        <f t="shared" si="198"/>
        <v>10.736559713829195</v>
      </c>
      <c r="Q1265" s="323">
        <f t="shared" si="196"/>
        <v>1256.1158146072582</v>
      </c>
      <c r="R1265" s="287">
        <f t="shared" si="197"/>
        <v>10.736559713829195</v>
      </c>
      <c r="T1265" s="293"/>
    </row>
    <row r="1266" spans="1:20" x14ac:dyDescent="0.25">
      <c r="A1266" s="273">
        <v>1249</v>
      </c>
      <c r="B1266" s="323">
        <f t="shared" si="199"/>
        <v>1338.7558146072583</v>
      </c>
      <c r="D1266" s="287">
        <f t="shared" si="190"/>
        <v>1257.0503979405917</v>
      </c>
      <c r="F1266" s="273">
        <f t="shared" si="191"/>
        <v>3</v>
      </c>
      <c r="H1266" s="273">
        <f t="shared" si="192"/>
        <v>1080</v>
      </c>
      <c r="J1266" s="287">
        <f t="shared" si="193"/>
        <v>9.8533765212447531</v>
      </c>
      <c r="L1266" s="287">
        <f t="shared" si="194"/>
        <v>78.755814607258344</v>
      </c>
      <c r="M1266" s="344">
        <f t="shared" si="195"/>
        <v>-2.9496020594083348</v>
      </c>
      <c r="N1266" s="344">
        <f t="shared" si="198"/>
        <v>9.8533765212447531</v>
      </c>
      <c r="Q1266" s="323">
        <f t="shared" si="196"/>
        <v>1257.0503979405917</v>
      </c>
      <c r="R1266" s="287">
        <f t="shared" si="197"/>
        <v>9.8533765212447531</v>
      </c>
      <c r="T1266" s="293"/>
    </row>
    <row r="1267" spans="1:20" x14ac:dyDescent="0.25">
      <c r="A1267" s="273">
        <v>1250</v>
      </c>
      <c r="B1267" s="323">
        <f t="shared" si="199"/>
        <v>1339.7558146072583</v>
      </c>
      <c r="D1267" s="287">
        <f t="shared" si="190"/>
        <v>1257.9849812739251</v>
      </c>
      <c r="F1267" s="273">
        <f t="shared" si="191"/>
        <v>3</v>
      </c>
      <c r="H1267" s="273">
        <f t="shared" si="192"/>
        <v>1080</v>
      </c>
      <c r="J1267" s="287">
        <f t="shared" si="193"/>
        <v>8.9671918947203171</v>
      </c>
      <c r="L1267" s="287">
        <f t="shared" si="194"/>
        <v>79.755814607258344</v>
      </c>
      <c r="M1267" s="344">
        <f t="shared" si="195"/>
        <v>-2.0150187260749135</v>
      </c>
      <c r="N1267" s="344">
        <f t="shared" si="198"/>
        <v>8.9671918947203171</v>
      </c>
      <c r="Q1267" s="323">
        <f t="shared" si="196"/>
        <v>1257.9849812739251</v>
      </c>
      <c r="R1267" s="287">
        <f t="shared" si="197"/>
        <v>8.9671918947203171</v>
      </c>
      <c r="T1267" s="293"/>
    </row>
    <row r="1268" spans="1:20" x14ac:dyDescent="0.25">
      <c r="A1268" s="273">
        <v>1251</v>
      </c>
      <c r="B1268" s="323">
        <f t="shared" si="199"/>
        <v>1340.7558146072583</v>
      </c>
      <c r="D1268" s="287">
        <f t="shared" si="190"/>
        <v>1258.9195646072583</v>
      </c>
      <c r="F1268" s="273">
        <f t="shared" si="191"/>
        <v>3</v>
      </c>
      <c r="H1268" s="273">
        <f t="shared" si="192"/>
        <v>1080</v>
      </c>
      <c r="J1268" s="287">
        <f t="shared" si="193"/>
        <v>8.0782757746776106</v>
      </c>
      <c r="L1268" s="287">
        <f t="shared" si="194"/>
        <v>80.755814607258344</v>
      </c>
      <c r="M1268" s="344">
        <f t="shared" si="195"/>
        <v>-1.0804353927417196</v>
      </c>
      <c r="N1268" s="344">
        <f t="shared" si="198"/>
        <v>8.0782757746776106</v>
      </c>
      <c r="Q1268" s="323">
        <f t="shared" si="196"/>
        <v>1258.9195646072583</v>
      </c>
      <c r="R1268" s="287">
        <f t="shared" si="197"/>
        <v>8.0782757746776106</v>
      </c>
      <c r="T1268" s="293"/>
    </row>
    <row r="1269" spans="1:20" x14ac:dyDescent="0.25">
      <c r="A1269" s="273">
        <v>1252</v>
      </c>
      <c r="B1269" s="323">
        <f t="shared" si="199"/>
        <v>1341.7558146072583</v>
      </c>
      <c r="D1269" s="287">
        <f t="shared" si="190"/>
        <v>1259.8541479405917</v>
      </c>
      <c r="F1269" s="273">
        <f t="shared" si="191"/>
        <v>3</v>
      </c>
      <c r="H1269" s="273">
        <f t="shared" si="192"/>
        <v>1080</v>
      </c>
      <c r="J1269" s="287">
        <f t="shared" si="193"/>
        <v>7.1868989335777425</v>
      </c>
      <c r="L1269" s="287">
        <f t="shared" si="194"/>
        <v>81.755814607258344</v>
      </c>
      <c r="M1269" s="344">
        <f t="shared" si="195"/>
        <v>-0.14585205940829837</v>
      </c>
      <c r="N1269" s="344">
        <f t="shared" si="198"/>
        <v>7.1868989335777425</v>
      </c>
      <c r="Q1269" s="323">
        <f t="shared" si="196"/>
        <v>1259.8541479405917</v>
      </c>
      <c r="R1269" s="287">
        <f t="shared" si="197"/>
        <v>7.1868989335777425</v>
      </c>
      <c r="T1269" s="293"/>
    </row>
    <row r="1270" spans="1:20" x14ac:dyDescent="0.25">
      <c r="A1270" s="273">
        <v>1253</v>
      </c>
      <c r="B1270" s="323">
        <f t="shared" si="199"/>
        <v>1342.7558146072583</v>
      </c>
      <c r="D1270" s="287">
        <f t="shared" si="190"/>
        <v>1260.7887312739249</v>
      </c>
      <c r="F1270" s="273">
        <f t="shared" si="191"/>
        <v>3</v>
      </c>
      <c r="H1270" s="273">
        <f t="shared" si="192"/>
        <v>1080</v>
      </c>
      <c r="J1270" s="287">
        <f t="shared" si="193"/>
        <v>6.2933328934418347</v>
      </c>
      <c r="L1270" s="287">
        <f t="shared" si="194"/>
        <v>82.755814607258344</v>
      </c>
      <c r="M1270" s="344">
        <f t="shared" si="195"/>
        <v>0.7887312739248955</v>
      </c>
      <c r="N1270" s="344">
        <f t="shared" si="198"/>
        <v>6.2933328934418347</v>
      </c>
      <c r="Q1270" s="323">
        <f t="shared" si="196"/>
        <v>1260.7887312739249</v>
      </c>
      <c r="R1270" s="287">
        <f t="shared" si="197"/>
        <v>6.2933328934418347</v>
      </c>
      <c r="T1270" s="293"/>
    </row>
    <row r="1271" spans="1:20" x14ac:dyDescent="0.25">
      <c r="A1271" s="273">
        <v>1254</v>
      </c>
      <c r="B1271" s="323">
        <f t="shared" si="199"/>
        <v>1343.7558146072583</v>
      </c>
      <c r="D1271" s="287">
        <f t="shared" si="190"/>
        <v>1261.7233146072583</v>
      </c>
      <c r="F1271" s="273">
        <f t="shared" si="191"/>
        <v>3</v>
      </c>
      <c r="H1271" s="273">
        <f t="shared" si="192"/>
        <v>1080</v>
      </c>
      <c r="J1271" s="287">
        <f t="shared" si="193"/>
        <v>5.3978498431416995</v>
      </c>
      <c r="L1271" s="287">
        <f t="shared" si="194"/>
        <v>83.755814607258344</v>
      </c>
      <c r="M1271" s="344">
        <f t="shared" si="195"/>
        <v>1.7233146072583168</v>
      </c>
      <c r="N1271" s="344">
        <f t="shared" si="198"/>
        <v>5.3978498431416995</v>
      </c>
      <c r="Q1271" s="323">
        <f t="shared" si="196"/>
        <v>1261.7233146072583</v>
      </c>
      <c r="R1271" s="287">
        <f t="shared" si="197"/>
        <v>5.3978498431416995</v>
      </c>
      <c r="T1271" s="293"/>
    </row>
    <row r="1272" spans="1:20" x14ac:dyDescent="0.25">
      <c r="A1272" s="273">
        <v>1255</v>
      </c>
      <c r="B1272" s="323">
        <f t="shared" si="199"/>
        <v>1344.7558146072583</v>
      </c>
      <c r="D1272" s="287">
        <f t="shared" si="190"/>
        <v>1262.6578979405917</v>
      </c>
      <c r="F1272" s="273">
        <f t="shared" si="191"/>
        <v>3</v>
      </c>
      <c r="H1272" s="273">
        <f t="shared" si="192"/>
        <v>1080</v>
      </c>
      <c r="J1272" s="287">
        <f t="shared" si="193"/>
        <v>4.5007225554890153</v>
      </c>
      <c r="L1272" s="287">
        <f t="shared" si="194"/>
        <v>84.755814607258344</v>
      </c>
      <c r="M1272" s="344">
        <f t="shared" si="195"/>
        <v>2.657897940591738</v>
      </c>
      <c r="N1272" s="344">
        <f t="shared" si="198"/>
        <v>4.5007225554890153</v>
      </c>
      <c r="Q1272" s="323">
        <f t="shared" si="196"/>
        <v>1262.6578979405917</v>
      </c>
      <c r="R1272" s="287">
        <f t="shared" si="197"/>
        <v>4.5007225554890153</v>
      </c>
      <c r="T1272" s="293"/>
    </row>
    <row r="1273" spans="1:20" x14ac:dyDescent="0.25">
      <c r="A1273" s="273">
        <v>1256</v>
      </c>
      <c r="B1273" s="323">
        <f t="shared" si="199"/>
        <v>1345.7558146072583</v>
      </c>
      <c r="D1273" s="287">
        <f t="shared" si="190"/>
        <v>1263.5924812739249</v>
      </c>
      <c r="F1273" s="273">
        <f t="shared" si="191"/>
        <v>3</v>
      </c>
      <c r="H1273" s="273">
        <f t="shared" si="192"/>
        <v>1080</v>
      </c>
      <c r="J1273" s="287">
        <f t="shared" si="193"/>
        <v>3.6022243041466342</v>
      </c>
      <c r="L1273" s="287">
        <f t="shared" si="194"/>
        <v>85.755814607258344</v>
      </c>
      <c r="M1273" s="344">
        <f t="shared" si="195"/>
        <v>3.5924812739249319</v>
      </c>
      <c r="N1273" s="344">
        <f t="shared" si="198"/>
        <v>3.6022243041466342</v>
      </c>
      <c r="Q1273" s="323">
        <f t="shared" si="196"/>
        <v>1263.5924812739249</v>
      </c>
      <c r="R1273" s="287">
        <f t="shared" si="197"/>
        <v>3.6022243041466342</v>
      </c>
      <c r="T1273" s="293"/>
    </row>
    <row r="1274" spans="1:20" x14ac:dyDescent="0.25">
      <c r="A1274" s="273">
        <v>1257</v>
      </c>
      <c r="B1274" s="323">
        <f t="shared" si="199"/>
        <v>1346.7558146072583</v>
      </c>
      <c r="D1274" s="287">
        <f t="shared" si="190"/>
        <v>1264.5270646072584</v>
      </c>
      <c r="F1274" s="273">
        <f t="shared" si="191"/>
        <v>3</v>
      </c>
      <c r="H1274" s="273">
        <f t="shared" si="192"/>
        <v>1080</v>
      </c>
      <c r="J1274" s="287">
        <f t="shared" si="193"/>
        <v>2.7026287803856786</v>
      </c>
      <c r="L1274" s="287">
        <f t="shared" si="194"/>
        <v>86.755814607258344</v>
      </c>
      <c r="M1274" s="344">
        <f t="shared" si="195"/>
        <v>4.5270646072583531</v>
      </c>
      <c r="N1274" s="344">
        <f t="shared" si="198"/>
        <v>2.7026287803856786</v>
      </c>
      <c r="Q1274" s="323">
        <f t="shared" si="196"/>
        <v>1264.5270646072584</v>
      </c>
      <c r="R1274" s="287">
        <f t="shared" si="197"/>
        <v>2.7026287803856786</v>
      </c>
      <c r="T1274" s="293"/>
    </row>
    <row r="1275" spans="1:20" x14ac:dyDescent="0.25">
      <c r="A1275" s="273">
        <v>1258</v>
      </c>
      <c r="B1275" s="323">
        <f t="shared" si="199"/>
        <v>1347.7558146072583</v>
      </c>
      <c r="D1275" s="287">
        <f t="shared" si="190"/>
        <v>1265.4616479405918</v>
      </c>
      <c r="F1275" s="273">
        <f t="shared" si="191"/>
        <v>3</v>
      </c>
      <c r="H1275" s="273">
        <f t="shared" si="192"/>
        <v>1080</v>
      </c>
      <c r="J1275" s="287">
        <f t="shared" si="193"/>
        <v>1.8022100097170823</v>
      </c>
      <c r="L1275" s="287">
        <f t="shared" si="194"/>
        <v>87.755814607258344</v>
      </c>
      <c r="M1275" s="344">
        <f t="shared" si="195"/>
        <v>5.4616479405917744</v>
      </c>
      <c r="N1275" s="344">
        <f t="shared" si="198"/>
        <v>1.8022100097170823</v>
      </c>
      <c r="Q1275" s="323">
        <f t="shared" si="196"/>
        <v>1265.4616479405918</v>
      </c>
      <c r="R1275" s="287">
        <f t="shared" si="197"/>
        <v>1.8022100097170823</v>
      </c>
      <c r="T1275" s="293"/>
    </row>
    <row r="1276" spans="1:20" x14ac:dyDescent="0.25">
      <c r="A1276" s="273">
        <v>1259</v>
      </c>
      <c r="B1276" s="323">
        <f t="shared" si="199"/>
        <v>1348.7558146072583</v>
      </c>
      <c r="D1276" s="287">
        <f t="shared" si="190"/>
        <v>1266.396231273925</v>
      </c>
      <c r="F1276" s="273">
        <f t="shared" si="191"/>
        <v>3</v>
      </c>
      <c r="H1276" s="273">
        <f t="shared" si="192"/>
        <v>1080</v>
      </c>
      <c r="J1276" s="287">
        <f t="shared" si="193"/>
        <v>0.90124226842130872</v>
      </c>
      <c r="L1276" s="287">
        <f t="shared" si="194"/>
        <v>88.755814607258344</v>
      </c>
      <c r="M1276" s="344">
        <f t="shared" si="195"/>
        <v>6.3962312739249683</v>
      </c>
      <c r="N1276" s="344">
        <f t="shared" si="198"/>
        <v>0.90124226842130872</v>
      </c>
      <c r="Q1276" s="323">
        <f t="shared" si="196"/>
        <v>1266.396231273925</v>
      </c>
      <c r="R1276" s="287">
        <f t="shared" si="197"/>
        <v>0.90124226842130872</v>
      </c>
      <c r="T1276" s="293"/>
    </row>
    <row r="1277" spans="1:20" x14ac:dyDescent="0.25">
      <c r="A1277" s="273">
        <v>1260</v>
      </c>
      <c r="B1277" s="323">
        <f t="shared" si="199"/>
        <v>1349.7558146072583</v>
      </c>
      <c r="D1277" s="287">
        <f t="shared" si="190"/>
        <v>1267.3308146072584</v>
      </c>
      <c r="F1277" s="273">
        <f t="shared" si="191"/>
        <v>3</v>
      </c>
      <c r="H1277" s="273">
        <f t="shared" si="192"/>
        <v>1080</v>
      </c>
      <c r="J1277" s="287">
        <f t="shared" si="193"/>
        <v>4.4286666348036799E-14</v>
      </c>
      <c r="L1277" s="287">
        <f t="shared" si="194"/>
        <v>89.755814607258344</v>
      </c>
      <c r="M1277" s="344">
        <f t="shared" si="195"/>
        <v>7.3308146072583895</v>
      </c>
      <c r="N1277" s="344">
        <f t="shared" si="198"/>
        <v>4.4286666348036799E-14</v>
      </c>
      <c r="Q1277" s="323">
        <f t="shared" si="196"/>
        <v>1267.3308146072584</v>
      </c>
      <c r="R1277" s="287">
        <f t="shared" si="197"/>
        <v>4.4286666348036799E-14</v>
      </c>
      <c r="T1277" s="293"/>
    </row>
    <row r="1278" spans="1:20" x14ac:dyDescent="0.25">
      <c r="A1278" s="273">
        <v>1261</v>
      </c>
      <c r="B1278" s="323">
        <f t="shared" si="199"/>
        <v>1350.7558146072583</v>
      </c>
      <c r="D1278" s="287">
        <f t="shared" si="190"/>
        <v>1268.2653979405916</v>
      </c>
      <c r="F1278" s="273">
        <f t="shared" si="191"/>
        <v>3</v>
      </c>
      <c r="H1278" s="273">
        <f t="shared" si="192"/>
        <v>1080</v>
      </c>
      <c r="J1278" s="287">
        <f t="shared" si="193"/>
        <v>-0.90124226842122024</v>
      </c>
      <c r="L1278" s="287">
        <f t="shared" si="194"/>
        <v>90.755814607258344</v>
      </c>
      <c r="M1278" s="344">
        <f t="shared" si="195"/>
        <v>8.2653979405915834</v>
      </c>
      <c r="N1278" s="344">
        <f t="shared" si="198"/>
        <v>-0.90124226842122024</v>
      </c>
      <c r="Q1278" s="323">
        <f t="shared" si="196"/>
        <v>1268.2653979405916</v>
      </c>
      <c r="R1278" s="287">
        <f t="shared" si="197"/>
        <v>-0.90124226842122024</v>
      </c>
      <c r="T1278" s="293"/>
    </row>
    <row r="1279" spans="1:20" x14ac:dyDescent="0.25">
      <c r="A1279" s="273">
        <v>1262</v>
      </c>
      <c r="B1279" s="323">
        <f t="shared" si="199"/>
        <v>1351.7558146072583</v>
      </c>
      <c r="D1279" s="287">
        <f t="shared" si="190"/>
        <v>1269.199981273925</v>
      </c>
      <c r="F1279" s="273">
        <f t="shared" si="191"/>
        <v>3</v>
      </c>
      <c r="H1279" s="273">
        <f t="shared" si="192"/>
        <v>1080</v>
      </c>
      <c r="J1279" s="287">
        <f t="shared" si="193"/>
        <v>-1.8022100097171774</v>
      </c>
      <c r="L1279" s="287">
        <f t="shared" si="194"/>
        <v>91.755814607258344</v>
      </c>
      <c r="M1279" s="344">
        <f t="shared" si="195"/>
        <v>9.1999812739250046</v>
      </c>
      <c r="N1279" s="344">
        <f t="shared" si="198"/>
        <v>-1.8022100097171774</v>
      </c>
      <c r="Q1279" s="323">
        <f t="shared" si="196"/>
        <v>1269.199981273925</v>
      </c>
      <c r="R1279" s="287">
        <f t="shared" si="197"/>
        <v>-1.8022100097171774</v>
      </c>
      <c r="T1279" s="293"/>
    </row>
    <row r="1280" spans="1:20" x14ac:dyDescent="0.25">
      <c r="A1280" s="273">
        <v>1263</v>
      </c>
      <c r="B1280" s="323">
        <f t="shared" si="199"/>
        <v>1352.7558146072583</v>
      </c>
      <c r="D1280" s="287">
        <f t="shared" si="190"/>
        <v>1270.1345646072584</v>
      </c>
      <c r="F1280" s="273">
        <f t="shared" si="191"/>
        <v>3</v>
      </c>
      <c r="H1280" s="273">
        <f t="shared" si="192"/>
        <v>1080</v>
      </c>
      <c r="J1280" s="287">
        <f t="shared" si="193"/>
        <v>-2.7026287803855906</v>
      </c>
      <c r="L1280" s="287">
        <f t="shared" si="194"/>
        <v>92.755814607258344</v>
      </c>
      <c r="M1280" s="344">
        <f t="shared" si="195"/>
        <v>10.134564607258426</v>
      </c>
      <c r="N1280" s="344">
        <f t="shared" si="198"/>
        <v>-2.7026287803855906</v>
      </c>
      <c r="Q1280" s="323">
        <f t="shared" si="196"/>
        <v>1270.1345646072584</v>
      </c>
      <c r="R1280" s="287">
        <f t="shared" si="197"/>
        <v>-2.7026287803855906</v>
      </c>
      <c r="T1280" s="293"/>
    </row>
    <row r="1281" spans="1:20" x14ac:dyDescent="0.25">
      <c r="A1281" s="273">
        <v>1264</v>
      </c>
      <c r="B1281" s="323">
        <f t="shared" si="199"/>
        <v>1353.7558146072583</v>
      </c>
      <c r="D1281" s="287">
        <f t="shared" si="190"/>
        <v>1271.0691479405916</v>
      </c>
      <c r="F1281" s="273">
        <f t="shared" si="191"/>
        <v>3</v>
      </c>
      <c r="H1281" s="273">
        <f t="shared" si="192"/>
        <v>1080</v>
      </c>
      <c r="J1281" s="287">
        <f t="shared" si="193"/>
        <v>-3.6022243041465454</v>
      </c>
      <c r="L1281" s="287">
        <f t="shared" si="194"/>
        <v>93.755814607258344</v>
      </c>
      <c r="M1281" s="344">
        <f t="shared" si="195"/>
        <v>11.06914794059162</v>
      </c>
      <c r="N1281" s="344">
        <f t="shared" si="198"/>
        <v>-3.6022243041465454</v>
      </c>
      <c r="Q1281" s="323">
        <f t="shared" si="196"/>
        <v>1271.0691479405916</v>
      </c>
      <c r="R1281" s="287">
        <f t="shared" si="197"/>
        <v>-3.6022243041465454</v>
      </c>
      <c r="T1281" s="293"/>
    </row>
    <row r="1282" spans="1:20" x14ac:dyDescent="0.25">
      <c r="A1282" s="273">
        <v>1265</v>
      </c>
      <c r="B1282" s="323">
        <f t="shared" si="199"/>
        <v>1354.7558146072583</v>
      </c>
      <c r="D1282" s="287">
        <f t="shared" si="190"/>
        <v>1272.003731273925</v>
      </c>
      <c r="F1282" s="273">
        <f t="shared" si="191"/>
        <v>3</v>
      </c>
      <c r="H1282" s="273">
        <f t="shared" si="192"/>
        <v>1080</v>
      </c>
      <c r="J1282" s="287">
        <f t="shared" si="193"/>
        <v>-4.5007225554891104</v>
      </c>
      <c r="L1282" s="287">
        <f t="shared" si="194"/>
        <v>94.755814607258344</v>
      </c>
      <c r="M1282" s="344">
        <f t="shared" si="195"/>
        <v>12.003731273925041</v>
      </c>
      <c r="N1282" s="344">
        <f t="shared" si="198"/>
        <v>-4.5007225554891104</v>
      </c>
      <c r="Q1282" s="323">
        <f t="shared" si="196"/>
        <v>1272.003731273925</v>
      </c>
      <c r="R1282" s="287">
        <f t="shared" si="197"/>
        <v>-4.5007225554891104</v>
      </c>
      <c r="T1282" s="293"/>
    </row>
    <row r="1283" spans="1:20" x14ac:dyDescent="0.25">
      <c r="A1283" s="273">
        <v>1266</v>
      </c>
      <c r="B1283" s="323">
        <f t="shared" si="199"/>
        <v>1355.7558146072583</v>
      </c>
      <c r="D1283" s="287">
        <f t="shared" si="190"/>
        <v>1272.9383146072582</v>
      </c>
      <c r="F1283" s="273">
        <f t="shared" si="191"/>
        <v>3</v>
      </c>
      <c r="H1283" s="273">
        <f t="shared" si="192"/>
        <v>1080</v>
      </c>
      <c r="J1283" s="287">
        <f t="shared" si="193"/>
        <v>-5.3978498431416115</v>
      </c>
      <c r="L1283" s="287">
        <f t="shared" si="194"/>
        <v>95.755814607258344</v>
      </c>
      <c r="M1283" s="344">
        <f t="shared" si="195"/>
        <v>12.938314607258235</v>
      </c>
      <c r="N1283" s="344">
        <f t="shared" si="198"/>
        <v>-5.3978498431416115</v>
      </c>
      <c r="Q1283" s="323">
        <f t="shared" si="196"/>
        <v>1272.9383146072582</v>
      </c>
      <c r="R1283" s="287">
        <f t="shared" si="197"/>
        <v>-5.3978498431416115</v>
      </c>
      <c r="T1283" s="293"/>
    </row>
    <row r="1284" spans="1:20" x14ac:dyDescent="0.25">
      <c r="A1284" s="273">
        <v>1267</v>
      </c>
      <c r="B1284" s="323">
        <f t="shared" si="199"/>
        <v>1356.7558146072583</v>
      </c>
      <c r="D1284" s="287">
        <f t="shared" si="190"/>
        <v>1273.8728979405917</v>
      </c>
      <c r="F1284" s="273">
        <f t="shared" si="191"/>
        <v>3</v>
      </c>
      <c r="H1284" s="273">
        <f t="shared" si="192"/>
        <v>1080</v>
      </c>
      <c r="J1284" s="287">
        <f t="shared" si="193"/>
        <v>-6.2933328934417458</v>
      </c>
      <c r="L1284" s="287">
        <f t="shared" si="194"/>
        <v>96.755814607258344</v>
      </c>
      <c r="M1284" s="344">
        <f t="shared" si="195"/>
        <v>13.872897940591656</v>
      </c>
      <c r="N1284" s="344">
        <f t="shared" si="198"/>
        <v>-6.2933328934417458</v>
      </c>
      <c r="Q1284" s="323">
        <f t="shared" si="196"/>
        <v>1273.8728979405917</v>
      </c>
      <c r="R1284" s="287">
        <f t="shared" si="197"/>
        <v>-6.2933328934417458</v>
      </c>
      <c r="T1284" s="293"/>
    </row>
    <row r="1285" spans="1:20" x14ac:dyDescent="0.25">
      <c r="A1285" s="273">
        <v>1268</v>
      </c>
      <c r="B1285" s="323">
        <f t="shared" si="199"/>
        <v>1357.7558146072583</v>
      </c>
      <c r="D1285" s="287">
        <f t="shared" si="190"/>
        <v>1274.8074812739251</v>
      </c>
      <c r="F1285" s="273">
        <f t="shared" si="191"/>
        <v>3</v>
      </c>
      <c r="H1285" s="273">
        <f t="shared" si="192"/>
        <v>1080</v>
      </c>
      <c r="J1285" s="287">
        <f t="shared" si="193"/>
        <v>-7.1868989335778366</v>
      </c>
      <c r="L1285" s="287">
        <f t="shared" si="194"/>
        <v>97.755814607258344</v>
      </c>
      <c r="M1285" s="344">
        <f t="shared" si="195"/>
        <v>14.807481273925077</v>
      </c>
      <c r="N1285" s="344">
        <f t="shared" si="198"/>
        <v>-7.1868989335778366</v>
      </c>
      <c r="Q1285" s="323">
        <f t="shared" si="196"/>
        <v>1274.8074812739251</v>
      </c>
      <c r="R1285" s="287">
        <f t="shared" si="197"/>
        <v>-7.1868989335778366</v>
      </c>
      <c r="T1285" s="293"/>
    </row>
    <row r="1286" spans="1:20" x14ac:dyDescent="0.25">
      <c r="A1286" s="273">
        <v>1269</v>
      </c>
      <c r="B1286" s="323">
        <f t="shared" si="199"/>
        <v>1358.7558146072583</v>
      </c>
      <c r="D1286" s="287">
        <f t="shared" si="190"/>
        <v>1275.7420646072583</v>
      </c>
      <c r="F1286" s="273">
        <f t="shared" si="191"/>
        <v>3</v>
      </c>
      <c r="H1286" s="273">
        <f t="shared" si="192"/>
        <v>1080</v>
      </c>
      <c r="J1286" s="287">
        <f t="shared" si="193"/>
        <v>-8.0782757746775236</v>
      </c>
      <c r="L1286" s="287">
        <f t="shared" si="194"/>
        <v>98.755814607258344</v>
      </c>
      <c r="M1286" s="344">
        <f t="shared" si="195"/>
        <v>15.742064607258271</v>
      </c>
      <c r="N1286" s="344">
        <f t="shared" si="198"/>
        <v>-8.0782757746775236</v>
      </c>
      <c r="Q1286" s="323">
        <f t="shared" si="196"/>
        <v>1275.7420646072583</v>
      </c>
      <c r="R1286" s="287">
        <f t="shared" si="197"/>
        <v>-8.0782757746775236</v>
      </c>
      <c r="T1286" s="293"/>
    </row>
    <row r="1287" spans="1:20" x14ac:dyDescent="0.25">
      <c r="A1287" s="273">
        <v>1270</v>
      </c>
      <c r="B1287" s="323">
        <f t="shared" si="199"/>
        <v>1359.7558146072583</v>
      </c>
      <c r="D1287" s="287">
        <f t="shared" si="190"/>
        <v>1276.6766479405917</v>
      </c>
      <c r="F1287" s="273">
        <f t="shared" si="191"/>
        <v>3</v>
      </c>
      <c r="H1287" s="273">
        <f t="shared" si="192"/>
        <v>1080</v>
      </c>
      <c r="J1287" s="287">
        <f t="shared" si="193"/>
        <v>-8.96719189472023</v>
      </c>
      <c r="L1287" s="287">
        <f t="shared" si="194"/>
        <v>99.755814607258344</v>
      </c>
      <c r="M1287" s="344">
        <f t="shared" si="195"/>
        <v>16.676647940591693</v>
      </c>
      <c r="N1287" s="344">
        <f t="shared" si="198"/>
        <v>-8.96719189472023</v>
      </c>
      <c r="Q1287" s="323">
        <f t="shared" si="196"/>
        <v>1276.6766479405917</v>
      </c>
      <c r="R1287" s="287">
        <f t="shared" si="197"/>
        <v>-8.96719189472023</v>
      </c>
      <c r="T1287" s="293"/>
    </row>
    <row r="1288" spans="1:20" x14ac:dyDescent="0.25">
      <c r="A1288" s="273">
        <v>1271</v>
      </c>
      <c r="B1288" s="323">
        <f t="shared" si="199"/>
        <v>1360.7558146072583</v>
      </c>
      <c r="D1288" s="287">
        <f t="shared" si="190"/>
        <v>1277.6112312739251</v>
      </c>
      <c r="F1288" s="273">
        <f t="shared" si="191"/>
        <v>3</v>
      </c>
      <c r="H1288" s="273">
        <f t="shared" si="192"/>
        <v>1080</v>
      </c>
      <c r="J1288" s="287">
        <f t="shared" si="193"/>
        <v>-9.8533765212446642</v>
      </c>
      <c r="L1288" s="287">
        <f t="shared" si="194"/>
        <v>100.75581460725834</v>
      </c>
      <c r="M1288" s="344">
        <f t="shared" si="195"/>
        <v>17.611231273925114</v>
      </c>
      <c r="N1288" s="344">
        <f t="shared" si="198"/>
        <v>-9.8533765212446642</v>
      </c>
      <c r="Q1288" s="323">
        <f t="shared" si="196"/>
        <v>1277.6112312739251</v>
      </c>
      <c r="R1288" s="287">
        <f t="shared" si="197"/>
        <v>-9.8533765212446642</v>
      </c>
      <c r="T1288" s="293"/>
    </row>
    <row r="1289" spans="1:20" x14ac:dyDescent="0.25">
      <c r="A1289" s="273">
        <v>1272</v>
      </c>
      <c r="B1289" s="323">
        <f t="shared" si="199"/>
        <v>1361.7558146072583</v>
      </c>
      <c r="D1289" s="287">
        <f t="shared" si="190"/>
        <v>1278.5458146072583</v>
      </c>
      <c r="F1289" s="273">
        <f t="shared" si="191"/>
        <v>3</v>
      </c>
      <c r="H1289" s="273">
        <f t="shared" si="192"/>
        <v>1080</v>
      </c>
      <c r="J1289" s="287">
        <f t="shared" si="193"/>
        <v>-10.736559713829108</v>
      </c>
      <c r="L1289" s="287">
        <f t="shared" si="194"/>
        <v>101.75581460725834</v>
      </c>
      <c r="M1289" s="344">
        <f t="shared" si="195"/>
        <v>18.545814607258308</v>
      </c>
      <c r="N1289" s="344">
        <f t="shared" si="198"/>
        <v>-10.736559713829108</v>
      </c>
      <c r="Q1289" s="323">
        <f t="shared" si="196"/>
        <v>1278.5458146072583</v>
      </c>
      <c r="R1289" s="287">
        <f t="shared" si="197"/>
        <v>-10.736559713829108</v>
      </c>
      <c r="T1289" s="293"/>
    </row>
    <row r="1290" spans="1:20" x14ac:dyDescent="0.25">
      <c r="A1290" s="273">
        <v>1273</v>
      </c>
      <c r="B1290" s="323">
        <f t="shared" si="199"/>
        <v>1362.7558146072583</v>
      </c>
      <c r="D1290" s="287">
        <f t="shared" si="190"/>
        <v>1279.4803979405917</v>
      </c>
      <c r="F1290" s="273">
        <f t="shared" si="191"/>
        <v>3</v>
      </c>
      <c r="H1290" s="273">
        <f t="shared" si="192"/>
        <v>1080</v>
      </c>
      <c r="J1290" s="287">
        <f t="shared" si="193"/>
        <v>-11.61647244631715</v>
      </c>
      <c r="L1290" s="287">
        <f t="shared" si="194"/>
        <v>102.75581460725834</v>
      </c>
      <c r="M1290" s="344">
        <f t="shared" si="195"/>
        <v>19.480397940591729</v>
      </c>
      <c r="N1290" s="344">
        <f t="shared" si="198"/>
        <v>-11.61647244631715</v>
      </c>
      <c r="Q1290" s="323">
        <f t="shared" si="196"/>
        <v>1279.4803979405917</v>
      </c>
      <c r="R1290" s="287">
        <f t="shared" si="197"/>
        <v>-11.61647244631715</v>
      </c>
      <c r="T1290" s="293"/>
    </row>
    <row r="1291" spans="1:20" x14ac:dyDescent="0.25">
      <c r="A1291" s="273">
        <v>1274</v>
      </c>
      <c r="B1291" s="323">
        <f t="shared" si="199"/>
        <v>1363.7558146072583</v>
      </c>
      <c r="D1291" s="287">
        <f t="shared" si="190"/>
        <v>1280.4149812739249</v>
      </c>
      <c r="F1291" s="273">
        <f t="shared" si="191"/>
        <v>3</v>
      </c>
      <c r="H1291" s="273">
        <f t="shared" si="192"/>
        <v>1080</v>
      </c>
      <c r="J1291" s="287">
        <f t="shared" si="193"/>
        <v>-12.492846688766749</v>
      </c>
      <c r="L1291" s="287">
        <f t="shared" si="194"/>
        <v>103.75581460725834</v>
      </c>
      <c r="M1291" s="344">
        <f t="shared" si="195"/>
        <v>20.414981273924923</v>
      </c>
      <c r="N1291" s="344">
        <f t="shared" si="198"/>
        <v>-12.492846688766749</v>
      </c>
      <c r="Q1291" s="323">
        <f t="shared" si="196"/>
        <v>1280.4149812739249</v>
      </c>
      <c r="R1291" s="287">
        <f t="shared" si="197"/>
        <v>-12.492846688766749</v>
      </c>
      <c r="T1291" s="293"/>
    </row>
    <row r="1292" spans="1:20" x14ac:dyDescent="0.25">
      <c r="A1292" s="273">
        <v>1275</v>
      </c>
      <c r="B1292" s="323">
        <f t="shared" si="199"/>
        <v>1364.7558146072583</v>
      </c>
      <c r="D1292" s="287">
        <f t="shared" si="190"/>
        <v>1281.3495646072583</v>
      </c>
      <c r="F1292" s="273">
        <f t="shared" si="191"/>
        <v>3</v>
      </c>
      <c r="H1292" s="273">
        <f t="shared" si="192"/>
        <v>1080</v>
      </c>
      <c r="J1292" s="287">
        <f t="shared" si="193"/>
        <v>-13.365415489094202</v>
      </c>
      <c r="L1292" s="287">
        <f t="shared" si="194"/>
        <v>104.75581460725834</v>
      </c>
      <c r="M1292" s="344">
        <f t="shared" si="195"/>
        <v>21.349564607258344</v>
      </c>
      <c r="N1292" s="344">
        <f t="shared" si="198"/>
        <v>-13.365415489094202</v>
      </c>
      <c r="Q1292" s="323">
        <f t="shared" si="196"/>
        <v>1281.3495646072583</v>
      </c>
      <c r="R1292" s="287">
        <f t="shared" si="197"/>
        <v>-13.365415489094202</v>
      </c>
      <c r="T1292" s="293"/>
    </row>
    <row r="1293" spans="1:20" x14ac:dyDescent="0.25">
      <c r="A1293" s="273">
        <v>1276</v>
      </c>
      <c r="B1293" s="323">
        <f t="shared" si="199"/>
        <v>1365.7558146072583</v>
      </c>
      <c r="D1293" s="287">
        <f t="shared" si="190"/>
        <v>1282.2841479405918</v>
      </c>
      <c r="F1293" s="273">
        <f t="shared" si="191"/>
        <v>3</v>
      </c>
      <c r="H1293" s="273">
        <f t="shared" si="192"/>
        <v>1080</v>
      </c>
      <c r="J1293" s="287">
        <f t="shared" si="193"/>
        <v>-14.233913054389815</v>
      </c>
      <c r="L1293" s="287">
        <f t="shared" si="194"/>
        <v>105.75581460725834</v>
      </c>
      <c r="M1293" s="344">
        <f t="shared" si="195"/>
        <v>22.284147940591765</v>
      </c>
      <c r="N1293" s="344">
        <f t="shared" si="198"/>
        <v>-14.233913054389815</v>
      </c>
      <c r="Q1293" s="323">
        <f t="shared" si="196"/>
        <v>1282.2841479405918</v>
      </c>
      <c r="R1293" s="287">
        <f t="shared" si="197"/>
        <v>-14.233913054389815</v>
      </c>
      <c r="T1293" s="293"/>
    </row>
    <row r="1294" spans="1:20" x14ac:dyDescent="0.25">
      <c r="A1294" s="273">
        <v>1277</v>
      </c>
      <c r="B1294" s="323">
        <f t="shared" si="199"/>
        <v>1366.7558146072583</v>
      </c>
      <c r="D1294" s="287">
        <f t="shared" si="190"/>
        <v>1283.218731273925</v>
      </c>
      <c r="F1294" s="273">
        <f t="shared" si="191"/>
        <v>3</v>
      </c>
      <c r="H1294" s="273">
        <f t="shared" si="192"/>
        <v>1080</v>
      </c>
      <c r="J1294" s="287">
        <f t="shared" si="193"/>
        <v>-15.098074831882046</v>
      </c>
      <c r="L1294" s="287">
        <f t="shared" si="194"/>
        <v>106.75581460725834</v>
      </c>
      <c r="M1294" s="344">
        <f t="shared" si="195"/>
        <v>23.218731273924959</v>
      </c>
      <c r="N1294" s="344">
        <f t="shared" si="198"/>
        <v>-15.098074831882046</v>
      </c>
      <c r="Q1294" s="323">
        <f t="shared" si="196"/>
        <v>1283.218731273925</v>
      </c>
      <c r="R1294" s="287">
        <f t="shared" si="197"/>
        <v>-15.098074831882046</v>
      </c>
      <c r="T1294" s="293"/>
    </row>
    <row r="1295" spans="1:20" x14ac:dyDescent="0.25">
      <c r="A1295" s="273">
        <v>1278</v>
      </c>
      <c r="B1295" s="323">
        <f t="shared" si="199"/>
        <v>1367.7558146072583</v>
      </c>
      <c r="D1295" s="287">
        <f t="shared" si="190"/>
        <v>1284.1533146072584</v>
      </c>
      <c r="F1295" s="273">
        <f t="shared" si="191"/>
        <v>3</v>
      </c>
      <c r="H1295" s="273">
        <f t="shared" si="192"/>
        <v>1080</v>
      </c>
      <c r="J1295" s="287">
        <f t="shared" si="193"/>
        <v>-15.95763758952233</v>
      </c>
      <c r="L1295" s="287">
        <f t="shared" si="194"/>
        <v>107.75581460725834</v>
      </c>
      <c r="M1295" s="344">
        <f t="shared" si="195"/>
        <v>24.15331460725838</v>
      </c>
      <c r="N1295" s="344">
        <f t="shared" si="198"/>
        <v>-15.95763758952233</v>
      </c>
      <c r="Q1295" s="323">
        <f t="shared" si="196"/>
        <v>1284.1533146072584</v>
      </c>
      <c r="R1295" s="287">
        <f t="shared" si="197"/>
        <v>-15.95763758952233</v>
      </c>
      <c r="T1295" s="293"/>
    </row>
    <row r="1296" spans="1:20" x14ac:dyDescent="0.25">
      <c r="A1296" s="273">
        <v>1279</v>
      </c>
      <c r="B1296" s="323">
        <f t="shared" si="199"/>
        <v>1368.7558146072583</v>
      </c>
      <c r="D1296" s="287">
        <f t="shared" si="190"/>
        <v>1285.0878979405916</v>
      </c>
      <c r="F1296" s="273">
        <f t="shared" si="191"/>
        <v>3</v>
      </c>
      <c r="H1296" s="273">
        <f t="shared" si="192"/>
        <v>1080</v>
      </c>
      <c r="J1296" s="287">
        <f t="shared" si="193"/>
        <v>-16.81233949616756</v>
      </c>
      <c r="L1296" s="287">
        <f t="shared" si="194"/>
        <v>108.75581460725834</v>
      </c>
      <c r="M1296" s="344">
        <f t="shared" si="195"/>
        <v>25.087897940591574</v>
      </c>
      <c r="N1296" s="344">
        <f t="shared" si="198"/>
        <v>-16.81233949616756</v>
      </c>
      <c r="Q1296" s="323">
        <f t="shared" si="196"/>
        <v>1285.0878979405916</v>
      </c>
      <c r="R1296" s="287">
        <f t="shared" si="197"/>
        <v>-16.81233949616756</v>
      </c>
      <c r="T1296" s="293"/>
    </row>
    <row r="1297" spans="1:20" x14ac:dyDescent="0.25">
      <c r="A1297" s="273">
        <v>1280</v>
      </c>
      <c r="B1297" s="323">
        <f t="shared" si="199"/>
        <v>1369.7558146072583</v>
      </c>
      <c r="D1297" s="287">
        <f t="shared" ref="D1297:D1360" si="200">B1297-A1297/360*$E$11</f>
        <v>1286.022481273925</v>
      </c>
      <c r="F1297" s="273">
        <f t="shared" ref="F1297:F1360" si="201">INT(B1297/360)</f>
        <v>3</v>
      </c>
      <c r="H1297" s="273">
        <f t="shared" ref="H1297:H1360" si="202">F1297*360</f>
        <v>1080</v>
      </c>
      <c r="J1297" s="287">
        <f t="shared" ref="J1297:J1360" si="203">SIN(RADIANS(A1297))*$E$7</f>
        <v>-17.661920201337473</v>
      </c>
      <c r="L1297" s="287">
        <f t="shared" ref="L1297:L1360" si="204">B1297-H1297-180</f>
        <v>109.75581460725834</v>
      </c>
      <c r="M1297" s="344">
        <f t="shared" ref="M1297:M1360" si="205">D1297-INT(D1297/360)*360-180</f>
        <v>26.022481273924996</v>
      </c>
      <c r="N1297" s="344">
        <f t="shared" si="198"/>
        <v>-17.661920201337473</v>
      </c>
      <c r="Q1297" s="323">
        <f t="shared" ref="Q1297:Q1360" si="206">D1297</f>
        <v>1286.022481273925</v>
      </c>
      <c r="R1297" s="287">
        <f t="shared" ref="R1297:R1360" si="207">N1297</f>
        <v>-17.661920201337473</v>
      </c>
      <c r="T1297" s="293"/>
    </row>
    <row r="1298" spans="1:20" x14ac:dyDescent="0.25">
      <c r="A1298" s="273">
        <v>1281</v>
      </c>
      <c r="B1298" s="323">
        <f t="shared" si="199"/>
        <v>1370.7558146072583</v>
      </c>
      <c r="D1298" s="287">
        <f t="shared" si="200"/>
        <v>1286.9570646072584</v>
      </c>
      <c r="F1298" s="273">
        <f t="shared" si="201"/>
        <v>3</v>
      </c>
      <c r="H1298" s="273">
        <f t="shared" si="202"/>
        <v>1080</v>
      </c>
      <c r="J1298" s="287">
        <f t="shared" si="203"/>
        <v>-18.506120914519364</v>
      </c>
      <c r="L1298" s="287">
        <f t="shared" si="204"/>
        <v>110.75581460725834</v>
      </c>
      <c r="M1298" s="344">
        <f t="shared" si="205"/>
        <v>26.957064607258417</v>
      </c>
      <c r="N1298" s="344">
        <f t="shared" ref="N1298:N1361" si="208">J1298</f>
        <v>-18.506120914519364</v>
      </c>
      <c r="Q1298" s="323">
        <f t="shared" si="206"/>
        <v>1286.9570646072584</v>
      </c>
      <c r="R1298" s="287">
        <f t="shared" si="207"/>
        <v>-18.506120914519364</v>
      </c>
      <c r="T1298" s="293"/>
    </row>
    <row r="1299" spans="1:20" x14ac:dyDescent="0.25">
      <c r="A1299" s="273">
        <v>1282</v>
      </c>
      <c r="B1299" s="323">
        <f t="shared" ref="B1299:B1362" si="209">$B$17+A1299</f>
        <v>1371.7558146072583</v>
      </c>
      <c r="D1299" s="287">
        <f t="shared" si="200"/>
        <v>1287.8916479405916</v>
      </c>
      <c r="F1299" s="273">
        <f t="shared" si="201"/>
        <v>3</v>
      </c>
      <c r="H1299" s="273">
        <f t="shared" si="202"/>
        <v>1080</v>
      </c>
      <c r="J1299" s="287">
        <f t="shared" si="203"/>
        <v>-19.344684483997703</v>
      </c>
      <c r="L1299" s="287">
        <f t="shared" si="204"/>
        <v>111.75581460725834</v>
      </c>
      <c r="M1299" s="344">
        <f t="shared" si="205"/>
        <v>27.891647940591611</v>
      </c>
      <c r="N1299" s="344">
        <f t="shared" si="208"/>
        <v>-19.344684483997703</v>
      </c>
      <c r="Q1299" s="323">
        <f t="shared" si="206"/>
        <v>1287.8916479405916</v>
      </c>
      <c r="R1299" s="287">
        <f t="shared" si="207"/>
        <v>-19.344684483997703</v>
      </c>
      <c r="T1299" s="293"/>
    </row>
    <row r="1300" spans="1:20" x14ac:dyDescent="0.25">
      <c r="A1300" s="273">
        <v>1283</v>
      </c>
      <c r="B1300" s="323">
        <f t="shared" si="209"/>
        <v>1372.7558146072583</v>
      </c>
      <c r="D1300" s="287">
        <f t="shared" si="200"/>
        <v>1288.826231273925</v>
      </c>
      <c r="F1300" s="273">
        <f t="shared" si="201"/>
        <v>3</v>
      </c>
      <c r="H1300" s="273">
        <f t="shared" si="202"/>
        <v>1080</v>
      </c>
      <c r="J1300" s="287">
        <f t="shared" si="203"/>
        <v>-20.177355475186051</v>
      </c>
      <c r="L1300" s="287">
        <f t="shared" si="204"/>
        <v>112.75581460725834</v>
      </c>
      <c r="M1300" s="344">
        <f t="shared" si="205"/>
        <v>28.826231273925032</v>
      </c>
      <c r="N1300" s="344">
        <f t="shared" si="208"/>
        <v>-20.177355475186051</v>
      </c>
      <c r="Q1300" s="323">
        <f t="shared" si="206"/>
        <v>1288.826231273925</v>
      </c>
      <c r="R1300" s="287">
        <f t="shared" si="207"/>
        <v>-20.177355475186051</v>
      </c>
      <c r="T1300" s="293"/>
    </row>
    <row r="1301" spans="1:20" x14ac:dyDescent="0.25">
      <c r="A1301" s="273">
        <v>1284</v>
      </c>
      <c r="B1301" s="323">
        <f t="shared" si="209"/>
        <v>1373.7558146072583</v>
      </c>
      <c r="D1301" s="287">
        <f t="shared" si="200"/>
        <v>1289.7608146072585</v>
      </c>
      <c r="F1301" s="273">
        <f t="shared" si="201"/>
        <v>3</v>
      </c>
      <c r="H1301" s="273">
        <f t="shared" si="202"/>
        <v>1080</v>
      </c>
      <c r="J1301" s="287">
        <f t="shared" si="203"/>
        <v>-21.003880248434225</v>
      </c>
      <c r="L1301" s="287">
        <f t="shared" si="204"/>
        <v>113.75581460725834</v>
      </c>
      <c r="M1301" s="344">
        <f t="shared" si="205"/>
        <v>29.760814607258453</v>
      </c>
      <c r="N1301" s="344">
        <f t="shared" si="208"/>
        <v>-21.003880248434225</v>
      </c>
      <c r="Q1301" s="323">
        <f t="shared" si="206"/>
        <v>1289.7608146072585</v>
      </c>
      <c r="R1301" s="287">
        <f t="shared" si="207"/>
        <v>-21.003880248434225</v>
      </c>
      <c r="T1301" s="293"/>
    </row>
    <row r="1302" spans="1:20" x14ac:dyDescent="0.25">
      <c r="A1302" s="273">
        <v>1285</v>
      </c>
      <c r="B1302" s="323">
        <f t="shared" si="209"/>
        <v>1374.7558146072583</v>
      </c>
      <c r="D1302" s="287">
        <f t="shared" si="200"/>
        <v>1290.6953979405916</v>
      </c>
      <c r="F1302" s="273">
        <f t="shared" si="201"/>
        <v>3</v>
      </c>
      <c r="H1302" s="273">
        <f t="shared" si="202"/>
        <v>1080</v>
      </c>
      <c r="J1302" s="287">
        <f t="shared" si="203"/>
        <v>-21.824007036289739</v>
      </c>
      <c r="L1302" s="287">
        <f t="shared" si="204"/>
        <v>114.75581460725834</v>
      </c>
      <c r="M1302" s="344">
        <f t="shared" si="205"/>
        <v>30.695397940591647</v>
      </c>
      <c r="N1302" s="344">
        <f t="shared" si="208"/>
        <v>-21.824007036289739</v>
      </c>
      <c r="Q1302" s="323">
        <f t="shared" si="206"/>
        <v>1290.6953979405916</v>
      </c>
      <c r="R1302" s="287">
        <f t="shared" si="207"/>
        <v>-21.824007036289739</v>
      </c>
      <c r="T1302" s="293"/>
    </row>
    <row r="1303" spans="1:20" x14ac:dyDescent="0.25">
      <c r="A1303" s="273">
        <v>1286</v>
      </c>
      <c r="B1303" s="323">
        <f t="shared" si="209"/>
        <v>1375.7558146072583</v>
      </c>
      <c r="D1303" s="287">
        <f t="shared" si="200"/>
        <v>1291.6299812739251</v>
      </c>
      <c r="F1303" s="273">
        <f t="shared" si="201"/>
        <v>3</v>
      </c>
      <c r="H1303" s="273">
        <f t="shared" si="202"/>
        <v>1080</v>
      </c>
      <c r="J1303" s="287">
        <f t="shared" si="203"/>
        <v>-22.637486020187925</v>
      </c>
      <c r="L1303" s="287">
        <f t="shared" si="204"/>
        <v>115.75581460725834</v>
      </c>
      <c r="M1303" s="344">
        <f t="shared" si="205"/>
        <v>31.629981273925068</v>
      </c>
      <c r="N1303" s="344">
        <f t="shared" si="208"/>
        <v>-22.637486020187925</v>
      </c>
      <c r="Q1303" s="323">
        <f t="shared" si="206"/>
        <v>1291.6299812739251</v>
      </c>
      <c r="R1303" s="287">
        <f t="shared" si="207"/>
        <v>-22.637486020187925</v>
      </c>
      <c r="T1303" s="293"/>
    </row>
    <row r="1304" spans="1:20" x14ac:dyDescent="0.25">
      <c r="A1304" s="273">
        <v>1287</v>
      </c>
      <c r="B1304" s="323">
        <f t="shared" si="209"/>
        <v>1376.7558146072583</v>
      </c>
      <c r="D1304" s="287">
        <f t="shared" si="200"/>
        <v>1292.5645646072583</v>
      </c>
      <c r="F1304" s="273">
        <f t="shared" si="201"/>
        <v>3</v>
      </c>
      <c r="H1304" s="273">
        <f t="shared" si="202"/>
        <v>1080</v>
      </c>
      <c r="J1304" s="287">
        <f t="shared" si="203"/>
        <v>-23.444069406550113</v>
      </c>
      <c r="L1304" s="287">
        <f t="shared" si="204"/>
        <v>116.75581460725834</v>
      </c>
      <c r="M1304" s="344">
        <f t="shared" si="205"/>
        <v>32.564564607258262</v>
      </c>
      <c r="N1304" s="344">
        <f t="shared" si="208"/>
        <v>-23.444069406550113</v>
      </c>
      <c r="Q1304" s="323">
        <f t="shared" si="206"/>
        <v>1292.5645646072583</v>
      </c>
      <c r="R1304" s="287">
        <f t="shared" si="207"/>
        <v>-23.444069406550113</v>
      </c>
      <c r="T1304" s="293"/>
    </row>
    <row r="1305" spans="1:20" x14ac:dyDescent="0.25">
      <c r="A1305" s="273">
        <v>1288</v>
      </c>
      <c r="B1305" s="323">
        <f t="shared" si="209"/>
        <v>1377.7558146072583</v>
      </c>
      <c r="D1305" s="287">
        <f t="shared" si="200"/>
        <v>1293.4991479405917</v>
      </c>
      <c r="F1305" s="273">
        <f t="shared" si="201"/>
        <v>3</v>
      </c>
      <c r="H1305" s="273">
        <f t="shared" si="202"/>
        <v>1080</v>
      </c>
      <c r="J1305" s="287">
        <f t="shared" si="203"/>
        <v>-24.243511502263434</v>
      </c>
      <c r="L1305" s="287">
        <f t="shared" si="204"/>
        <v>117.75581460725834</v>
      </c>
      <c r="M1305" s="344">
        <f t="shared" si="205"/>
        <v>33.499147940591683</v>
      </c>
      <c r="N1305" s="344">
        <f t="shared" si="208"/>
        <v>-24.243511502263434</v>
      </c>
      <c r="Q1305" s="323">
        <f t="shared" si="206"/>
        <v>1293.4991479405917</v>
      </c>
      <c r="R1305" s="287">
        <f t="shared" si="207"/>
        <v>-24.243511502263434</v>
      </c>
      <c r="T1305" s="293"/>
    </row>
    <row r="1306" spans="1:20" x14ac:dyDescent="0.25">
      <c r="A1306" s="273">
        <v>1289</v>
      </c>
      <c r="B1306" s="323">
        <f t="shared" si="209"/>
        <v>1378.7558146072583</v>
      </c>
      <c r="D1306" s="287">
        <f t="shared" si="200"/>
        <v>1294.4337312739251</v>
      </c>
      <c r="F1306" s="273">
        <f t="shared" si="201"/>
        <v>3</v>
      </c>
      <c r="H1306" s="273">
        <f t="shared" si="202"/>
        <v>1080</v>
      </c>
      <c r="J1306" s="287">
        <f t="shared" si="203"/>
        <v>-25.035568789520827</v>
      </c>
      <c r="L1306" s="287">
        <f t="shared" si="204"/>
        <v>118.75581460725834</v>
      </c>
      <c r="M1306" s="344">
        <f t="shared" si="205"/>
        <v>34.433731273925105</v>
      </c>
      <c r="N1306" s="344">
        <f t="shared" si="208"/>
        <v>-25.035568789520827</v>
      </c>
      <c r="Q1306" s="323">
        <f t="shared" si="206"/>
        <v>1294.4337312739251</v>
      </c>
      <c r="R1306" s="287">
        <f t="shared" si="207"/>
        <v>-25.035568789520827</v>
      </c>
      <c r="T1306" s="293"/>
    </row>
    <row r="1307" spans="1:20" x14ac:dyDescent="0.25">
      <c r="A1307" s="273">
        <v>1290</v>
      </c>
      <c r="B1307" s="323">
        <f t="shared" si="209"/>
        <v>1379.7558146072583</v>
      </c>
      <c r="D1307" s="287">
        <f t="shared" si="200"/>
        <v>1295.3683146072583</v>
      </c>
      <c r="F1307" s="273">
        <f t="shared" si="201"/>
        <v>3</v>
      </c>
      <c r="H1307" s="273">
        <f t="shared" si="202"/>
        <v>1080</v>
      </c>
      <c r="J1307" s="287">
        <f t="shared" si="203"/>
        <v>-25.819999999999933</v>
      </c>
      <c r="L1307" s="287">
        <f t="shared" si="204"/>
        <v>119.75581460725834</v>
      </c>
      <c r="M1307" s="344">
        <f t="shared" si="205"/>
        <v>35.368314607258299</v>
      </c>
      <c r="N1307" s="344">
        <f t="shared" si="208"/>
        <v>-25.819999999999933</v>
      </c>
      <c r="Q1307" s="323">
        <f t="shared" si="206"/>
        <v>1295.3683146072583</v>
      </c>
      <c r="R1307" s="287">
        <f t="shared" si="207"/>
        <v>-25.819999999999933</v>
      </c>
      <c r="T1307" s="293"/>
    </row>
    <row r="1308" spans="1:20" x14ac:dyDescent="0.25">
      <c r="A1308" s="273">
        <v>1291</v>
      </c>
      <c r="B1308" s="323">
        <f t="shared" si="209"/>
        <v>1380.7558146072583</v>
      </c>
      <c r="D1308" s="287">
        <f t="shared" si="200"/>
        <v>1296.3028979405917</v>
      </c>
      <c r="F1308" s="273">
        <f t="shared" si="201"/>
        <v>3</v>
      </c>
      <c r="H1308" s="273">
        <f t="shared" si="202"/>
        <v>1080</v>
      </c>
      <c r="J1308" s="287">
        <f t="shared" si="203"/>
        <v>-26.596566188355244</v>
      </c>
      <c r="L1308" s="287">
        <f t="shared" si="204"/>
        <v>120.75581460725834</v>
      </c>
      <c r="M1308" s="344">
        <f t="shared" si="205"/>
        <v>36.30289794059172</v>
      </c>
      <c r="N1308" s="344">
        <f t="shared" si="208"/>
        <v>-26.596566188355244</v>
      </c>
      <c r="Q1308" s="323">
        <f t="shared" si="206"/>
        <v>1296.3028979405917</v>
      </c>
      <c r="R1308" s="287">
        <f t="shared" si="207"/>
        <v>-26.596566188355244</v>
      </c>
      <c r="T1308" s="293"/>
    </row>
    <row r="1309" spans="1:20" x14ac:dyDescent="0.25">
      <c r="A1309" s="273">
        <v>1292</v>
      </c>
      <c r="B1309" s="323">
        <f t="shared" si="209"/>
        <v>1381.7558146072583</v>
      </c>
      <c r="D1309" s="287">
        <f t="shared" si="200"/>
        <v>1297.2374812739249</v>
      </c>
      <c r="F1309" s="273">
        <f t="shared" si="201"/>
        <v>3</v>
      </c>
      <c r="H1309" s="273">
        <f t="shared" si="202"/>
        <v>1080</v>
      </c>
      <c r="J1309" s="287">
        <f t="shared" si="203"/>
        <v>-27.3650308050027</v>
      </c>
      <c r="L1309" s="287">
        <f t="shared" si="204"/>
        <v>121.75581460725834</v>
      </c>
      <c r="M1309" s="344">
        <f t="shared" si="205"/>
        <v>37.237481273924914</v>
      </c>
      <c r="N1309" s="344">
        <f t="shared" si="208"/>
        <v>-27.3650308050027</v>
      </c>
      <c r="Q1309" s="323">
        <f t="shared" si="206"/>
        <v>1297.2374812739249</v>
      </c>
      <c r="R1309" s="287">
        <f t="shared" si="207"/>
        <v>-27.3650308050027</v>
      </c>
      <c r="T1309" s="293"/>
    </row>
    <row r="1310" spans="1:20" x14ac:dyDescent="0.25">
      <c r="A1310" s="273">
        <v>1293</v>
      </c>
      <c r="B1310" s="323">
        <f t="shared" si="209"/>
        <v>1382.7558146072583</v>
      </c>
      <c r="D1310" s="287">
        <f t="shared" si="200"/>
        <v>1298.1720646072583</v>
      </c>
      <c r="F1310" s="273">
        <f t="shared" si="201"/>
        <v>3</v>
      </c>
      <c r="H1310" s="273">
        <f t="shared" si="202"/>
        <v>1080</v>
      </c>
      <c r="J1310" s="287">
        <f t="shared" si="203"/>
        <v>-28.125159768175948</v>
      </c>
      <c r="L1310" s="287">
        <f t="shared" si="204"/>
        <v>122.75581460725834</v>
      </c>
      <c r="M1310" s="344">
        <f t="shared" si="205"/>
        <v>38.172064607258335</v>
      </c>
      <c r="N1310" s="344">
        <f t="shared" si="208"/>
        <v>-28.125159768175948</v>
      </c>
      <c r="Q1310" s="323">
        <f t="shared" si="206"/>
        <v>1298.1720646072583</v>
      </c>
      <c r="R1310" s="287">
        <f t="shared" si="207"/>
        <v>-28.125159768175948</v>
      </c>
      <c r="T1310" s="293"/>
    </row>
    <row r="1311" spans="1:20" x14ac:dyDescent="0.25">
      <c r="A1311" s="273">
        <v>1294</v>
      </c>
      <c r="B1311" s="323">
        <f t="shared" si="209"/>
        <v>1383.7558146072583</v>
      </c>
      <c r="D1311" s="287">
        <f t="shared" si="200"/>
        <v>1299.1066479405918</v>
      </c>
      <c r="F1311" s="273">
        <f t="shared" si="201"/>
        <v>3</v>
      </c>
      <c r="H1311" s="273">
        <f t="shared" si="202"/>
        <v>1080</v>
      </c>
      <c r="J1311" s="287">
        <f t="shared" si="203"/>
        <v>-28.876721535229422</v>
      </c>
      <c r="L1311" s="287">
        <f t="shared" si="204"/>
        <v>123.75581460725834</v>
      </c>
      <c r="M1311" s="344">
        <f t="shared" si="205"/>
        <v>39.106647940591756</v>
      </c>
      <c r="N1311" s="344">
        <f t="shared" si="208"/>
        <v>-28.876721535229422</v>
      </c>
      <c r="Q1311" s="323">
        <f t="shared" si="206"/>
        <v>1299.1066479405918</v>
      </c>
      <c r="R1311" s="287">
        <f t="shared" si="207"/>
        <v>-28.876721535229422</v>
      </c>
      <c r="T1311" s="293"/>
    </row>
    <row r="1312" spans="1:20" x14ac:dyDescent="0.25">
      <c r="A1312" s="273">
        <v>1295</v>
      </c>
      <c r="B1312" s="323">
        <f t="shared" si="209"/>
        <v>1384.7558146072583</v>
      </c>
      <c r="D1312" s="287">
        <f t="shared" si="200"/>
        <v>1300.041231273925</v>
      </c>
      <c r="F1312" s="273">
        <f t="shared" si="201"/>
        <v>3</v>
      </c>
      <c r="H1312" s="273">
        <f t="shared" si="202"/>
        <v>1080</v>
      </c>
      <c r="J1312" s="287">
        <f t="shared" si="203"/>
        <v>-29.619487173168029</v>
      </c>
      <c r="L1312" s="287">
        <f t="shared" si="204"/>
        <v>124.75581460725834</v>
      </c>
      <c r="M1312" s="344">
        <f t="shared" si="205"/>
        <v>40.04123127392495</v>
      </c>
      <c r="N1312" s="344">
        <f t="shared" si="208"/>
        <v>-29.619487173168029</v>
      </c>
      <c r="Q1312" s="323">
        <f t="shared" si="206"/>
        <v>1300.041231273925</v>
      </c>
      <c r="R1312" s="287">
        <f t="shared" si="207"/>
        <v>-29.619487173168029</v>
      </c>
      <c r="T1312" s="293"/>
    </row>
    <row r="1313" spans="1:20" x14ac:dyDescent="0.25">
      <c r="A1313" s="273">
        <v>1296</v>
      </c>
      <c r="B1313" s="323">
        <f t="shared" si="209"/>
        <v>1385.7558146072583</v>
      </c>
      <c r="D1313" s="287">
        <f t="shared" si="200"/>
        <v>1300.9758146072584</v>
      </c>
      <c r="F1313" s="273">
        <f t="shared" si="201"/>
        <v>3</v>
      </c>
      <c r="H1313" s="273">
        <f t="shared" si="202"/>
        <v>1080</v>
      </c>
      <c r="J1313" s="287">
        <f t="shared" si="203"/>
        <v>-30.353230428383277</v>
      </c>
      <c r="L1313" s="287">
        <f t="shared" si="204"/>
        <v>125.75581460725834</v>
      </c>
      <c r="M1313" s="344">
        <f t="shared" si="205"/>
        <v>40.975814607258371</v>
      </c>
      <c r="N1313" s="344">
        <f t="shared" si="208"/>
        <v>-30.353230428383277</v>
      </c>
      <c r="Q1313" s="323">
        <f t="shared" si="206"/>
        <v>1300.9758146072584</v>
      </c>
      <c r="R1313" s="287">
        <f t="shared" si="207"/>
        <v>-30.353230428383277</v>
      </c>
      <c r="T1313" s="293"/>
    </row>
    <row r="1314" spans="1:20" x14ac:dyDescent="0.25">
      <c r="A1314" s="273">
        <v>1297</v>
      </c>
      <c r="B1314" s="323">
        <f t="shared" si="209"/>
        <v>1386.7558146072583</v>
      </c>
      <c r="D1314" s="287">
        <f t="shared" si="200"/>
        <v>1301.9103979405918</v>
      </c>
      <c r="F1314" s="273">
        <f t="shared" si="201"/>
        <v>3</v>
      </c>
      <c r="H1314" s="273">
        <f t="shared" si="202"/>
        <v>1080</v>
      </c>
      <c r="J1314" s="287">
        <f t="shared" si="203"/>
        <v>-31.077727795571693</v>
      </c>
      <c r="L1314" s="287">
        <f t="shared" si="204"/>
        <v>126.75581460725834</v>
      </c>
      <c r="M1314" s="344">
        <f t="shared" si="205"/>
        <v>41.910397940591793</v>
      </c>
      <c r="N1314" s="344">
        <f t="shared" si="208"/>
        <v>-31.077727795571693</v>
      </c>
      <c r="Q1314" s="323">
        <f t="shared" si="206"/>
        <v>1301.9103979405918</v>
      </c>
      <c r="R1314" s="287">
        <f t="shared" si="207"/>
        <v>-31.077727795571693</v>
      </c>
      <c r="T1314" s="293"/>
    </row>
    <row r="1315" spans="1:20" x14ac:dyDescent="0.25">
      <c r="A1315" s="273">
        <v>1298</v>
      </c>
      <c r="B1315" s="323">
        <f t="shared" si="209"/>
        <v>1387.7558146072583</v>
      </c>
      <c r="D1315" s="287">
        <f t="shared" si="200"/>
        <v>1302.844981273925</v>
      </c>
      <c r="F1315" s="273">
        <f t="shared" si="201"/>
        <v>3</v>
      </c>
      <c r="H1315" s="273">
        <f t="shared" si="202"/>
        <v>1080</v>
      </c>
      <c r="J1315" s="287">
        <f t="shared" si="203"/>
        <v>-31.792758585817012</v>
      </c>
      <c r="L1315" s="287">
        <f t="shared" si="204"/>
        <v>127.75581460725834</v>
      </c>
      <c r="M1315" s="344">
        <f t="shared" si="205"/>
        <v>42.844981273924986</v>
      </c>
      <c r="N1315" s="344">
        <f t="shared" si="208"/>
        <v>-31.792758585817012</v>
      </c>
      <c r="Q1315" s="323">
        <f t="shared" si="206"/>
        <v>1302.844981273925</v>
      </c>
      <c r="R1315" s="287">
        <f t="shared" si="207"/>
        <v>-31.792758585817012</v>
      </c>
      <c r="T1315" s="293"/>
    </row>
    <row r="1316" spans="1:20" x14ac:dyDescent="0.25">
      <c r="A1316" s="273">
        <v>1299</v>
      </c>
      <c r="B1316" s="323">
        <f t="shared" si="209"/>
        <v>1388.7558146072583</v>
      </c>
      <c r="D1316" s="287">
        <f t="shared" si="200"/>
        <v>1303.7795646072584</v>
      </c>
      <c r="F1316" s="273">
        <f t="shared" si="201"/>
        <v>3</v>
      </c>
      <c r="H1316" s="273">
        <f t="shared" si="202"/>
        <v>1080</v>
      </c>
      <c r="J1316" s="287">
        <f t="shared" si="203"/>
        <v>-32.498104993813577</v>
      </c>
      <c r="L1316" s="287">
        <f t="shared" si="204"/>
        <v>128.75581460725834</v>
      </c>
      <c r="M1316" s="344">
        <f t="shared" si="205"/>
        <v>43.779564607258408</v>
      </c>
      <c r="N1316" s="344">
        <f t="shared" si="208"/>
        <v>-32.498104993813577</v>
      </c>
      <c r="Q1316" s="323">
        <f t="shared" si="206"/>
        <v>1303.7795646072584</v>
      </c>
      <c r="R1316" s="287">
        <f t="shared" si="207"/>
        <v>-32.498104993813577</v>
      </c>
      <c r="T1316" s="293"/>
    </row>
    <row r="1317" spans="1:20" x14ac:dyDescent="0.25">
      <c r="A1317" s="273">
        <v>1300</v>
      </c>
      <c r="B1317" s="323">
        <f t="shared" si="209"/>
        <v>1389.7558146072583</v>
      </c>
      <c r="D1317" s="287">
        <f t="shared" si="200"/>
        <v>1304.7141479405916</v>
      </c>
      <c r="F1317" s="273">
        <f t="shared" si="201"/>
        <v>3</v>
      </c>
      <c r="H1317" s="273">
        <f t="shared" si="202"/>
        <v>1080</v>
      </c>
      <c r="J1317" s="287">
        <f t="shared" si="203"/>
        <v>-33.193552164212825</v>
      </c>
      <c r="L1317" s="287">
        <f t="shared" si="204"/>
        <v>129.75581460725834</v>
      </c>
      <c r="M1317" s="344">
        <f t="shared" si="205"/>
        <v>44.714147940591602</v>
      </c>
      <c r="N1317" s="344">
        <f t="shared" si="208"/>
        <v>-33.193552164212825</v>
      </c>
      <c r="Q1317" s="323">
        <f t="shared" si="206"/>
        <v>1304.7141479405916</v>
      </c>
      <c r="R1317" s="287">
        <f t="shared" si="207"/>
        <v>-33.193552164212825</v>
      </c>
      <c r="T1317" s="293"/>
    </row>
    <row r="1318" spans="1:20" x14ac:dyDescent="0.25">
      <c r="A1318" s="273">
        <v>1301</v>
      </c>
      <c r="B1318" s="323">
        <f t="shared" si="209"/>
        <v>1390.7558146072583</v>
      </c>
      <c r="D1318" s="287">
        <f t="shared" si="200"/>
        <v>1305.648731273925</v>
      </c>
      <c r="F1318" s="273">
        <f t="shared" si="201"/>
        <v>3</v>
      </c>
      <c r="H1318" s="273">
        <f t="shared" si="202"/>
        <v>1080</v>
      </c>
      <c r="J1318" s="287">
        <f t="shared" si="203"/>
        <v>-33.878888257069825</v>
      </c>
      <c r="L1318" s="287">
        <f t="shared" si="204"/>
        <v>130.75581460725834</v>
      </c>
      <c r="M1318" s="344">
        <f t="shared" si="205"/>
        <v>45.648731273925023</v>
      </c>
      <c r="N1318" s="344">
        <f t="shared" si="208"/>
        <v>-33.878888257069825</v>
      </c>
      <c r="Q1318" s="323">
        <f t="shared" si="206"/>
        <v>1305.648731273925</v>
      </c>
      <c r="R1318" s="287">
        <f t="shared" si="207"/>
        <v>-33.878888257069825</v>
      </c>
      <c r="T1318" s="293"/>
    </row>
    <row r="1319" spans="1:20" x14ac:dyDescent="0.25">
      <c r="A1319" s="273">
        <v>1302</v>
      </c>
      <c r="B1319" s="323">
        <f t="shared" si="209"/>
        <v>1391.7558146072583</v>
      </c>
      <c r="D1319" s="287">
        <f t="shared" si="200"/>
        <v>1306.5833146072584</v>
      </c>
      <c r="F1319" s="273">
        <f t="shared" si="201"/>
        <v>3</v>
      </c>
      <c r="H1319" s="273">
        <f t="shared" si="202"/>
        <v>1080</v>
      </c>
      <c r="J1319" s="287">
        <f t="shared" si="203"/>
        <v>-34.553904512371432</v>
      </c>
      <c r="L1319" s="287">
        <f t="shared" si="204"/>
        <v>131.75581460725834</v>
      </c>
      <c r="M1319" s="344">
        <f t="shared" si="205"/>
        <v>46.583314607258444</v>
      </c>
      <c r="N1319" s="344">
        <f t="shared" si="208"/>
        <v>-34.553904512371432</v>
      </c>
      <c r="Q1319" s="323">
        <f t="shared" si="206"/>
        <v>1306.5833146072584</v>
      </c>
      <c r="R1319" s="287">
        <f t="shared" si="207"/>
        <v>-34.553904512371432</v>
      </c>
      <c r="T1319" s="293"/>
    </row>
    <row r="1320" spans="1:20" x14ac:dyDescent="0.25">
      <c r="A1320" s="273">
        <v>1303</v>
      </c>
      <c r="B1320" s="323">
        <f t="shared" si="209"/>
        <v>1392.7558146072583</v>
      </c>
      <c r="D1320" s="287">
        <f t="shared" si="200"/>
        <v>1307.5178979405916</v>
      </c>
      <c r="F1320" s="273">
        <f t="shared" si="201"/>
        <v>3</v>
      </c>
      <c r="H1320" s="273">
        <f t="shared" si="202"/>
        <v>1080</v>
      </c>
      <c r="J1320" s="287">
        <f t="shared" si="203"/>
        <v>-35.218395313627369</v>
      </c>
      <c r="L1320" s="287">
        <f t="shared" si="204"/>
        <v>132.75581460725834</v>
      </c>
      <c r="M1320" s="344">
        <f t="shared" si="205"/>
        <v>47.517897940591638</v>
      </c>
      <c r="N1320" s="344">
        <f t="shared" si="208"/>
        <v>-35.218395313627369</v>
      </c>
      <c r="Q1320" s="323">
        <f t="shared" si="206"/>
        <v>1307.5178979405916</v>
      </c>
      <c r="R1320" s="287">
        <f t="shared" si="207"/>
        <v>-35.218395313627369</v>
      </c>
      <c r="T1320" s="293"/>
    </row>
    <row r="1321" spans="1:20" x14ac:dyDescent="0.25">
      <c r="A1321" s="273">
        <v>1304</v>
      </c>
      <c r="B1321" s="323">
        <f t="shared" si="209"/>
        <v>1393.7558146072583</v>
      </c>
      <c r="D1321" s="287">
        <f t="shared" si="200"/>
        <v>1308.4524812739251</v>
      </c>
      <c r="F1321" s="273">
        <f t="shared" si="201"/>
        <v>3</v>
      </c>
      <c r="H1321" s="273">
        <f t="shared" si="202"/>
        <v>1080</v>
      </c>
      <c r="J1321" s="287">
        <f t="shared" si="203"/>
        <v>-35.872158250502657</v>
      </c>
      <c r="L1321" s="287">
        <f t="shared" si="204"/>
        <v>133.75581460725834</v>
      </c>
      <c r="M1321" s="344">
        <f t="shared" si="205"/>
        <v>48.452481273925059</v>
      </c>
      <c r="N1321" s="344">
        <f t="shared" si="208"/>
        <v>-35.872158250502657</v>
      </c>
      <c r="Q1321" s="323">
        <f t="shared" si="206"/>
        <v>1308.4524812739251</v>
      </c>
      <c r="R1321" s="287">
        <f t="shared" si="207"/>
        <v>-35.872158250502657</v>
      </c>
      <c r="T1321" s="293"/>
    </row>
    <row r="1322" spans="1:20" x14ac:dyDescent="0.25">
      <c r="A1322" s="273">
        <v>1305</v>
      </c>
      <c r="B1322" s="323">
        <f t="shared" si="209"/>
        <v>1394.7558146072583</v>
      </c>
      <c r="D1322" s="287">
        <f t="shared" si="200"/>
        <v>1309.3870646072583</v>
      </c>
      <c r="F1322" s="273">
        <f t="shared" si="201"/>
        <v>3</v>
      </c>
      <c r="H1322" s="273">
        <f t="shared" si="202"/>
        <v>1080</v>
      </c>
      <c r="J1322" s="287">
        <f t="shared" si="203"/>
        <v>-36.514994180473316</v>
      </c>
      <c r="L1322" s="287">
        <f t="shared" si="204"/>
        <v>134.75581460725834</v>
      </c>
      <c r="M1322" s="344">
        <f t="shared" si="205"/>
        <v>49.387064607258253</v>
      </c>
      <c r="N1322" s="344">
        <f t="shared" si="208"/>
        <v>-36.514994180473316</v>
      </c>
      <c r="Q1322" s="323">
        <f t="shared" si="206"/>
        <v>1309.3870646072583</v>
      </c>
      <c r="R1322" s="287">
        <f t="shared" si="207"/>
        <v>-36.514994180473316</v>
      </c>
      <c r="T1322" s="293"/>
    </row>
    <row r="1323" spans="1:20" x14ac:dyDescent="0.25">
      <c r="A1323" s="273">
        <v>1306</v>
      </c>
      <c r="B1323" s="323">
        <f t="shared" si="209"/>
        <v>1395.7558146072583</v>
      </c>
      <c r="D1323" s="287">
        <f t="shared" si="200"/>
        <v>1310.3216479405917</v>
      </c>
      <c r="F1323" s="273">
        <f t="shared" si="201"/>
        <v>3</v>
      </c>
      <c r="H1323" s="273">
        <f t="shared" si="202"/>
        <v>1080</v>
      </c>
      <c r="J1323" s="287">
        <f t="shared" si="203"/>
        <v>-37.146707289487907</v>
      </c>
      <c r="L1323" s="287">
        <f t="shared" si="204"/>
        <v>135.75581460725834</v>
      </c>
      <c r="M1323" s="344">
        <f t="shared" si="205"/>
        <v>50.321647940591674</v>
      </c>
      <c r="N1323" s="344">
        <f t="shared" si="208"/>
        <v>-37.146707289487907</v>
      </c>
      <c r="Q1323" s="323">
        <f t="shared" si="206"/>
        <v>1310.3216479405917</v>
      </c>
      <c r="R1323" s="287">
        <f t="shared" si="207"/>
        <v>-37.146707289487907</v>
      </c>
      <c r="T1323" s="293"/>
    </row>
    <row r="1324" spans="1:20" x14ac:dyDescent="0.25">
      <c r="A1324" s="273">
        <v>1307</v>
      </c>
      <c r="B1324" s="323">
        <f t="shared" si="209"/>
        <v>1396.7558146072583</v>
      </c>
      <c r="D1324" s="287">
        <f t="shared" si="200"/>
        <v>1311.2562312739251</v>
      </c>
      <c r="F1324" s="273">
        <f t="shared" si="201"/>
        <v>3</v>
      </c>
      <c r="H1324" s="273">
        <f t="shared" si="202"/>
        <v>1080</v>
      </c>
      <c r="J1324" s="287">
        <f t="shared" si="203"/>
        <v>-37.767105151614011</v>
      </c>
      <c r="L1324" s="287">
        <f t="shared" si="204"/>
        <v>136.75581460725834</v>
      </c>
      <c r="M1324" s="344">
        <f t="shared" si="205"/>
        <v>51.256231273925096</v>
      </c>
      <c r="N1324" s="344">
        <f t="shared" si="208"/>
        <v>-37.767105151614011</v>
      </c>
      <c r="Q1324" s="323">
        <f t="shared" si="206"/>
        <v>1311.2562312739251</v>
      </c>
      <c r="R1324" s="287">
        <f t="shared" si="207"/>
        <v>-37.767105151614011</v>
      </c>
      <c r="T1324" s="293"/>
    </row>
    <row r="1325" spans="1:20" x14ac:dyDescent="0.25">
      <c r="A1325" s="273">
        <v>1308</v>
      </c>
      <c r="B1325" s="323">
        <f t="shared" si="209"/>
        <v>1397.7558146072583</v>
      </c>
      <c r="D1325" s="287">
        <f t="shared" si="200"/>
        <v>1312.1908146072583</v>
      </c>
      <c r="F1325" s="273">
        <f t="shared" si="201"/>
        <v>3</v>
      </c>
      <c r="H1325" s="273">
        <f t="shared" si="202"/>
        <v>1080</v>
      </c>
      <c r="J1325" s="287">
        <f t="shared" si="203"/>
        <v>-38.375998787652648</v>
      </c>
      <c r="L1325" s="287">
        <f t="shared" si="204"/>
        <v>137.75581460725834</v>
      </c>
      <c r="M1325" s="344">
        <f t="shared" si="205"/>
        <v>52.190814607258289</v>
      </c>
      <c r="N1325" s="344">
        <f t="shared" si="208"/>
        <v>-38.375998787652648</v>
      </c>
      <c r="Q1325" s="323">
        <f t="shared" si="206"/>
        <v>1312.1908146072583</v>
      </c>
      <c r="R1325" s="287">
        <f t="shared" si="207"/>
        <v>-38.375998787652648</v>
      </c>
      <c r="T1325" s="293"/>
    </row>
    <row r="1326" spans="1:20" x14ac:dyDescent="0.25">
      <c r="A1326" s="273">
        <v>1309</v>
      </c>
      <c r="B1326" s="323">
        <f t="shared" si="209"/>
        <v>1398.7558146072583</v>
      </c>
      <c r="D1326" s="287">
        <f t="shared" si="200"/>
        <v>1313.1253979405917</v>
      </c>
      <c r="F1326" s="273">
        <f t="shared" si="201"/>
        <v>3</v>
      </c>
      <c r="H1326" s="273">
        <f t="shared" si="202"/>
        <v>1080</v>
      </c>
      <c r="J1326" s="287">
        <f t="shared" si="203"/>
        <v>-38.973202722703917</v>
      </c>
      <c r="L1326" s="287">
        <f t="shared" si="204"/>
        <v>138.75581460725834</v>
      </c>
      <c r="M1326" s="344">
        <f t="shared" si="205"/>
        <v>53.125397940591711</v>
      </c>
      <c r="N1326" s="344">
        <f t="shared" si="208"/>
        <v>-38.973202722703917</v>
      </c>
      <c r="Q1326" s="323">
        <f t="shared" si="206"/>
        <v>1313.1253979405917</v>
      </c>
      <c r="R1326" s="287">
        <f t="shared" si="207"/>
        <v>-38.973202722703917</v>
      </c>
      <c r="T1326" s="293"/>
    </row>
    <row r="1327" spans="1:20" x14ac:dyDescent="0.25">
      <c r="A1327" s="273">
        <v>1310</v>
      </c>
      <c r="B1327" s="323">
        <f t="shared" si="209"/>
        <v>1399.7558146072583</v>
      </c>
      <c r="D1327" s="287">
        <f t="shared" si="200"/>
        <v>1314.0599812739249</v>
      </c>
      <c r="F1327" s="273">
        <f t="shared" si="201"/>
        <v>3</v>
      </c>
      <c r="H1327" s="273">
        <f t="shared" si="202"/>
        <v>1080</v>
      </c>
      <c r="J1327" s="287">
        <f t="shared" si="203"/>
        <v>-39.558535042663962</v>
      </c>
      <c r="L1327" s="287">
        <f t="shared" si="204"/>
        <v>139.75581460725834</v>
      </c>
      <c r="M1327" s="344">
        <f t="shared" si="205"/>
        <v>54.059981273924905</v>
      </c>
      <c r="N1327" s="344">
        <f t="shared" si="208"/>
        <v>-39.558535042663962</v>
      </c>
      <c r="Q1327" s="323">
        <f t="shared" si="206"/>
        <v>1314.0599812739249</v>
      </c>
      <c r="R1327" s="287">
        <f t="shared" si="207"/>
        <v>-39.558535042663962</v>
      </c>
      <c r="T1327" s="293"/>
    </row>
    <row r="1328" spans="1:20" x14ac:dyDescent="0.25">
      <c r="A1328" s="273">
        <v>1311</v>
      </c>
      <c r="B1328" s="323">
        <f t="shared" si="209"/>
        <v>1400.7558146072583</v>
      </c>
      <c r="D1328" s="287">
        <f t="shared" si="200"/>
        <v>1314.9945646072583</v>
      </c>
      <c r="F1328" s="273">
        <f t="shared" si="201"/>
        <v>3</v>
      </c>
      <c r="H1328" s="273">
        <f t="shared" si="202"/>
        <v>1080</v>
      </c>
      <c r="J1328" s="287">
        <f t="shared" si="203"/>
        <v>-40.131817449637992</v>
      </c>
      <c r="L1328" s="287">
        <f t="shared" si="204"/>
        <v>140.75581460725834</v>
      </c>
      <c r="M1328" s="344">
        <f t="shared" si="205"/>
        <v>54.994564607258326</v>
      </c>
      <c r="N1328" s="344">
        <f t="shared" si="208"/>
        <v>-40.131817449637992</v>
      </c>
      <c r="Q1328" s="323">
        <f t="shared" si="206"/>
        <v>1314.9945646072583</v>
      </c>
      <c r="R1328" s="287">
        <f t="shared" si="207"/>
        <v>-40.131817449637992</v>
      </c>
      <c r="T1328" s="293"/>
    </row>
    <row r="1329" spans="1:20" x14ac:dyDescent="0.25">
      <c r="A1329" s="273">
        <v>1312</v>
      </c>
      <c r="B1329" s="323">
        <f t="shared" si="209"/>
        <v>1401.7558146072583</v>
      </c>
      <c r="D1329" s="287">
        <f t="shared" si="200"/>
        <v>1315.9291479405917</v>
      </c>
      <c r="F1329" s="273">
        <f t="shared" si="201"/>
        <v>3</v>
      </c>
      <c r="H1329" s="273">
        <f t="shared" si="202"/>
        <v>1080</v>
      </c>
      <c r="J1329" s="287">
        <f t="shared" si="203"/>
        <v>-40.692875316251111</v>
      </c>
      <c r="L1329" s="287">
        <f t="shared" si="204"/>
        <v>141.75581460725834</v>
      </c>
      <c r="M1329" s="344">
        <f t="shared" si="205"/>
        <v>55.929147940591747</v>
      </c>
      <c r="N1329" s="344">
        <f t="shared" si="208"/>
        <v>-40.692875316251111</v>
      </c>
      <c r="Q1329" s="323">
        <f t="shared" si="206"/>
        <v>1315.9291479405917</v>
      </c>
      <c r="R1329" s="287">
        <f t="shared" si="207"/>
        <v>-40.692875316251111</v>
      </c>
      <c r="T1329" s="293"/>
    </row>
    <row r="1330" spans="1:20" x14ac:dyDescent="0.25">
      <c r="A1330" s="273">
        <v>1313</v>
      </c>
      <c r="B1330" s="323">
        <f t="shared" si="209"/>
        <v>1402.7558146072583</v>
      </c>
      <c r="D1330" s="287">
        <f t="shared" si="200"/>
        <v>1316.8637312739249</v>
      </c>
      <c r="F1330" s="273">
        <f t="shared" si="201"/>
        <v>3</v>
      </c>
      <c r="H1330" s="273">
        <f t="shared" si="202"/>
        <v>1080</v>
      </c>
      <c r="J1330" s="287">
        <f t="shared" si="203"/>
        <v>-41.241537738842155</v>
      </c>
      <c r="L1330" s="287">
        <f t="shared" si="204"/>
        <v>142.75581460725834</v>
      </c>
      <c r="M1330" s="344">
        <f t="shared" si="205"/>
        <v>56.863731273924941</v>
      </c>
      <c r="N1330" s="344">
        <f t="shared" si="208"/>
        <v>-41.241537738842155</v>
      </c>
      <c r="Q1330" s="323">
        <f t="shared" si="206"/>
        <v>1316.8637312739249</v>
      </c>
      <c r="R1330" s="287">
        <f t="shared" si="207"/>
        <v>-41.241537738842155</v>
      </c>
      <c r="T1330" s="293"/>
    </row>
    <row r="1331" spans="1:20" x14ac:dyDescent="0.25">
      <c r="A1331" s="273">
        <v>1314</v>
      </c>
      <c r="B1331" s="323">
        <f t="shared" si="209"/>
        <v>1403.7558146072583</v>
      </c>
      <c r="D1331" s="287">
        <f t="shared" si="200"/>
        <v>1317.7983146072584</v>
      </c>
      <c r="F1331" s="273">
        <f t="shared" si="201"/>
        <v>3</v>
      </c>
      <c r="H1331" s="273">
        <f t="shared" si="202"/>
        <v>1080</v>
      </c>
      <c r="J1331" s="287">
        <f t="shared" si="203"/>
        <v>-41.777637589522307</v>
      </c>
      <c r="L1331" s="287">
        <f t="shared" si="204"/>
        <v>143.75581460725834</v>
      </c>
      <c r="M1331" s="344">
        <f t="shared" si="205"/>
        <v>57.798314607258362</v>
      </c>
      <c r="N1331" s="344">
        <f t="shared" si="208"/>
        <v>-41.777637589522307</v>
      </c>
      <c r="Q1331" s="323">
        <f t="shared" si="206"/>
        <v>1317.7983146072584</v>
      </c>
      <c r="R1331" s="287">
        <f t="shared" si="207"/>
        <v>-41.777637589522307</v>
      </c>
      <c r="T1331" s="293"/>
    </row>
    <row r="1332" spans="1:20" x14ac:dyDescent="0.25">
      <c r="A1332" s="273">
        <v>1315</v>
      </c>
      <c r="B1332" s="323">
        <f t="shared" si="209"/>
        <v>1404.7558146072583</v>
      </c>
      <c r="D1332" s="287">
        <f t="shared" si="200"/>
        <v>1318.7328979405918</v>
      </c>
      <c r="F1332" s="273">
        <f t="shared" si="201"/>
        <v>3</v>
      </c>
      <c r="H1332" s="273">
        <f t="shared" si="202"/>
        <v>1080</v>
      </c>
      <c r="J1332" s="287">
        <f t="shared" si="203"/>
        <v>-42.301011567083535</v>
      </c>
      <c r="L1332" s="287">
        <f t="shared" si="204"/>
        <v>144.75581460725834</v>
      </c>
      <c r="M1332" s="344">
        <f t="shared" si="205"/>
        <v>58.732897940591783</v>
      </c>
      <c r="N1332" s="344">
        <f t="shared" si="208"/>
        <v>-42.301011567083535</v>
      </c>
      <c r="Q1332" s="323">
        <f t="shared" si="206"/>
        <v>1318.7328979405918</v>
      </c>
      <c r="R1332" s="287">
        <f t="shared" si="207"/>
        <v>-42.301011567083535</v>
      </c>
      <c r="T1332" s="293"/>
    </row>
    <row r="1333" spans="1:20" x14ac:dyDescent="0.25">
      <c r="A1333" s="273">
        <v>1316</v>
      </c>
      <c r="B1333" s="323">
        <f t="shared" si="209"/>
        <v>1405.7558146072583</v>
      </c>
      <c r="D1333" s="287">
        <f t="shared" si="200"/>
        <v>1319.667481273925</v>
      </c>
      <c r="F1333" s="273">
        <f t="shared" si="201"/>
        <v>3</v>
      </c>
      <c r="H1333" s="273">
        <f t="shared" si="202"/>
        <v>1080</v>
      </c>
      <c r="J1333" s="287">
        <f t="shared" si="203"/>
        <v>-42.811500246742312</v>
      </c>
      <c r="L1333" s="287">
        <f t="shared" si="204"/>
        <v>145.75581460725834</v>
      </c>
      <c r="M1333" s="344">
        <f t="shared" si="205"/>
        <v>59.667481273924977</v>
      </c>
      <c r="N1333" s="344">
        <f t="shared" si="208"/>
        <v>-42.811500246742312</v>
      </c>
      <c r="Q1333" s="323">
        <f t="shared" si="206"/>
        <v>1319.667481273925</v>
      </c>
      <c r="R1333" s="287">
        <f t="shared" si="207"/>
        <v>-42.811500246742312</v>
      </c>
      <c r="T1333" s="293"/>
    </row>
    <row r="1334" spans="1:20" x14ac:dyDescent="0.25">
      <c r="A1334" s="273">
        <v>1317</v>
      </c>
      <c r="B1334" s="323">
        <f t="shared" si="209"/>
        <v>1406.7558146072583</v>
      </c>
      <c r="D1334" s="287">
        <f t="shared" si="200"/>
        <v>1320.6020646072584</v>
      </c>
      <c r="F1334" s="273">
        <f t="shared" si="201"/>
        <v>3</v>
      </c>
      <c r="H1334" s="273">
        <f t="shared" si="202"/>
        <v>1080</v>
      </c>
      <c r="J1334" s="287">
        <f t="shared" si="203"/>
        <v>-43.308948128701736</v>
      </c>
      <c r="L1334" s="287">
        <f t="shared" si="204"/>
        <v>146.75581460725834</v>
      </c>
      <c r="M1334" s="344">
        <f t="shared" si="205"/>
        <v>60.602064607258399</v>
      </c>
      <c r="N1334" s="344">
        <f t="shared" si="208"/>
        <v>-43.308948128701736</v>
      </c>
      <c r="Q1334" s="323">
        <f t="shared" si="206"/>
        <v>1320.6020646072584</v>
      </c>
      <c r="R1334" s="287">
        <f t="shared" si="207"/>
        <v>-43.308948128701736</v>
      </c>
      <c r="T1334" s="293"/>
    </row>
    <row r="1335" spans="1:20" x14ac:dyDescent="0.25">
      <c r="A1335" s="273">
        <v>1318</v>
      </c>
      <c r="B1335" s="323">
        <f t="shared" si="209"/>
        <v>1407.7558146072583</v>
      </c>
      <c r="D1335" s="287">
        <f t="shared" si="200"/>
        <v>1321.5366479405916</v>
      </c>
      <c r="F1335" s="273">
        <f t="shared" si="201"/>
        <v>3</v>
      </c>
      <c r="H1335" s="273">
        <f t="shared" si="202"/>
        <v>1080</v>
      </c>
      <c r="J1335" s="287">
        <f t="shared" si="203"/>
        <v>-43.793203685517845</v>
      </c>
      <c r="L1335" s="287">
        <f t="shared" si="204"/>
        <v>147.75581460725834</v>
      </c>
      <c r="M1335" s="344">
        <f t="shared" si="205"/>
        <v>61.536647940591592</v>
      </c>
      <c r="N1335" s="344">
        <f t="shared" si="208"/>
        <v>-43.793203685517845</v>
      </c>
      <c r="Q1335" s="323">
        <f t="shared" si="206"/>
        <v>1321.5366479405916</v>
      </c>
      <c r="R1335" s="287">
        <f t="shared" si="207"/>
        <v>-43.793203685517845</v>
      </c>
      <c r="T1335" s="293"/>
    </row>
    <row r="1336" spans="1:20" x14ac:dyDescent="0.25">
      <c r="A1336" s="273">
        <v>1319</v>
      </c>
      <c r="B1336" s="323">
        <f t="shared" si="209"/>
        <v>1408.7558146072583</v>
      </c>
      <c r="D1336" s="287">
        <f t="shared" si="200"/>
        <v>1322.471231273925</v>
      </c>
      <c r="F1336" s="273">
        <f t="shared" si="201"/>
        <v>3</v>
      </c>
      <c r="H1336" s="273">
        <f t="shared" si="202"/>
        <v>1080</v>
      </c>
      <c r="J1336" s="287">
        <f t="shared" si="203"/>
        <v>-44.264119408257052</v>
      </c>
      <c r="L1336" s="287">
        <f t="shared" si="204"/>
        <v>148.75581460725834</v>
      </c>
      <c r="M1336" s="344">
        <f t="shared" si="205"/>
        <v>62.471231273925014</v>
      </c>
      <c r="N1336" s="344">
        <f t="shared" si="208"/>
        <v>-44.264119408257052</v>
      </c>
      <c r="Q1336" s="323">
        <f t="shared" si="206"/>
        <v>1322.471231273925</v>
      </c>
      <c r="R1336" s="287">
        <f t="shared" si="207"/>
        <v>-44.264119408257052</v>
      </c>
      <c r="T1336" s="293"/>
    </row>
    <row r="1337" spans="1:20" x14ac:dyDescent="0.25">
      <c r="A1337" s="273">
        <v>1320</v>
      </c>
      <c r="B1337" s="323">
        <f t="shared" si="209"/>
        <v>1409.7558146072583</v>
      </c>
      <c r="D1337" s="287">
        <f t="shared" si="200"/>
        <v>1323.4058146072584</v>
      </c>
      <c r="F1337" s="273">
        <f t="shared" si="201"/>
        <v>3</v>
      </c>
      <c r="H1337" s="273">
        <f t="shared" si="202"/>
        <v>1080</v>
      </c>
      <c r="J1337" s="287">
        <f t="shared" si="203"/>
        <v>-44.721551851428359</v>
      </c>
      <c r="L1337" s="287">
        <f t="shared" si="204"/>
        <v>149.75581460725834</v>
      </c>
      <c r="M1337" s="344">
        <f t="shared" si="205"/>
        <v>63.405814607258435</v>
      </c>
      <c r="N1337" s="344">
        <f t="shared" si="208"/>
        <v>-44.721551851428359</v>
      </c>
      <c r="Q1337" s="323">
        <f t="shared" si="206"/>
        <v>1323.4058146072584</v>
      </c>
      <c r="R1337" s="287">
        <f t="shared" si="207"/>
        <v>-44.721551851428359</v>
      </c>
      <c r="T1337" s="293"/>
    </row>
    <row r="1338" spans="1:20" x14ac:dyDescent="0.25">
      <c r="A1338" s="273">
        <v>1321</v>
      </c>
      <c r="B1338" s="323">
        <f t="shared" si="209"/>
        <v>1410.7558146072583</v>
      </c>
      <c r="D1338" s="287">
        <f t="shared" si="200"/>
        <v>1324.3403979405916</v>
      </c>
      <c r="F1338" s="273">
        <f t="shared" si="201"/>
        <v>3</v>
      </c>
      <c r="H1338" s="273">
        <f t="shared" si="202"/>
        <v>1080</v>
      </c>
      <c r="J1338" s="287">
        <f t="shared" si="203"/>
        <v>-45.165361676678408</v>
      </c>
      <c r="L1338" s="287">
        <f t="shared" si="204"/>
        <v>150.75581460725834</v>
      </c>
      <c r="M1338" s="344">
        <f t="shared" si="205"/>
        <v>64.340397940591629</v>
      </c>
      <c r="N1338" s="344">
        <f t="shared" si="208"/>
        <v>-45.165361676678408</v>
      </c>
      <c r="Q1338" s="323">
        <f t="shared" si="206"/>
        <v>1324.3403979405916</v>
      </c>
      <c r="R1338" s="287">
        <f t="shared" si="207"/>
        <v>-45.165361676678408</v>
      </c>
      <c r="T1338" s="293"/>
    </row>
    <row r="1339" spans="1:20" x14ac:dyDescent="0.25">
      <c r="A1339" s="273">
        <v>1322</v>
      </c>
      <c r="B1339" s="323">
        <f t="shared" si="209"/>
        <v>1411.7558146072583</v>
      </c>
      <c r="D1339" s="287">
        <f t="shared" si="200"/>
        <v>1325.2749812739251</v>
      </c>
      <c r="F1339" s="273">
        <f t="shared" si="201"/>
        <v>3</v>
      </c>
      <c r="H1339" s="273">
        <f t="shared" si="202"/>
        <v>1080</v>
      </c>
      <c r="J1339" s="287">
        <f t="shared" si="203"/>
        <v>-45.595413695234974</v>
      </c>
      <c r="L1339" s="287">
        <f t="shared" si="204"/>
        <v>151.75581460725834</v>
      </c>
      <c r="M1339" s="344">
        <f t="shared" si="205"/>
        <v>65.27498127392505</v>
      </c>
      <c r="N1339" s="344">
        <f t="shared" si="208"/>
        <v>-45.595413695234974</v>
      </c>
      <c r="Q1339" s="323">
        <f t="shared" si="206"/>
        <v>1325.2749812739251</v>
      </c>
      <c r="R1339" s="287">
        <f t="shared" si="207"/>
        <v>-45.595413695234974</v>
      </c>
      <c r="T1339" s="293"/>
    </row>
    <row r="1340" spans="1:20" x14ac:dyDescent="0.25">
      <c r="A1340" s="273">
        <v>1323</v>
      </c>
      <c r="B1340" s="323">
        <f t="shared" si="209"/>
        <v>1412.7558146072583</v>
      </c>
      <c r="D1340" s="287">
        <f t="shared" si="200"/>
        <v>1326.2095646072582</v>
      </c>
      <c r="F1340" s="273">
        <f t="shared" si="201"/>
        <v>3</v>
      </c>
      <c r="H1340" s="273">
        <f t="shared" si="202"/>
        <v>1080</v>
      </c>
      <c r="J1340" s="287">
        <f t="shared" si="203"/>
        <v>-46.011576909087275</v>
      </c>
      <c r="L1340" s="287">
        <f t="shared" si="204"/>
        <v>152.75581460725834</v>
      </c>
      <c r="M1340" s="344">
        <f t="shared" si="205"/>
        <v>66.209564607258244</v>
      </c>
      <c r="N1340" s="344">
        <f t="shared" si="208"/>
        <v>-46.011576909087275</v>
      </c>
      <c r="Q1340" s="323">
        <f t="shared" si="206"/>
        <v>1326.2095646072582</v>
      </c>
      <c r="R1340" s="287">
        <f t="shared" si="207"/>
        <v>-46.011576909087275</v>
      </c>
      <c r="T1340" s="293"/>
    </row>
    <row r="1341" spans="1:20" x14ac:dyDescent="0.25">
      <c r="A1341" s="273">
        <v>1324</v>
      </c>
      <c r="B1341" s="323">
        <f t="shared" si="209"/>
        <v>1413.7558146072583</v>
      </c>
      <c r="D1341" s="287">
        <f t="shared" si="200"/>
        <v>1327.1441479405917</v>
      </c>
      <c r="F1341" s="273">
        <f t="shared" si="201"/>
        <v>3</v>
      </c>
      <c r="H1341" s="273">
        <f t="shared" si="202"/>
        <v>1080</v>
      </c>
      <c r="J1341" s="287">
        <f t="shared" si="203"/>
        <v>-46.413724550889</v>
      </c>
      <c r="L1341" s="287">
        <f t="shared" si="204"/>
        <v>153.75581460725834</v>
      </c>
      <c r="M1341" s="344">
        <f t="shared" si="205"/>
        <v>67.144147940591665</v>
      </c>
      <c r="N1341" s="344">
        <f t="shared" si="208"/>
        <v>-46.413724550889</v>
      </c>
      <c r="Q1341" s="323">
        <f t="shared" si="206"/>
        <v>1327.1441479405917</v>
      </c>
      <c r="R1341" s="287">
        <f t="shared" si="207"/>
        <v>-46.413724550889</v>
      </c>
      <c r="T1341" s="293"/>
    </row>
    <row r="1342" spans="1:20" x14ac:dyDescent="0.25">
      <c r="A1342" s="273">
        <v>1325</v>
      </c>
      <c r="B1342" s="323">
        <f t="shared" si="209"/>
        <v>1414.7558146072583</v>
      </c>
      <c r="D1342" s="287">
        <f t="shared" si="200"/>
        <v>1328.0787312739251</v>
      </c>
      <c r="F1342" s="273">
        <f t="shared" si="201"/>
        <v>3</v>
      </c>
      <c r="H1342" s="273">
        <f t="shared" si="202"/>
        <v>1080</v>
      </c>
      <c r="J1342" s="287">
        <f t="shared" si="203"/>
        <v>-46.801734122572597</v>
      </c>
      <c r="L1342" s="287">
        <f t="shared" si="204"/>
        <v>154.75581460725834</v>
      </c>
      <c r="M1342" s="344">
        <f t="shared" si="205"/>
        <v>68.078731273925086</v>
      </c>
      <c r="N1342" s="344">
        <f t="shared" si="208"/>
        <v>-46.801734122572597</v>
      </c>
      <c r="Q1342" s="323">
        <f t="shared" si="206"/>
        <v>1328.0787312739251</v>
      </c>
      <c r="R1342" s="287">
        <f t="shared" si="207"/>
        <v>-46.801734122572597</v>
      </c>
      <c r="T1342" s="293"/>
    </row>
    <row r="1343" spans="1:20" x14ac:dyDescent="0.25">
      <c r="A1343" s="273">
        <v>1326</v>
      </c>
      <c r="B1343" s="323">
        <f t="shared" si="209"/>
        <v>1415.7558146072583</v>
      </c>
      <c r="D1343" s="287">
        <f t="shared" si="200"/>
        <v>1329.0133146072583</v>
      </c>
      <c r="F1343" s="273">
        <f t="shared" si="201"/>
        <v>3</v>
      </c>
      <c r="H1343" s="273">
        <f t="shared" si="202"/>
        <v>1080</v>
      </c>
      <c r="J1343" s="287">
        <f t="shared" si="203"/>
        <v>-47.175487432663878</v>
      </c>
      <c r="L1343" s="287">
        <f t="shared" si="204"/>
        <v>155.75581460725834</v>
      </c>
      <c r="M1343" s="344">
        <f t="shared" si="205"/>
        <v>69.01331460725828</v>
      </c>
      <c r="N1343" s="344">
        <f t="shared" si="208"/>
        <v>-47.175487432663878</v>
      </c>
      <c r="Q1343" s="323">
        <f t="shared" si="206"/>
        <v>1329.0133146072583</v>
      </c>
      <c r="R1343" s="287">
        <f t="shared" si="207"/>
        <v>-47.175487432663878</v>
      </c>
      <c r="T1343" s="293"/>
    </row>
    <row r="1344" spans="1:20" x14ac:dyDescent="0.25">
      <c r="A1344" s="273">
        <v>1327</v>
      </c>
      <c r="B1344" s="323">
        <f t="shared" si="209"/>
        <v>1416.7558146072583</v>
      </c>
      <c r="D1344" s="287">
        <f t="shared" si="200"/>
        <v>1329.9478979405917</v>
      </c>
      <c r="F1344" s="273">
        <f t="shared" si="201"/>
        <v>3</v>
      </c>
      <c r="H1344" s="273">
        <f t="shared" si="202"/>
        <v>1080</v>
      </c>
      <c r="J1344" s="287">
        <f t="shared" si="203"/>
        <v>-47.53487063228404</v>
      </c>
      <c r="L1344" s="287">
        <f t="shared" si="204"/>
        <v>156.75581460725834</v>
      </c>
      <c r="M1344" s="344">
        <f t="shared" si="205"/>
        <v>69.947897940591702</v>
      </c>
      <c r="N1344" s="344">
        <f t="shared" si="208"/>
        <v>-47.53487063228404</v>
      </c>
      <c r="Q1344" s="323">
        <f t="shared" si="206"/>
        <v>1329.9478979405917</v>
      </c>
      <c r="R1344" s="287">
        <f t="shared" si="207"/>
        <v>-47.53487063228404</v>
      </c>
      <c r="T1344" s="293"/>
    </row>
    <row r="1345" spans="1:20" x14ac:dyDescent="0.25">
      <c r="A1345" s="273">
        <v>1328</v>
      </c>
      <c r="B1345" s="323">
        <f t="shared" si="209"/>
        <v>1417.7558146072583</v>
      </c>
      <c r="D1345" s="287">
        <f t="shared" si="200"/>
        <v>1330.8824812739249</v>
      </c>
      <c r="F1345" s="273">
        <f t="shared" si="201"/>
        <v>3</v>
      </c>
      <c r="H1345" s="273">
        <f t="shared" si="202"/>
        <v>1080</v>
      </c>
      <c r="J1345" s="287">
        <f t="shared" si="203"/>
        <v>-47.879774249828898</v>
      </c>
      <c r="L1345" s="287">
        <f t="shared" si="204"/>
        <v>157.75581460725834</v>
      </c>
      <c r="M1345" s="344">
        <f t="shared" si="205"/>
        <v>70.882481273924896</v>
      </c>
      <c r="N1345" s="344">
        <f t="shared" si="208"/>
        <v>-47.879774249828898</v>
      </c>
      <c r="Q1345" s="323">
        <f t="shared" si="206"/>
        <v>1330.8824812739249</v>
      </c>
      <c r="R1345" s="287">
        <f t="shared" si="207"/>
        <v>-47.879774249828898</v>
      </c>
      <c r="T1345" s="293"/>
    </row>
    <row r="1346" spans="1:20" x14ac:dyDescent="0.25">
      <c r="A1346" s="273">
        <v>1329</v>
      </c>
      <c r="B1346" s="323">
        <f t="shared" si="209"/>
        <v>1418.7558146072583</v>
      </c>
      <c r="D1346" s="287">
        <f t="shared" si="200"/>
        <v>1331.8170646072583</v>
      </c>
      <c r="F1346" s="273">
        <f t="shared" si="201"/>
        <v>3</v>
      </c>
      <c r="H1346" s="273">
        <f t="shared" si="202"/>
        <v>1080</v>
      </c>
      <c r="J1346" s="287">
        <f t="shared" si="203"/>
        <v>-48.210093224315479</v>
      </c>
      <c r="L1346" s="287">
        <f t="shared" si="204"/>
        <v>158.75581460725834</v>
      </c>
      <c r="M1346" s="344">
        <f t="shared" si="205"/>
        <v>71.817064607258317</v>
      </c>
      <c r="N1346" s="344">
        <f t="shared" si="208"/>
        <v>-48.210093224315479</v>
      </c>
      <c r="Q1346" s="323">
        <f t="shared" si="206"/>
        <v>1331.8170646072583</v>
      </c>
      <c r="R1346" s="287">
        <f t="shared" si="207"/>
        <v>-48.210093224315479</v>
      </c>
      <c r="T1346" s="293"/>
    </row>
    <row r="1347" spans="1:20" x14ac:dyDescent="0.25">
      <c r="A1347" s="273">
        <v>1330</v>
      </c>
      <c r="B1347" s="323">
        <f t="shared" si="209"/>
        <v>1419.7558146072583</v>
      </c>
      <c r="D1347" s="287">
        <f t="shared" si="200"/>
        <v>1332.7516479405917</v>
      </c>
      <c r="F1347" s="273">
        <f t="shared" si="201"/>
        <v>3</v>
      </c>
      <c r="H1347" s="273">
        <f t="shared" si="202"/>
        <v>1080</v>
      </c>
      <c r="J1347" s="287">
        <f t="shared" si="203"/>
        <v>-48.525726937384334</v>
      </c>
      <c r="L1347" s="287">
        <f t="shared" si="204"/>
        <v>159.75581460725834</v>
      </c>
      <c r="M1347" s="344">
        <f t="shared" si="205"/>
        <v>72.751647940591738</v>
      </c>
      <c r="N1347" s="344">
        <f t="shared" si="208"/>
        <v>-48.525726937384334</v>
      </c>
      <c r="Q1347" s="323">
        <f t="shared" si="206"/>
        <v>1332.7516479405917</v>
      </c>
      <c r="R1347" s="287">
        <f t="shared" si="207"/>
        <v>-48.525726937384334</v>
      </c>
      <c r="T1347" s="293"/>
    </row>
    <row r="1348" spans="1:20" x14ac:dyDescent="0.25">
      <c r="A1348" s="273">
        <v>1331</v>
      </c>
      <c r="B1348" s="323">
        <f t="shared" si="209"/>
        <v>1420.7558146072583</v>
      </c>
      <c r="D1348" s="287">
        <f t="shared" si="200"/>
        <v>1333.6862312739249</v>
      </c>
      <c r="F1348" s="273">
        <f t="shared" si="201"/>
        <v>3</v>
      </c>
      <c r="H1348" s="273">
        <f t="shared" si="202"/>
        <v>1080</v>
      </c>
      <c r="J1348" s="287">
        <f t="shared" si="203"/>
        <v>-48.826579243948721</v>
      </c>
      <c r="L1348" s="287">
        <f t="shared" si="204"/>
        <v>160.75581460725834</v>
      </c>
      <c r="M1348" s="344">
        <f t="shared" si="205"/>
        <v>73.686231273924932</v>
      </c>
      <c r="N1348" s="344">
        <f t="shared" si="208"/>
        <v>-48.826579243948721</v>
      </c>
      <c r="Q1348" s="323">
        <f t="shared" si="206"/>
        <v>1333.6862312739249</v>
      </c>
      <c r="R1348" s="287">
        <f t="shared" si="207"/>
        <v>-48.826579243948721</v>
      </c>
      <c r="T1348" s="293"/>
    </row>
    <row r="1349" spans="1:20" x14ac:dyDescent="0.25">
      <c r="A1349" s="273">
        <v>1332</v>
      </c>
      <c r="B1349" s="323">
        <f t="shared" si="209"/>
        <v>1421.7558146072583</v>
      </c>
      <c r="D1349" s="287">
        <f t="shared" si="200"/>
        <v>1334.6208146072584</v>
      </c>
      <c r="F1349" s="273">
        <f t="shared" si="201"/>
        <v>3</v>
      </c>
      <c r="H1349" s="273">
        <f t="shared" si="202"/>
        <v>1080</v>
      </c>
      <c r="J1349" s="287">
        <f t="shared" si="203"/>
        <v>-49.112558501481715</v>
      </c>
      <c r="L1349" s="287">
        <f t="shared" si="204"/>
        <v>161.75581460725834</v>
      </c>
      <c r="M1349" s="344">
        <f t="shared" si="205"/>
        <v>74.620814607258353</v>
      </c>
      <c r="N1349" s="344">
        <f t="shared" si="208"/>
        <v>-49.112558501481715</v>
      </c>
      <c r="Q1349" s="323">
        <f t="shared" si="206"/>
        <v>1334.6208146072584</v>
      </c>
      <c r="R1349" s="287">
        <f t="shared" si="207"/>
        <v>-49.112558501481715</v>
      </c>
      <c r="T1349" s="293"/>
    </row>
    <row r="1350" spans="1:20" x14ac:dyDescent="0.25">
      <c r="A1350" s="273">
        <v>1333</v>
      </c>
      <c r="B1350" s="323">
        <f t="shared" si="209"/>
        <v>1422.7558146072583</v>
      </c>
      <c r="D1350" s="287">
        <f t="shared" si="200"/>
        <v>1335.5553979405918</v>
      </c>
      <c r="F1350" s="273">
        <f t="shared" si="201"/>
        <v>3</v>
      </c>
      <c r="H1350" s="273">
        <f t="shared" si="202"/>
        <v>1080</v>
      </c>
      <c r="J1350" s="287">
        <f t="shared" si="203"/>
        <v>-49.383577597931122</v>
      </c>
      <c r="L1350" s="287">
        <f t="shared" si="204"/>
        <v>162.75581460725834</v>
      </c>
      <c r="M1350" s="344">
        <f t="shared" si="205"/>
        <v>75.555397940591774</v>
      </c>
      <c r="N1350" s="344">
        <f t="shared" si="208"/>
        <v>-49.383577597931122</v>
      </c>
      <c r="Q1350" s="323">
        <f t="shared" si="206"/>
        <v>1335.5553979405918</v>
      </c>
      <c r="R1350" s="287">
        <f t="shared" si="207"/>
        <v>-49.383577597931122</v>
      </c>
      <c r="T1350" s="293"/>
    </row>
    <row r="1351" spans="1:20" x14ac:dyDescent="0.25">
      <c r="A1351" s="273">
        <v>1334</v>
      </c>
      <c r="B1351" s="323">
        <f t="shared" si="209"/>
        <v>1423.7558146072583</v>
      </c>
      <c r="D1351" s="287">
        <f t="shared" si="200"/>
        <v>1336.489981273925</v>
      </c>
      <c r="F1351" s="273">
        <f t="shared" si="201"/>
        <v>3</v>
      </c>
      <c r="H1351" s="273">
        <f t="shared" si="202"/>
        <v>1080</v>
      </c>
      <c r="J1351" s="287">
        <f t="shared" si="203"/>
        <v>-49.639553978254796</v>
      </c>
      <c r="L1351" s="287">
        <f t="shared" si="204"/>
        <v>163.75581460725834</v>
      </c>
      <c r="M1351" s="344">
        <f t="shared" si="205"/>
        <v>76.489981273924968</v>
      </c>
      <c r="N1351" s="344">
        <f t="shared" si="208"/>
        <v>-49.639553978254796</v>
      </c>
      <c r="Q1351" s="323">
        <f t="shared" si="206"/>
        <v>1336.489981273925</v>
      </c>
      <c r="R1351" s="287">
        <f t="shared" si="207"/>
        <v>-49.639553978254796</v>
      </c>
      <c r="T1351" s="293"/>
    </row>
    <row r="1352" spans="1:20" x14ac:dyDescent="0.25">
      <c r="A1352" s="273">
        <v>1335</v>
      </c>
      <c r="B1352" s="323">
        <f t="shared" si="209"/>
        <v>1424.7558146072583</v>
      </c>
      <c r="D1352" s="287">
        <f t="shared" si="200"/>
        <v>1337.4245646072584</v>
      </c>
      <c r="F1352" s="273">
        <f t="shared" si="201"/>
        <v>3</v>
      </c>
      <c r="H1352" s="273">
        <f t="shared" si="202"/>
        <v>1080</v>
      </c>
      <c r="J1352" s="287">
        <f t="shared" si="203"/>
        <v>-49.880409669567477</v>
      </c>
      <c r="L1352" s="287">
        <f t="shared" si="204"/>
        <v>164.75581460725834</v>
      </c>
      <c r="M1352" s="344">
        <f t="shared" si="205"/>
        <v>77.42456460725839</v>
      </c>
      <c r="N1352" s="344">
        <f t="shared" si="208"/>
        <v>-49.880409669567477</v>
      </c>
      <c r="Q1352" s="323">
        <f t="shared" si="206"/>
        <v>1337.4245646072584</v>
      </c>
      <c r="R1352" s="287">
        <f t="shared" si="207"/>
        <v>-49.880409669567477</v>
      </c>
      <c r="T1352" s="293"/>
    </row>
    <row r="1353" spans="1:20" x14ac:dyDescent="0.25">
      <c r="A1353" s="273">
        <v>1336</v>
      </c>
      <c r="B1353" s="323">
        <f t="shared" si="209"/>
        <v>1425.7558146072583</v>
      </c>
      <c r="D1353" s="287">
        <f t="shared" si="200"/>
        <v>1338.3591479405916</v>
      </c>
      <c r="F1353" s="273">
        <f t="shared" si="201"/>
        <v>3</v>
      </c>
      <c r="H1353" s="273">
        <f t="shared" si="202"/>
        <v>1080</v>
      </c>
      <c r="J1353" s="287">
        <f t="shared" si="203"/>
        <v>-50.106071304892438</v>
      </c>
      <c r="L1353" s="287">
        <f t="shared" si="204"/>
        <v>165.75581460725834</v>
      </c>
      <c r="M1353" s="344">
        <f t="shared" si="205"/>
        <v>78.359147940591583</v>
      </c>
      <c r="N1353" s="344">
        <f t="shared" si="208"/>
        <v>-50.106071304892438</v>
      </c>
      <c r="Q1353" s="323">
        <f t="shared" si="206"/>
        <v>1338.3591479405916</v>
      </c>
      <c r="R1353" s="287">
        <f t="shared" si="207"/>
        <v>-50.106071304892438</v>
      </c>
      <c r="T1353" s="293"/>
    </row>
    <row r="1354" spans="1:20" x14ac:dyDescent="0.25">
      <c r="A1354" s="273">
        <v>1337</v>
      </c>
      <c r="B1354" s="323">
        <f t="shared" si="209"/>
        <v>1426.7558146072583</v>
      </c>
      <c r="D1354" s="287">
        <f t="shared" si="200"/>
        <v>1339.293731273925</v>
      </c>
      <c r="F1354" s="273">
        <f t="shared" si="201"/>
        <v>3</v>
      </c>
      <c r="H1354" s="273">
        <f t="shared" si="202"/>
        <v>1080</v>
      </c>
      <c r="J1354" s="287">
        <f t="shared" si="203"/>
        <v>-50.316470145509555</v>
      </c>
      <c r="L1354" s="287">
        <f t="shared" si="204"/>
        <v>166.75581460725834</v>
      </c>
      <c r="M1354" s="344">
        <f t="shared" si="205"/>
        <v>79.293731273925005</v>
      </c>
      <c r="N1354" s="344">
        <f t="shared" si="208"/>
        <v>-50.316470145509555</v>
      </c>
      <c r="Q1354" s="323">
        <f t="shared" si="206"/>
        <v>1339.293731273925</v>
      </c>
      <c r="R1354" s="287">
        <f t="shared" si="207"/>
        <v>-50.316470145509555</v>
      </c>
      <c r="T1354" s="293"/>
    </row>
    <row r="1355" spans="1:20" x14ac:dyDescent="0.25">
      <c r="A1355" s="273">
        <v>1338</v>
      </c>
      <c r="B1355" s="323">
        <f t="shared" si="209"/>
        <v>1427.7558146072583</v>
      </c>
      <c r="D1355" s="287">
        <f t="shared" si="200"/>
        <v>1340.2283146072584</v>
      </c>
      <c r="F1355" s="273">
        <f t="shared" si="201"/>
        <v>3</v>
      </c>
      <c r="H1355" s="273">
        <f t="shared" si="202"/>
        <v>1080</v>
      </c>
      <c r="J1355" s="287">
        <f t="shared" si="203"/>
        <v>-50.511542101893724</v>
      </c>
      <c r="L1355" s="287">
        <f t="shared" si="204"/>
        <v>167.75581460725834</v>
      </c>
      <c r="M1355" s="344">
        <f t="shared" si="205"/>
        <v>80.228314607258426</v>
      </c>
      <c r="N1355" s="344">
        <f t="shared" si="208"/>
        <v>-50.511542101893724</v>
      </c>
      <c r="Q1355" s="323">
        <f t="shared" si="206"/>
        <v>1340.2283146072584</v>
      </c>
      <c r="R1355" s="287">
        <f t="shared" si="207"/>
        <v>-50.511542101893724</v>
      </c>
      <c r="T1355" s="293"/>
    </row>
    <row r="1356" spans="1:20" x14ac:dyDescent="0.25">
      <c r="A1356" s="273">
        <v>1339</v>
      </c>
      <c r="B1356" s="323">
        <f t="shared" si="209"/>
        <v>1428.7558146072583</v>
      </c>
      <c r="D1356" s="287">
        <f t="shared" si="200"/>
        <v>1341.1628979405916</v>
      </c>
      <c r="F1356" s="273">
        <f t="shared" si="201"/>
        <v>3</v>
      </c>
      <c r="H1356" s="273">
        <f t="shared" si="202"/>
        <v>1080</v>
      </c>
      <c r="J1356" s="287">
        <f t="shared" si="203"/>
        <v>-50.691227753237349</v>
      </c>
      <c r="L1356" s="287">
        <f t="shared" si="204"/>
        <v>168.75581460725834</v>
      </c>
      <c r="M1356" s="344">
        <f t="shared" si="205"/>
        <v>81.16289794059162</v>
      </c>
      <c r="N1356" s="344">
        <f t="shared" si="208"/>
        <v>-50.691227753237349</v>
      </c>
      <c r="Q1356" s="323">
        <f t="shared" si="206"/>
        <v>1341.1628979405916</v>
      </c>
      <c r="R1356" s="287">
        <f t="shared" si="207"/>
        <v>-50.691227753237349</v>
      </c>
      <c r="T1356" s="293"/>
    </row>
    <row r="1357" spans="1:20" x14ac:dyDescent="0.25">
      <c r="A1357" s="273">
        <v>1340</v>
      </c>
      <c r="B1357" s="323">
        <f t="shared" si="209"/>
        <v>1429.7558146072583</v>
      </c>
      <c r="D1357" s="287">
        <f t="shared" si="200"/>
        <v>1342.097481273925</v>
      </c>
      <c r="F1357" s="273">
        <f t="shared" si="201"/>
        <v>3</v>
      </c>
      <c r="H1357" s="273">
        <f t="shared" si="202"/>
        <v>1080</v>
      </c>
      <c r="J1357" s="287">
        <f t="shared" si="203"/>
        <v>-50.855472365550433</v>
      </c>
      <c r="L1357" s="287">
        <f t="shared" si="204"/>
        <v>169.75581460725834</v>
      </c>
      <c r="M1357" s="344">
        <f t="shared" si="205"/>
        <v>82.097481273925041</v>
      </c>
      <c r="N1357" s="344">
        <f t="shared" si="208"/>
        <v>-50.855472365550433</v>
      </c>
      <c r="Q1357" s="323">
        <f t="shared" si="206"/>
        <v>1342.097481273925</v>
      </c>
      <c r="R1357" s="287">
        <f t="shared" si="207"/>
        <v>-50.855472365550433</v>
      </c>
      <c r="T1357" s="293"/>
    </row>
    <row r="1358" spans="1:20" x14ac:dyDescent="0.25">
      <c r="A1358" s="273">
        <v>1341</v>
      </c>
      <c r="B1358" s="323">
        <f t="shared" si="209"/>
        <v>1430.7558146072583</v>
      </c>
      <c r="D1358" s="287">
        <f t="shared" si="200"/>
        <v>1343.0320646072582</v>
      </c>
      <c r="F1358" s="273">
        <f t="shared" si="201"/>
        <v>3</v>
      </c>
      <c r="H1358" s="273">
        <f t="shared" si="202"/>
        <v>1080</v>
      </c>
      <c r="J1358" s="287">
        <f t="shared" si="203"/>
        <v>-51.004225908332913</v>
      </c>
      <c r="L1358" s="287">
        <f t="shared" si="204"/>
        <v>170.75581460725834</v>
      </c>
      <c r="M1358" s="344">
        <f t="shared" si="205"/>
        <v>83.032064607258235</v>
      </c>
      <c r="N1358" s="344">
        <f t="shared" si="208"/>
        <v>-51.004225908332913</v>
      </c>
      <c r="Q1358" s="323">
        <f t="shared" si="206"/>
        <v>1343.0320646072582</v>
      </c>
      <c r="R1358" s="287">
        <f t="shared" si="207"/>
        <v>-51.004225908332913</v>
      </c>
      <c r="T1358" s="293"/>
    </row>
    <row r="1359" spans="1:20" x14ac:dyDescent="0.25">
      <c r="A1359" s="273">
        <v>1342</v>
      </c>
      <c r="B1359" s="323">
        <f t="shared" si="209"/>
        <v>1431.7558146072583</v>
      </c>
      <c r="D1359" s="287">
        <f t="shared" si="200"/>
        <v>1343.9666479405917</v>
      </c>
      <c r="F1359" s="273">
        <f t="shared" si="201"/>
        <v>3</v>
      </c>
      <c r="H1359" s="273">
        <f t="shared" si="202"/>
        <v>1080</v>
      </c>
      <c r="J1359" s="287">
        <f t="shared" si="203"/>
        <v>-51.13744306981468</v>
      </c>
      <c r="L1359" s="287">
        <f t="shared" si="204"/>
        <v>171.75581460725834</v>
      </c>
      <c r="M1359" s="344">
        <f t="shared" si="205"/>
        <v>83.966647940591656</v>
      </c>
      <c r="N1359" s="344">
        <f t="shared" si="208"/>
        <v>-51.13744306981468</v>
      </c>
      <c r="Q1359" s="323">
        <f t="shared" si="206"/>
        <v>1343.9666479405917</v>
      </c>
      <c r="R1359" s="287">
        <f t="shared" si="207"/>
        <v>-51.13744306981468</v>
      </c>
      <c r="T1359" s="293"/>
    </row>
    <row r="1360" spans="1:20" x14ac:dyDescent="0.25">
      <c r="A1360" s="273">
        <v>1343</v>
      </c>
      <c r="B1360" s="323">
        <f t="shared" si="209"/>
        <v>1432.7558146072583</v>
      </c>
      <c r="D1360" s="287">
        <f t="shared" si="200"/>
        <v>1344.9012312739251</v>
      </c>
      <c r="F1360" s="273">
        <f t="shared" si="201"/>
        <v>3</v>
      </c>
      <c r="H1360" s="273">
        <f t="shared" si="202"/>
        <v>1080</v>
      </c>
      <c r="J1360" s="287">
        <f t="shared" si="203"/>
        <v>-51.255083270757879</v>
      </c>
      <c r="L1360" s="287">
        <f t="shared" si="204"/>
        <v>172.75581460725834</v>
      </c>
      <c r="M1360" s="344">
        <f t="shared" si="205"/>
        <v>84.901231273925077</v>
      </c>
      <c r="N1360" s="344">
        <f t="shared" si="208"/>
        <v>-51.255083270757879</v>
      </c>
      <c r="Q1360" s="323">
        <f t="shared" si="206"/>
        <v>1344.9012312739251</v>
      </c>
      <c r="R1360" s="287">
        <f t="shared" si="207"/>
        <v>-51.255083270757879</v>
      </c>
      <c r="T1360" s="293"/>
    </row>
    <row r="1361" spans="1:20" x14ac:dyDescent="0.25">
      <c r="A1361" s="273">
        <v>1344</v>
      </c>
      <c r="B1361" s="323">
        <f t="shared" si="209"/>
        <v>1433.7558146072583</v>
      </c>
      <c r="D1361" s="287">
        <f t="shared" ref="D1361:D1424" si="210">B1361-A1361/360*$E$11</f>
        <v>1345.8358146072583</v>
      </c>
      <c r="F1361" s="273">
        <f t="shared" ref="F1361:F1424" si="211">INT(B1361/360)</f>
        <v>3</v>
      </c>
      <c r="H1361" s="273">
        <f t="shared" ref="H1361:H1424" si="212">F1361*360</f>
        <v>1080</v>
      </c>
      <c r="J1361" s="287">
        <f t="shared" ref="J1361:J1424" si="213">SIN(RADIANS(A1361))*$E$7</f>
        <v>-51.357110676817641</v>
      </c>
      <c r="L1361" s="287">
        <f t="shared" ref="L1361:L1424" si="214">B1361-H1361-180</f>
        <v>173.75581460725834</v>
      </c>
      <c r="M1361" s="344">
        <f t="shared" ref="M1361:M1424" si="215">D1361-INT(D1361/360)*360-180</f>
        <v>85.835814607258271</v>
      </c>
      <c r="N1361" s="344">
        <f t="shared" si="208"/>
        <v>-51.357110676817641</v>
      </c>
      <c r="Q1361" s="323">
        <f t="shared" ref="Q1361:Q1424" si="216">D1361</f>
        <v>1345.8358146072583</v>
      </c>
      <c r="R1361" s="287">
        <f t="shared" ref="R1361:R1424" si="217">N1361</f>
        <v>-51.357110676817641</v>
      </c>
      <c r="T1361" s="293"/>
    </row>
    <row r="1362" spans="1:20" x14ac:dyDescent="0.25">
      <c r="A1362" s="273">
        <v>1345</v>
      </c>
      <c r="B1362" s="323">
        <f t="shared" si="209"/>
        <v>1434.7558146072583</v>
      </c>
      <c r="D1362" s="287">
        <f t="shared" si="210"/>
        <v>1346.7703979405917</v>
      </c>
      <c r="F1362" s="273">
        <f t="shared" si="211"/>
        <v>3</v>
      </c>
      <c r="H1362" s="273">
        <f t="shared" si="212"/>
        <v>1080</v>
      </c>
      <c r="J1362" s="287">
        <f t="shared" si="213"/>
        <v>-51.443494209457732</v>
      </c>
      <c r="L1362" s="287">
        <f t="shared" si="214"/>
        <v>174.75581460725834</v>
      </c>
      <c r="M1362" s="344">
        <f t="shared" si="215"/>
        <v>86.770397940591693</v>
      </c>
      <c r="N1362" s="344">
        <f t="shared" ref="N1362:N1425" si="218">J1362</f>
        <v>-51.443494209457732</v>
      </c>
      <c r="Q1362" s="323">
        <f t="shared" si="216"/>
        <v>1346.7703979405917</v>
      </c>
      <c r="R1362" s="287">
        <f t="shared" si="217"/>
        <v>-51.443494209457732</v>
      </c>
      <c r="T1362" s="293"/>
    </row>
    <row r="1363" spans="1:20" x14ac:dyDescent="0.25">
      <c r="A1363" s="273">
        <v>1346</v>
      </c>
      <c r="B1363" s="323">
        <f t="shared" ref="B1363:B1426" si="219">$B$17+A1363</f>
        <v>1435.7558146072583</v>
      </c>
      <c r="D1363" s="287">
        <f t="shared" si="210"/>
        <v>1347.7049812739251</v>
      </c>
      <c r="F1363" s="273">
        <f t="shared" si="211"/>
        <v>3</v>
      </c>
      <c r="H1363" s="273">
        <f t="shared" si="212"/>
        <v>1080</v>
      </c>
      <c r="J1363" s="287">
        <f t="shared" si="213"/>
        <v>-51.514207555417315</v>
      </c>
      <c r="L1363" s="287">
        <f t="shared" si="214"/>
        <v>175.75581460725834</v>
      </c>
      <c r="M1363" s="344">
        <f t="shared" si="215"/>
        <v>87.704981273925114</v>
      </c>
      <c r="N1363" s="344">
        <f t="shared" si="218"/>
        <v>-51.514207555417315</v>
      </c>
      <c r="Q1363" s="323">
        <f t="shared" si="216"/>
        <v>1347.7049812739251</v>
      </c>
      <c r="R1363" s="287">
        <f t="shared" si="217"/>
        <v>-51.514207555417315</v>
      </c>
      <c r="T1363" s="293"/>
    </row>
    <row r="1364" spans="1:20" x14ac:dyDescent="0.25">
      <c r="A1364" s="273">
        <v>1347</v>
      </c>
      <c r="B1364" s="323">
        <f t="shared" si="219"/>
        <v>1436.7558146072583</v>
      </c>
      <c r="D1364" s="287">
        <f t="shared" si="210"/>
        <v>1348.6395646072583</v>
      </c>
      <c r="F1364" s="273">
        <f t="shared" si="211"/>
        <v>3</v>
      </c>
      <c r="H1364" s="273">
        <f t="shared" si="212"/>
        <v>1080</v>
      </c>
      <c r="J1364" s="287">
        <f t="shared" si="213"/>
        <v>-51.569229174726196</v>
      </c>
      <c r="L1364" s="287">
        <f t="shared" si="214"/>
        <v>176.75581460725834</v>
      </c>
      <c r="M1364" s="344">
        <f t="shared" si="215"/>
        <v>88.639564607258308</v>
      </c>
      <c r="N1364" s="344">
        <f t="shared" si="218"/>
        <v>-51.569229174726196</v>
      </c>
      <c r="Q1364" s="323">
        <f t="shared" si="216"/>
        <v>1348.6395646072583</v>
      </c>
      <c r="R1364" s="287">
        <f t="shared" si="217"/>
        <v>-51.569229174726196</v>
      </c>
      <c r="T1364" s="293"/>
    </row>
    <row r="1365" spans="1:20" x14ac:dyDescent="0.25">
      <c r="A1365" s="273">
        <v>1348</v>
      </c>
      <c r="B1365" s="323">
        <f t="shared" si="219"/>
        <v>1437.7558146072583</v>
      </c>
      <c r="D1365" s="287">
        <f t="shared" si="210"/>
        <v>1349.5741479405917</v>
      </c>
      <c r="F1365" s="273">
        <f t="shared" si="211"/>
        <v>3</v>
      </c>
      <c r="H1365" s="273">
        <f t="shared" si="212"/>
        <v>1080</v>
      </c>
      <c r="J1365" s="287">
        <f t="shared" si="213"/>
        <v>-51.608542307266106</v>
      </c>
      <c r="L1365" s="287">
        <f t="shared" si="214"/>
        <v>177.75581460725834</v>
      </c>
      <c r="M1365" s="344">
        <f t="shared" si="215"/>
        <v>89.574147940591729</v>
      </c>
      <c r="N1365" s="344">
        <f t="shared" si="218"/>
        <v>-51.608542307266106</v>
      </c>
      <c r="Q1365" s="323">
        <f t="shared" si="216"/>
        <v>1349.5741479405917</v>
      </c>
      <c r="R1365" s="287">
        <f t="shared" si="217"/>
        <v>-51.608542307266106</v>
      </c>
      <c r="T1365" s="293"/>
    </row>
    <row r="1366" spans="1:20" x14ac:dyDescent="0.25">
      <c r="A1366" s="273">
        <v>1349</v>
      </c>
      <c r="B1366" s="323">
        <f t="shared" si="219"/>
        <v>1438.7558146072583</v>
      </c>
      <c r="D1366" s="287">
        <f t="shared" si="210"/>
        <v>1350.5087312739249</v>
      </c>
      <c r="F1366" s="273">
        <f t="shared" si="211"/>
        <v>3</v>
      </c>
      <c r="H1366" s="273">
        <f t="shared" si="212"/>
        <v>1080</v>
      </c>
      <c r="J1366" s="287">
        <f t="shared" si="213"/>
        <v>-51.632134977876042</v>
      </c>
      <c r="L1366" s="287">
        <f t="shared" si="214"/>
        <v>178.75581460725834</v>
      </c>
      <c r="M1366" s="344">
        <f t="shared" si="215"/>
        <v>90.508731273924923</v>
      </c>
      <c r="N1366" s="344">
        <f t="shared" si="218"/>
        <v>-51.632134977876042</v>
      </c>
      <c r="Q1366" s="323">
        <f t="shared" si="216"/>
        <v>1350.5087312739249</v>
      </c>
      <c r="R1366" s="287">
        <f t="shared" si="217"/>
        <v>-51.632134977876042</v>
      </c>
      <c r="T1366" s="293"/>
    </row>
    <row r="1367" spans="1:20" x14ac:dyDescent="0.25">
      <c r="A1367" s="273">
        <v>1350</v>
      </c>
      <c r="B1367" s="323">
        <f t="shared" si="219"/>
        <v>1439.7558146072583</v>
      </c>
      <c r="D1367" s="287">
        <f t="shared" si="210"/>
        <v>1351.4433146072583</v>
      </c>
      <c r="F1367" s="273">
        <f t="shared" si="211"/>
        <v>3</v>
      </c>
      <c r="H1367" s="273">
        <f t="shared" si="212"/>
        <v>1080</v>
      </c>
      <c r="J1367" s="287">
        <f t="shared" si="213"/>
        <v>-51.64</v>
      </c>
      <c r="L1367" s="287">
        <f t="shared" si="214"/>
        <v>179.75581460725834</v>
      </c>
      <c r="M1367" s="344">
        <f t="shared" si="215"/>
        <v>91.443314607258344</v>
      </c>
      <c r="N1367" s="344">
        <f t="shared" si="218"/>
        <v>-51.64</v>
      </c>
      <c r="Q1367" s="323">
        <f t="shared" si="216"/>
        <v>1351.4433146072583</v>
      </c>
      <c r="R1367" s="287">
        <f t="shared" si="217"/>
        <v>-51.64</v>
      </c>
      <c r="T1367" s="293"/>
    </row>
    <row r="1368" spans="1:20" x14ac:dyDescent="0.25">
      <c r="A1368" s="273">
        <v>1351</v>
      </c>
      <c r="B1368" s="323">
        <f t="shared" si="219"/>
        <v>1440.7558146072583</v>
      </c>
      <c r="D1368" s="287">
        <f t="shared" si="210"/>
        <v>1352.3778979405918</v>
      </c>
      <c r="F1368" s="273">
        <f t="shared" si="211"/>
        <v>4</v>
      </c>
      <c r="H1368" s="273">
        <f t="shared" si="212"/>
        <v>1440</v>
      </c>
      <c r="J1368" s="287">
        <f t="shared" si="213"/>
        <v>-51.632134977876049</v>
      </c>
      <c r="L1368" s="287">
        <f t="shared" si="214"/>
        <v>-179.24418539274166</v>
      </c>
      <c r="M1368" s="344">
        <f t="shared" si="215"/>
        <v>92.377897940591765</v>
      </c>
      <c r="N1368" s="344">
        <f t="shared" si="218"/>
        <v>-51.632134977876049</v>
      </c>
      <c r="Q1368" s="323">
        <f t="shared" si="216"/>
        <v>1352.3778979405918</v>
      </c>
      <c r="R1368" s="287">
        <f t="shared" si="217"/>
        <v>-51.632134977876049</v>
      </c>
      <c r="T1368" s="293"/>
    </row>
    <row r="1369" spans="1:20" x14ac:dyDescent="0.25">
      <c r="A1369" s="273">
        <v>1352</v>
      </c>
      <c r="B1369" s="323">
        <f t="shared" si="219"/>
        <v>1441.7558146072583</v>
      </c>
      <c r="D1369" s="287">
        <f t="shared" si="210"/>
        <v>1353.312481273925</v>
      </c>
      <c r="F1369" s="273">
        <f t="shared" si="211"/>
        <v>4</v>
      </c>
      <c r="H1369" s="273">
        <f t="shared" si="212"/>
        <v>1440</v>
      </c>
      <c r="J1369" s="287">
        <f t="shared" si="213"/>
        <v>-51.608542307266106</v>
      </c>
      <c r="L1369" s="287">
        <f t="shared" si="214"/>
        <v>-178.24418539274166</v>
      </c>
      <c r="M1369" s="344">
        <f t="shared" si="215"/>
        <v>93.312481273924959</v>
      </c>
      <c r="N1369" s="344">
        <f t="shared" si="218"/>
        <v>-51.608542307266106</v>
      </c>
      <c r="Q1369" s="323">
        <f t="shared" si="216"/>
        <v>1353.312481273925</v>
      </c>
      <c r="R1369" s="287">
        <f t="shared" si="217"/>
        <v>-51.608542307266106</v>
      </c>
      <c r="T1369" s="293"/>
    </row>
    <row r="1370" spans="1:20" x14ac:dyDescent="0.25">
      <c r="A1370" s="273">
        <v>1353</v>
      </c>
      <c r="B1370" s="323">
        <f t="shared" si="219"/>
        <v>1442.7558146072583</v>
      </c>
      <c r="D1370" s="287">
        <f t="shared" si="210"/>
        <v>1354.2470646072584</v>
      </c>
      <c r="F1370" s="273">
        <f t="shared" si="211"/>
        <v>4</v>
      </c>
      <c r="H1370" s="273">
        <f t="shared" si="212"/>
        <v>1440</v>
      </c>
      <c r="J1370" s="287">
        <f t="shared" si="213"/>
        <v>-51.569229174726196</v>
      </c>
      <c r="L1370" s="287">
        <f t="shared" si="214"/>
        <v>-177.24418539274166</v>
      </c>
      <c r="M1370" s="344">
        <f t="shared" si="215"/>
        <v>94.24706460725838</v>
      </c>
      <c r="N1370" s="344">
        <f t="shared" si="218"/>
        <v>-51.569229174726196</v>
      </c>
      <c r="Q1370" s="323">
        <f t="shared" si="216"/>
        <v>1354.2470646072584</v>
      </c>
      <c r="R1370" s="287">
        <f t="shared" si="217"/>
        <v>-51.569229174726196</v>
      </c>
      <c r="T1370" s="293"/>
    </row>
    <row r="1371" spans="1:20" x14ac:dyDescent="0.25">
      <c r="A1371" s="273">
        <v>1354</v>
      </c>
      <c r="B1371" s="323">
        <f t="shared" si="219"/>
        <v>1443.7558146072583</v>
      </c>
      <c r="D1371" s="287">
        <f t="shared" si="210"/>
        <v>1355.1816479405916</v>
      </c>
      <c r="F1371" s="273">
        <f t="shared" si="211"/>
        <v>4</v>
      </c>
      <c r="H1371" s="273">
        <f t="shared" si="212"/>
        <v>1440</v>
      </c>
      <c r="J1371" s="287">
        <f t="shared" si="213"/>
        <v>-51.514207555417322</v>
      </c>
      <c r="L1371" s="287">
        <f t="shared" si="214"/>
        <v>-176.24418539274166</v>
      </c>
      <c r="M1371" s="344">
        <f t="shared" si="215"/>
        <v>95.181647940591574</v>
      </c>
      <c r="N1371" s="344">
        <f t="shared" si="218"/>
        <v>-51.514207555417322</v>
      </c>
      <c r="Q1371" s="323">
        <f t="shared" si="216"/>
        <v>1355.1816479405916</v>
      </c>
      <c r="R1371" s="287">
        <f t="shared" si="217"/>
        <v>-51.514207555417322</v>
      </c>
      <c r="T1371" s="293"/>
    </row>
    <row r="1372" spans="1:20" x14ac:dyDescent="0.25">
      <c r="A1372" s="273">
        <v>1355</v>
      </c>
      <c r="B1372" s="323">
        <f t="shared" si="219"/>
        <v>1444.7558146072583</v>
      </c>
      <c r="D1372" s="287">
        <f t="shared" si="210"/>
        <v>1356.116231273925</v>
      </c>
      <c r="F1372" s="273">
        <f t="shared" si="211"/>
        <v>4</v>
      </c>
      <c r="H1372" s="273">
        <f t="shared" si="212"/>
        <v>1440</v>
      </c>
      <c r="J1372" s="287">
        <f t="shared" si="213"/>
        <v>-51.443494209457747</v>
      </c>
      <c r="L1372" s="287">
        <f t="shared" si="214"/>
        <v>-175.24418539274166</v>
      </c>
      <c r="M1372" s="344">
        <f t="shared" si="215"/>
        <v>96.116231273924996</v>
      </c>
      <c r="N1372" s="344">
        <f t="shared" si="218"/>
        <v>-51.443494209457747</v>
      </c>
      <c r="Q1372" s="323">
        <f t="shared" si="216"/>
        <v>1356.116231273925</v>
      </c>
      <c r="R1372" s="287">
        <f t="shared" si="217"/>
        <v>-51.443494209457747</v>
      </c>
      <c r="T1372" s="293"/>
    </row>
    <row r="1373" spans="1:20" x14ac:dyDescent="0.25">
      <c r="A1373" s="273">
        <v>1356</v>
      </c>
      <c r="B1373" s="323">
        <f t="shared" si="219"/>
        <v>1445.7558146072583</v>
      </c>
      <c r="D1373" s="287">
        <f t="shared" si="210"/>
        <v>1357.0508146072584</v>
      </c>
      <c r="F1373" s="273">
        <f t="shared" si="211"/>
        <v>4</v>
      </c>
      <c r="H1373" s="273">
        <f t="shared" si="212"/>
        <v>1440</v>
      </c>
      <c r="J1373" s="287">
        <f t="shared" si="213"/>
        <v>-51.357110676817648</v>
      </c>
      <c r="L1373" s="287">
        <f t="shared" si="214"/>
        <v>-174.24418539274166</v>
      </c>
      <c r="M1373" s="344">
        <f t="shared" si="215"/>
        <v>97.050814607258417</v>
      </c>
      <c r="N1373" s="344">
        <f t="shared" si="218"/>
        <v>-51.357110676817648</v>
      </c>
      <c r="Q1373" s="323">
        <f t="shared" si="216"/>
        <v>1357.0508146072584</v>
      </c>
      <c r="R1373" s="287">
        <f t="shared" si="217"/>
        <v>-51.357110676817648</v>
      </c>
      <c r="T1373" s="293"/>
    </row>
    <row r="1374" spans="1:20" x14ac:dyDescent="0.25">
      <c r="A1374" s="273">
        <v>1357</v>
      </c>
      <c r="B1374" s="323">
        <f t="shared" si="219"/>
        <v>1446.7558146072583</v>
      </c>
      <c r="D1374" s="287">
        <f t="shared" si="210"/>
        <v>1357.9853979405916</v>
      </c>
      <c r="F1374" s="273">
        <f t="shared" si="211"/>
        <v>4</v>
      </c>
      <c r="H1374" s="273">
        <f t="shared" si="212"/>
        <v>1440</v>
      </c>
      <c r="J1374" s="287">
        <f t="shared" si="213"/>
        <v>-51.255083270757865</v>
      </c>
      <c r="L1374" s="287">
        <f t="shared" si="214"/>
        <v>-173.24418539274166</v>
      </c>
      <c r="M1374" s="344">
        <f t="shared" si="215"/>
        <v>97.985397940591611</v>
      </c>
      <c r="N1374" s="344">
        <f t="shared" si="218"/>
        <v>-51.255083270757865</v>
      </c>
      <c r="Q1374" s="323">
        <f t="shared" si="216"/>
        <v>1357.9853979405916</v>
      </c>
      <c r="R1374" s="287">
        <f t="shared" si="217"/>
        <v>-51.255083270757865</v>
      </c>
      <c r="T1374" s="293"/>
    </row>
    <row r="1375" spans="1:20" x14ac:dyDescent="0.25">
      <c r="A1375" s="273">
        <v>1358</v>
      </c>
      <c r="B1375" s="323">
        <f t="shared" si="219"/>
        <v>1447.7558146072583</v>
      </c>
      <c r="D1375" s="287">
        <f t="shared" si="210"/>
        <v>1358.919981273925</v>
      </c>
      <c r="F1375" s="273">
        <f t="shared" si="211"/>
        <v>4</v>
      </c>
      <c r="H1375" s="273">
        <f t="shared" si="212"/>
        <v>1440</v>
      </c>
      <c r="J1375" s="287">
        <f t="shared" si="213"/>
        <v>-51.137443069814694</v>
      </c>
      <c r="L1375" s="287">
        <f t="shared" si="214"/>
        <v>-172.24418539274166</v>
      </c>
      <c r="M1375" s="344">
        <f t="shared" si="215"/>
        <v>98.919981273925032</v>
      </c>
      <c r="N1375" s="344">
        <f t="shared" si="218"/>
        <v>-51.137443069814694</v>
      </c>
      <c r="Q1375" s="323">
        <f t="shared" si="216"/>
        <v>1358.919981273925</v>
      </c>
      <c r="R1375" s="287">
        <f t="shared" si="217"/>
        <v>-51.137443069814694</v>
      </c>
      <c r="T1375" s="293"/>
    </row>
    <row r="1376" spans="1:20" x14ac:dyDescent="0.25">
      <c r="A1376" s="273">
        <v>1359</v>
      </c>
      <c r="B1376" s="323">
        <f t="shared" si="219"/>
        <v>1448.7558146072583</v>
      </c>
      <c r="D1376" s="287">
        <f t="shared" si="210"/>
        <v>1359.8545646072585</v>
      </c>
      <c r="F1376" s="273">
        <f t="shared" si="211"/>
        <v>4</v>
      </c>
      <c r="H1376" s="273">
        <f t="shared" si="212"/>
        <v>1440</v>
      </c>
      <c r="J1376" s="287">
        <f t="shared" si="213"/>
        <v>-51.004225908332927</v>
      </c>
      <c r="L1376" s="287">
        <f t="shared" si="214"/>
        <v>-171.24418539274166</v>
      </c>
      <c r="M1376" s="344">
        <f t="shared" si="215"/>
        <v>99.854564607258453</v>
      </c>
      <c r="N1376" s="344">
        <f t="shared" si="218"/>
        <v>-51.004225908332927</v>
      </c>
      <c r="Q1376" s="323">
        <f t="shared" si="216"/>
        <v>1359.8545646072585</v>
      </c>
      <c r="R1376" s="287">
        <f t="shared" si="217"/>
        <v>-51.004225908332927</v>
      </c>
      <c r="T1376" s="293"/>
    </row>
    <row r="1377" spans="1:20" x14ac:dyDescent="0.25">
      <c r="A1377" s="273">
        <v>1360</v>
      </c>
      <c r="B1377" s="323">
        <f t="shared" si="219"/>
        <v>1449.7558146072583</v>
      </c>
      <c r="D1377" s="287">
        <f t="shared" si="210"/>
        <v>1360.7891479405916</v>
      </c>
      <c r="F1377" s="273">
        <f t="shared" si="211"/>
        <v>4</v>
      </c>
      <c r="H1377" s="273">
        <f t="shared" si="212"/>
        <v>1440</v>
      </c>
      <c r="J1377" s="287">
        <f t="shared" si="213"/>
        <v>-50.855472365550419</v>
      </c>
      <c r="L1377" s="287">
        <f t="shared" si="214"/>
        <v>-170.24418539274166</v>
      </c>
      <c r="M1377" s="344">
        <f t="shared" si="215"/>
        <v>100.78914794059165</v>
      </c>
      <c r="N1377" s="344">
        <f t="shared" si="218"/>
        <v>-50.855472365550419</v>
      </c>
      <c r="Q1377" s="323">
        <f t="shared" si="216"/>
        <v>1360.7891479405916</v>
      </c>
      <c r="R1377" s="287">
        <f t="shared" si="217"/>
        <v>-50.855472365550419</v>
      </c>
      <c r="T1377" s="293"/>
    </row>
    <row r="1378" spans="1:20" x14ac:dyDescent="0.25">
      <c r="A1378" s="273">
        <v>1361</v>
      </c>
      <c r="B1378" s="323">
        <f t="shared" si="219"/>
        <v>1450.7558146072583</v>
      </c>
      <c r="D1378" s="287">
        <f t="shared" si="210"/>
        <v>1361.7237312739251</v>
      </c>
      <c r="F1378" s="273">
        <f t="shared" si="211"/>
        <v>4</v>
      </c>
      <c r="H1378" s="273">
        <f t="shared" si="212"/>
        <v>1440</v>
      </c>
      <c r="J1378" s="287">
        <f t="shared" si="213"/>
        <v>-50.691227753237371</v>
      </c>
      <c r="L1378" s="287">
        <f t="shared" si="214"/>
        <v>-169.24418539274166</v>
      </c>
      <c r="M1378" s="344">
        <f t="shared" si="215"/>
        <v>101.72373127392507</v>
      </c>
      <c r="N1378" s="344">
        <f t="shared" si="218"/>
        <v>-50.691227753237371</v>
      </c>
      <c r="Q1378" s="323">
        <f t="shared" si="216"/>
        <v>1361.7237312739251</v>
      </c>
      <c r="R1378" s="287">
        <f t="shared" si="217"/>
        <v>-50.691227753237371</v>
      </c>
      <c r="T1378" s="293"/>
    </row>
    <row r="1379" spans="1:20" x14ac:dyDescent="0.25">
      <c r="A1379" s="273">
        <v>1362</v>
      </c>
      <c r="B1379" s="323">
        <f t="shared" si="219"/>
        <v>1451.7558146072583</v>
      </c>
      <c r="D1379" s="287">
        <f t="shared" si="210"/>
        <v>1362.6583146072583</v>
      </c>
      <c r="F1379" s="273">
        <f t="shared" si="211"/>
        <v>4</v>
      </c>
      <c r="H1379" s="273">
        <f t="shared" si="212"/>
        <v>1440</v>
      </c>
      <c r="J1379" s="287">
        <f t="shared" si="213"/>
        <v>-50.511542101893738</v>
      </c>
      <c r="L1379" s="287">
        <f t="shared" si="214"/>
        <v>-168.24418539274166</v>
      </c>
      <c r="M1379" s="344">
        <f t="shared" si="215"/>
        <v>102.65831460725826</v>
      </c>
      <c r="N1379" s="344">
        <f t="shared" si="218"/>
        <v>-50.511542101893738</v>
      </c>
      <c r="Q1379" s="323">
        <f t="shared" si="216"/>
        <v>1362.6583146072583</v>
      </c>
      <c r="R1379" s="287">
        <f t="shared" si="217"/>
        <v>-50.511542101893738</v>
      </c>
      <c r="T1379" s="293"/>
    </row>
    <row r="1380" spans="1:20" x14ac:dyDescent="0.25">
      <c r="A1380" s="273">
        <v>1363</v>
      </c>
      <c r="B1380" s="323">
        <f t="shared" si="219"/>
        <v>1452.7558146072583</v>
      </c>
      <c r="D1380" s="287">
        <f t="shared" si="210"/>
        <v>1363.5928979405917</v>
      </c>
      <c r="F1380" s="273">
        <f t="shared" si="211"/>
        <v>4</v>
      </c>
      <c r="H1380" s="273">
        <f t="shared" si="212"/>
        <v>1440</v>
      </c>
      <c r="J1380" s="287">
        <f t="shared" si="213"/>
        <v>-50.316470145509534</v>
      </c>
      <c r="L1380" s="287">
        <f t="shared" si="214"/>
        <v>-167.24418539274166</v>
      </c>
      <c r="M1380" s="344">
        <f t="shared" si="215"/>
        <v>103.59289794059168</v>
      </c>
      <c r="N1380" s="344">
        <f t="shared" si="218"/>
        <v>-50.316470145509534</v>
      </c>
      <c r="Q1380" s="323">
        <f t="shared" si="216"/>
        <v>1363.5928979405917</v>
      </c>
      <c r="R1380" s="287">
        <f t="shared" si="217"/>
        <v>-50.316470145509534</v>
      </c>
      <c r="T1380" s="293"/>
    </row>
    <row r="1381" spans="1:20" x14ac:dyDescent="0.25">
      <c r="A1381" s="273">
        <v>1364</v>
      </c>
      <c r="B1381" s="323">
        <f t="shared" si="219"/>
        <v>1453.7558146072583</v>
      </c>
      <c r="D1381" s="287">
        <f t="shared" si="210"/>
        <v>1364.5274812739251</v>
      </c>
      <c r="F1381" s="273">
        <f t="shared" si="211"/>
        <v>4</v>
      </c>
      <c r="H1381" s="273">
        <f t="shared" si="212"/>
        <v>1440</v>
      </c>
      <c r="J1381" s="287">
        <f t="shared" si="213"/>
        <v>-50.10607130489246</v>
      </c>
      <c r="L1381" s="287">
        <f t="shared" si="214"/>
        <v>-166.24418539274166</v>
      </c>
      <c r="M1381" s="344">
        <f t="shared" si="215"/>
        <v>104.5274812739251</v>
      </c>
      <c r="N1381" s="344">
        <f t="shared" si="218"/>
        <v>-50.10607130489246</v>
      </c>
      <c r="Q1381" s="323">
        <f t="shared" si="216"/>
        <v>1364.5274812739251</v>
      </c>
      <c r="R1381" s="287">
        <f t="shared" si="217"/>
        <v>-50.10607130489246</v>
      </c>
      <c r="T1381" s="293"/>
    </row>
    <row r="1382" spans="1:20" x14ac:dyDescent="0.25">
      <c r="A1382" s="273">
        <v>1365</v>
      </c>
      <c r="B1382" s="323">
        <f t="shared" si="219"/>
        <v>1454.7558146072583</v>
      </c>
      <c r="D1382" s="287">
        <f t="shared" si="210"/>
        <v>1365.4620646072583</v>
      </c>
      <c r="F1382" s="273">
        <f t="shared" si="211"/>
        <v>4</v>
      </c>
      <c r="H1382" s="273">
        <f t="shared" si="212"/>
        <v>1440</v>
      </c>
      <c r="J1382" s="287">
        <f t="shared" si="213"/>
        <v>-49.880409669567506</v>
      </c>
      <c r="L1382" s="287">
        <f t="shared" si="214"/>
        <v>-165.24418539274166</v>
      </c>
      <c r="M1382" s="344">
        <f t="shared" si="215"/>
        <v>105.4620646072583</v>
      </c>
      <c r="N1382" s="344">
        <f t="shared" si="218"/>
        <v>-49.880409669567506</v>
      </c>
      <c r="Q1382" s="323">
        <f t="shared" si="216"/>
        <v>1365.4620646072583</v>
      </c>
      <c r="R1382" s="287">
        <f t="shared" si="217"/>
        <v>-49.880409669567506</v>
      </c>
      <c r="T1382" s="293"/>
    </row>
    <row r="1383" spans="1:20" x14ac:dyDescent="0.25">
      <c r="A1383" s="273">
        <v>1366</v>
      </c>
      <c r="B1383" s="323">
        <f t="shared" si="219"/>
        <v>1455.7558146072583</v>
      </c>
      <c r="D1383" s="287">
        <f t="shared" si="210"/>
        <v>1366.3966479405917</v>
      </c>
      <c r="F1383" s="273">
        <f t="shared" si="211"/>
        <v>4</v>
      </c>
      <c r="H1383" s="273">
        <f t="shared" si="212"/>
        <v>1440</v>
      </c>
      <c r="J1383" s="287">
        <f t="shared" si="213"/>
        <v>-49.639553978254774</v>
      </c>
      <c r="L1383" s="287">
        <f t="shared" si="214"/>
        <v>-164.24418539274166</v>
      </c>
      <c r="M1383" s="344">
        <f t="shared" si="215"/>
        <v>106.39664794059172</v>
      </c>
      <c r="N1383" s="344">
        <f t="shared" si="218"/>
        <v>-49.639553978254774</v>
      </c>
      <c r="Q1383" s="323">
        <f t="shared" si="216"/>
        <v>1366.3966479405917</v>
      </c>
      <c r="R1383" s="287">
        <f t="shared" si="217"/>
        <v>-49.639553978254774</v>
      </c>
      <c r="T1383" s="293"/>
    </row>
    <row r="1384" spans="1:20" x14ac:dyDescent="0.25">
      <c r="A1384" s="273">
        <v>1367</v>
      </c>
      <c r="B1384" s="323">
        <f t="shared" si="219"/>
        <v>1456.7558146072583</v>
      </c>
      <c r="D1384" s="287">
        <f t="shared" si="210"/>
        <v>1367.3312312739249</v>
      </c>
      <c r="F1384" s="273">
        <f t="shared" si="211"/>
        <v>4</v>
      </c>
      <c r="H1384" s="273">
        <f t="shared" si="212"/>
        <v>1440</v>
      </c>
      <c r="J1384" s="287">
        <f t="shared" si="213"/>
        <v>-49.383577597931151</v>
      </c>
      <c r="L1384" s="287">
        <f t="shared" si="214"/>
        <v>-163.24418539274166</v>
      </c>
      <c r="M1384" s="344">
        <f t="shared" si="215"/>
        <v>107.33123127392491</v>
      </c>
      <c r="N1384" s="344">
        <f t="shared" si="218"/>
        <v>-49.383577597931151</v>
      </c>
      <c r="Q1384" s="323">
        <f t="shared" si="216"/>
        <v>1367.3312312739249</v>
      </c>
      <c r="R1384" s="287">
        <f t="shared" si="217"/>
        <v>-49.383577597931151</v>
      </c>
      <c r="T1384" s="293"/>
    </row>
    <row r="1385" spans="1:20" x14ac:dyDescent="0.25">
      <c r="A1385" s="273">
        <v>1368</v>
      </c>
      <c r="B1385" s="323">
        <f t="shared" si="219"/>
        <v>1457.7558146072583</v>
      </c>
      <c r="D1385" s="287">
        <f t="shared" si="210"/>
        <v>1368.2658146072583</v>
      </c>
      <c r="F1385" s="273">
        <f t="shared" si="211"/>
        <v>4</v>
      </c>
      <c r="H1385" s="273">
        <f t="shared" si="212"/>
        <v>1440</v>
      </c>
      <c r="J1385" s="287">
        <f t="shared" si="213"/>
        <v>-49.112558501481743</v>
      </c>
      <c r="L1385" s="287">
        <f t="shared" si="214"/>
        <v>-162.24418539274166</v>
      </c>
      <c r="M1385" s="344">
        <f t="shared" si="215"/>
        <v>108.26581460725833</v>
      </c>
      <c r="N1385" s="344">
        <f t="shared" si="218"/>
        <v>-49.112558501481743</v>
      </c>
      <c r="Q1385" s="323">
        <f t="shared" si="216"/>
        <v>1368.2658146072583</v>
      </c>
      <c r="R1385" s="287">
        <f t="shared" si="217"/>
        <v>-49.112558501481743</v>
      </c>
      <c r="T1385" s="293"/>
    </row>
    <row r="1386" spans="1:20" x14ac:dyDescent="0.25">
      <c r="A1386" s="273">
        <v>1369</v>
      </c>
      <c r="B1386" s="323">
        <f t="shared" si="219"/>
        <v>1458.7558146072583</v>
      </c>
      <c r="D1386" s="287">
        <f t="shared" si="210"/>
        <v>1369.2003979405918</v>
      </c>
      <c r="F1386" s="273">
        <f t="shared" si="211"/>
        <v>4</v>
      </c>
      <c r="H1386" s="273">
        <f t="shared" si="212"/>
        <v>1440</v>
      </c>
      <c r="J1386" s="287">
        <f t="shared" si="213"/>
        <v>-48.826579243948757</v>
      </c>
      <c r="L1386" s="287">
        <f t="shared" si="214"/>
        <v>-161.24418539274166</v>
      </c>
      <c r="M1386" s="344">
        <f t="shared" si="215"/>
        <v>109.20039794059176</v>
      </c>
      <c r="N1386" s="344">
        <f t="shared" si="218"/>
        <v>-48.826579243948757</v>
      </c>
      <c r="Q1386" s="323">
        <f t="shared" si="216"/>
        <v>1369.2003979405918</v>
      </c>
      <c r="R1386" s="287">
        <f t="shared" si="217"/>
        <v>-48.826579243948757</v>
      </c>
      <c r="T1386" s="293"/>
    </row>
    <row r="1387" spans="1:20" x14ac:dyDescent="0.25">
      <c r="A1387" s="273">
        <v>1370</v>
      </c>
      <c r="B1387" s="323">
        <f t="shared" si="219"/>
        <v>1459.7558146072583</v>
      </c>
      <c r="D1387" s="287">
        <f t="shared" si="210"/>
        <v>1370.134981273925</v>
      </c>
      <c r="F1387" s="273">
        <f t="shared" si="211"/>
        <v>4</v>
      </c>
      <c r="H1387" s="273">
        <f t="shared" si="212"/>
        <v>1440</v>
      </c>
      <c r="J1387" s="287">
        <f t="shared" si="213"/>
        <v>-48.525726937384299</v>
      </c>
      <c r="L1387" s="287">
        <f t="shared" si="214"/>
        <v>-160.24418539274166</v>
      </c>
      <c r="M1387" s="344">
        <f t="shared" si="215"/>
        <v>110.13498127392495</v>
      </c>
      <c r="N1387" s="344">
        <f t="shared" si="218"/>
        <v>-48.525726937384299</v>
      </c>
      <c r="Q1387" s="323">
        <f t="shared" si="216"/>
        <v>1370.134981273925</v>
      </c>
      <c r="R1387" s="287">
        <f t="shared" si="217"/>
        <v>-48.525726937384299</v>
      </c>
      <c r="T1387" s="293"/>
    </row>
    <row r="1388" spans="1:20" x14ac:dyDescent="0.25">
      <c r="A1388" s="273">
        <v>1371</v>
      </c>
      <c r="B1388" s="323">
        <f t="shared" si="219"/>
        <v>1460.7558146072583</v>
      </c>
      <c r="D1388" s="287">
        <f t="shared" si="210"/>
        <v>1371.0695646072584</v>
      </c>
      <c r="F1388" s="273">
        <f t="shared" si="211"/>
        <v>4</v>
      </c>
      <c r="H1388" s="273">
        <f t="shared" si="212"/>
        <v>1440</v>
      </c>
      <c r="J1388" s="287">
        <f t="shared" si="213"/>
        <v>-48.210093224315507</v>
      </c>
      <c r="L1388" s="287">
        <f t="shared" si="214"/>
        <v>-159.24418539274166</v>
      </c>
      <c r="M1388" s="344">
        <f t="shared" si="215"/>
        <v>111.06956460725837</v>
      </c>
      <c r="N1388" s="344">
        <f t="shared" si="218"/>
        <v>-48.210093224315507</v>
      </c>
      <c r="Q1388" s="323">
        <f t="shared" si="216"/>
        <v>1371.0695646072584</v>
      </c>
      <c r="R1388" s="287">
        <f t="shared" si="217"/>
        <v>-48.210093224315507</v>
      </c>
      <c r="T1388" s="293"/>
    </row>
    <row r="1389" spans="1:20" x14ac:dyDescent="0.25">
      <c r="A1389" s="273">
        <v>1372</v>
      </c>
      <c r="B1389" s="323">
        <f t="shared" si="219"/>
        <v>1461.7558146072583</v>
      </c>
      <c r="D1389" s="287">
        <f t="shared" si="210"/>
        <v>1372.0041479405918</v>
      </c>
      <c r="F1389" s="273">
        <f t="shared" si="211"/>
        <v>4</v>
      </c>
      <c r="H1389" s="273">
        <f t="shared" si="212"/>
        <v>1440</v>
      </c>
      <c r="J1389" s="287">
        <f t="shared" si="213"/>
        <v>-47.879774249828941</v>
      </c>
      <c r="L1389" s="287">
        <f t="shared" si="214"/>
        <v>-158.24418539274166</v>
      </c>
      <c r="M1389" s="344">
        <f t="shared" si="215"/>
        <v>112.00414794059179</v>
      </c>
      <c r="N1389" s="344">
        <f t="shared" si="218"/>
        <v>-47.879774249828941</v>
      </c>
      <c r="Q1389" s="323">
        <f t="shared" si="216"/>
        <v>1372.0041479405918</v>
      </c>
      <c r="R1389" s="287">
        <f t="shared" si="217"/>
        <v>-47.879774249828941</v>
      </c>
      <c r="T1389" s="293"/>
    </row>
    <row r="1390" spans="1:20" x14ac:dyDescent="0.25">
      <c r="A1390" s="273">
        <v>1373</v>
      </c>
      <c r="B1390" s="323">
        <f t="shared" si="219"/>
        <v>1462.7558146072583</v>
      </c>
      <c r="D1390" s="287">
        <f t="shared" si="210"/>
        <v>1372.938731273925</v>
      </c>
      <c r="F1390" s="273">
        <f t="shared" si="211"/>
        <v>4</v>
      </c>
      <c r="H1390" s="273">
        <f t="shared" si="212"/>
        <v>1440</v>
      </c>
      <c r="J1390" s="287">
        <f t="shared" si="213"/>
        <v>-47.534870632284004</v>
      </c>
      <c r="L1390" s="287">
        <f t="shared" si="214"/>
        <v>-157.24418539274166</v>
      </c>
      <c r="M1390" s="344">
        <f t="shared" si="215"/>
        <v>112.93873127392499</v>
      </c>
      <c r="N1390" s="344">
        <f t="shared" si="218"/>
        <v>-47.534870632284004</v>
      </c>
      <c r="Q1390" s="323">
        <f t="shared" si="216"/>
        <v>1372.938731273925</v>
      </c>
      <c r="R1390" s="287">
        <f t="shared" si="217"/>
        <v>-47.534870632284004</v>
      </c>
      <c r="T1390" s="293"/>
    </row>
    <row r="1391" spans="1:20" x14ac:dyDescent="0.25">
      <c r="A1391" s="273">
        <v>1374</v>
      </c>
      <c r="B1391" s="323">
        <f t="shared" si="219"/>
        <v>1463.7558146072583</v>
      </c>
      <c r="D1391" s="287">
        <f t="shared" si="210"/>
        <v>1373.8733146072584</v>
      </c>
      <c r="F1391" s="273">
        <f t="shared" si="211"/>
        <v>4</v>
      </c>
      <c r="H1391" s="273">
        <f t="shared" si="212"/>
        <v>1440</v>
      </c>
      <c r="J1391" s="287">
        <f t="shared" si="213"/>
        <v>-47.175487432663921</v>
      </c>
      <c r="L1391" s="287">
        <f t="shared" si="214"/>
        <v>-156.24418539274166</v>
      </c>
      <c r="M1391" s="344">
        <f t="shared" si="215"/>
        <v>113.87331460725841</v>
      </c>
      <c r="N1391" s="344">
        <f t="shared" si="218"/>
        <v>-47.175487432663921</v>
      </c>
      <c r="Q1391" s="323">
        <f t="shared" si="216"/>
        <v>1373.8733146072584</v>
      </c>
      <c r="R1391" s="287">
        <f t="shared" si="217"/>
        <v>-47.175487432663921</v>
      </c>
      <c r="T1391" s="293"/>
    </row>
    <row r="1392" spans="1:20" x14ac:dyDescent="0.25">
      <c r="A1392" s="273">
        <v>1375</v>
      </c>
      <c r="B1392" s="323">
        <f t="shared" si="219"/>
        <v>1464.7558146072583</v>
      </c>
      <c r="D1392" s="287">
        <f t="shared" si="210"/>
        <v>1374.8078979405916</v>
      </c>
      <c r="F1392" s="273">
        <f t="shared" si="211"/>
        <v>4</v>
      </c>
      <c r="H1392" s="273">
        <f t="shared" si="212"/>
        <v>1440</v>
      </c>
      <c r="J1392" s="287">
        <f t="shared" si="213"/>
        <v>-46.80173412257264</v>
      </c>
      <c r="L1392" s="287">
        <f t="shared" si="214"/>
        <v>-155.24418539274166</v>
      </c>
      <c r="M1392" s="344">
        <f t="shared" si="215"/>
        <v>114.8078979405916</v>
      </c>
      <c r="N1392" s="344">
        <f t="shared" si="218"/>
        <v>-46.80173412257264</v>
      </c>
      <c r="Q1392" s="323">
        <f t="shared" si="216"/>
        <v>1374.8078979405916</v>
      </c>
      <c r="R1392" s="287">
        <f t="shared" si="217"/>
        <v>-46.80173412257264</v>
      </c>
      <c r="T1392" s="293"/>
    </row>
    <row r="1393" spans="1:20" x14ac:dyDescent="0.25">
      <c r="A1393" s="273">
        <v>1376</v>
      </c>
      <c r="B1393" s="323">
        <f t="shared" si="219"/>
        <v>1465.7558146072583</v>
      </c>
      <c r="D1393" s="287">
        <f t="shared" si="210"/>
        <v>1375.742481273925</v>
      </c>
      <c r="F1393" s="273">
        <f t="shared" si="211"/>
        <v>4</v>
      </c>
      <c r="H1393" s="273">
        <f t="shared" si="212"/>
        <v>1440</v>
      </c>
      <c r="J1393" s="287">
        <f t="shared" si="213"/>
        <v>-46.413724550888965</v>
      </c>
      <c r="L1393" s="287">
        <f t="shared" si="214"/>
        <v>-154.24418539274166</v>
      </c>
      <c r="M1393" s="344">
        <f t="shared" si="215"/>
        <v>115.74248127392502</v>
      </c>
      <c r="N1393" s="344">
        <f t="shared" si="218"/>
        <v>-46.413724550888965</v>
      </c>
      <c r="Q1393" s="323">
        <f t="shared" si="216"/>
        <v>1375.742481273925</v>
      </c>
      <c r="R1393" s="287">
        <f t="shared" si="217"/>
        <v>-46.413724550888965</v>
      </c>
      <c r="T1393" s="293"/>
    </row>
    <row r="1394" spans="1:20" x14ac:dyDescent="0.25">
      <c r="A1394" s="273">
        <v>1377</v>
      </c>
      <c r="B1394" s="323">
        <f t="shared" si="219"/>
        <v>1466.7558146072583</v>
      </c>
      <c r="D1394" s="287">
        <f t="shared" si="210"/>
        <v>1376.6770646072582</v>
      </c>
      <c r="F1394" s="273">
        <f t="shared" si="211"/>
        <v>4</v>
      </c>
      <c r="H1394" s="273">
        <f t="shared" si="212"/>
        <v>1440</v>
      </c>
      <c r="J1394" s="287">
        <f t="shared" si="213"/>
        <v>-46.011576909087317</v>
      </c>
      <c r="L1394" s="287">
        <f t="shared" si="214"/>
        <v>-153.24418539274166</v>
      </c>
      <c r="M1394" s="344">
        <f t="shared" si="215"/>
        <v>116.67706460725822</v>
      </c>
      <c r="N1394" s="344">
        <f t="shared" si="218"/>
        <v>-46.011576909087317</v>
      </c>
      <c r="Q1394" s="323">
        <f t="shared" si="216"/>
        <v>1376.6770646072582</v>
      </c>
      <c r="R1394" s="287">
        <f t="shared" si="217"/>
        <v>-46.011576909087317</v>
      </c>
      <c r="T1394" s="293"/>
    </row>
    <row r="1395" spans="1:20" x14ac:dyDescent="0.25">
      <c r="A1395" s="273">
        <v>1378</v>
      </c>
      <c r="B1395" s="323">
        <f t="shared" si="219"/>
        <v>1467.7558146072583</v>
      </c>
      <c r="D1395" s="287">
        <f t="shared" si="210"/>
        <v>1377.6116479405916</v>
      </c>
      <c r="F1395" s="273">
        <f t="shared" si="211"/>
        <v>4</v>
      </c>
      <c r="H1395" s="273">
        <f t="shared" si="212"/>
        <v>1440</v>
      </c>
      <c r="J1395" s="287">
        <f t="shared" si="213"/>
        <v>-45.59541369523501</v>
      </c>
      <c r="L1395" s="287">
        <f t="shared" si="214"/>
        <v>-152.24418539274166</v>
      </c>
      <c r="M1395" s="344">
        <f t="shared" si="215"/>
        <v>117.61164794059164</v>
      </c>
      <c r="N1395" s="344">
        <f t="shared" si="218"/>
        <v>-45.59541369523501</v>
      </c>
      <c r="Q1395" s="323">
        <f t="shared" si="216"/>
        <v>1377.6116479405916</v>
      </c>
      <c r="R1395" s="287">
        <f t="shared" si="217"/>
        <v>-45.59541369523501</v>
      </c>
      <c r="T1395" s="293"/>
    </row>
    <row r="1396" spans="1:20" x14ac:dyDescent="0.25">
      <c r="A1396" s="273">
        <v>1379</v>
      </c>
      <c r="B1396" s="323">
        <f t="shared" si="219"/>
        <v>1468.7558146072583</v>
      </c>
      <c r="D1396" s="287">
        <f t="shared" si="210"/>
        <v>1378.5462312739251</v>
      </c>
      <c r="F1396" s="273">
        <f t="shared" si="211"/>
        <v>4</v>
      </c>
      <c r="H1396" s="273">
        <f t="shared" si="212"/>
        <v>1440</v>
      </c>
      <c r="J1396" s="287">
        <f t="shared" si="213"/>
        <v>-45.165361676678366</v>
      </c>
      <c r="L1396" s="287">
        <f t="shared" si="214"/>
        <v>-151.24418539274166</v>
      </c>
      <c r="M1396" s="344">
        <f t="shared" si="215"/>
        <v>118.54623127392506</v>
      </c>
      <c r="N1396" s="344">
        <f t="shared" si="218"/>
        <v>-45.165361676678366</v>
      </c>
      <c r="Q1396" s="323">
        <f t="shared" si="216"/>
        <v>1378.5462312739251</v>
      </c>
      <c r="R1396" s="287">
        <f t="shared" si="217"/>
        <v>-45.165361676678366</v>
      </c>
      <c r="T1396" s="293"/>
    </row>
    <row r="1397" spans="1:20" x14ac:dyDescent="0.25">
      <c r="A1397" s="273">
        <v>1380</v>
      </c>
      <c r="B1397" s="323">
        <f t="shared" si="219"/>
        <v>1469.7558146072583</v>
      </c>
      <c r="D1397" s="287">
        <f t="shared" si="210"/>
        <v>1379.4808146072583</v>
      </c>
      <c r="F1397" s="273">
        <f t="shared" si="211"/>
        <v>4</v>
      </c>
      <c r="H1397" s="273">
        <f t="shared" si="212"/>
        <v>1440</v>
      </c>
      <c r="J1397" s="287">
        <f t="shared" si="213"/>
        <v>-44.721551851428401</v>
      </c>
      <c r="L1397" s="287">
        <f t="shared" si="214"/>
        <v>-150.24418539274166</v>
      </c>
      <c r="M1397" s="344">
        <f t="shared" si="215"/>
        <v>119.48081460725825</v>
      </c>
      <c r="N1397" s="344">
        <f t="shared" si="218"/>
        <v>-44.721551851428401</v>
      </c>
      <c r="Q1397" s="323">
        <f t="shared" si="216"/>
        <v>1379.4808146072583</v>
      </c>
      <c r="R1397" s="287">
        <f t="shared" si="217"/>
        <v>-44.721551851428401</v>
      </c>
      <c r="T1397" s="293"/>
    </row>
    <row r="1398" spans="1:20" x14ac:dyDescent="0.25">
      <c r="A1398" s="273">
        <v>1381</v>
      </c>
      <c r="B1398" s="323">
        <f t="shared" si="219"/>
        <v>1470.7558146072583</v>
      </c>
      <c r="D1398" s="287">
        <f t="shared" si="210"/>
        <v>1380.4153979405917</v>
      </c>
      <c r="F1398" s="273">
        <f t="shared" si="211"/>
        <v>4</v>
      </c>
      <c r="H1398" s="273">
        <f t="shared" si="212"/>
        <v>1440</v>
      </c>
      <c r="J1398" s="287">
        <f t="shared" si="213"/>
        <v>-44.264119408257102</v>
      </c>
      <c r="L1398" s="287">
        <f t="shared" si="214"/>
        <v>-149.24418539274166</v>
      </c>
      <c r="M1398" s="344">
        <f t="shared" si="215"/>
        <v>120.41539794059167</v>
      </c>
      <c r="N1398" s="344">
        <f t="shared" si="218"/>
        <v>-44.264119408257102</v>
      </c>
      <c r="Q1398" s="323">
        <f t="shared" si="216"/>
        <v>1380.4153979405917</v>
      </c>
      <c r="R1398" s="287">
        <f t="shared" si="217"/>
        <v>-44.264119408257102</v>
      </c>
      <c r="T1398" s="293"/>
    </row>
    <row r="1399" spans="1:20" x14ac:dyDescent="0.25">
      <c r="A1399" s="273">
        <v>1382</v>
      </c>
      <c r="B1399" s="323">
        <f t="shared" si="219"/>
        <v>1471.7558146072583</v>
      </c>
      <c r="D1399" s="287">
        <f t="shared" si="210"/>
        <v>1381.3499812739251</v>
      </c>
      <c r="F1399" s="273">
        <f t="shared" si="211"/>
        <v>4</v>
      </c>
      <c r="H1399" s="273">
        <f t="shared" si="212"/>
        <v>1440</v>
      </c>
      <c r="J1399" s="287">
        <f t="shared" si="213"/>
        <v>-43.793203685517888</v>
      </c>
      <c r="L1399" s="287">
        <f t="shared" si="214"/>
        <v>-148.24418539274166</v>
      </c>
      <c r="M1399" s="344">
        <f t="shared" si="215"/>
        <v>121.3499812739251</v>
      </c>
      <c r="N1399" s="344">
        <f t="shared" si="218"/>
        <v>-43.793203685517888</v>
      </c>
      <c r="Q1399" s="323">
        <f t="shared" si="216"/>
        <v>1381.3499812739251</v>
      </c>
      <c r="R1399" s="287">
        <f t="shared" si="217"/>
        <v>-43.793203685517888</v>
      </c>
      <c r="T1399" s="293"/>
    </row>
    <row r="1400" spans="1:20" x14ac:dyDescent="0.25">
      <c r="A1400" s="273">
        <v>1383</v>
      </c>
      <c r="B1400" s="323">
        <f t="shared" si="219"/>
        <v>1472.7558146072583</v>
      </c>
      <c r="D1400" s="287">
        <f t="shared" si="210"/>
        <v>1382.2845646072583</v>
      </c>
      <c r="F1400" s="273">
        <f t="shared" si="211"/>
        <v>4</v>
      </c>
      <c r="H1400" s="273">
        <f t="shared" si="212"/>
        <v>1440</v>
      </c>
      <c r="J1400" s="287">
        <f t="shared" si="213"/>
        <v>-43.30894812870168</v>
      </c>
      <c r="L1400" s="287">
        <f t="shared" si="214"/>
        <v>-147.24418539274166</v>
      </c>
      <c r="M1400" s="344">
        <f t="shared" si="215"/>
        <v>122.28456460725829</v>
      </c>
      <c r="N1400" s="344">
        <f t="shared" si="218"/>
        <v>-43.30894812870168</v>
      </c>
      <c r="Q1400" s="323">
        <f t="shared" si="216"/>
        <v>1382.2845646072583</v>
      </c>
      <c r="R1400" s="287">
        <f t="shared" si="217"/>
        <v>-43.30894812870168</v>
      </c>
      <c r="T1400" s="293"/>
    </row>
    <row r="1401" spans="1:20" x14ac:dyDescent="0.25">
      <c r="A1401" s="273">
        <v>1384</v>
      </c>
      <c r="B1401" s="323">
        <f t="shared" si="219"/>
        <v>1473.7558146072583</v>
      </c>
      <c r="D1401" s="287">
        <f t="shared" si="210"/>
        <v>1383.2191479405917</v>
      </c>
      <c r="F1401" s="273">
        <f t="shared" si="211"/>
        <v>4</v>
      </c>
      <c r="H1401" s="273">
        <f t="shared" si="212"/>
        <v>1440</v>
      </c>
      <c r="J1401" s="287">
        <f t="shared" si="213"/>
        <v>-42.811500246742369</v>
      </c>
      <c r="L1401" s="287">
        <f t="shared" si="214"/>
        <v>-146.24418539274166</v>
      </c>
      <c r="M1401" s="344">
        <f t="shared" si="215"/>
        <v>123.21914794059171</v>
      </c>
      <c r="N1401" s="344">
        <f t="shared" si="218"/>
        <v>-42.811500246742369</v>
      </c>
      <c r="Q1401" s="323">
        <f t="shared" si="216"/>
        <v>1383.2191479405917</v>
      </c>
      <c r="R1401" s="287">
        <f t="shared" si="217"/>
        <v>-42.811500246742369</v>
      </c>
      <c r="T1401" s="293"/>
    </row>
    <row r="1402" spans="1:20" x14ac:dyDescent="0.25">
      <c r="A1402" s="273">
        <v>1385</v>
      </c>
      <c r="B1402" s="323">
        <f t="shared" si="219"/>
        <v>1474.7558146072583</v>
      </c>
      <c r="D1402" s="287">
        <f t="shared" si="210"/>
        <v>1384.1537312739249</v>
      </c>
      <c r="F1402" s="273">
        <f t="shared" si="211"/>
        <v>4</v>
      </c>
      <c r="H1402" s="273">
        <f t="shared" si="212"/>
        <v>1440</v>
      </c>
      <c r="J1402" s="287">
        <f t="shared" si="213"/>
        <v>-42.301011567083584</v>
      </c>
      <c r="L1402" s="287">
        <f t="shared" si="214"/>
        <v>-145.24418539274166</v>
      </c>
      <c r="M1402" s="344">
        <f t="shared" si="215"/>
        <v>124.1537312739249</v>
      </c>
      <c r="N1402" s="344">
        <f t="shared" si="218"/>
        <v>-42.301011567083584</v>
      </c>
      <c r="Q1402" s="323">
        <f t="shared" si="216"/>
        <v>1384.1537312739249</v>
      </c>
      <c r="R1402" s="287">
        <f t="shared" si="217"/>
        <v>-42.301011567083584</v>
      </c>
      <c r="T1402" s="293"/>
    </row>
    <row r="1403" spans="1:20" x14ac:dyDescent="0.25">
      <c r="A1403" s="273">
        <v>1386</v>
      </c>
      <c r="B1403" s="323">
        <f t="shared" si="219"/>
        <v>1475.7558146072583</v>
      </c>
      <c r="D1403" s="287">
        <f t="shared" si="210"/>
        <v>1385.0883146072583</v>
      </c>
      <c r="F1403" s="273">
        <f t="shared" si="211"/>
        <v>4</v>
      </c>
      <c r="H1403" s="273">
        <f t="shared" si="212"/>
        <v>1440</v>
      </c>
      <c r="J1403" s="287">
        <f t="shared" si="213"/>
        <v>-41.777637589522257</v>
      </c>
      <c r="L1403" s="287">
        <f t="shared" si="214"/>
        <v>-144.24418539274166</v>
      </c>
      <c r="M1403" s="344">
        <f t="shared" si="215"/>
        <v>125.08831460725833</v>
      </c>
      <c r="N1403" s="344">
        <f t="shared" si="218"/>
        <v>-41.777637589522257</v>
      </c>
      <c r="Q1403" s="323">
        <f t="shared" si="216"/>
        <v>1385.0883146072583</v>
      </c>
      <c r="R1403" s="287">
        <f t="shared" si="217"/>
        <v>-41.777637589522257</v>
      </c>
      <c r="T1403" s="293"/>
    </row>
    <row r="1404" spans="1:20" x14ac:dyDescent="0.25">
      <c r="A1404" s="273">
        <v>1387</v>
      </c>
      <c r="B1404" s="323">
        <f t="shared" si="219"/>
        <v>1476.7558146072583</v>
      </c>
      <c r="D1404" s="287">
        <f t="shared" si="210"/>
        <v>1386.0228979405917</v>
      </c>
      <c r="F1404" s="273">
        <f t="shared" si="211"/>
        <v>4</v>
      </c>
      <c r="H1404" s="273">
        <f t="shared" si="212"/>
        <v>1440</v>
      </c>
      <c r="J1404" s="287">
        <f t="shared" si="213"/>
        <v>-41.241537738842212</v>
      </c>
      <c r="L1404" s="287">
        <f t="shared" si="214"/>
        <v>-143.24418539274166</v>
      </c>
      <c r="M1404" s="344">
        <f t="shared" si="215"/>
        <v>126.02289794059175</v>
      </c>
      <c r="N1404" s="344">
        <f t="shared" si="218"/>
        <v>-41.241537738842212</v>
      </c>
      <c r="Q1404" s="323">
        <f t="shared" si="216"/>
        <v>1386.0228979405917</v>
      </c>
      <c r="R1404" s="287">
        <f t="shared" si="217"/>
        <v>-41.241537738842212</v>
      </c>
      <c r="T1404" s="293"/>
    </row>
    <row r="1405" spans="1:20" x14ac:dyDescent="0.25">
      <c r="A1405" s="273">
        <v>1388</v>
      </c>
      <c r="B1405" s="323">
        <f t="shared" si="219"/>
        <v>1477.7558146072583</v>
      </c>
      <c r="D1405" s="287">
        <f t="shared" si="210"/>
        <v>1386.9574812739249</v>
      </c>
      <c r="F1405" s="273">
        <f t="shared" si="211"/>
        <v>4</v>
      </c>
      <c r="H1405" s="273">
        <f t="shared" si="212"/>
        <v>1440</v>
      </c>
      <c r="J1405" s="287">
        <f t="shared" si="213"/>
        <v>-40.692875316251168</v>
      </c>
      <c r="L1405" s="287">
        <f t="shared" si="214"/>
        <v>-142.24418539274166</v>
      </c>
      <c r="M1405" s="344">
        <f t="shared" si="215"/>
        <v>126.95748127392494</v>
      </c>
      <c r="N1405" s="344">
        <f t="shared" si="218"/>
        <v>-40.692875316251168</v>
      </c>
      <c r="Q1405" s="323">
        <f t="shared" si="216"/>
        <v>1386.9574812739249</v>
      </c>
      <c r="R1405" s="287">
        <f t="shared" si="217"/>
        <v>-40.692875316251168</v>
      </c>
      <c r="T1405" s="293"/>
    </row>
    <row r="1406" spans="1:20" x14ac:dyDescent="0.25">
      <c r="A1406" s="273">
        <v>1389</v>
      </c>
      <c r="B1406" s="323">
        <f t="shared" si="219"/>
        <v>1478.7558146072583</v>
      </c>
      <c r="D1406" s="287">
        <f t="shared" si="210"/>
        <v>1387.8920646072584</v>
      </c>
      <c r="F1406" s="273">
        <f t="shared" si="211"/>
        <v>4</v>
      </c>
      <c r="H1406" s="273">
        <f t="shared" si="212"/>
        <v>1440</v>
      </c>
      <c r="J1406" s="287">
        <f t="shared" si="213"/>
        <v>-40.131817449637936</v>
      </c>
      <c r="L1406" s="287">
        <f t="shared" si="214"/>
        <v>-141.24418539274166</v>
      </c>
      <c r="M1406" s="344">
        <f t="shared" si="215"/>
        <v>127.89206460725836</v>
      </c>
      <c r="N1406" s="344">
        <f t="shared" si="218"/>
        <v>-40.131817449637936</v>
      </c>
      <c r="Q1406" s="323">
        <f t="shared" si="216"/>
        <v>1387.8920646072584</v>
      </c>
      <c r="R1406" s="287">
        <f t="shared" si="217"/>
        <v>-40.131817449637936</v>
      </c>
      <c r="T1406" s="293"/>
    </row>
    <row r="1407" spans="1:20" x14ac:dyDescent="0.25">
      <c r="A1407" s="273">
        <v>1390</v>
      </c>
      <c r="B1407" s="323">
        <f t="shared" si="219"/>
        <v>1479.7558146072583</v>
      </c>
      <c r="D1407" s="287">
        <f t="shared" si="210"/>
        <v>1388.8266479405916</v>
      </c>
      <c r="F1407" s="273">
        <f t="shared" si="211"/>
        <v>4</v>
      </c>
      <c r="H1407" s="273">
        <f t="shared" si="212"/>
        <v>1440</v>
      </c>
      <c r="J1407" s="287">
        <f t="shared" si="213"/>
        <v>-39.558535042664026</v>
      </c>
      <c r="L1407" s="287">
        <f t="shared" si="214"/>
        <v>-140.24418539274166</v>
      </c>
      <c r="M1407" s="344">
        <f t="shared" si="215"/>
        <v>128.82664794059156</v>
      </c>
      <c r="N1407" s="344">
        <f t="shared" si="218"/>
        <v>-39.558535042664026</v>
      </c>
      <c r="Q1407" s="323">
        <f t="shared" si="216"/>
        <v>1388.8266479405916</v>
      </c>
      <c r="R1407" s="287">
        <f t="shared" si="217"/>
        <v>-39.558535042664026</v>
      </c>
      <c r="T1407" s="293"/>
    </row>
    <row r="1408" spans="1:20" x14ac:dyDescent="0.25">
      <c r="A1408" s="273">
        <v>1391</v>
      </c>
      <c r="B1408" s="323">
        <f t="shared" si="219"/>
        <v>1480.7558146072583</v>
      </c>
      <c r="D1408" s="287">
        <f t="shared" si="210"/>
        <v>1389.761231273925</v>
      </c>
      <c r="F1408" s="273">
        <f t="shared" si="211"/>
        <v>4</v>
      </c>
      <c r="H1408" s="273">
        <f t="shared" si="212"/>
        <v>1440</v>
      </c>
      <c r="J1408" s="287">
        <f t="shared" si="213"/>
        <v>-38.973202722703981</v>
      </c>
      <c r="L1408" s="287">
        <f t="shared" si="214"/>
        <v>-139.24418539274166</v>
      </c>
      <c r="M1408" s="344">
        <f t="shared" si="215"/>
        <v>129.76123127392498</v>
      </c>
      <c r="N1408" s="344">
        <f t="shared" si="218"/>
        <v>-38.973202722703981</v>
      </c>
      <c r="Q1408" s="323">
        <f t="shared" si="216"/>
        <v>1389.761231273925</v>
      </c>
      <c r="R1408" s="287">
        <f t="shared" si="217"/>
        <v>-38.973202722703981</v>
      </c>
      <c r="T1408" s="293"/>
    </row>
    <row r="1409" spans="1:20" x14ac:dyDescent="0.25">
      <c r="A1409" s="273">
        <v>1392</v>
      </c>
      <c r="B1409" s="323">
        <f t="shared" si="219"/>
        <v>1481.7558146072583</v>
      </c>
      <c r="D1409" s="287">
        <f t="shared" si="210"/>
        <v>1390.6958146072584</v>
      </c>
      <c r="F1409" s="273">
        <f t="shared" si="211"/>
        <v>4</v>
      </c>
      <c r="H1409" s="273">
        <f t="shared" si="212"/>
        <v>1440</v>
      </c>
      <c r="J1409" s="287">
        <f t="shared" si="213"/>
        <v>-38.375998787652712</v>
      </c>
      <c r="L1409" s="287">
        <f t="shared" si="214"/>
        <v>-138.24418539274166</v>
      </c>
      <c r="M1409" s="344">
        <f t="shared" si="215"/>
        <v>130.6958146072584</v>
      </c>
      <c r="N1409" s="344">
        <f t="shared" si="218"/>
        <v>-38.375998787652712</v>
      </c>
      <c r="Q1409" s="323">
        <f t="shared" si="216"/>
        <v>1390.6958146072584</v>
      </c>
      <c r="R1409" s="287">
        <f t="shared" si="217"/>
        <v>-38.375998787652712</v>
      </c>
      <c r="T1409" s="293"/>
    </row>
    <row r="1410" spans="1:20" x14ac:dyDescent="0.25">
      <c r="A1410" s="273">
        <v>1393</v>
      </c>
      <c r="B1410" s="323">
        <f t="shared" si="219"/>
        <v>1482.7558146072583</v>
      </c>
      <c r="D1410" s="287">
        <f t="shared" si="210"/>
        <v>1391.6303979405916</v>
      </c>
      <c r="F1410" s="273">
        <f t="shared" si="211"/>
        <v>4</v>
      </c>
      <c r="H1410" s="273">
        <f t="shared" si="212"/>
        <v>1440</v>
      </c>
      <c r="J1410" s="287">
        <f t="shared" si="213"/>
        <v>-37.767105151613954</v>
      </c>
      <c r="L1410" s="287">
        <f t="shared" si="214"/>
        <v>-137.24418539274166</v>
      </c>
      <c r="M1410" s="344">
        <f t="shared" si="215"/>
        <v>131.63039794059159</v>
      </c>
      <c r="N1410" s="344">
        <f t="shared" si="218"/>
        <v>-37.767105151613954</v>
      </c>
      <c r="Q1410" s="323">
        <f t="shared" si="216"/>
        <v>1391.6303979405916</v>
      </c>
      <c r="R1410" s="287">
        <f t="shared" si="217"/>
        <v>-37.767105151613954</v>
      </c>
      <c r="T1410" s="293"/>
    </row>
    <row r="1411" spans="1:20" x14ac:dyDescent="0.25">
      <c r="A1411" s="273">
        <v>1394</v>
      </c>
      <c r="B1411" s="323">
        <f t="shared" si="219"/>
        <v>1483.7558146072583</v>
      </c>
      <c r="D1411" s="287">
        <f t="shared" si="210"/>
        <v>1392.564981273925</v>
      </c>
      <c r="F1411" s="273">
        <f t="shared" si="211"/>
        <v>4</v>
      </c>
      <c r="H1411" s="273">
        <f t="shared" si="212"/>
        <v>1440</v>
      </c>
      <c r="J1411" s="287">
        <f t="shared" si="213"/>
        <v>-37.146707289487971</v>
      </c>
      <c r="L1411" s="287">
        <f t="shared" si="214"/>
        <v>-136.24418539274166</v>
      </c>
      <c r="M1411" s="344">
        <f t="shared" si="215"/>
        <v>132.56498127392501</v>
      </c>
      <c r="N1411" s="344">
        <f t="shared" si="218"/>
        <v>-37.146707289487971</v>
      </c>
      <c r="Q1411" s="323">
        <f t="shared" si="216"/>
        <v>1392.564981273925</v>
      </c>
      <c r="R1411" s="287">
        <f t="shared" si="217"/>
        <v>-37.146707289487971</v>
      </c>
      <c r="T1411" s="293"/>
    </row>
    <row r="1412" spans="1:20" x14ac:dyDescent="0.25">
      <c r="A1412" s="273">
        <v>1395</v>
      </c>
      <c r="B1412" s="323">
        <f t="shared" si="219"/>
        <v>1484.7558146072583</v>
      </c>
      <c r="D1412" s="287">
        <f t="shared" si="210"/>
        <v>1393.4995646072584</v>
      </c>
      <c r="F1412" s="273">
        <f t="shared" si="211"/>
        <v>4</v>
      </c>
      <c r="H1412" s="273">
        <f t="shared" si="212"/>
        <v>1440</v>
      </c>
      <c r="J1412" s="287">
        <f t="shared" si="213"/>
        <v>-36.51499418047338</v>
      </c>
      <c r="L1412" s="287">
        <f t="shared" si="214"/>
        <v>-135.24418539274166</v>
      </c>
      <c r="M1412" s="344">
        <f t="shared" si="215"/>
        <v>133.49956460725843</v>
      </c>
      <c r="N1412" s="344">
        <f t="shared" si="218"/>
        <v>-36.51499418047338</v>
      </c>
      <c r="Q1412" s="323">
        <f t="shared" si="216"/>
        <v>1393.4995646072584</v>
      </c>
      <c r="R1412" s="287">
        <f t="shared" si="217"/>
        <v>-36.51499418047338</v>
      </c>
      <c r="T1412" s="293"/>
    </row>
    <row r="1413" spans="1:20" x14ac:dyDescent="0.25">
      <c r="A1413" s="273">
        <v>1396</v>
      </c>
      <c r="B1413" s="323">
        <f t="shared" si="219"/>
        <v>1485.7558146072583</v>
      </c>
      <c r="D1413" s="287">
        <f t="shared" si="210"/>
        <v>1394.4341479405916</v>
      </c>
      <c r="F1413" s="273">
        <f t="shared" si="211"/>
        <v>4</v>
      </c>
      <c r="H1413" s="273">
        <f t="shared" si="212"/>
        <v>1440</v>
      </c>
      <c r="J1413" s="287">
        <f t="shared" si="213"/>
        <v>-35.872158250502594</v>
      </c>
      <c r="L1413" s="287">
        <f t="shared" si="214"/>
        <v>-134.24418539274166</v>
      </c>
      <c r="M1413" s="344">
        <f t="shared" si="215"/>
        <v>134.43414794059163</v>
      </c>
      <c r="N1413" s="344">
        <f t="shared" si="218"/>
        <v>-35.872158250502594</v>
      </c>
      <c r="Q1413" s="323">
        <f t="shared" si="216"/>
        <v>1394.4341479405916</v>
      </c>
      <c r="R1413" s="287">
        <f t="shared" si="217"/>
        <v>-35.872158250502594</v>
      </c>
      <c r="T1413" s="293"/>
    </row>
    <row r="1414" spans="1:20" x14ac:dyDescent="0.25">
      <c r="A1414" s="273">
        <v>1397</v>
      </c>
      <c r="B1414" s="323">
        <f t="shared" si="219"/>
        <v>1486.7558146072583</v>
      </c>
      <c r="D1414" s="287">
        <f t="shared" si="210"/>
        <v>1395.3687312739251</v>
      </c>
      <c r="F1414" s="273">
        <f t="shared" si="211"/>
        <v>4</v>
      </c>
      <c r="H1414" s="273">
        <f t="shared" si="212"/>
        <v>1440</v>
      </c>
      <c r="J1414" s="287">
        <f t="shared" si="213"/>
        <v>-35.21839531362744</v>
      </c>
      <c r="L1414" s="287">
        <f t="shared" si="214"/>
        <v>-133.24418539274166</v>
      </c>
      <c r="M1414" s="344">
        <f t="shared" si="215"/>
        <v>135.36873127392505</v>
      </c>
      <c r="N1414" s="344">
        <f t="shared" si="218"/>
        <v>-35.21839531362744</v>
      </c>
      <c r="Q1414" s="323">
        <f t="shared" si="216"/>
        <v>1395.3687312739251</v>
      </c>
      <c r="R1414" s="287">
        <f t="shared" si="217"/>
        <v>-35.21839531362744</v>
      </c>
      <c r="T1414" s="293"/>
    </row>
    <row r="1415" spans="1:20" x14ac:dyDescent="0.25">
      <c r="A1415" s="273">
        <v>1398</v>
      </c>
      <c r="B1415" s="323">
        <f t="shared" si="219"/>
        <v>1487.7558146072583</v>
      </c>
      <c r="D1415" s="287">
        <f t="shared" si="210"/>
        <v>1396.3033146072582</v>
      </c>
      <c r="F1415" s="273">
        <f t="shared" si="211"/>
        <v>4</v>
      </c>
      <c r="H1415" s="273">
        <f t="shared" si="212"/>
        <v>1440</v>
      </c>
      <c r="J1415" s="287">
        <f t="shared" si="213"/>
        <v>-34.553904512371496</v>
      </c>
      <c r="L1415" s="287">
        <f t="shared" si="214"/>
        <v>-132.24418539274166</v>
      </c>
      <c r="M1415" s="344">
        <f t="shared" si="215"/>
        <v>136.30331460725824</v>
      </c>
      <c r="N1415" s="344">
        <f t="shared" si="218"/>
        <v>-34.553904512371496</v>
      </c>
      <c r="Q1415" s="323">
        <f t="shared" si="216"/>
        <v>1396.3033146072582</v>
      </c>
      <c r="R1415" s="287">
        <f t="shared" si="217"/>
        <v>-34.553904512371496</v>
      </c>
      <c r="T1415" s="293"/>
    </row>
    <row r="1416" spans="1:20" x14ac:dyDescent="0.25">
      <c r="A1416" s="273">
        <v>1399</v>
      </c>
      <c r="B1416" s="323">
        <f t="shared" si="219"/>
        <v>1488.7558146072583</v>
      </c>
      <c r="D1416" s="287">
        <f t="shared" si="210"/>
        <v>1397.2378979405917</v>
      </c>
      <c r="F1416" s="273">
        <f t="shared" si="211"/>
        <v>4</v>
      </c>
      <c r="H1416" s="273">
        <f t="shared" si="212"/>
        <v>1440</v>
      </c>
      <c r="J1416" s="287">
        <f t="shared" si="213"/>
        <v>-33.878888257069761</v>
      </c>
      <c r="L1416" s="287">
        <f t="shared" si="214"/>
        <v>-131.24418539274166</v>
      </c>
      <c r="M1416" s="344">
        <f t="shared" si="215"/>
        <v>137.23789794059167</v>
      </c>
      <c r="N1416" s="344">
        <f t="shared" si="218"/>
        <v>-33.878888257069761</v>
      </c>
      <c r="Q1416" s="323">
        <f t="shared" si="216"/>
        <v>1397.2378979405917</v>
      </c>
      <c r="R1416" s="287">
        <f t="shared" si="217"/>
        <v>-33.878888257069761</v>
      </c>
      <c r="T1416" s="293"/>
    </row>
    <row r="1417" spans="1:20" x14ac:dyDescent="0.25">
      <c r="A1417" s="273">
        <v>1400</v>
      </c>
      <c r="B1417" s="323">
        <f t="shared" si="219"/>
        <v>1489.7558146072583</v>
      </c>
      <c r="D1417" s="287">
        <f t="shared" si="210"/>
        <v>1398.1724812739251</v>
      </c>
      <c r="F1417" s="273">
        <f t="shared" si="211"/>
        <v>4</v>
      </c>
      <c r="H1417" s="273">
        <f t="shared" si="212"/>
        <v>1440</v>
      </c>
      <c r="J1417" s="287">
        <f t="shared" si="213"/>
        <v>-33.193552164212896</v>
      </c>
      <c r="L1417" s="287">
        <f t="shared" si="214"/>
        <v>-130.24418539274166</v>
      </c>
      <c r="M1417" s="344">
        <f t="shared" si="215"/>
        <v>138.17248127392509</v>
      </c>
      <c r="N1417" s="344">
        <f t="shared" si="218"/>
        <v>-33.193552164212896</v>
      </c>
      <c r="Q1417" s="323">
        <f t="shared" si="216"/>
        <v>1398.1724812739251</v>
      </c>
      <c r="R1417" s="287">
        <f t="shared" si="217"/>
        <v>-33.193552164212896</v>
      </c>
      <c r="T1417" s="293"/>
    </row>
    <row r="1418" spans="1:20" x14ac:dyDescent="0.25">
      <c r="A1418" s="273">
        <v>1401</v>
      </c>
      <c r="B1418" s="323">
        <f t="shared" si="219"/>
        <v>1490.7558146072583</v>
      </c>
      <c r="D1418" s="287">
        <f t="shared" si="210"/>
        <v>1399.1070646072583</v>
      </c>
      <c r="F1418" s="273">
        <f t="shared" si="211"/>
        <v>4</v>
      </c>
      <c r="H1418" s="273">
        <f t="shared" si="212"/>
        <v>1440</v>
      </c>
      <c r="J1418" s="287">
        <f t="shared" si="213"/>
        <v>-32.498104993813655</v>
      </c>
      <c r="L1418" s="287">
        <f t="shared" si="214"/>
        <v>-129.24418539274166</v>
      </c>
      <c r="M1418" s="344">
        <f t="shared" si="215"/>
        <v>139.10706460725828</v>
      </c>
      <c r="N1418" s="344">
        <f t="shared" si="218"/>
        <v>-32.498104993813655</v>
      </c>
      <c r="Q1418" s="323">
        <f t="shared" si="216"/>
        <v>1399.1070646072583</v>
      </c>
      <c r="R1418" s="287">
        <f t="shared" si="217"/>
        <v>-32.498104993813655</v>
      </c>
      <c r="T1418" s="293"/>
    </row>
    <row r="1419" spans="1:20" x14ac:dyDescent="0.25">
      <c r="A1419" s="273">
        <v>1402</v>
      </c>
      <c r="B1419" s="323">
        <f t="shared" si="219"/>
        <v>1491.7558146072583</v>
      </c>
      <c r="D1419" s="287">
        <f t="shared" si="210"/>
        <v>1400.0416479405917</v>
      </c>
      <c r="F1419" s="273">
        <f t="shared" si="211"/>
        <v>4</v>
      </c>
      <c r="H1419" s="273">
        <f t="shared" si="212"/>
        <v>1440</v>
      </c>
      <c r="J1419" s="287">
        <f t="shared" si="213"/>
        <v>-31.792758585816944</v>
      </c>
      <c r="L1419" s="287">
        <f t="shared" si="214"/>
        <v>-128.24418539274166</v>
      </c>
      <c r="M1419" s="344">
        <f t="shared" si="215"/>
        <v>140.0416479405917</v>
      </c>
      <c r="N1419" s="344">
        <f t="shared" si="218"/>
        <v>-31.792758585816944</v>
      </c>
      <c r="Q1419" s="323">
        <f t="shared" si="216"/>
        <v>1400.0416479405917</v>
      </c>
      <c r="R1419" s="287">
        <f t="shared" si="217"/>
        <v>-31.792758585816944</v>
      </c>
      <c r="T1419" s="293"/>
    </row>
    <row r="1420" spans="1:20" x14ac:dyDescent="0.25">
      <c r="A1420" s="273">
        <v>1403</v>
      </c>
      <c r="B1420" s="323">
        <f t="shared" si="219"/>
        <v>1492.7558146072583</v>
      </c>
      <c r="D1420" s="287">
        <f t="shared" si="210"/>
        <v>1400.9762312739249</v>
      </c>
      <c r="F1420" s="273">
        <f t="shared" si="211"/>
        <v>4</v>
      </c>
      <c r="H1420" s="273">
        <f t="shared" si="212"/>
        <v>1440</v>
      </c>
      <c r="J1420" s="287">
        <f t="shared" si="213"/>
        <v>-31.077727795571768</v>
      </c>
      <c r="L1420" s="287">
        <f t="shared" si="214"/>
        <v>-127.24418539274166</v>
      </c>
      <c r="M1420" s="344">
        <f t="shared" si="215"/>
        <v>140.9762312739249</v>
      </c>
      <c r="N1420" s="344">
        <f t="shared" si="218"/>
        <v>-31.077727795571768</v>
      </c>
      <c r="Q1420" s="323">
        <f t="shared" si="216"/>
        <v>1400.9762312739249</v>
      </c>
      <c r="R1420" s="287">
        <f t="shared" si="217"/>
        <v>-31.077727795571768</v>
      </c>
      <c r="T1420" s="293"/>
    </row>
    <row r="1421" spans="1:20" x14ac:dyDescent="0.25">
      <c r="A1421" s="273">
        <v>1404</v>
      </c>
      <c r="B1421" s="323">
        <f t="shared" si="219"/>
        <v>1493.7558146072583</v>
      </c>
      <c r="D1421" s="287">
        <f t="shared" si="210"/>
        <v>1401.9108146072583</v>
      </c>
      <c r="F1421" s="273">
        <f t="shared" si="211"/>
        <v>4</v>
      </c>
      <c r="H1421" s="273">
        <f t="shared" si="212"/>
        <v>1440</v>
      </c>
      <c r="J1421" s="287">
        <f t="shared" si="213"/>
        <v>-30.353230428383352</v>
      </c>
      <c r="L1421" s="287">
        <f t="shared" si="214"/>
        <v>-126.24418539274166</v>
      </c>
      <c r="M1421" s="344">
        <f t="shared" si="215"/>
        <v>141.91081460725832</v>
      </c>
      <c r="N1421" s="344">
        <f t="shared" si="218"/>
        <v>-30.353230428383352</v>
      </c>
      <c r="Q1421" s="323">
        <f t="shared" si="216"/>
        <v>1401.9108146072583</v>
      </c>
      <c r="R1421" s="287">
        <f t="shared" si="217"/>
        <v>-30.353230428383352</v>
      </c>
      <c r="T1421" s="293"/>
    </row>
    <row r="1422" spans="1:20" x14ac:dyDescent="0.25">
      <c r="A1422" s="273">
        <v>1405</v>
      </c>
      <c r="B1422" s="323">
        <f t="shared" si="219"/>
        <v>1494.7558146072583</v>
      </c>
      <c r="D1422" s="287">
        <f t="shared" si="210"/>
        <v>1402.8453979405917</v>
      </c>
      <c r="F1422" s="273">
        <f t="shared" si="211"/>
        <v>4</v>
      </c>
      <c r="H1422" s="273">
        <f t="shared" si="212"/>
        <v>1440</v>
      </c>
      <c r="J1422" s="287">
        <f t="shared" si="213"/>
        <v>-29.619487173168103</v>
      </c>
      <c r="L1422" s="287">
        <f t="shared" si="214"/>
        <v>-125.24418539274166</v>
      </c>
      <c r="M1422" s="344">
        <f t="shared" si="215"/>
        <v>142.84539794059174</v>
      </c>
      <c r="N1422" s="344">
        <f t="shared" si="218"/>
        <v>-29.619487173168103</v>
      </c>
      <c r="Q1422" s="323">
        <f t="shared" si="216"/>
        <v>1402.8453979405917</v>
      </c>
      <c r="R1422" s="287">
        <f t="shared" si="217"/>
        <v>-29.619487173168103</v>
      </c>
      <c r="T1422" s="293"/>
    </row>
    <row r="1423" spans="1:20" x14ac:dyDescent="0.25">
      <c r="A1423" s="273">
        <v>1406</v>
      </c>
      <c r="B1423" s="323">
        <f t="shared" si="219"/>
        <v>1495.7558146072583</v>
      </c>
      <c r="D1423" s="287">
        <f t="shared" si="210"/>
        <v>1403.7799812739249</v>
      </c>
      <c r="F1423" s="273">
        <f t="shared" si="211"/>
        <v>4</v>
      </c>
      <c r="H1423" s="273">
        <f t="shared" si="212"/>
        <v>1440</v>
      </c>
      <c r="J1423" s="287">
        <f t="shared" si="213"/>
        <v>-28.876721535229347</v>
      </c>
      <c r="L1423" s="287">
        <f t="shared" si="214"/>
        <v>-124.24418539274166</v>
      </c>
      <c r="M1423" s="344">
        <f t="shared" si="215"/>
        <v>143.77998127392493</v>
      </c>
      <c r="N1423" s="344">
        <f t="shared" si="218"/>
        <v>-28.876721535229347</v>
      </c>
      <c r="Q1423" s="323">
        <f t="shared" si="216"/>
        <v>1403.7799812739249</v>
      </c>
      <c r="R1423" s="287">
        <f t="shared" si="217"/>
        <v>-28.876721535229347</v>
      </c>
      <c r="T1423" s="293"/>
    </row>
    <row r="1424" spans="1:20" x14ac:dyDescent="0.25">
      <c r="A1424" s="273">
        <v>1407</v>
      </c>
      <c r="B1424" s="323">
        <f t="shared" si="219"/>
        <v>1496.7558146072583</v>
      </c>
      <c r="D1424" s="287">
        <f t="shared" si="210"/>
        <v>1404.7145646072584</v>
      </c>
      <c r="F1424" s="273">
        <f t="shared" si="211"/>
        <v>4</v>
      </c>
      <c r="H1424" s="273">
        <f t="shared" si="212"/>
        <v>1440</v>
      </c>
      <c r="J1424" s="287">
        <f t="shared" si="213"/>
        <v>-28.125159768176026</v>
      </c>
      <c r="L1424" s="287">
        <f t="shared" si="214"/>
        <v>-123.24418539274166</v>
      </c>
      <c r="M1424" s="344">
        <f t="shared" si="215"/>
        <v>144.71456460725835</v>
      </c>
      <c r="N1424" s="344">
        <f t="shared" si="218"/>
        <v>-28.125159768176026</v>
      </c>
      <c r="Q1424" s="323">
        <f t="shared" si="216"/>
        <v>1404.7145646072584</v>
      </c>
      <c r="R1424" s="287">
        <f t="shared" si="217"/>
        <v>-28.125159768176026</v>
      </c>
      <c r="T1424" s="293"/>
    </row>
    <row r="1425" spans="1:20" x14ac:dyDescent="0.25">
      <c r="A1425" s="273">
        <v>1408</v>
      </c>
      <c r="B1425" s="323">
        <f t="shared" si="219"/>
        <v>1497.7558146072583</v>
      </c>
      <c r="D1425" s="287">
        <f t="shared" ref="D1425:D1488" si="220">B1425-A1425/360*$E$11</f>
        <v>1405.6491479405918</v>
      </c>
      <c r="F1425" s="273">
        <f t="shared" ref="F1425:F1488" si="221">INT(B1425/360)</f>
        <v>4</v>
      </c>
      <c r="H1425" s="273">
        <f t="shared" ref="H1425:H1488" si="222">F1425*360</f>
        <v>1440</v>
      </c>
      <c r="J1425" s="287">
        <f t="shared" ref="J1425:J1488" si="223">SIN(RADIANS(A1425))*$E$7</f>
        <v>-27.365030805002782</v>
      </c>
      <c r="L1425" s="287">
        <f t="shared" ref="L1425:L1488" si="224">B1425-H1425-180</f>
        <v>-122.24418539274166</v>
      </c>
      <c r="M1425" s="344">
        <f t="shared" ref="M1425:M1488" si="225">D1425-INT(D1425/360)*360-180</f>
        <v>145.64914794059177</v>
      </c>
      <c r="N1425" s="344">
        <f t="shared" si="218"/>
        <v>-27.365030805002782</v>
      </c>
      <c r="Q1425" s="323">
        <f t="shared" ref="Q1425:Q1488" si="226">D1425</f>
        <v>1405.6491479405918</v>
      </c>
      <c r="R1425" s="287">
        <f t="shared" ref="R1425:R1488" si="227">N1425</f>
        <v>-27.365030805002782</v>
      </c>
      <c r="T1425" s="293"/>
    </row>
    <row r="1426" spans="1:20" x14ac:dyDescent="0.25">
      <c r="A1426" s="273">
        <v>1409</v>
      </c>
      <c r="B1426" s="323">
        <f t="shared" si="219"/>
        <v>1498.7558146072583</v>
      </c>
      <c r="D1426" s="287">
        <f t="shared" si="220"/>
        <v>1406.583731273925</v>
      </c>
      <c r="F1426" s="273">
        <f t="shared" si="221"/>
        <v>4</v>
      </c>
      <c r="H1426" s="273">
        <f t="shared" si="222"/>
        <v>1440</v>
      </c>
      <c r="J1426" s="287">
        <f t="shared" si="223"/>
        <v>-26.596566188355169</v>
      </c>
      <c r="L1426" s="287">
        <f t="shared" si="224"/>
        <v>-121.24418539274166</v>
      </c>
      <c r="M1426" s="344">
        <f t="shared" si="225"/>
        <v>146.58373127392497</v>
      </c>
      <c r="N1426" s="344">
        <f t="shared" ref="N1426:N1489" si="228">J1426</f>
        <v>-26.596566188355169</v>
      </c>
      <c r="Q1426" s="323">
        <f t="shared" si="226"/>
        <v>1406.583731273925</v>
      </c>
      <c r="R1426" s="287">
        <f t="shared" si="227"/>
        <v>-26.596566188355169</v>
      </c>
      <c r="T1426" s="293"/>
    </row>
    <row r="1427" spans="1:20" x14ac:dyDescent="0.25">
      <c r="A1427" s="273">
        <v>1410</v>
      </c>
      <c r="B1427" s="323">
        <f t="shared" ref="B1427:B1490" si="229">$B$17+A1427</f>
        <v>1499.7558146072583</v>
      </c>
      <c r="D1427" s="287">
        <f t="shared" si="220"/>
        <v>1407.5183146072584</v>
      </c>
      <c r="F1427" s="273">
        <f t="shared" si="221"/>
        <v>4</v>
      </c>
      <c r="H1427" s="273">
        <f t="shared" si="222"/>
        <v>1440</v>
      </c>
      <c r="J1427" s="287">
        <f t="shared" si="223"/>
        <v>-25.820000000000018</v>
      </c>
      <c r="L1427" s="287">
        <f t="shared" si="224"/>
        <v>-120.24418539274166</v>
      </c>
      <c r="M1427" s="344">
        <f t="shared" si="225"/>
        <v>147.51831460725839</v>
      </c>
      <c r="N1427" s="344">
        <f t="shared" si="228"/>
        <v>-25.820000000000018</v>
      </c>
      <c r="Q1427" s="323">
        <f t="shared" si="226"/>
        <v>1407.5183146072584</v>
      </c>
      <c r="R1427" s="287">
        <f t="shared" si="227"/>
        <v>-25.820000000000018</v>
      </c>
      <c r="T1427" s="293"/>
    </row>
    <row r="1428" spans="1:20" x14ac:dyDescent="0.25">
      <c r="A1428" s="273">
        <v>1411</v>
      </c>
      <c r="B1428" s="323">
        <f t="shared" si="229"/>
        <v>1500.7558146072583</v>
      </c>
      <c r="D1428" s="287">
        <f t="shared" si="220"/>
        <v>1408.4528979405916</v>
      </c>
      <c r="F1428" s="273">
        <f t="shared" si="221"/>
        <v>4</v>
      </c>
      <c r="H1428" s="273">
        <f t="shared" si="222"/>
        <v>1440</v>
      </c>
      <c r="J1428" s="287">
        <f t="shared" si="223"/>
        <v>-25.035568789520909</v>
      </c>
      <c r="L1428" s="287">
        <f t="shared" si="224"/>
        <v>-119.24418539274166</v>
      </c>
      <c r="M1428" s="344">
        <f t="shared" si="225"/>
        <v>148.45289794059158</v>
      </c>
      <c r="N1428" s="344">
        <f t="shared" si="228"/>
        <v>-25.035568789520909</v>
      </c>
      <c r="Q1428" s="323">
        <f t="shared" si="226"/>
        <v>1408.4528979405916</v>
      </c>
      <c r="R1428" s="287">
        <f t="shared" si="227"/>
        <v>-25.035568789520909</v>
      </c>
      <c r="T1428" s="293"/>
    </row>
    <row r="1429" spans="1:20" x14ac:dyDescent="0.25">
      <c r="A1429" s="273">
        <v>1412</v>
      </c>
      <c r="B1429" s="323">
        <f t="shared" si="229"/>
        <v>1501.7558146072583</v>
      </c>
      <c r="D1429" s="287">
        <f t="shared" si="220"/>
        <v>1409.387481273925</v>
      </c>
      <c r="F1429" s="273">
        <f t="shared" si="221"/>
        <v>4</v>
      </c>
      <c r="H1429" s="273">
        <f t="shared" si="222"/>
        <v>1440</v>
      </c>
      <c r="J1429" s="287">
        <f t="shared" si="223"/>
        <v>-24.243511502263352</v>
      </c>
      <c r="L1429" s="287">
        <f t="shared" si="224"/>
        <v>-118.24418539274166</v>
      </c>
      <c r="M1429" s="344">
        <f t="shared" si="225"/>
        <v>149.387481273925</v>
      </c>
      <c r="N1429" s="344">
        <f t="shared" si="228"/>
        <v>-24.243511502263352</v>
      </c>
      <c r="Q1429" s="323">
        <f t="shared" si="226"/>
        <v>1409.387481273925</v>
      </c>
      <c r="R1429" s="287">
        <f t="shared" si="227"/>
        <v>-24.243511502263352</v>
      </c>
      <c r="T1429" s="293"/>
    </row>
    <row r="1430" spans="1:20" x14ac:dyDescent="0.25">
      <c r="A1430" s="273">
        <v>1413</v>
      </c>
      <c r="B1430" s="323">
        <f t="shared" si="229"/>
        <v>1502.7558146072583</v>
      </c>
      <c r="D1430" s="287">
        <f t="shared" si="220"/>
        <v>1410.3220646072584</v>
      </c>
      <c r="F1430" s="273">
        <f t="shared" si="221"/>
        <v>4</v>
      </c>
      <c r="H1430" s="273">
        <f t="shared" si="222"/>
        <v>1440</v>
      </c>
      <c r="J1430" s="287">
        <f t="shared" si="223"/>
        <v>-23.444069406550199</v>
      </c>
      <c r="L1430" s="287">
        <f t="shared" si="224"/>
        <v>-117.24418539274166</v>
      </c>
      <c r="M1430" s="344">
        <f t="shared" si="225"/>
        <v>150.32206460725843</v>
      </c>
      <c r="N1430" s="344">
        <f t="shared" si="228"/>
        <v>-23.444069406550199</v>
      </c>
      <c r="Q1430" s="323">
        <f t="shared" si="226"/>
        <v>1410.3220646072584</v>
      </c>
      <c r="R1430" s="287">
        <f t="shared" si="227"/>
        <v>-23.444069406550199</v>
      </c>
      <c r="T1430" s="293"/>
    </row>
    <row r="1431" spans="1:20" x14ac:dyDescent="0.25">
      <c r="A1431" s="273">
        <v>1414</v>
      </c>
      <c r="B1431" s="323">
        <f t="shared" si="229"/>
        <v>1503.7558146072583</v>
      </c>
      <c r="D1431" s="287">
        <f t="shared" si="220"/>
        <v>1411.2566479405916</v>
      </c>
      <c r="F1431" s="273">
        <f t="shared" si="221"/>
        <v>4</v>
      </c>
      <c r="H1431" s="273">
        <f t="shared" si="222"/>
        <v>1440</v>
      </c>
      <c r="J1431" s="287">
        <f t="shared" si="223"/>
        <v>-22.63748602018801</v>
      </c>
      <c r="L1431" s="287">
        <f t="shared" si="224"/>
        <v>-116.24418539274166</v>
      </c>
      <c r="M1431" s="344">
        <f t="shared" si="225"/>
        <v>151.25664794059162</v>
      </c>
      <c r="N1431" s="344">
        <f t="shared" si="228"/>
        <v>-22.63748602018801</v>
      </c>
      <c r="Q1431" s="323">
        <f t="shared" si="226"/>
        <v>1411.2566479405916</v>
      </c>
      <c r="R1431" s="287">
        <f t="shared" si="227"/>
        <v>-22.63748602018801</v>
      </c>
      <c r="T1431" s="293"/>
    </row>
    <row r="1432" spans="1:20" x14ac:dyDescent="0.25">
      <c r="A1432" s="273">
        <v>1415</v>
      </c>
      <c r="B1432" s="323">
        <f t="shared" si="229"/>
        <v>1504.7558146072583</v>
      </c>
      <c r="D1432" s="287">
        <f t="shared" si="220"/>
        <v>1412.191231273925</v>
      </c>
      <c r="F1432" s="273">
        <f t="shared" si="221"/>
        <v>4</v>
      </c>
      <c r="H1432" s="273">
        <f t="shared" si="222"/>
        <v>1440</v>
      </c>
      <c r="J1432" s="287">
        <f t="shared" si="223"/>
        <v>-21.824007036289657</v>
      </c>
      <c r="L1432" s="287">
        <f t="shared" si="224"/>
        <v>-115.24418539274166</v>
      </c>
      <c r="M1432" s="344">
        <f t="shared" si="225"/>
        <v>152.19123127392504</v>
      </c>
      <c r="N1432" s="344">
        <f t="shared" si="228"/>
        <v>-21.824007036289657</v>
      </c>
      <c r="Q1432" s="323">
        <f t="shared" si="226"/>
        <v>1412.191231273925</v>
      </c>
      <c r="R1432" s="287">
        <f t="shared" si="227"/>
        <v>-21.824007036289657</v>
      </c>
      <c r="T1432" s="293"/>
    </row>
    <row r="1433" spans="1:20" x14ac:dyDescent="0.25">
      <c r="A1433" s="273">
        <v>1416</v>
      </c>
      <c r="B1433" s="323">
        <f t="shared" si="229"/>
        <v>1505.7558146072583</v>
      </c>
      <c r="D1433" s="287">
        <f t="shared" si="220"/>
        <v>1413.1258146072582</v>
      </c>
      <c r="F1433" s="273">
        <f t="shared" si="221"/>
        <v>4</v>
      </c>
      <c r="H1433" s="273">
        <f t="shared" si="222"/>
        <v>1440</v>
      </c>
      <c r="J1433" s="287">
        <f t="shared" si="223"/>
        <v>-21.00388024843431</v>
      </c>
      <c r="L1433" s="287">
        <f t="shared" si="224"/>
        <v>-114.24418539274166</v>
      </c>
      <c r="M1433" s="344">
        <f t="shared" si="225"/>
        <v>153.12581460725823</v>
      </c>
      <c r="N1433" s="344">
        <f t="shared" si="228"/>
        <v>-21.00388024843431</v>
      </c>
      <c r="Q1433" s="323">
        <f t="shared" si="226"/>
        <v>1413.1258146072582</v>
      </c>
      <c r="R1433" s="287">
        <f t="shared" si="227"/>
        <v>-21.00388024843431</v>
      </c>
      <c r="T1433" s="293"/>
    </row>
    <row r="1434" spans="1:20" x14ac:dyDescent="0.25">
      <c r="A1434" s="273">
        <v>1417</v>
      </c>
      <c r="B1434" s="323">
        <f t="shared" si="229"/>
        <v>1506.7558146072583</v>
      </c>
      <c r="D1434" s="287">
        <f t="shared" si="220"/>
        <v>1414.0603979405917</v>
      </c>
      <c r="F1434" s="273">
        <f t="shared" si="221"/>
        <v>4</v>
      </c>
      <c r="H1434" s="273">
        <f t="shared" si="222"/>
        <v>1440</v>
      </c>
      <c r="J1434" s="287">
        <f t="shared" si="223"/>
        <v>-20.177355475186136</v>
      </c>
      <c r="L1434" s="287">
        <f t="shared" si="224"/>
        <v>-113.24418539274166</v>
      </c>
      <c r="M1434" s="344">
        <f t="shared" si="225"/>
        <v>154.06039794059166</v>
      </c>
      <c r="N1434" s="344">
        <f t="shared" si="228"/>
        <v>-20.177355475186136</v>
      </c>
      <c r="Q1434" s="323">
        <f t="shared" si="226"/>
        <v>1414.0603979405917</v>
      </c>
      <c r="R1434" s="287">
        <f t="shared" si="227"/>
        <v>-20.177355475186136</v>
      </c>
      <c r="T1434" s="293"/>
    </row>
    <row r="1435" spans="1:20" x14ac:dyDescent="0.25">
      <c r="A1435" s="273">
        <v>1418</v>
      </c>
      <c r="B1435" s="323">
        <f t="shared" si="229"/>
        <v>1507.7558146072583</v>
      </c>
      <c r="D1435" s="287">
        <f t="shared" si="220"/>
        <v>1414.9949812739251</v>
      </c>
      <c r="F1435" s="273">
        <f t="shared" si="221"/>
        <v>4</v>
      </c>
      <c r="H1435" s="273">
        <f t="shared" si="222"/>
        <v>1440</v>
      </c>
      <c r="J1435" s="287">
        <f t="shared" si="223"/>
        <v>-19.344684483997792</v>
      </c>
      <c r="L1435" s="287">
        <f t="shared" si="224"/>
        <v>-112.24418539274166</v>
      </c>
      <c r="M1435" s="344">
        <f t="shared" si="225"/>
        <v>154.99498127392508</v>
      </c>
      <c r="N1435" s="344">
        <f t="shared" si="228"/>
        <v>-19.344684483997792</v>
      </c>
      <c r="Q1435" s="323">
        <f t="shared" si="226"/>
        <v>1414.9949812739251</v>
      </c>
      <c r="R1435" s="287">
        <f t="shared" si="227"/>
        <v>-19.344684483997792</v>
      </c>
      <c r="T1435" s="293"/>
    </row>
    <row r="1436" spans="1:20" x14ac:dyDescent="0.25">
      <c r="A1436" s="273">
        <v>1419</v>
      </c>
      <c r="B1436" s="323">
        <f t="shared" si="229"/>
        <v>1508.7558146072583</v>
      </c>
      <c r="D1436" s="287">
        <f t="shared" si="220"/>
        <v>1415.9295646072583</v>
      </c>
      <c r="F1436" s="273">
        <f t="shared" si="221"/>
        <v>4</v>
      </c>
      <c r="H1436" s="273">
        <f t="shared" si="222"/>
        <v>1440</v>
      </c>
      <c r="J1436" s="287">
        <f t="shared" si="223"/>
        <v>-18.506120914519279</v>
      </c>
      <c r="L1436" s="287">
        <f t="shared" si="224"/>
        <v>-111.24418539274166</v>
      </c>
      <c r="M1436" s="344">
        <f t="shared" si="225"/>
        <v>155.92956460725827</v>
      </c>
      <c r="N1436" s="344">
        <f t="shared" si="228"/>
        <v>-18.506120914519279</v>
      </c>
      <c r="Q1436" s="323">
        <f t="shared" si="226"/>
        <v>1415.9295646072583</v>
      </c>
      <c r="R1436" s="287">
        <f t="shared" si="227"/>
        <v>-18.506120914519279</v>
      </c>
      <c r="T1436" s="293"/>
    </row>
    <row r="1437" spans="1:20" x14ac:dyDescent="0.25">
      <c r="A1437" s="273">
        <v>1420</v>
      </c>
      <c r="B1437" s="323">
        <f t="shared" si="229"/>
        <v>1509.7558146072583</v>
      </c>
      <c r="D1437" s="287">
        <f t="shared" si="220"/>
        <v>1416.8641479405917</v>
      </c>
      <c r="F1437" s="273">
        <f t="shared" si="221"/>
        <v>4</v>
      </c>
      <c r="H1437" s="273">
        <f t="shared" si="222"/>
        <v>1440</v>
      </c>
      <c r="J1437" s="287">
        <f t="shared" si="223"/>
        <v>-17.661920201337562</v>
      </c>
      <c r="L1437" s="287">
        <f t="shared" si="224"/>
        <v>-110.24418539274166</v>
      </c>
      <c r="M1437" s="344">
        <f t="shared" si="225"/>
        <v>156.86414794059169</v>
      </c>
      <c r="N1437" s="344">
        <f t="shared" si="228"/>
        <v>-17.661920201337562</v>
      </c>
      <c r="Q1437" s="323">
        <f t="shared" si="226"/>
        <v>1416.8641479405917</v>
      </c>
      <c r="R1437" s="287">
        <f t="shared" si="227"/>
        <v>-17.661920201337562</v>
      </c>
      <c r="T1437" s="293"/>
    </row>
    <row r="1438" spans="1:20" x14ac:dyDescent="0.25">
      <c r="A1438" s="273">
        <v>1421</v>
      </c>
      <c r="B1438" s="323">
        <f t="shared" si="229"/>
        <v>1510.7558146072583</v>
      </c>
      <c r="D1438" s="287">
        <f t="shared" si="220"/>
        <v>1417.7987312739251</v>
      </c>
      <c r="F1438" s="273">
        <f t="shared" si="221"/>
        <v>4</v>
      </c>
      <c r="H1438" s="273">
        <f t="shared" si="222"/>
        <v>1440</v>
      </c>
      <c r="J1438" s="287">
        <f t="shared" si="223"/>
        <v>-16.812339496167652</v>
      </c>
      <c r="L1438" s="287">
        <f t="shared" si="224"/>
        <v>-109.24418539274166</v>
      </c>
      <c r="M1438" s="344">
        <f t="shared" si="225"/>
        <v>157.79873127392511</v>
      </c>
      <c r="N1438" s="344">
        <f t="shared" si="228"/>
        <v>-16.812339496167652</v>
      </c>
      <c r="Q1438" s="323">
        <f t="shared" si="226"/>
        <v>1417.7987312739251</v>
      </c>
      <c r="R1438" s="287">
        <f t="shared" si="227"/>
        <v>-16.812339496167652</v>
      </c>
      <c r="T1438" s="293"/>
    </row>
    <row r="1439" spans="1:20" x14ac:dyDescent="0.25">
      <c r="A1439" s="273">
        <v>1422</v>
      </c>
      <c r="B1439" s="323">
        <f t="shared" si="229"/>
        <v>1511.7558146072583</v>
      </c>
      <c r="D1439" s="287">
        <f t="shared" si="220"/>
        <v>1418.7333146072583</v>
      </c>
      <c r="F1439" s="273">
        <f t="shared" si="221"/>
        <v>4</v>
      </c>
      <c r="H1439" s="273">
        <f t="shared" si="222"/>
        <v>1440</v>
      </c>
      <c r="J1439" s="287">
        <f t="shared" si="223"/>
        <v>-15.957637589522246</v>
      </c>
      <c r="L1439" s="287">
        <f t="shared" si="224"/>
        <v>-108.24418539274166</v>
      </c>
      <c r="M1439" s="344">
        <f t="shared" si="225"/>
        <v>158.73331460725831</v>
      </c>
      <c r="N1439" s="344">
        <f t="shared" si="228"/>
        <v>-15.957637589522246</v>
      </c>
      <c r="Q1439" s="323">
        <f t="shared" si="226"/>
        <v>1418.7333146072583</v>
      </c>
      <c r="R1439" s="287">
        <f t="shared" si="227"/>
        <v>-15.957637589522246</v>
      </c>
      <c r="T1439" s="293"/>
    </row>
    <row r="1440" spans="1:20" x14ac:dyDescent="0.25">
      <c r="A1440" s="273">
        <v>1423</v>
      </c>
      <c r="B1440" s="323">
        <f t="shared" si="229"/>
        <v>1512.7558146072583</v>
      </c>
      <c r="D1440" s="287">
        <f t="shared" si="220"/>
        <v>1419.6678979405917</v>
      </c>
      <c r="F1440" s="273">
        <f t="shared" si="221"/>
        <v>4</v>
      </c>
      <c r="H1440" s="273">
        <f t="shared" si="222"/>
        <v>1440</v>
      </c>
      <c r="J1440" s="287">
        <f t="shared" si="223"/>
        <v>-15.098074831882139</v>
      </c>
      <c r="L1440" s="287">
        <f t="shared" si="224"/>
        <v>-107.24418539274166</v>
      </c>
      <c r="M1440" s="344">
        <f t="shared" si="225"/>
        <v>159.66789794059173</v>
      </c>
      <c r="N1440" s="344">
        <f t="shared" si="228"/>
        <v>-15.098074831882139</v>
      </c>
      <c r="Q1440" s="323">
        <f t="shared" si="226"/>
        <v>1419.6678979405917</v>
      </c>
      <c r="R1440" s="287">
        <f t="shared" si="227"/>
        <v>-15.098074831882139</v>
      </c>
      <c r="T1440" s="293"/>
    </row>
    <row r="1441" spans="1:20" x14ac:dyDescent="0.25">
      <c r="A1441" s="273">
        <v>1424</v>
      </c>
      <c r="B1441" s="323">
        <f t="shared" si="229"/>
        <v>1513.7558146072583</v>
      </c>
      <c r="D1441" s="287">
        <f t="shared" si="220"/>
        <v>1420.6024812739249</v>
      </c>
      <c r="F1441" s="273">
        <f t="shared" si="221"/>
        <v>4</v>
      </c>
      <c r="H1441" s="273">
        <f t="shared" si="222"/>
        <v>1440</v>
      </c>
      <c r="J1441" s="287">
        <f t="shared" si="223"/>
        <v>-14.233913054389905</v>
      </c>
      <c r="L1441" s="287">
        <f t="shared" si="224"/>
        <v>-106.24418539274166</v>
      </c>
      <c r="M1441" s="344">
        <f t="shared" si="225"/>
        <v>160.60248127392492</v>
      </c>
      <c r="N1441" s="344">
        <f t="shared" si="228"/>
        <v>-14.233913054389905</v>
      </c>
      <c r="Q1441" s="323">
        <f t="shared" si="226"/>
        <v>1420.6024812739249</v>
      </c>
      <c r="R1441" s="287">
        <f t="shared" si="227"/>
        <v>-14.233913054389905</v>
      </c>
      <c r="T1441" s="293"/>
    </row>
    <row r="1442" spans="1:20" x14ac:dyDescent="0.25">
      <c r="A1442" s="273">
        <v>1425</v>
      </c>
      <c r="B1442" s="323">
        <f t="shared" si="229"/>
        <v>1514.7558146072583</v>
      </c>
      <c r="D1442" s="287">
        <f t="shared" si="220"/>
        <v>1421.5370646072583</v>
      </c>
      <c r="F1442" s="273">
        <f t="shared" si="221"/>
        <v>4</v>
      </c>
      <c r="H1442" s="273">
        <f t="shared" si="222"/>
        <v>1440</v>
      </c>
      <c r="J1442" s="287">
        <f t="shared" si="223"/>
        <v>-13.365415489094117</v>
      </c>
      <c r="L1442" s="287">
        <f t="shared" si="224"/>
        <v>-105.24418539274166</v>
      </c>
      <c r="M1442" s="344">
        <f t="shared" si="225"/>
        <v>161.53706460725834</v>
      </c>
      <c r="N1442" s="344">
        <f t="shared" si="228"/>
        <v>-13.365415489094117</v>
      </c>
      <c r="Q1442" s="323">
        <f t="shared" si="226"/>
        <v>1421.5370646072583</v>
      </c>
      <c r="R1442" s="287">
        <f t="shared" si="227"/>
        <v>-13.365415489094117</v>
      </c>
      <c r="T1442" s="293"/>
    </row>
    <row r="1443" spans="1:20" x14ac:dyDescent="0.25">
      <c r="A1443" s="273">
        <v>1426</v>
      </c>
      <c r="B1443" s="323">
        <f t="shared" si="229"/>
        <v>1515.7558146072583</v>
      </c>
      <c r="D1443" s="287">
        <f t="shared" si="220"/>
        <v>1422.4716479405918</v>
      </c>
      <c r="F1443" s="273">
        <f t="shared" si="221"/>
        <v>4</v>
      </c>
      <c r="H1443" s="273">
        <f t="shared" si="222"/>
        <v>1440</v>
      </c>
      <c r="J1443" s="287">
        <f t="shared" si="223"/>
        <v>-12.492846688766841</v>
      </c>
      <c r="L1443" s="287">
        <f t="shared" si="224"/>
        <v>-104.24418539274166</v>
      </c>
      <c r="M1443" s="344">
        <f t="shared" si="225"/>
        <v>162.47164794059177</v>
      </c>
      <c r="N1443" s="344">
        <f t="shared" si="228"/>
        <v>-12.492846688766841</v>
      </c>
      <c r="Q1443" s="323">
        <f t="shared" si="226"/>
        <v>1422.4716479405918</v>
      </c>
      <c r="R1443" s="287">
        <f t="shared" si="227"/>
        <v>-12.492846688766841</v>
      </c>
      <c r="T1443" s="293"/>
    </row>
    <row r="1444" spans="1:20" x14ac:dyDescent="0.25">
      <c r="A1444" s="273">
        <v>1427</v>
      </c>
      <c r="B1444" s="323">
        <f t="shared" si="229"/>
        <v>1516.7558146072583</v>
      </c>
      <c r="D1444" s="287">
        <f t="shared" si="220"/>
        <v>1423.406231273925</v>
      </c>
      <c r="F1444" s="273">
        <f t="shared" si="221"/>
        <v>4</v>
      </c>
      <c r="H1444" s="273">
        <f t="shared" si="222"/>
        <v>1440</v>
      </c>
      <c r="J1444" s="287">
        <f t="shared" si="223"/>
        <v>-11.616472446317243</v>
      </c>
      <c r="L1444" s="287">
        <f t="shared" si="224"/>
        <v>-103.24418539274166</v>
      </c>
      <c r="M1444" s="344">
        <f t="shared" si="225"/>
        <v>163.40623127392496</v>
      </c>
      <c r="N1444" s="344">
        <f t="shared" si="228"/>
        <v>-11.616472446317243</v>
      </c>
      <c r="Q1444" s="323">
        <f t="shared" si="226"/>
        <v>1423.406231273925</v>
      </c>
      <c r="R1444" s="287">
        <f t="shared" si="227"/>
        <v>-11.616472446317243</v>
      </c>
      <c r="T1444" s="293"/>
    </row>
    <row r="1445" spans="1:20" x14ac:dyDescent="0.25">
      <c r="A1445" s="273">
        <v>1428</v>
      </c>
      <c r="B1445" s="323">
        <f t="shared" si="229"/>
        <v>1517.7558146072583</v>
      </c>
      <c r="D1445" s="287">
        <f t="shared" si="220"/>
        <v>1424.3408146072584</v>
      </c>
      <c r="F1445" s="273">
        <f t="shared" si="221"/>
        <v>4</v>
      </c>
      <c r="H1445" s="273">
        <f t="shared" si="222"/>
        <v>1440</v>
      </c>
      <c r="J1445" s="287">
        <f t="shared" si="223"/>
        <v>-10.736559713829202</v>
      </c>
      <c r="L1445" s="287">
        <f t="shared" si="224"/>
        <v>-102.24418539274166</v>
      </c>
      <c r="M1445" s="344">
        <f t="shared" si="225"/>
        <v>164.34081460725838</v>
      </c>
      <c r="N1445" s="344">
        <f t="shared" si="228"/>
        <v>-10.736559713829202</v>
      </c>
      <c r="Q1445" s="323">
        <f t="shared" si="226"/>
        <v>1424.3408146072584</v>
      </c>
      <c r="R1445" s="287">
        <f t="shared" si="227"/>
        <v>-10.736559713829202</v>
      </c>
      <c r="T1445" s="293"/>
    </row>
    <row r="1446" spans="1:20" x14ac:dyDescent="0.25">
      <c r="A1446" s="273">
        <v>1429</v>
      </c>
      <c r="B1446" s="323">
        <f t="shared" si="229"/>
        <v>1518.7558146072583</v>
      </c>
      <c r="D1446" s="287">
        <f t="shared" si="220"/>
        <v>1425.2753979405916</v>
      </c>
      <c r="F1446" s="273">
        <f t="shared" si="221"/>
        <v>4</v>
      </c>
      <c r="H1446" s="273">
        <f t="shared" si="222"/>
        <v>1440</v>
      </c>
      <c r="J1446" s="287">
        <f t="shared" si="223"/>
        <v>-9.8533765212447584</v>
      </c>
      <c r="L1446" s="287">
        <f t="shared" si="224"/>
        <v>-101.24418539274166</v>
      </c>
      <c r="M1446" s="344">
        <f t="shared" si="225"/>
        <v>165.27539794059157</v>
      </c>
      <c r="N1446" s="344">
        <f t="shared" si="228"/>
        <v>-9.8533765212447584</v>
      </c>
      <c r="Q1446" s="323">
        <f t="shared" si="226"/>
        <v>1425.2753979405916</v>
      </c>
      <c r="R1446" s="287">
        <f t="shared" si="227"/>
        <v>-9.8533765212447584</v>
      </c>
      <c r="T1446" s="293"/>
    </row>
    <row r="1447" spans="1:20" x14ac:dyDescent="0.25">
      <c r="A1447" s="273">
        <v>1430</v>
      </c>
      <c r="B1447" s="323">
        <f t="shared" si="229"/>
        <v>1519.7558146072583</v>
      </c>
      <c r="D1447" s="287">
        <f t="shared" si="220"/>
        <v>1426.209981273925</v>
      </c>
      <c r="F1447" s="273">
        <f t="shared" si="221"/>
        <v>4</v>
      </c>
      <c r="H1447" s="273">
        <f t="shared" si="222"/>
        <v>1440</v>
      </c>
      <c r="J1447" s="287">
        <f t="shared" si="223"/>
        <v>-8.9671918947203224</v>
      </c>
      <c r="L1447" s="287">
        <f t="shared" si="224"/>
        <v>-100.24418539274166</v>
      </c>
      <c r="M1447" s="344">
        <f t="shared" si="225"/>
        <v>166.209981273925</v>
      </c>
      <c r="N1447" s="344">
        <f t="shared" si="228"/>
        <v>-8.9671918947203224</v>
      </c>
      <c r="Q1447" s="323">
        <f t="shared" si="226"/>
        <v>1426.209981273925</v>
      </c>
      <c r="R1447" s="287">
        <f t="shared" si="227"/>
        <v>-8.9671918947203224</v>
      </c>
      <c r="T1447" s="293"/>
    </row>
    <row r="1448" spans="1:20" x14ac:dyDescent="0.25">
      <c r="A1448" s="273">
        <v>1431</v>
      </c>
      <c r="B1448" s="323">
        <f t="shared" si="229"/>
        <v>1520.7558146072583</v>
      </c>
      <c r="D1448" s="287">
        <f t="shared" si="220"/>
        <v>1427.1445646072584</v>
      </c>
      <c r="F1448" s="273">
        <f t="shared" si="221"/>
        <v>4</v>
      </c>
      <c r="H1448" s="273">
        <f t="shared" si="222"/>
        <v>1440</v>
      </c>
      <c r="J1448" s="287">
        <f t="shared" si="223"/>
        <v>-8.0782757746776159</v>
      </c>
      <c r="L1448" s="287">
        <f t="shared" si="224"/>
        <v>-99.244185392741656</v>
      </c>
      <c r="M1448" s="344">
        <f t="shared" si="225"/>
        <v>167.14456460725842</v>
      </c>
      <c r="N1448" s="344">
        <f t="shared" si="228"/>
        <v>-8.0782757746776159</v>
      </c>
      <c r="Q1448" s="323">
        <f t="shared" si="226"/>
        <v>1427.1445646072584</v>
      </c>
      <c r="R1448" s="287">
        <f t="shared" si="227"/>
        <v>-8.0782757746776159</v>
      </c>
      <c r="T1448" s="293"/>
    </row>
    <row r="1449" spans="1:20" x14ac:dyDescent="0.25">
      <c r="A1449" s="273">
        <v>1432</v>
      </c>
      <c r="B1449" s="323">
        <f t="shared" si="229"/>
        <v>1521.7558146072583</v>
      </c>
      <c r="D1449" s="287">
        <f t="shared" si="220"/>
        <v>1428.0791479405916</v>
      </c>
      <c r="F1449" s="273">
        <f t="shared" si="221"/>
        <v>4</v>
      </c>
      <c r="H1449" s="273">
        <f t="shared" si="222"/>
        <v>1440</v>
      </c>
      <c r="J1449" s="287">
        <f t="shared" si="223"/>
        <v>-7.1868989335777496</v>
      </c>
      <c r="L1449" s="287">
        <f t="shared" si="224"/>
        <v>-98.244185392741656</v>
      </c>
      <c r="M1449" s="344">
        <f t="shared" si="225"/>
        <v>168.07914794059161</v>
      </c>
      <c r="N1449" s="344">
        <f t="shared" si="228"/>
        <v>-7.1868989335777496</v>
      </c>
      <c r="Q1449" s="323">
        <f t="shared" si="226"/>
        <v>1428.0791479405916</v>
      </c>
      <c r="R1449" s="287">
        <f t="shared" si="227"/>
        <v>-7.1868989335777496</v>
      </c>
      <c r="T1449" s="293"/>
    </row>
    <row r="1450" spans="1:20" x14ac:dyDescent="0.25">
      <c r="A1450" s="273">
        <v>1433</v>
      </c>
      <c r="B1450" s="323">
        <f t="shared" si="229"/>
        <v>1522.7558146072583</v>
      </c>
      <c r="D1450" s="287">
        <f t="shared" si="220"/>
        <v>1429.013731273925</v>
      </c>
      <c r="F1450" s="273">
        <f t="shared" si="221"/>
        <v>4</v>
      </c>
      <c r="H1450" s="273">
        <f t="shared" si="222"/>
        <v>1440</v>
      </c>
      <c r="J1450" s="287">
        <f t="shared" si="223"/>
        <v>-6.2933328934418409</v>
      </c>
      <c r="L1450" s="287">
        <f t="shared" si="224"/>
        <v>-97.244185392741656</v>
      </c>
      <c r="M1450" s="344">
        <f t="shared" si="225"/>
        <v>169.01373127392503</v>
      </c>
      <c r="N1450" s="344">
        <f t="shared" si="228"/>
        <v>-6.2933328934418409</v>
      </c>
      <c r="Q1450" s="323">
        <f t="shared" si="226"/>
        <v>1429.013731273925</v>
      </c>
      <c r="R1450" s="287">
        <f t="shared" si="227"/>
        <v>-6.2933328934418409</v>
      </c>
      <c r="T1450" s="293"/>
    </row>
    <row r="1451" spans="1:20" x14ac:dyDescent="0.25">
      <c r="A1451" s="273">
        <v>1434</v>
      </c>
      <c r="B1451" s="323">
        <f t="shared" si="229"/>
        <v>1523.7558146072583</v>
      </c>
      <c r="D1451" s="287">
        <f t="shared" si="220"/>
        <v>1429.9483146072585</v>
      </c>
      <c r="F1451" s="273">
        <f t="shared" si="221"/>
        <v>4</v>
      </c>
      <c r="H1451" s="273">
        <f t="shared" si="222"/>
        <v>1440</v>
      </c>
      <c r="J1451" s="287">
        <f t="shared" si="223"/>
        <v>-5.3978498431417057</v>
      </c>
      <c r="L1451" s="287">
        <f t="shared" si="224"/>
        <v>-96.244185392741656</v>
      </c>
      <c r="M1451" s="344">
        <f t="shared" si="225"/>
        <v>169.94831460725845</v>
      </c>
      <c r="N1451" s="344">
        <f t="shared" si="228"/>
        <v>-5.3978498431417057</v>
      </c>
      <c r="Q1451" s="323">
        <f t="shared" si="226"/>
        <v>1429.9483146072585</v>
      </c>
      <c r="R1451" s="287">
        <f t="shared" si="227"/>
        <v>-5.3978498431417057</v>
      </c>
      <c r="T1451" s="293"/>
    </row>
    <row r="1452" spans="1:20" x14ac:dyDescent="0.25">
      <c r="A1452" s="273">
        <v>1435</v>
      </c>
      <c r="B1452" s="323">
        <f t="shared" si="229"/>
        <v>1524.7558146072583</v>
      </c>
      <c r="D1452" s="287">
        <f t="shared" si="220"/>
        <v>1430.8828979405916</v>
      </c>
      <c r="F1452" s="273">
        <f t="shared" si="221"/>
        <v>4</v>
      </c>
      <c r="H1452" s="273">
        <f t="shared" si="222"/>
        <v>1440</v>
      </c>
      <c r="J1452" s="287">
        <f t="shared" si="223"/>
        <v>-4.5007225554890216</v>
      </c>
      <c r="L1452" s="287">
        <f t="shared" si="224"/>
        <v>-95.244185392741656</v>
      </c>
      <c r="M1452" s="344">
        <f t="shared" si="225"/>
        <v>170.88289794059165</v>
      </c>
      <c r="N1452" s="344">
        <f t="shared" si="228"/>
        <v>-4.5007225554890216</v>
      </c>
      <c r="Q1452" s="323">
        <f t="shared" si="226"/>
        <v>1430.8828979405916</v>
      </c>
      <c r="R1452" s="287">
        <f t="shared" si="227"/>
        <v>-4.5007225554890216</v>
      </c>
      <c r="T1452" s="293"/>
    </row>
    <row r="1453" spans="1:20" x14ac:dyDescent="0.25">
      <c r="A1453" s="273">
        <v>1436</v>
      </c>
      <c r="B1453" s="323">
        <f t="shared" si="229"/>
        <v>1525.7558146072583</v>
      </c>
      <c r="D1453" s="287">
        <f t="shared" si="220"/>
        <v>1431.8174812739251</v>
      </c>
      <c r="F1453" s="273">
        <f t="shared" si="221"/>
        <v>4</v>
      </c>
      <c r="H1453" s="273">
        <f t="shared" si="222"/>
        <v>1440</v>
      </c>
      <c r="J1453" s="287">
        <f t="shared" si="223"/>
        <v>-3.60222430414664</v>
      </c>
      <c r="L1453" s="287">
        <f t="shared" si="224"/>
        <v>-94.244185392741656</v>
      </c>
      <c r="M1453" s="344">
        <f t="shared" si="225"/>
        <v>171.81748127392507</v>
      </c>
      <c r="N1453" s="344">
        <f t="shared" si="228"/>
        <v>-3.60222430414664</v>
      </c>
      <c r="Q1453" s="323">
        <f t="shared" si="226"/>
        <v>1431.8174812739251</v>
      </c>
      <c r="R1453" s="287">
        <f t="shared" si="227"/>
        <v>-3.60222430414664</v>
      </c>
      <c r="T1453" s="293"/>
    </row>
    <row r="1454" spans="1:20" x14ac:dyDescent="0.25">
      <c r="A1454" s="273">
        <v>1437</v>
      </c>
      <c r="B1454" s="323">
        <f t="shared" si="229"/>
        <v>1526.7558146072583</v>
      </c>
      <c r="D1454" s="287">
        <f t="shared" si="220"/>
        <v>1432.7520646072583</v>
      </c>
      <c r="F1454" s="273">
        <f t="shared" si="221"/>
        <v>4</v>
      </c>
      <c r="H1454" s="273">
        <f t="shared" si="222"/>
        <v>1440</v>
      </c>
      <c r="J1454" s="287">
        <f t="shared" si="223"/>
        <v>-2.7026287803856852</v>
      </c>
      <c r="L1454" s="287">
        <f t="shared" si="224"/>
        <v>-93.244185392741656</v>
      </c>
      <c r="M1454" s="344">
        <f t="shared" si="225"/>
        <v>172.75206460725826</v>
      </c>
      <c r="N1454" s="344">
        <f t="shared" si="228"/>
        <v>-2.7026287803856852</v>
      </c>
      <c r="Q1454" s="323">
        <f t="shared" si="226"/>
        <v>1432.7520646072583</v>
      </c>
      <c r="R1454" s="287">
        <f t="shared" si="227"/>
        <v>-2.7026287803856852</v>
      </c>
      <c r="T1454" s="293"/>
    </row>
    <row r="1455" spans="1:20" x14ac:dyDescent="0.25">
      <c r="A1455" s="273">
        <v>1438</v>
      </c>
      <c r="B1455" s="323">
        <f t="shared" si="229"/>
        <v>1527.7558146072583</v>
      </c>
      <c r="D1455" s="287">
        <f t="shared" si="220"/>
        <v>1433.6866479405917</v>
      </c>
      <c r="F1455" s="273">
        <f t="shared" si="221"/>
        <v>4</v>
      </c>
      <c r="H1455" s="273">
        <f t="shared" si="222"/>
        <v>1440</v>
      </c>
      <c r="J1455" s="287">
        <f t="shared" si="223"/>
        <v>-1.8022100097170888</v>
      </c>
      <c r="L1455" s="287">
        <f t="shared" si="224"/>
        <v>-92.244185392741656</v>
      </c>
      <c r="M1455" s="344">
        <f t="shared" si="225"/>
        <v>173.68664794059168</v>
      </c>
      <c r="N1455" s="344">
        <f t="shared" si="228"/>
        <v>-1.8022100097170888</v>
      </c>
      <c r="Q1455" s="323">
        <f t="shared" si="226"/>
        <v>1433.6866479405917</v>
      </c>
      <c r="R1455" s="287">
        <f t="shared" si="227"/>
        <v>-1.8022100097170888</v>
      </c>
      <c r="T1455" s="293"/>
    </row>
    <row r="1456" spans="1:20" x14ac:dyDescent="0.25">
      <c r="A1456" s="273">
        <v>1439</v>
      </c>
      <c r="B1456" s="323">
        <f t="shared" si="229"/>
        <v>1528.7558146072583</v>
      </c>
      <c r="D1456" s="287">
        <f t="shared" si="220"/>
        <v>1434.6212312739251</v>
      </c>
      <c r="F1456" s="273">
        <f t="shared" si="221"/>
        <v>4</v>
      </c>
      <c r="H1456" s="273">
        <f t="shared" si="222"/>
        <v>1440</v>
      </c>
      <c r="J1456" s="287">
        <f t="shared" si="223"/>
        <v>-0.90124226842131516</v>
      </c>
      <c r="L1456" s="287">
        <f t="shared" si="224"/>
        <v>-91.244185392741656</v>
      </c>
      <c r="M1456" s="344">
        <f t="shared" si="225"/>
        <v>174.6212312739251</v>
      </c>
      <c r="N1456" s="344">
        <f t="shared" si="228"/>
        <v>-0.90124226842131516</v>
      </c>
      <c r="Q1456" s="323">
        <f t="shared" si="226"/>
        <v>1434.6212312739251</v>
      </c>
      <c r="R1456" s="287">
        <f t="shared" si="227"/>
        <v>-0.90124226842131516</v>
      </c>
      <c r="T1456" s="293"/>
    </row>
    <row r="1457" spans="1:20" x14ac:dyDescent="0.25">
      <c r="A1457" s="273">
        <v>1440</v>
      </c>
      <c r="B1457" s="323">
        <f t="shared" si="229"/>
        <v>1529.7558146072583</v>
      </c>
      <c r="D1457" s="287">
        <f t="shared" si="220"/>
        <v>1435.5558146072583</v>
      </c>
      <c r="F1457" s="273">
        <f t="shared" si="221"/>
        <v>4</v>
      </c>
      <c r="H1457" s="273">
        <f t="shared" si="222"/>
        <v>1440</v>
      </c>
      <c r="J1457" s="287">
        <f t="shared" si="223"/>
        <v>-5.0613332969184907E-14</v>
      </c>
      <c r="L1457" s="287">
        <f t="shared" si="224"/>
        <v>-90.244185392741656</v>
      </c>
      <c r="M1457" s="344">
        <f t="shared" si="225"/>
        <v>175.5558146072583</v>
      </c>
      <c r="N1457" s="344">
        <f t="shared" si="228"/>
        <v>-5.0613332969184907E-14</v>
      </c>
      <c r="Q1457" s="323">
        <f t="shared" si="226"/>
        <v>1435.5558146072583</v>
      </c>
      <c r="R1457" s="287">
        <f t="shared" si="227"/>
        <v>-5.0613332969184907E-14</v>
      </c>
      <c r="T1457" s="293"/>
    </row>
    <row r="1458" spans="1:20" x14ac:dyDescent="0.25">
      <c r="A1458" s="273">
        <v>1441</v>
      </c>
      <c r="B1458" s="323">
        <f t="shared" si="229"/>
        <v>1530.7558146072583</v>
      </c>
      <c r="D1458" s="287">
        <f t="shared" si="220"/>
        <v>1436.4903979405917</v>
      </c>
      <c r="F1458" s="273">
        <f t="shared" si="221"/>
        <v>4</v>
      </c>
      <c r="H1458" s="273">
        <f t="shared" si="222"/>
        <v>1440</v>
      </c>
      <c r="J1458" s="287">
        <f t="shared" si="223"/>
        <v>0.90124226842121391</v>
      </c>
      <c r="L1458" s="287">
        <f t="shared" si="224"/>
        <v>-89.244185392741656</v>
      </c>
      <c r="M1458" s="344">
        <f t="shared" si="225"/>
        <v>176.49039794059172</v>
      </c>
      <c r="N1458" s="344">
        <f t="shared" si="228"/>
        <v>0.90124226842121391</v>
      </c>
      <c r="Q1458" s="323">
        <f t="shared" si="226"/>
        <v>1436.4903979405917</v>
      </c>
      <c r="R1458" s="287">
        <f t="shared" si="227"/>
        <v>0.90124226842121391</v>
      </c>
      <c r="T1458" s="293"/>
    </row>
    <row r="1459" spans="1:20" x14ac:dyDescent="0.25">
      <c r="A1459" s="273">
        <v>1442</v>
      </c>
      <c r="B1459" s="323">
        <f t="shared" si="229"/>
        <v>1531.7558146072583</v>
      </c>
      <c r="D1459" s="287">
        <f t="shared" si="220"/>
        <v>1437.4249812739249</v>
      </c>
      <c r="F1459" s="273">
        <f t="shared" si="221"/>
        <v>4</v>
      </c>
      <c r="H1459" s="273">
        <f t="shared" si="222"/>
        <v>1440</v>
      </c>
      <c r="J1459" s="287">
        <f t="shared" si="223"/>
        <v>1.8022100097171709</v>
      </c>
      <c r="L1459" s="287">
        <f t="shared" si="224"/>
        <v>-88.244185392741656</v>
      </c>
      <c r="M1459" s="344">
        <f t="shared" si="225"/>
        <v>177.42498127392491</v>
      </c>
      <c r="N1459" s="344">
        <f t="shared" si="228"/>
        <v>1.8022100097171709</v>
      </c>
      <c r="Q1459" s="323">
        <f t="shared" si="226"/>
        <v>1437.4249812739249</v>
      </c>
      <c r="R1459" s="287">
        <f t="shared" si="227"/>
        <v>1.8022100097171709</v>
      </c>
      <c r="T1459" s="293"/>
    </row>
    <row r="1460" spans="1:20" x14ac:dyDescent="0.25">
      <c r="A1460" s="273">
        <v>1443</v>
      </c>
      <c r="B1460" s="323">
        <f t="shared" si="229"/>
        <v>1532.7558146072583</v>
      </c>
      <c r="D1460" s="287">
        <f t="shared" si="220"/>
        <v>1438.3595646072583</v>
      </c>
      <c r="F1460" s="273">
        <f t="shared" si="221"/>
        <v>4</v>
      </c>
      <c r="H1460" s="273">
        <f t="shared" si="222"/>
        <v>1440</v>
      </c>
      <c r="J1460" s="287">
        <f t="shared" si="223"/>
        <v>2.702628780385584</v>
      </c>
      <c r="L1460" s="287">
        <f t="shared" si="224"/>
        <v>-87.244185392741656</v>
      </c>
      <c r="M1460" s="344">
        <f t="shared" si="225"/>
        <v>178.35956460725833</v>
      </c>
      <c r="N1460" s="344">
        <f t="shared" si="228"/>
        <v>2.702628780385584</v>
      </c>
      <c r="Q1460" s="323">
        <f t="shared" si="226"/>
        <v>1438.3595646072583</v>
      </c>
      <c r="R1460" s="287">
        <f t="shared" si="227"/>
        <v>2.702628780385584</v>
      </c>
      <c r="T1460" s="293"/>
    </row>
    <row r="1461" spans="1:20" x14ac:dyDescent="0.25">
      <c r="A1461" s="273">
        <v>1444</v>
      </c>
      <c r="B1461" s="323">
        <f t="shared" si="229"/>
        <v>1533.7558146072583</v>
      </c>
      <c r="D1461" s="287">
        <f t="shared" si="220"/>
        <v>1439.2941479405918</v>
      </c>
      <c r="F1461" s="273">
        <f t="shared" si="221"/>
        <v>4</v>
      </c>
      <c r="H1461" s="273">
        <f t="shared" si="222"/>
        <v>1440</v>
      </c>
      <c r="J1461" s="287">
        <f t="shared" si="223"/>
        <v>3.6022243041465387</v>
      </c>
      <c r="L1461" s="287">
        <f t="shared" si="224"/>
        <v>-86.244185392741656</v>
      </c>
      <c r="M1461" s="344">
        <f t="shared" si="225"/>
        <v>179.29414794059176</v>
      </c>
      <c r="N1461" s="344">
        <f t="shared" si="228"/>
        <v>3.6022243041465387</v>
      </c>
      <c r="Q1461" s="323">
        <f t="shared" si="226"/>
        <v>1439.2941479405918</v>
      </c>
      <c r="R1461" s="287">
        <f t="shared" si="227"/>
        <v>3.6022243041465387</v>
      </c>
      <c r="T1461" s="293"/>
    </row>
    <row r="1462" spans="1:20" x14ac:dyDescent="0.25">
      <c r="A1462" s="273">
        <v>1445</v>
      </c>
      <c r="B1462" s="323">
        <f t="shared" si="229"/>
        <v>1534.7558146072583</v>
      </c>
      <c r="D1462" s="287">
        <f t="shared" si="220"/>
        <v>1440.228731273925</v>
      </c>
      <c r="F1462" s="273">
        <f t="shared" si="221"/>
        <v>4</v>
      </c>
      <c r="H1462" s="273">
        <f t="shared" si="222"/>
        <v>1440</v>
      </c>
      <c r="J1462" s="287">
        <f t="shared" si="223"/>
        <v>4.5007225554891033</v>
      </c>
      <c r="L1462" s="287">
        <f t="shared" si="224"/>
        <v>-85.244185392741656</v>
      </c>
      <c r="M1462" s="344">
        <f t="shared" si="225"/>
        <v>-179.77126872607505</v>
      </c>
      <c r="N1462" s="344">
        <f t="shared" si="228"/>
        <v>4.5007225554891033</v>
      </c>
      <c r="Q1462" s="323">
        <f t="shared" si="226"/>
        <v>1440.228731273925</v>
      </c>
      <c r="R1462" s="287">
        <f t="shared" si="227"/>
        <v>4.5007225554891033</v>
      </c>
      <c r="T1462" s="293"/>
    </row>
    <row r="1463" spans="1:20" x14ac:dyDescent="0.25">
      <c r="A1463" s="273">
        <v>1446</v>
      </c>
      <c r="B1463" s="323">
        <f t="shared" si="229"/>
        <v>1535.7558146072583</v>
      </c>
      <c r="D1463" s="287">
        <f t="shared" si="220"/>
        <v>1441.1633146072584</v>
      </c>
      <c r="F1463" s="273">
        <f t="shared" si="221"/>
        <v>4</v>
      </c>
      <c r="H1463" s="273">
        <f t="shared" si="222"/>
        <v>1440</v>
      </c>
      <c r="J1463" s="287">
        <f t="shared" si="223"/>
        <v>5.3978498431416053</v>
      </c>
      <c r="L1463" s="287">
        <f t="shared" si="224"/>
        <v>-84.244185392741656</v>
      </c>
      <c r="M1463" s="344">
        <f t="shared" si="225"/>
        <v>-178.83668539274163</v>
      </c>
      <c r="N1463" s="344">
        <f t="shared" si="228"/>
        <v>5.3978498431416053</v>
      </c>
      <c r="Q1463" s="323">
        <f t="shared" si="226"/>
        <v>1441.1633146072584</v>
      </c>
      <c r="R1463" s="287">
        <f t="shared" si="227"/>
        <v>5.3978498431416053</v>
      </c>
      <c r="T1463" s="293"/>
    </row>
    <row r="1464" spans="1:20" x14ac:dyDescent="0.25">
      <c r="A1464" s="273">
        <v>1447</v>
      </c>
      <c r="B1464" s="323">
        <f t="shared" si="229"/>
        <v>1536.7558146072583</v>
      </c>
      <c r="D1464" s="287">
        <f t="shared" si="220"/>
        <v>1442.0978979405916</v>
      </c>
      <c r="F1464" s="273">
        <f t="shared" si="221"/>
        <v>4</v>
      </c>
      <c r="H1464" s="273">
        <f t="shared" si="222"/>
        <v>1440</v>
      </c>
      <c r="J1464" s="287">
        <f t="shared" si="223"/>
        <v>6.2933328934417405</v>
      </c>
      <c r="L1464" s="287">
        <f t="shared" si="224"/>
        <v>-83.244185392741656</v>
      </c>
      <c r="M1464" s="344">
        <f t="shared" si="225"/>
        <v>-177.90210205940843</v>
      </c>
      <c r="N1464" s="344">
        <f t="shared" si="228"/>
        <v>6.2933328934417405</v>
      </c>
      <c r="Q1464" s="323">
        <f t="shared" si="226"/>
        <v>1442.0978979405916</v>
      </c>
      <c r="R1464" s="287">
        <f t="shared" si="227"/>
        <v>6.2933328934417405</v>
      </c>
      <c r="T1464" s="293"/>
    </row>
    <row r="1465" spans="1:20" x14ac:dyDescent="0.25">
      <c r="A1465" s="273">
        <v>1448</v>
      </c>
      <c r="B1465" s="323">
        <f t="shared" si="229"/>
        <v>1537.7558146072583</v>
      </c>
      <c r="D1465" s="287">
        <f t="shared" si="220"/>
        <v>1443.032481273925</v>
      </c>
      <c r="F1465" s="273">
        <f t="shared" si="221"/>
        <v>4</v>
      </c>
      <c r="H1465" s="273">
        <f t="shared" si="222"/>
        <v>1440</v>
      </c>
      <c r="J1465" s="287">
        <f t="shared" si="223"/>
        <v>7.1868989335778295</v>
      </c>
      <c r="L1465" s="287">
        <f t="shared" si="224"/>
        <v>-82.244185392741656</v>
      </c>
      <c r="M1465" s="344">
        <f t="shared" si="225"/>
        <v>-176.96751872607501</v>
      </c>
      <c r="N1465" s="344">
        <f t="shared" si="228"/>
        <v>7.1868989335778295</v>
      </c>
      <c r="Q1465" s="323">
        <f t="shared" si="226"/>
        <v>1443.032481273925</v>
      </c>
      <c r="R1465" s="287">
        <f t="shared" si="227"/>
        <v>7.1868989335778295</v>
      </c>
      <c r="T1465" s="293"/>
    </row>
    <row r="1466" spans="1:20" x14ac:dyDescent="0.25">
      <c r="A1466" s="273">
        <v>1449</v>
      </c>
      <c r="B1466" s="323">
        <f t="shared" si="229"/>
        <v>1538.7558146072583</v>
      </c>
      <c r="D1466" s="287">
        <f t="shared" si="220"/>
        <v>1443.9670646072584</v>
      </c>
      <c r="F1466" s="273">
        <f t="shared" si="221"/>
        <v>4</v>
      </c>
      <c r="H1466" s="273">
        <f t="shared" si="222"/>
        <v>1440</v>
      </c>
      <c r="J1466" s="287">
        <f t="shared" si="223"/>
        <v>8.0782757746775182</v>
      </c>
      <c r="L1466" s="287">
        <f t="shared" si="224"/>
        <v>-81.244185392741656</v>
      </c>
      <c r="M1466" s="344">
        <f t="shared" si="225"/>
        <v>-176.03293539274159</v>
      </c>
      <c r="N1466" s="344">
        <f t="shared" si="228"/>
        <v>8.0782757746775182</v>
      </c>
      <c r="Q1466" s="323">
        <f t="shared" si="226"/>
        <v>1443.9670646072584</v>
      </c>
      <c r="R1466" s="287">
        <f t="shared" si="227"/>
        <v>8.0782757746775182</v>
      </c>
      <c r="T1466" s="293"/>
    </row>
    <row r="1467" spans="1:20" x14ac:dyDescent="0.25">
      <c r="A1467" s="273">
        <v>1450</v>
      </c>
      <c r="B1467" s="323">
        <f t="shared" si="229"/>
        <v>1539.7558146072583</v>
      </c>
      <c r="D1467" s="287">
        <f t="shared" si="220"/>
        <v>1444.9016479405916</v>
      </c>
      <c r="F1467" s="273">
        <f t="shared" si="221"/>
        <v>4</v>
      </c>
      <c r="H1467" s="273">
        <f t="shared" si="222"/>
        <v>1440</v>
      </c>
      <c r="J1467" s="287">
        <f t="shared" si="223"/>
        <v>8.9671918947202229</v>
      </c>
      <c r="L1467" s="287">
        <f t="shared" si="224"/>
        <v>-80.244185392741656</v>
      </c>
      <c r="M1467" s="344">
        <f t="shared" si="225"/>
        <v>-175.0983520594084</v>
      </c>
      <c r="N1467" s="344">
        <f t="shared" si="228"/>
        <v>8.9671918947202229</v>
      </c>
      <c r="Q1467" s="323">
        <f t="shared" si="226"/>
        <v>1444.9016479405916</v>
      </c>
      <c r="R1467" s="287">
        <f t="shared" si="227"/>
        <v>8.9671918947202229</v>
      </c>
      <c r="T1467" s="293"/>
    </row>
    <row r="1468" spans="1:20" x14ac:dyDescent="0.25">
      <c r="A1468" s="273">
        <v>1451</v>
      </c>
      <c r="B1468" s="323">
        <f t="shared" si="229"/>
        <v>1540.7558146072583</v>
      </c>
      <c r="D1468" s="287">
        <f t="shared" si="220"/>
        <v>1445.836231273925</v>
      </c>
      <c r="F1468" s="273">
        <f t="shared" si="221"/>
        <v>4</v>
      </c>
      <c r="H1468" s="273">
        <f t="shared" si="222"/>
        <v>1440</v>
      </c>
      <c r="J1468" s="287">
        <f t="shared" si="223"/>
        <v>9.8533765212448401</v>
      </c>
      <c r="L1468" s="287">
        <f t="shared" si="224"/>
        <v>-79.244185392741656</v>
      </c>
      <c r="M1468" s="344">
        <f t="shared" si="225"/>
        <v>-174.16376872607498</v>
      </c>
      <c r="N1468" s="344">
        <f t="shared" si="228"/>
        <v>9.8533765212448401</v>
      </c>
      <c r="Q1468" s="323">
        <f t="shared" si="226"/>
        <v>1445.836231273925</v>
      </c>
      <c r="R1468" s="287">
        <f t="shared" si="227"/>
        <v>9.8533765212448401</v>
      </c>
      <c r="T1468" s="293"/>
    </row>
    <row r="1469" spans="1:20" x14ac:dyDescent="0.25">
      <c r="A1469" s="273">
        <v>1452</v>
      </c>
      <c r="B1469" s="323">
        <f t="shared" si="229"/>
        <v>1541.7558146072583</v>
      </c>
      <c r="D1469" s="287">
        <f t="shared" si="220"/>
        <v>1446.7708146072584</v>
      </c>
      <c r="F1469" s="273">
        <f t="shared" si="221"/>
        <v>4</v>
      </c>
      <c r="H1469" s="273">
        <f t="shared" si="222"/>
        <v>1440</v>
      </c>
      <c r="J1469" s="287">
        <f t="shared" si="223"/>
        <v>10.736559713829102</v>
      </c>
      <c r="L1469" s="287">
        <f t="shared" si="224"/>
        <v>-78.244185392741656</v>
      </c>
      <c r="M1469" s="344">
        <f t="shared" si="225"/>
        <v>-173.22918539274156</v>
      </c>
      <c r="N1469" s="344">
        <f t="shared" si="228"/>
        <v>10.736559713829102</v>
      </c>
      <c r="Q1469" s="323">
        <f t="shared" si="226"/>
        <v>1446.7708146072584</v>
      </c>
      <c r="R1469" s="287">
        <f t="shared" si="227"/>
        <v>10.736559713829102</v>
      </c>
      <c r="T1469" s="293"/>
    </row>
    <row r="1470" spans="1:20" x14ac:dyDescent="0.25">
      <c r="A1470" s="273">
        <v>1453</v>
      </c>
      <c r="B1470" s="323">
        <f t="shared" si="229"/>
        <v>1542.7558146072583</v>
      </c>
      <c r="D1470" s="287">
        <f t="shared" si="220"/>
        <v>1447.7053979405916</v>
      </c>
      <c r="F1470" s="273">
        <f t="shared" si="221"/>
        <v>4</v>
      </c>
      <c r="H1470" s="273">
        <f t="shared" si="222"/>
        <v>1440</v>
      </c>
      <c r="J1470" s="287">
        <f t="shared" si="223"/>
        <v>11.616472446317145</v>
      </c>
      <c r="L1470" s="287">
        <f t="shared" si="224"/>
        <v>-77.244185392741656</v>
      </c>
      <c r="M1470" s="344">
        <f t="shared" si="225"/>
        <v>-172.29460205940836</v>
      </c>
      <c r="N1470" s="344">
        <f t="shared" si="228"/>
        <v>11.616472446317145</v>
      </c>
      <c r="Q1470" s="323">
        <f t="shared" si="226"/>
        <v>1447.7053979405916</v>
      </c>
      <c r="R1470" s="287">
        <f t="shared" si="227"/>
        <v>11.616472446317145</v>
      </c>
      <c r="T1470" s="293"/>
    </row>
    <row r="1471" spans="1:20" x14ac:dyDescent="0.25">
      <c r="A1471" s="273">
        <v>1454</v>
      </c>
      <c r="B1471" s="323">
        <f t="shared" si="229"/>
        <v>1543.7558146072583</v>
      </c>
      <c r="D1471" s="287">
        <f t="shared" si="220"/>
        <v>1448.6399812739251</v>
      </c>
      <c r="F1471" s="273">
        <f t="shared" si="221"/>
        <v>4</v>
      </c>
      <c r="H1471" s="273">
        <f t="shared" si="222"/>
        <v>1440</v>
      </c>
      <c r="J1471" s="287">
        <f t="shared" si="223"/>
        <v>12.492846688766743</v>
      </c>
      <c r="L1471" s="287">
        <f t="shared" si="224"/>
        <v>-76.244185392741656</v>
      </c>
      <c r="M1471" s="344">
        <f t="shared" si="225"/>
        <v>-171.36001872607494</v>
      </c>
      <c r="N1471" s="344">
        <f t="shared" si="228"/>
        <v>12.492846688766743</v>
      </c>
      <c r="Q1471" s="323">
        <f t="shared" si="226"/>
        <v>1448.6399812739251</v>
      </c>
      <c r="R1471" s="287">
        <f t="shared" si="227"/>
        <v>12.492846688766743</v>
      </c>
      <c r="T1471" s="293"/>
    </row>
    <row r="1472" spans="1:20" x14ac:dyDescent="0.25">
      <c r="A1472" s="273">
        <v>1455</v>
      </c>
      <c r="B1472" s="323">
        <f t="shared" si="229"/>
        <v>1544.7558146072583</v>
      </c>
      <c r="D1472" s="287">
        <f t="shared" si="220"/>
        <v>1449.5745646072583</v>
      </c>
      <c r="F1472" s="273">
        <f t="shared" si="221"/>
        <v>4</v>
      </c>
      <c r="H1472" s="273">
        <f t="shared" si="222"/>
        <v>1440</v>
      </c>
      <c r="J1472" s="287">
        <f t="shared" si="223"/>
        <v>13.365415489094197</v>
      </c>
      <c r="L1472" s="287">
        <f t="shared" si="224"/>
        <v>-75.244185392741656</v>
      </c>
      <c r="M1472" s="344">
        <f t="shared" si="225"/>
        <v>-170.42543539274175</v>
      </c>
      <c r="N1472" s="344">
        <f t="shared" si="228"/>
        <v>13.365415489094197</v>
      </c>
      <c r="Q1472" s="323">
        <f t="shared" si="226"/>
        <v>1449.5745646072583</v>
      </c>
      <c r="R1472" s="287">
        <f t="shared" si="227"/>
        <v>13.365415489094197</v>
      </c>
      <c r="T1472" s="293"/>
    </row>
    <row r="1473" spans="1:20" x14ac:dyDescent="0.25">
      <c r="A1473" s="273">
        <v>1456</v>
      </c>
      <c r="B1473" s="323">
        <f t="shared" si="229"/>
        <v>1545.7558146072583</v>
      </c>
      <c r="D1473" s="287">
        <f t="shared" si="220"/>
        <v>1450.5091479405917</v>
      </c>
      <c r="F1473" s="273">
        <f t="shared" si="221"/>
        <v>4</v>
      </c>
      <c r="H1473" s="273">
        <f t="shared" si="222"/>
        <v>1440</v>
      </c>
      <c r="J1473" s="287">
        <f t="shared" si="223"/>
        <v>14.233913054389808</v>
      </c>
      <c r="L1473" s="287">
        <f t="shared" si="224"/>
        <v>-74.244185392741656</v>
      </c>
      <c r="M1473" s="344">
        <f t="shared" si="225"/>
        <v>-169.49085205940833</v>
      </c>
      <c r="N1473" s="344">
        <f t="shared" si="228"/>
        <v>14.233913054389808</v>
      </c>
      <c r="Q1473" s="323">
        <f t="shared" si="226"/>
        <v>1450.5091479405917</v>
      </c>
      <c r="R1473" s="287">
        <f t="shared" si="227"/>
        <v>14.233913054389808</v>
      </c>
      <c r="T1473" s="293"/>
    </row>
    <row r="1474" spans="1:20" x14ac:dyDescent="0.25">
      <c r="A1474" s="273">
        <v>1457</v>
      </c>
      <c r="B1474" s="323">
        <f t="shared" si="229"/>
        <v>1546.7558146072583</v>
      </c>
      <c r="D1474" s="287">
        <f t="shared" si="220"/>
        <v>1451.4437312739251</v>
      </c>
      <c r="F1474" s="273">
        <f t="shared" si="221"/>
        <v>4</v>
      </c>
      <c r="H1474" s="273">
        <f t="shared" si="222"/>
        <v>1440</v>
      </c>
      <c r="J1474" s="287">
        <f t="shared" si="223"/>
        <v>15.098074831882041</v>
      </c>
      <c r="L1474" s="287">
        <f t="shared" si="224"/>
        <v>-73.244185392741656</v>
      </c>
      <c r="M1474" s="344">
        <f t="shared" si="225"/>
        <v>-168.5562687260749</v>
      </c>
      <c r="N1474" s="344">
        <f t="shared" si="228"/>
        <v>15.098074831882041</v>
      </c>
      <c r="Q1474" s="323">
        <f t="shared" si="226"/>
        <v>1451.4437312739251</v>
      </c>
      <c r="R1474" s="287">
        <f t="shared" si="227"/>
        <v>15.098074831882041</v>
      </c>
      <c r="T1474" s="293"/>
    </row>
    <row r="1475" spans="1:20" x14ac:dyDescent="0.25">
      <c r="A1475" s="273">
        <v>1458</v>
      </c>
      <c r="B1475" s="323">
        <f t="shared" si="229"/>
        <v>1547.7558146072583</v>
      </c>
      <c r="D1475" s="287">
        <f t="shared" si="220"/>
        <v>1452.3783146072583</v>
      </c>
      <c r="F1475" s="273">
        <f t="shared" si="221"/>
        <v>4</v>
      </c>
      <c r="H1475" s="273">
        <f t="shared" si="222"/>
        <v>1440</v>
      </c>
      <c r="J1475" s="287">
        <f t="shared" si="223"/>
        <v>15.957637589522324</v>
      </c>
      <c r="L1475" s="287">
        <f t="shared" si="224"/>
        <v>-72.244185392741656</v>
      </c>
      <c r="M1475" s="344">
        <f t="shared" si="225"/>
        <v>-167.62168539274171</v>
      </c>
      <c r="N1475" s="344">
        <f t="shared" si="228"/>
        <v>15.957637589522324</v>
      </c>
      <c r="Q1475" s="323">
        <f t="shared" si="226"/>
        <v>1452.3783146072583</v>
      </c>
      <c r="R1475" s="287">
        <f t="shared" si="227"/>
        <v>15.957637589522324</v>
      </c>
      <c r="T1475" s="293"/>
    </row>
    <row r="1476" spans="1:20" x14ac:dyDescent="0.25">
      <c r="A1476" s="273">
        <v>1459</v>
      </c>
      <c r="B1476" s="323">
        <f t="shared" si="229"/>
        <v>1548.7558146072583</v>
      </c>
      <c r="D1476" s="287">
        <f t="shared" si="220"/>
        <v>1453.3128979405917</v>
      </c>
      <c r="F1476" s="273">
        <f t="shared" si="221"/>
        <v>4</v>
      </c>
      <c r="H1476" s="273">
        <f t="shared" si="222"/>
        <v>1440</v>
      </c>
      <c r="J1476" s="287">
        <f t="shared" si="223"/>
        <v>16.812339496167557</v>
      </c>
      <c r="L1476" s="287">
        <f t="shared" si="224"/>
        <v>-71.244185392741656</v>
      </c>
      <c r="M1476" s="344">
        <f t="shared" si="225"/>
        <v>-166.68710205940829</v>
      </c>
      <c r="N1476" s="344">
        <f t="shared" si="228"/>
        <v>16.812339496167557</v>
      </c>
      <c r="Q1476" s="323">
        <f t="shared" si="226"/>
        <v>1453.3128979405917</v>
      </c>
      <c r="R1476" s="287">
        <f t="shared" si="227"/>
        <v>16.812339496167557</v>
      </c>
      <c r="T1476" s="293"/>
    </row>
    <row r="1477" spans="1:20" x14ac:dyDescent="0.25">
      <c r="A1477" s="273">
        <v>1460</v>
      </c>
      <c r="B1477" s="323">
        <f t="shared" si="229"/>
        <v>1549.7558146072583</v>
      </c>
      <c r="D1477" s="287">
        <f t="shared" si="220"/>
        <v>1454.2474812739251</v>
      </c>
      <c r="F1477" s="273">
        <f t="shared" si="221"/>
        <v>4</v>
      </c>
      <c r="H1477" s="273">
        <f t="shared" si="222"/>
        <v>1440</v>
      </c>
      <c r="J1477" s="287">
        <f t="shared" si="223"/>
        <v>17.661920201337466</v>
      </c>
      <c r="L1477" s="287">
        <f t="shared" si="224"/>
        <v>-70.244185392741656</v>
      </c>
      <c r="M1477" s="344">
        <f t="shared" si="225"/>
        <v>-165.75251872607487</v>
      </c>
      <c r="N1477" s="344">
        <f t="shared" si="228"/>
        <v>17.661920201337466</v>
      </c>
      <c r="Q1477" s="323">
        <f t="shared" si="226"/>
        <v>1454.2474812739251</v>
      </c>
      <c r="R1477" s="287">
        <f t="shared" si="227"/>
        <v>17.661920201337466</v>
      </c>
      <c r="T1477" s="293"/>
    </row>
    <row r="1478" spans="1:20" x14ac:dyDescent="0.25">
      <c r="A1478" s="273">
        <v>1461</v>
      </c>
      <c r="B1478" s="323">
        <f t="shared" si="229"/>
        <v>1550.7558146072583</v>
      </c>
      <c r="D1478" s="287">
        <f t="shared" si="220"/>
        <v>1455.1820646072583</v>
      </c>
      <c r="F1478" s="273">
        <f t="shared" si="221"/>
        <v>4</v>
      </c>
      <c r="H1478" s="273">
        <f t="shared" si="222"/>
        <v>1440</v>
      </c>
      <c r="J1478" s="287">
        <f t="shared" si="223"/>
        <v>18.506120914519357</v>
      </c>
      <c r="L1478" s="287">
        <f t="shared" si="224"/>
        <v>-69.244185392741656</v>
      </c>
      <c r="M1478" s="344">
        <f t="shared" si="225"/>
        <v>-164.81793539274167</v>
      </c>
      <c r="N1478" s="344">
        <f t="shared" si="228"/>
        <v>18.506120914519357</v>
      </c>
      <c r="Q1478" s="323">
        <f t="shared" si="226"/>
        <v>1455.1820646072583</v>
      </c>
      <c r="R1478" s="287">
        <f t="shared" si="227"/>
        <v>18.506120914519357</v>
      </c>
      <c r="T1478" s="293"/>
    </row>
    <row r="1479" spans="1:20" x14ac:dyDescent="0.25">
      <c r="A1479" s="273">
        <v>1462</v>
      </c>
      <c r="B1479" s="323">
        <f t="shared" si="229"/>
        <v>1551.7558146072583</v>
      </c>
      <c r="D1479" s="287">
        <f t="shared" si="220"/>
        <v>1456.1166479405917</v>
      </c>
      <c r="F1479" s="273">
        <f t="shared" si="221"/>
        <v>4</v>
      </c>
      <c r="H1479" s="273">
        <f t="shared" si="222"/>
        <v>1440</v>
      </c>
      <c r="J1479" s="287">
        <f t="shared" si="223"/>
        <v>19.344684483997696</v>
      </c>
      <c r="L1479" s="287">
        <f t="shared" si="224"/>
        <v>-68.244185392741656</v>
      </c>
      <c r="M1479" s="344">
        <f t="shared" si="225"/>
        <v>-163.88335205940825</v>
      </c>
      <c r="N1479" s="344">
        <f t="shared" si="228"/>
        <v>19.344684483997696</v>
      </c>
      <c r="Q1479" s="323">
        <f t="shared" si="226"/>
        <v>1456.1166479405917</v>
      </c>
      <c r="R1479" s="287">
        <f t="shared" si="227"/>
        <v>19.344684483997696</v>
      </c>
      <c r="T1479" s="293"/>
    </row>
    <row r="1480" spans="1:20" x14ac:dyDescent="0.25">
      <c r="A1480" s="273">
        <v>1463</v>
      </c>
      <c r="B1480" s="323">
        <f t="shared" si="229"/>
        <v>1552.7558146072583</v>
      </c>
      <c r="D1480" s="287">
        <f t="shared" si="220"/>
        <v>1457.0512312739249</v>
      </c>
      <c r="F1480" s="273">
        <f t="shared" si="221"/>
        <v>4</v>
      </c>
      <c r="H1480" s="273">
        <f t="shared" si="222"/>
        <v>1440</v>
      </c>
      <c r="J1480" s="287">
        <f t="shared" si="223"/>
        <v>20.177355475186047</v>
      </c>
      <c r="L1480" s="287">
        <f t="shared" si="224"/>
        <v>-67.244185392741656</v>
      </c>
      <c r="M1480" s="344">
        <f t="shared" si="225"/>
        <v>-162.94876872607506</v>
      </c>
      <c r="N1480" s="344">
        <f t="shared" si="228"/>
        <v>20.177355475186047</v>
      </c>
      <c r="Q1480" s="323">
        <f t="shared" si="226"/>
        <v>1457.0512312739249</v>
      </c>
      <c r="R1480" s="287">
        <f t="shared" si="227"/>
        <v>20.177355475186047</v>
      </c>
      <c r="T1480" s="293"/>
    </row>
    <row r="1481" spans="1:20" x14ac:dyDescent="0.25">
      <c r="A1481" s="273">
        <v>1464</v>
      </c>
      <c r="B1481" s="323">
        <f t="shared" si="229"/>
        <v>1553.7558146072583</v>
      </c>
      <c r="D1481" s="287">
        <f t="shared" si="220"/>
        <v>1457.9858146072584</v>
      </c>
      <c r="F1481" s="273">
        <f t="shared" si="221"/>
        <v>4</v>
      </c>
      <c r="H1481" s="273">
        <f t="shared" si="222"/>
        <v>1440</v>
      </c>
      <c r="J1481" s="287">
        <f t="shared" si="223"/>
        <v>21.003880248434221</v>
      </c>
      <c r="L1481" s="287">
        <f t="shared" si="224"/>
        <v>-66.244185392741656</v>
      </c>
      <c r="M1481" s="344">
        <f t="shared" si="225"/>
        <v>-162.01418539274164</v>
      </c>
      <c r="N1481" s="344">
        <f t="shared" si="228"/>
        <v>21.003880248434221</v>
      </c>
      <c r="Q1481" s="323">
        <f t="shared" si="226"/>
        <v>1457.9858146072584</v>
      </c>
      <c r="R1481" s="287">
        <f t="shared" si="227"/>
        <v>21.003880248434221</v>
      </c>
      <c r="T1481" s="293"/>
    </row>
    <row r="1482" spans="1:20" x14ac:dyDescent="0.25">
      <c r="A1482" s="273">
        <v>1465</v>
      </c>
      <c r="B1482" s="323">
        <f t="shared" si="229"/>
        <v>1554.7558146072583</v>
      </c>
      <c r="D1482" s="287">
        <f t="shared" si="220"/>
        <v>1458.9203979405916</v>
      </c>
      <c r="F1482" s="273">
        <f t="shared" si="221"/>
        <v>4</v>
      </c>
      <c r="H1482" s="273">
        <f t="shared" si="222"/>
        <v>1440</v>
      </c>
      <c r="J1482" s="287">
        <f t="shared" si="223"/>
        <v>21.824007036289732</v>
      </c>
      <c r="L1482" s="287">
        <f t="shared" si="224"/>
        <v>-65.244185392741656</v>
      </c>
      <c r="M1482" s="344">
        <f t="shared" si="225"/>
        <v>-161.07960205940844</v>
      </c>
      <c r="N1482" s="344">
        <f t="shared" si="228"/>
        <v>21.824007036289732</v>
      </c>
      <c r="Q1482" s="323">
        <f t="shared" si="226"/>
        <v>1458.9203979405916</v>
      </c>
      <c r="R1482" s="287">
        <f t="shared" si="227"/>
        <v>21.824007036289732</v>
      </c>
      <c r="T1482" s="293"/>
    </row>
    <row r="1483" spans="1:20" x14ac:dyDescent="0.25">
      <c r="A1483" s="273">
        <v>1466</v>
      </c>
      <c r="B1483" s="323">
        <f t="shared" si="229"/>
        <v>1555.7558146072583</v>
      </c>
      <c r="D1483" s="287">
        <f t="shared" si="220"/>
        <v>1459.854981273925</v>
      </c>
      <c r="F1483" s="273">
        <f t="shared" si="221"/>
        <v>4</v>
      </c>
      <c r="H1483" s="273">
        <f t="shared" si="222"/>
        <v>1440</v>
      </c>
      <c r="J1483" s="287">
        <f t="shared" si="223"/>
        <v>22.637486020187922</v>
      </c>
      <c r="L1483" s="287">
        <f t="shared" si="224"/>
        <v>-64.244185392741656</v>
      </c>
      <c r="M1483" s="344">
        <f t="shared" si="225"/>
        <v>-160.14501872607502</v>
      </c>
      <c r="N1483" s="344">
        <f t="shared" si="228"/>
        <v>22.637486020187922</v>
      </c>
      <c r="Q1483" s="323">
        <f t="shared" si="226"/>
        <v>1459.854981273925</v>
      </c>
      <c r="R1483" s="287">
        <f t="shared" si="227"/>
        <v>22.637486020187922</v>
      </c>
      <c r="T1483" s="293"/>
    </row>
    <row r="1484" spans="1:20" x14ac:dyDescent="0.25">
      <c r="A1484" s="273">
        <v>1467</v>
      </c>
      <c r="B1484" s="323">
        <f t="shared" si="229"/>
        <v>1556.7558146072583</v>
      </c>
      <c r="D1484" s="287">
        <f t="shared" si="220"/>
        <v>1460.7895646072584</v>
      </c>
      <c r="F1484" s="273">
        <f t="shared" si="221"/>
        <v>4</v>
      </c>
      <c r="H1484" s="273">
        <f t="shared" si="222"/>
        <v>1440</v>
      </c>
      <c r="J1484" s="287">
        <f t="shared" si="223"/>
        <v>23.44406940655011</v>
      </c>
      <c r="L1484" s="287">
        <f t="shared" si="224"/>
        <v>-63.244185392741656</v>
      </c>
      <c r="M1484" s="344">
        <f t="shared" si="225"/>
        <v>-159.2104353927416</v>
      </c>
      <c r="N1484" s="344">
        <f t="shared" si="228"/>
        <v>23.44406940655011</v>
      </c>
      <c r="Q1484" s="323">
        <f t="shared" si="226"/>
        <v>1460.7895646072584</v>
      </c>
      <c r="R1484" s="287">
        <f t="shared" si="227"/>
        <v>23.44406940655011</v>
      </c>
      <c r="T1484" s="293"/>
    </row>
    <row r="1485" spans="1:20" x14ac:dyDescent="0.25">
      <c r="A1485" s="273">
        <v>1468</v>
      </c>
      <c r="B1485" s="323">
        <f t="shared" si="229"/>
        <v>1557.7558146072583</v>
      </c>
      <c r="D1485" s="287">
        <f t="shared" si="220"/>
        <v>1461.7241479405916</v>
      </c>
      <c r="F1485" s="273">
        <f t="shared" si="221"/>
        <v>4</v>
      </c>
      <c r="H1485" s="273">
        <f t="shared" si="222"/>
        <v>1440</v>
      </c>
      <c r="J1485" s="287">
        <f t="shared" si="223"/>
        <v>24.243511502263427</v>
      </c>
      <c r="L1485" s="287">
        <f t="shared" si="224"/>
        <v>-62.244185392741656</v>
      </c>
      <c r="M1485" s="344">
        <f t="shared" si="225"/>
        <v>-158.27585205940841</v>
      </c>
      <c r="N1485" s="344">
        <f t="shared" si="228"/>
        <v>24.243511502263427</v>
      </c>
      <c r="Q1485" s="323">
        <f t="shared" si="226"/>
        <v>1461.7241479405916</v>
      </c>
      <c r="R1485" s="287">
        <f t="shared" si="227"/>
        <v>24.243511502263427</v>
      </c>
      <c r="T1485" s="293"/>
    </row>
    <row r="1486" spans="1:20" x14ac:dyDescent="0.25">
      <c r="A1486" s="273">
        <v>1469</v>
      </c>
      <c r="B1486" s="323">
        <f t="shared" si="229"/>
        <v>1558.7558146072583</v>
      </c>
      <c r="D1486" s="287">
        <f t="shared" si="220"/>
        <v>1462.658731273925</v>
      </c>
      <c r="F1486" s="273">
        <f t="shared" si="221"/>
        <v>4</v>
      </c>
      <c r="H1486" s="273">
        <f t="shared" si="222"/>
        <v>1440</v>
      </c>
      <c r="J1486" s="287">
        <f t="shared" si="223"/>
        <v>25.03556878952082</v>
      </c>
      <c r="L1486" s="287">
        <f t="shared" si="224"/>
        <v>-61.244185392741656</v>
      </c>
      <c r="M1486" s="344">
        <f t="shared" si="225"/>
        <v>-157.34126872607499</v>
      </c>
      <c r="N1486" s="344">
        <f t="shared" si="228"/>
        <v>25.03556878952082</v>
      </c>
      <c r="Q1486" s="323">
        <f t="shared" si="226"/>
        <v>1462.658731273925</v>
      </c>
      <c r="R1486" s="287">
        <f t="shared" si="227"/>
        <v>25.03556878952082</v>
      </c>
      <c r="T1486" s="293"/>
    </row>
    <row r="1487" spans="1:20" x14ac:dyDescent="0.25">
      <c r="A1487" s="273">
        <v>1470</v>
      </c>
      <c r="B1487" s="323">
        <f t="shared" si="229"/>
        <v>1559.7558146072583</v>
      </c>
      <c r="D1487" s="287">
        <f t="shared" si="220"/>
        <v>1463.5933146072584</v>
      </c>
      <c r="F1487" s="273">
        <f t="shared" si="221"/>
        <v>4</v>
      </c>
      <c r="H1487" s="273">
        <f t="shared" si="222"/>
        <v>1440</v>
      </c>
      <c r="J1487" s="287">
        <f t="shared" si="223"/>
        <v>25.819999999999929</v>
      </c>
      <c r="L1487" s="287">
        <f t="shared" si="224"/>
        <v>-60.244185392741656</v>
      </c>
      <c r="M1487" s="344">
        <f t="shared" si="225"/>
        <v>-156.40668539274157</v>
      </c>
      <c r="N1487" s="344">
        <f t="shared" si="228"/>
        <v>25.819999999999929</v>
      </c>
      <c r="Q1487" s="323">
        <f t="shared" si="226"/>
        <v>1463.5933146072584</v>
      </c>
      <c r="R1487" s="287">
        <f t="shared" si="227"/>
        <v>25.819999999999929</v>
      </c>
      <c r="T1487" s="293"/>
    </row>
    <row r="1488" spans="1:20" x14ac:dyDescent="0.25">
      <c r="A1488" s="273">
        <v>1471</v>
      </c>
      <c r="B1488" s="323">
        <f t="shared" si="229"/>
        <v>1560.7558146072583</v>
      </c>
      <c r="D1488" s="287">
        <f t="shared" si="220"/>
        <v>1464.5278979405916</v>
      </c>
      <c r="F1488" s="273">
        <f t="shared" si="221"/>
        <v>4</v>
      </c>
      <c r="H1488" s="273">
        <f t="shared" si="222"/>
        <v>1440</v>
      </c>
      <c r="J1488" s="287">
        <f t="shared" si="223"/>
        <v>26.596566188355236</v>
      </c>
      <c r="L1488" s="287">
        <f t="shared" si="224"/>
        <v>-59.244185392741656</v>
      </c>
      <c r="M1488" s="344">
        <f t="shared" si="225"/>
        <v>-155.47210205940837</v>
      </c>
      <c r="N1488" s="344">
        <f t="shared" si="228"/>
        <v>26.596566188355236</v>
      </c>
      <c r="Q1488" s="323">
        <f t="shared" si="226"/>
        <v>1464.5278979405916</v>
      </c>
      <c r="R1488" s="287">
        <f t="shared" si="227"/>
        <v>26.596566188355236</v>
      </c>
      <c r="T1488" s="293"/>
    </row>
    <row r="1489" spans="1:20" x14ac:dyDescent="0.25">
      <c r="A1489" s="273">
        <v>1472</v>
      </c>
      <c r="B1489" s="323">
        <f t="shared" si="229"/>
        <v>1561.7558146072583</v>
      </c>
      <c r="D1489" s="287">
        <f t="shared" ref="D1489:D1552" si="230">B1489-A1489/360*$E$11</f>
        <v>1465.4624812739251</v>
      </c>
      <c r="F1489" s="273">
        <f t="shared" ref="F1489:F1552" si="231">INT(B1489/360)</f>
        <v>4</v>
      </c>
      <c r="H1489" s="273">
        <f t="shared" ref="H1489:H1552" si="232">F1489*360</f>
        <v>1440</v>
      </c>
      <c r="J1489" s="287">
        <f t="shared" ref="J1489:J1552" si="233">SIN(RADIANS(A1489))*$E$7</f>
        <v>27.365030805002696</v>
      </c>
      <c r="L1489" s="287">
        <f t="shared" ref="L1489:L1552" si="234">B1489-H1489-180</f>
        <v>-58.244185392741656</v>
      </c>
      <c r="M1489" s="344">
        <f t="shared" ref="M1489:M1552" si="235">D1489-INT(D1489/360)*360-180</f>
        <v>-154.53751872607495</v>
      </c>
      <c r="N1489" s="344">
        <f t="shared" si="228"/>
        <v>27.365030805002696</v>
      </c>
      <c r="Q1489" s="323">
        <f t="shared" ref="Q1489:Q1552" si="236">D1489</f>
        <v>1465.4624812739251</v>
      </c>
      <c r="R1489" s="287">
        <f t="shared" ref="R1489:R1552" si="237">N1489</f>
        <v>27.365030805002696</v>
      </c>
      <c r="T1489" s="293"/>
    </row>
    <row r="1490" spans="1:20" x14ac:dyDescent="0.25">
      <c r="A1490" s="273">
        <v>1473</v>
      </c>
      <c r="B1490" s="323">
        <f t="shared" si="229"/>
        <v>1562.7558146072583</v>
      </c>
      <c r="D1490" s="287">
        <f t="shared" si="230"/>
        <v>1466.3970646072582</v>
      </c>
      <c r="F1490" s="273">
        <f t="shared" si="231"/>
        <v>4</v>
      </c>
      <c r="H1490" s="273">
        <f t="shared" si="232"/>
        <v>1440</v>
      </c>
      <c r="J1490" s="287">
        <f t="shared" si="233"/>
        <v>28.125159768175941</v>
      </c>
      <c r="L1490" s="287">
        <f t="shared" si="234"/>
        <v>-57.244185392741656</v>
      </c>
      <c r="M1490" s="344">
        <f t="shared" si="235"/>
        <v>-153.60293539274176</v>
      </c>
      <c r="N1490" s="344">
        <f t="shared" ref="N1490:N1553" si="238">J1490</f>
        <v>28.125159768175941</v>
      </c>
      <c r="Q1490" s="323">
        <f t="shared" si="236"/>
        <v>1466.3970646072582</v>
      </c>
      <c r="R1490" s="287">
        <f t="shared" si="237"/>
        <v>28.125159768175941</v>
      </c>
      <c r="T1490" s="293"/>
    </row>
    <row r="1491" spans="1:20" x14ac:dyDescent="0.25">
      <c r="A1491" s="273">
        <v>1474</v>
      </c>
      <c r="B1491" s="323">
        <f t="shared" ref="B1491:B1554" si="239">$B$17+A1491</f>
        <v>1563.7558146072583</v>
      </c>
      <c r="D1491" s="287">
        <f t="shared" si="230"/>
        <v>1467.3316479405917</v>
      </c>
      <c r="F1491" s="273">
        <f t="shared" si="231"/>
        <v>4</v>
      </c>
      <c r="H1491" s="273">
        <f t="shared" si="232"/>
        <v>1440</v>
      </c>
      <c r="J1491" s="287">
        <f t="shared" si="233"/>
        <v>28.876721535229418</v>
      </c>
      <c r="L1491" s="287">
        <f t="shared" si="234"/>
        <v>-56.244185392741656</v>
      </c>
      <c r="M1491" s="344">
        <f t="shared" si="235"/>
        <v>-152.66835205940833</v>
      </c>
      <c r="N1491" s="344">
        <f t="shared" si="238"/>
        <v>28.876721535229418</v>
      </c>
      <c r="Q1491" s="323">
        <f t="shared" si="236"/>
        <v>1467.3316479405917</v>
      </c>
      <c r="R1491" s="287">
        <f t="shared" si="237"/>
        <v>28.876721535229418</v>
      </c>
      <c r="T1491" s="293"/>
    </row>
    <row r="1492" spans="1:20" x14ac:dyDescent="0.25">
      <c r="A1492" s="273">
        <v>1475</v>
      </c>
      <c r="B1492" s="323">
        <f t="shared" si="239"/>
        <v>1564.7558146072583</v>
      </c>
      <c r="D1492" s="287">
        <f t="shared" si="230"/>
        <v>1468.2662312739251</v>
      </c>
      <c r="F1492" s="273">
        <f t="shared" si="231"/>
        <v>4</v>
      </c>
      <c r="H1492" s="273">
        <f t="shared" si="232"/>
        <v>1440</v>
      </c>
      <c r="J1492" s="287">
        <f t="shared" si="233"/>
        <v>29.619487173168025</v>
      </c>
      <c r="L1492" s="287">
        <f t="shared" si="234"/>
        <v>-55.244185392741656</v>
      </c>
      <c r="M1492" s="344">
        <f t="shared" si="235"/>
        <v>-151.73376872607491</v>
      </c>
      <c r="N1492" s="344">
        <f t="shared" si="238"/>
        <v>29.619487173168025</v>
      </c>
      <c r="Q1492" s="323">
        <f t="shared" si="236"/>
        <v>1468.2662312739251</v>
      </c>
      <c r="R1492" s="287">
        <f t="shared" si="237"/>
        <v>29.619487173168025</v>
      </c>
      <c r="T1492" s="293"/>
    </row>
    <row r="1493" spans="1:20" x14ac:dyDescent="0.25">
      <c r="A1493" s="273">
        <v>1476</v>
      </c>
      <c r="B1493" s="323">
        <f t="shared" si="239"/>
        <v>1565.7558146072583</v>
      </c>
      <c r="D1493" s="287">
        <f t="shared" si="230"/>
        <v>1469.2008146072583</v>
      </c>
      <c r="F1493" s="273">
        <f t="shared" si="231"/>
        <v>4</v>
      </c>
      <c r="H1493" s="273">
        <f t="shared" si="232"/>
        <v>1440</v>
      </c>
      <c r="J1493" s="287">
        <f t="shared" si="233"/>
        <v>30.353230428383274</v>
      </c>
      <c r="L1493" s="287">
        <f t="shared" si="234"/>
        <v>-54.244185392741656</v>
      </c>
      <c r="M1493" s="344">
        <f t="shared" si="235"/>
        <v>-150.79918539274172</v>
      </c>
      <c r="N1493" s="344">
        <f t="shared" si="238"/>
        <v>30.353230428383274</v>
      </c>
      <c r="Q1493" s="323">
        <f t="shared" si="236"/>
        <v>1469.2008146072583</v>
      </c>
      <c r="R1493" s="287">
        <f t="shared" si="237"/>
        <v>30.353230428383274</v>
      </c>
      <c r="T1493" s="293"/>
    </row>
    <row r="1494" spans="1:20" x14ac:dyDescent="0.25">
      <c r="A1494" s="273">
        <v>1477</v>
      </c>
      <c r="B1494" s="323">
        <f t="shared" si="239"/>
        <v>1566.7558146072583</v>
      </c>
      <c r="D1494" s="287">
        <f t="shared" si="230"/>
        <v>1470.1353979405917</v>
      </c>
      <c r="F1494" s="273">
        <f t="shared" si="231"/>
        <v>4</v>
      </c>
      <c r="H1494" s="273">
        <f t="shared" si="232"/>
        <v>1440</v>
      </c>
      <c r="J1494" s="287">
        <f t="shared" si="233"/>
        <v>31.077727795571686</v>
      </c>
      <c r="L1494" s="287">
        <f t="shared" si="234"/>
        <v>-53.244185392741656</v>
      </c>
      <c r="M1494" s="344">
        <f t="shared" si="235"/>
        <v>-149.8646020594083</v>
      </c>
      <c r="N1494" s="344">
        <f t="shared" si="238"/>
        <v>31.077727795571686</v>
      </c>
      <c r="Q1494" s="323">
        <f t="shared" si="236"/>
        <v>1470.1353979405917</v>
      </c>
      <c r="R1494" s="287">
        <f t="shared" si="237"/>
        <v>31.077727795571686</v>
      </c>
      <c r="T1494" s="293"/>
    </row>
    <row r="1495" spans="1:20" x14ac:dyDescent="0.25">
      <c r="A1495" s="273">
        <v>1478</v>
      </c>
      <c r="B1495" s="323">
        <f t="shared" si="239"/>
        <v>1567.7558146072583</v>
      </c>
      <c r="D1495" s="287">
        <f t="shared" si="230"/>
        <v>1471.0699812739251</v>
      </c>
      <c r="F1495" s="273">
        <f t="shared" si="231"/>
        <v>4</v>
      </c>
      <c r="H1495" s="273">
        <f t="shared" si="232"/>
        <v>1440</v>
      </c>
      <c r="J1495" s="287">
        <f t="shared" si="233"/>
        <v>31.792758585817012</v>
      </c>
      <c r="L1495" s="287">
        <f t="shared" si="234"/>
        <v>-52.244185392741656</v>
      </c>
      <c r="M1495" s="344">
        <f t="shared" si="235"/>
        <v>-148.93001872607488</v>
      </c>
      <c r="N1495" s="344">
        <f t="shared" si="238"/>
        <v>31.792758585817012</v>
      </c>
      <c r="Q1495" s="323">
        <f t="shared" si="236"/>
        <v>1471.0699812739251</v>
      </c>
      <c r="R1495" s="287">
        <f t="shared" si="237"/>
        <v>31.792758585817012</v>
      </c>
      <c r="T1495" s="293"/>
    </row>
    <row r="1496" spans="1:20" x14ac:dyDescent="0.25">
      <c r="A1496" s="273">
        <v>1479</v>
      </c>
      <c r="B1496" s="323">
        <f t="shared" si="239"/>
        <v>1568.7558146072583</v>
      </c>
      <c r="D1496" s="287">
        <f t="shared" si="230"/>
        <v>1472.0045646072583</v>
      </c>
      <c r="F1496" s="273">
        <f t="shared" si="231"/>
        <v>4</v>
      </c>
      <c r="H1496" s="273">
        <f t="shared" si="232"/>
        <v>1440</v>
      </c>
      <c r="J1496" s="287">
        <f t="shared" si="233"/>
        <v>32.498104993813577</v>
      </c>
      <c r="L1496" s="287">
        <f t="shared" si="234"/>
        <v>-51.244185392741656</v>
      </c>
      <c r="M1496" s="344">
        <f t="shared" si="235"/>
        <v>-147.99543539274168</v>
      </c>
      <c r="N1496" s="344">
        <f t="shared" si="238"/>
        <v>32.498104993813577</v>
      </c>
      <c r="Q1496" s="323">
        <f t="shared" si="236"/>
        <v>1472.0045646072583</v>
      </c>
      <c r="R1496" s="287">
        <f t="shared" si="237"/>
        <v>32.498104993813577</v>
      </c>
      <c r="T1496" s="293"/>
    </row>
    <row r="1497" spans="1:20" x14ac:dyDescent="0.25">
      <c r="A1497" s="273">
        <v>1480</v>
      </c>
      <c r="B1497" s="323">
        <f t="shared" si="239"/>
        <v>1569.7558146072583</v>
      </c>
      <c r="D1497" s="287">
        <f t="shared" si="230"/>
        <v>1472.9391479405917</v>
      </c>
      <c r="F1497" s="273">
        <f t="shared" si="231"/>
        <v>4</v>
      </c>
      <c r="H1497" s="273">
        <f t="shared" si="232"/>
        <v>1440</v>
      </c>
      <c r="J1497" s="287">
        <f t="shared" si="233"/>
        <v>33.193552164212818</v>
      </c>
      <c r="L1497" s="287">
        <f t="shared" si="234"/>
        <v>-50.244185392741656</v>
      </c>
      <c r="M1497" s="344">
        <f t="shared" si="235"/>
        <v>-147.06085205940826</v>
      </c>
      <c r="N1497" s="344">
        <f t="shared" si="238"/>
        <v>33.193552164212818</v>
      </c>
      <c r="Q1497" s="323">
        <f t="shared" si="236"/>
        <v>1472.9391479405917</v>
      </c>
      <c r="R1497" s="287">
        <f t="shared" si="237"/>
        <v>33.193552164212818</v>
      </c>
      <c r="T1497" s="293"/>
    </row>
    <row r="1498" spans="1:20" x14ac:dyDescent="0.25">
      <c r="A1498" s="273">
        <v>1481</v>
      </c>
      <c r="B1498" s="323">
        <f t="shared" si="239"/>
        <v>1570.7558146072583</v>
      </c>
      <c r="D1498" s="287">
        <f t="shared" si="230"/>
        <v>1473.8737312739249</v>
      </c>
      <c r="F1498" s="273">
        <f t="shared" si="231"/>
        <v>4</v>
      </c>
      <c r="H1498" s="273">
        <f t="shared" si="232"/>
        <v>1440</v>
      </c>
      <c r="J1498" s="287">
        <f t="shared" si="233"/>
        <v>33.878888257069825</v>
      </c>
      <c r="L1498" s="287">
        <f t="shared" si="234"/>
        <v>-49.244185392741656</v>
      </c>
      <c r="M1498" s="344">
        <f t="shared" si="235"/>
        <v>-146.12626872607507</v>
      </c>
      <c r="N1498" s="344">
        <f t="shared" si="238"/>
        <v>33.878888257069825</v>
      </c>
      <c r="Q1498" s="323">
        <f t="shared" si="236"/>
        <v>1473.8737312739249</v>
      </c>
      <c r="R1498" s="287">
        <f t="shared" si="237"/>
        <v>33.878888257069825</v>
      </c>
      <c r="T1498" s="293"/>
    </row>
    <row r="1499" spans="1:20" x14ac:dyDescent="0.25">
      <c r="A1499" s="273">
        <v>1482</v>
      </c>
      <c r="B1499" s="323">
        <f t="shared" si="239"/>
        <v>1571.7558146072583</v>
      </c>
      <c r="D1499" s="287">
        <f t="shared" si="230"/>
        <v>1474.8083146072584</v>
      </c>
      <c r="F1499" s="273">
        <f t="shared" si="231"/>
        <v>4</v>
      </c>
      <c r="H1499" s="273">
        <f t="shared" si="232"/>
        <v>1440</v>
      </c>
      <c r="J1499" s="287">
        <f t="shared" si="233"/>
        <v>34.553904512371425</v>
      </c>
      <c r="L1499" s="287">
        <f t="shared" si="234"/>
        <v>-48.244185392741656</v>
      </c>
      <c r="M1499" s="344">
        <f t="shared" si="235"/>
        <v>-145.19168539274165</v>
      </c>
      <c r="N1499" s="344">
        <f t="shared" si="238"/>
        <v>34.553904512371425</v>
      </c>
      <c r="Q1499" s="323">
        <f t="shared" si="236"/>
        <v>1474.8083146072584</v>
      </c>
      <c r="R1499" s="287">
        <f t="shared" si="237"/>
        <v>34.553904512371425</v>
      </c>
      <c r="T1499" s="293"/>
    </row>
    <row r="1500" spans="1:20" x14ac:dyDescent="0.25">
      <c r="A1500" s="273">
        <v>1483</v>
      </c>
      <c r="B1500" s="323">
        <f t="shared" si="239"/>
        <v>1572.7558146072583</v>
      </c>
      <c r="D1500" s="287">
        <f t="shared" si="230"/>
        <v>1475.7428979405918</v>
      </c>
      <c r="F1500" s="273">
        <f t="shared" si="231"/>
        <v>4</v>
      </c>
      <c r="H1500" s="273">
        <f t="shared" si="232"/>
        <v>1440</v>
      </c>
      <c r="J1500" s="287">
        <f t="shared" si="233"/>
        <v>35.218395313627362</v>
      </c>
      <c r="L1500" s="287">
        <f t="shared" si="234"/>
        <v>-47.244185392741656</v>
      </c>
      <c r="M1500" s="344">
        <f t="shared" si="235"/>
        <v>-144.25710205940823</v>
      </c>
      <c r="N1500" s="344">
        <f t="shared" si="238"/>
        <v>35.218395313627362</v>
      </c>
      <c r="Q1500" s="323">
        <f t="shared" si="236"/>
        <v>1475.7428979405918</v>
      </c>
      <c r="R1500" s="287">
        <f t="shared" si="237"/>
        <v>35.218395313627362</v>
      </c>
      <c r="T1500" s="293"/>
    </row>
    <row r="1501" spans="1:20" x14ac:dyDescent="0.25">
      <c r="A1501" s="273">
        <v>1484</v>
      </c>
      <c r="B1501" s="323">
        <f t="shared" si="239"/>
        <v>1573.7558146072583</v>
      </c>
      <c r="D1501" s="287">
        <f t="shared" si="230"/>
        <v>1476.677481273925</v>
      </c>
      <c r="F1501" s="273">
        <f t="shared" si="231"/>
        <v>4</v>
      </c>
      <c r="H1501" s="273">
        <f t="shared" si="232"/>
        <v>1440</v>
      </c>
      <c r="J1501" s="287">
        <f t="shared" si="233"/>
        <v>35.872158250502657</v>
      </c>
      <c r="L1501" s="287">
        <f t="shared" si="234"/>
        <v>-46.244185392741656</v>
      </c>
      <c r="M1501" s="344">
        <f t="shared" si="235"/>
        <v>-143.32251872607503</v>
      </c>
      <c r="N1501" s="344">
        <f t="shared" si="238"/>
        <v>35.872158250502657</v>
      </c>
      <c r="Q1501" s="323">
        <f t="shared" si="236"/>
        <v>1476.677481273925</v>
      </c>
      <c r="R1501" s="287">
        <f t="shared" si="237"/>
        <v>35.872158250502657</v>
      </c>
      <c r="T1501" s="293"/>
    </row>
    <row r="1502" spans="1:20" x14ac:dyDescent="0.25">
      <c r="A1502" s="273">
        <v>1485</v>
      </c>
      <c r="B1502" s="323">
        <f t="shared" si="239"/>
        <v>1574.7558146072583</v>
      </c>
      <c r="D1502" s="287">
        <f t="shared" si="230"/>
        <v>1477.6120646072584</v>
      </c>
      <c r="F1502" s="273">
        <f t="shared" si="231"/>
        <v>4</v>
      </c>
      <c r="H1502" s="273">
        <f t="shared" si="232"/>
        <v>1440</v>
      </c>
      <c r="J1502" s="287">
        <f t="shared" si="233"/>
        <v>36.514994180473309</v>
      </c>
      <c r="L1502" s="287">
        <f t="shared" si="234"/>
        <v>-45.244185392741656</v>
      </c>
      <c r="M1502" s="344">
        <f t="shared" si="235"/>
        <v>-142.38793539274161</v>
      </c>
      <c r="N1502" s="344">
        <f t="shared" si="238"/>
        <v>36.514994180473309</v>
      </c>
      <c r="Q1502" s="323">
        <f t="shared" si="236"/>
        <v>1477.6120646072584</v>
      </c>
      <c r="R1502" s="287">
        <f t="shared" si="237"/>
        <v>36.514994180473309</v>
      </c>
      <c r="T1502" s="293"/>
    </row>
    <row r="1503" spans="1:20" x14ac:dyDescent="0.25">
      <c r="A1503" s="273">
        <v>1486</v>
      </c>
      <c r="B1503" s="323">
        <f t="shared" si="239"/>
        <v>1575.7558146072583</v>
      </c>
      <c r="D1503" s="287">
        <f t="shared" si="230"/>
        <v>1478.5466479405916</v>
      </c>
      <c r="F1503" s="273">
        <f t="shared" si="231"/>
        <v>4</v>
      </c>
      <c r="H1503" s="273">
        <f t="shared" si="232"/>
        <v>1440</v>
      </c>
      <c r="J1503" s="287">
        <f t="shared" si="233"/>
        <v>37.1467072894879</v>
      </c>
      <c r="L1503" s="287">
        <f t="shared" si="234"/>
        <v>-44.244185392741656</v>
      </c>
      <c r="M1503" s="344">
        <f t="shared" si="235"/>
        <v>-141.45335205940842</v>
      </c>
      <c r="N1503" s="344">
        <f t="shared" si="238"/>
        <v>37.1467072894879</v>
      </c>
      <c r="Q1503" s="323">
        <f t="shared" si="236"/>
        <v>1478.5466479405916</v>
      </c>
      <c r="R1503" s="287">
        <f t="shared" si="237"/>
        <v>37.1467072894879</v>
      </c>
      <c r="T1503" s="293"/>
    </row>
    <row r="1504" spans="1:20" x14ac:dyDescent="0.25">
      <c r="A1504" s="273">
        <v>1487</v>
      </c>
      <c r="B1504" s="323">
        <f t="shared" si="239"/>
        <v>1576.7558146072583</v>
      </c>
      <c r="D1504" s="287">
        <f t="shared" si="230"/>
        <v>1479.481231273925</v>
      </c>
      <c r="F1504" s="273">
        <f t="shared" si="231"/>
        <v>4</v>
      </c>
      <c r="H1504" s="273">
        <f t="shared" si="232"/>
        <v>1440</v>
      </c>
      <c r="J1504" s="287">
        <f t="shared" si="233"/>
        <v>37.767105151614011</v>
      </c>
      <c r="L1504" s="287">
        <f t="shared" si="234"/>
        <v>-43.244185392741656</v>
      </c>
      <c r="M1504" s="344">
        <f t="shared" si="235"/>
        <v>-140.518768726075</v>
      </c>
      <c r="N1504" s="344">
        <f t="shared" si="238"/>
        <v>37.767105151614011</v>
      </c>
      <c r="Q1504" s="323">
        <f t="shared" si="236"/>
        <v>1479.481231273925</v>
      </c>
      <c r="R1504" s="287">
        <f t="shared" si="237"/>
        <v>37.767105151614011</v>
      </c>
      <c r="T1504" s="293"/>
    </row>
    <row r="1505" spans="1:20" x14ac:dyDescent="0.25">
      <c r="A1505" s="273">
        <v>1488</v>
      </c>
      <c r="B1505" s="323">
        <f t="shared" si="239"/>
        <v>1577.7558146072583</v>
      </c>
      <c r="D1505" s="287">
        <f t="shared" si="230"/>
        <v>1480.4158146072584</v>
      </c>
      <c r="F1505" s="273">
        <f t="shared" si="231"/>
        <v>4</v>
      </c>
      <c r="H1505" s="273">
        <f t="shared" si="232"/>
        <v>1440</v>
      </c>
      <c r="J1505" s="287">
        <f t="shared" si="233"/>
        <v>38.375998787652648</v>
      </c>
      <c r="L1505" s="287">
        <f t="shared" si="234"/>
        <v>-42.244185392741656</v>
      </c>
      <c r="M1505" s="344">
        <f t="shared" si="235"/>
        <v>-139.58418539274157</v>
      </c>
      <c r="N1505" s="344">
        <f t="shared" si="238"/>
        <v>38.375998787652648</v>
      </c>
      <c r="Q1505" s="323">
        <f t="shared" si="236"/>
        <v>1480.4158146072584</v>
      </c>
      <c r="R1505" s="287">
        <f t="shared" si="237"/>
        <v>38.375998787652648</v>
      </c>
      <c r="T1505" s="293"/>
    </row>
    <row r="1506" spans="1:20" x14ac:dyDescent="0.25">
      <c r="A1506" s="273">
        <v>1489</v>
      </c>
      <c r="B1506" s="323">
        <f t="shared" si="239"/>
        <v>1578.7558146072583</v>
      </c>
      <c r="D1506" s="287">
        <f t="shared" si="230"/>
        <v>1481.3503979405916</v>
      </c>
      <c r="F1506" s="273">
        <f t="shared" si="231"/>
        <v>4</v>
      </c>
      <c r="H1506" s="273">
        <f t="shared" si="232"/>
        <v>1440</v>
      </c>
      <c r="J1506" s="287">
        <f t="shared" si="233"/>
        <v>38.97320272270391</v>
      </c>
      <c r="L1506" s="287">
        <f t="shared" si="234"/>
        <v>-41.244185392741656</v>
      </c>
      <c r="M1506" s="344">
        <f t="shared" si="235"/>
        <v>-138.64960205940838</v>
      </c>
      <c r="N1506" s="344">
        <f t="shared" si="238"/>
        <v>38.97320272270391</v>
      </c>
      <c r="Q1506" s="323">
        <f t="shared" si="236"/>
        <v>1481.3503979405916</v>
      </c>
      <c r="R1506" s="287">
        <f t="shared" si="237"/>
        <v>38.97320272270391</v>
      </c>
      <c r="T1506" s="293"/>
    </row>
    <row r="1507" spans="1:20" x14ac:dyDescent="0.25">
      <c r="A1507" s="273">
        <v>1490</v>
      </c>
      <c r="B1507" s="323">
        <f t="shared" si="239"/>
        <v>1579.7558146072583</v>
      </c>
      <c r="D1507" s="287">
        <f t="shared" si="230"/>
        <v>1482.284981273925</v>
      </c>
      <c r="F1507" s="273">
        <f t="shared" si="231"/>
        <v>4</v>
      </c>
      <c r="H1507" s="273">
        <f t="shared" si="232"/>
        <v>1440</v>
      </c>
      <c r="J1507" s="287">
        <f t="shared" si="233"/>
        <v>39.558535042663962</v>
      </c>
      <c r="L1507" s="287">
        <f t="shared" si="234"/>
        <v>-40.244185392741656</v>
      </c>
      <c r="M1507" s="344">
        <f t="shared" si="235"/>
        <v>-137.71501872607496</v>
      </c>
      <c r="N1507" s="344">
        <f t="shared" si="238"/>
        <v>39.558535042663962</v>
      </c>
      <c r="Q1507" s="323">
        <f t="shared" si="236"/>
        <v>1482.284981273925</v>
      </c>
      <c r="R1507" s="287">
        <f t="shared" si="237"/>
        <v>39.558535042663962</v>
      </c>
      <c r="T1507" s="293"/>
    </row>
    <row r="1508" spans="1:20" x14ac:dyDescent="0.25">
      <c r="A1508" s="273">
        <v>1491</v>
      </c>
      <c r="B1508" s="323">
        <f t="shared" si="239"/>
        <v>1580.7558146072583</v>
      </c>
      <c r="D1508" s="287">
        <f t="shared" si="230"/>
        <v>1483.2195646072582</v>
      </c>
      <c r="F1508" s="273">
        <f t="shared" si="231"/>
        <v>4</v>
      </c>
      <c r="H1508" s="273">
        <f t="shared" si="232"/>
        <v>1440</v>
      </c>
      <c r="J1508" s="287">
        <f t="shared" si="233"/>
        <v>40.131817449637992</v>
      </c>
      <c r="L1508" s="287">
        <f t="shared" si="234"/>
        <v>-39.244185392741656</v>
      </c>
      <c r="M1508" s="344">
        <f t="shared" si="235"/>
        <v>-136.78043539274177</v>
      </c>
      <c r="N1508" s="344">
        <f t="shared" si="238"/>
        <v>40.131817449637992</v>
      </c>
      <c r="Q1508" s="323">
        <f t="shared" si="236"/>
        <v>1483.2195646072582</v>
      </c>
      <c r="R1508" s="287">
        <f t="shared" si="237"/>
        <v>40.131817449637992</v>
      </c>
      <c r="T1508" s="293"/>
    </row>
    <row r="1509" spans="1:20" x14ac:dyDescent="0.25">
      <c r="A1509" s="273">
        <v>1492</v>
      </c>
      <c r="B1509" s="323">
        <f t="shared" si="239"/>
        <v>1581.7558146072583</v>
      </c>
      <c r="D1509" s="287">
        <f t="shared" si="230"/>
        <v>1484.1541479405917</v>
      </c>
      <c r="F1509" s="273">
        <f t="shared" si="231"/>
        <v>4</v>
      </c>
      <c r="H1509" s="273">
        <f t="shared" si="232"/>
        <v>1440</v>
      </c>
      <c r="J1509" s="287">
        <f t="shared" si="233"/>
        <v>40.692875316251104</v>
      </c>
      <c r="L1509" s="287">
        <f t="shared" si="234"/>
        <v>-38.244185392741656</v>
      </c>
      <c r="M1509" s="344">
        <f t="shared" si="235"/>
        <v>-135.84585205940834</v>
      </c>
      <c r="N1509" s="344">
        <f t="shared" si="238"/>
        <v>40.692875316251104</v>
      </c>
      <c r="Q1509" s="323">
        <f t="shared" si="236"/>
        <v>1484.1541479405917</v>
      </c>
      <c r="R1509" s="287">
        <f t="shared" si="237"/>
        <v>40.692875316251104</v>
      </c>
      <c r="T1509" s="293"/>
    </row>
    <row r="1510" spans="1:20" x14ac:dyDescent="0.25">
      <c r="A1510" s="273">
        <v>1493</v>
      </c>
      <c r="B1510" s="323">
        <f t="shared" si="239"/>
        <v>1582.7558146072583</v>
      </c>
      <c r="D1510" s="287">
        <f t="shared" si="230"/>
        <v>1485.0887312739251</v>
      </c>
      <c r="F1510" s="273">
        <f t="shared" si="231"/>
        <v>4</v>
      </c>
      <c r="H1510" s="273">
        <f t="shared" si="232"/>
        <v>1440</v>
      </c>
      <c r="J1510" s="287">
        <f t="shared" si="233"/>
        <v>41.241537738842148</v>
      </c>
      <c r="L1510" s="287">
        <f t="shared" si="234"/>
        <v>-37.244185392741656</v>
      </c>
      <c r="M1510" s="344">
        <f t="shared" si="235"/>
        <v>-134.91126872607492</v>
      </c>
      <c r="N1510" s="344">
        <f t="shared" si="238"/>
        <v>41.241537738842148</v>
      </c>
      <c r="Q1510" s="323">
        <f t="shared" si="236"/>
        <v>1485.0887312739251</v>
      </c>
      <c r="R1510" s="287">
        <f t="shared" si="237"/>
        <v>41.241537738842148</v>
      </c>
      <c r="T1510" s="293"/>
    </row>
    <row r="1511" spans="1:20" x14ac:dyDescent="0.25">
      <c r="A1511" s="273">
        <v>1494</v>
      </c>
      <c r="B1511" s="323">
        <f t="shared" si="239"/>
        <v>1583.7558146072583</v>
      </c>
      <c r="D1511" s="287">
        <f t="shared" si="230"/>
        <v>1486.0233146072583</v>
      </c>
      <c r="F1511" s="273">
        <f t="shared" si="231"/>
        <v>4</v>
      </c>
      <c r="H1511" s="273">
        <f t="shared" si="232"/>
        <v>1440</v>
      </c>
      <c r="J1511" s="287">
        <f t="shared" si="233"/>
        <v>41.777637589522307</v>
      </c>
      <c r="L1511" s="287">
        <f t="shared" si="234"/>
        <v>-36.244185392741656</v>
      </c>
      <c r="M1511" s="344">
        <f t="shared" si="235"/>
        <v>-133.97668539274173</v>
      </c>
      <c r="N1511" s="344">
        <f t="shared" si="238"/>
        <v>41.777637589522307</v>
      </c>
      <c r="Q1511" s="323">
        <f t="shared" si="236"/>
        <v>1486.0233146072583</v>
      </c>
      <c r="R1511" s="287">
        <f t="shared" si="237"/>
        <v>41.777637589522307</v>
      </c>
      <c r="T1511" s="293"/>
    </row>
    <row r="1512" spans="1:20" x14ac:dyDescent="0.25">
      <c r="A1512" s="273">
        <v>1495</v>
      </c>
      <c r="B1512" s="323">
        <f t="shared" si="239"/>
        <v>1584.7558146072583</v>
      </c>
      <c r="D1512" s="287">
        <f t="shared" si="230"/>
        <v>1486.9578979405917</v>
      </c>
      <c r="F1512" s="273">
        <f t="shared" si="231"/>
        <v>4</v>
      </c>
      <c r="H1512" s="273">
        <f t="shared" si="232"/>
        <v>1440</v>
      </c>
      <c r="J1512" s="287">
        <f t="shared" si="233"/>
        <v>42.301011567083528</v>
      </c>
      <c r="L1512" s="287">
        <f t="shared" si="234"/>
        <v>-35.244185392741656</v>
      </c>
      <c r="M1512" s="344">
        <f t="shared" si="235"/>
        <v>-133.04210205940831</v>
      </c>
      <c r="N1512" s="344">
        <f t="shared" si="238"/>
        <v>42.301011567083528</v>
      </c>
      <c r="Q1512" s="323">
        <f t="shared" si="236"/>
        <v>1486.9578979405917</v>
      </c>
      <c r="R1512" s="287">
        <f t="shared" si="237"/>
        <v>42.301011567083528</v>
      </c>
      <c r="T1512" s="293"/>
    </row>
    <row r="1513" spans="1:20" x14ac:dyDescent="0.25">
      <c r="A1513" s="273">
        <v>1496</v>
      </c>
      <c r="B1513" s="323">
        <f t="shared" si="239"/>
        <v>1585.7558146072583</v>
      </c>
      <c r="D1513" s="287">
        <f t="shared" si="230"/>
        <v>1487.8924812739251</v>
      </c>
      <c r="F1513" s="273">
        <f t="shared" si="231"/>
        <v>4</v>
      </c>
      <c r="H1513" s="273">
        <f t="shared" si="232"/>
        <v>1440</v>
      </c>
      <c r="J1513" s="287">
        <f t="shared" si="233"/>
        <v>42.811500246742312</v>
      </c>
      <c r="L1513" s="287">
        <f t="shared" si="234"/>
        <v>-34.244185392741656</v>
      </c>
      <c r="M1513" s="344">
        <f t="shared" si="235"/>
        <v>-132.10751872607489</v>
      </c>
      <c r="N1513" s="344">
        <f t="shared" si="238"/>
        <v>42.811500246742312</v>
      </c>
      <c r="Q1513" s="323">
        <f t="shared" si="236"/>
        <v>1487.8924812739251</v>
      </c>
      <c r="R1513" s="287">
        <f t="shared" si="237"/>
        <v>42.811500246742312</v>
      </c>
      <c r="T1513" s="293"/>
    </row>
    <row r="1514" spans="1:20" x14ac:dyDescent="0.25">
      <c r="A1514" s="273">
        <v>1497</v>
      </c>
      <c r="B1514" s="323">
        <f t="shared" si="239"/>
        <v>1586.7558146072583</v>
      </c>
      <c r="D1514" s="287">
        <f t="shared" si="230"/>
        <v>1488.8270646072583</v>
      </c>
      <c r="F1514" s="273">
        <f t="shared" si="231"/>
        <v>4</v>
      </c>
      <c r="H1514" s="273">
        <f t="shared" si="232"/>
        <v>1440</v>
      </c>
      <c r="J1514" s="287">
        <f t="shared" si="233"/>
        <v>43.308948128701729</v>
      </c>
      <c r="L1514" s="287">
        <f t="shared" si="234"/>
        <v>-33.244185392741656</v>
      </c>
      <c r="M1514" s="344">
        <f t="shared" si="235"/>
        <v>-131.17293539274169</v>
      </c>
      <c r="N1514" s="344">
        <f t="shared" si="238"/>
        <v>43.308948128701729</v>
      </c>
      <c r="Q1514" s="323">
        <f t="shared" si="236"/>
        <v>1488.8270646072583</v>
      </c>
      <c r="R1514" s="287">
        <f t="shared" si="237"/>
        <v>43.308948128701729</v>
      </c>
      <c r="T1514" s="293"/>
    </row>
    <row r="1515" spans="1:20" x14ac:dyDescent="0.25">
      <c r="A1515" s="273">
        <v>1498</v>
      </c>
      <c r="B1515" s="323">
        <f t="shared" si="239"/>
        <v>1587.7558146072583</v>
      </c>
      <c r="D1515" s="287">
        <f t="shared" si="230"/>
        <v>1489.7616479405917</v>
      </c>
      <c r="F1515" s="273">
        <f t="shared" si="231"/>
        <v>4</v>
      </c>
      <c r="H1515" s="273">
        <f t="shared" si="232"/>
        <v>1440</v>
      </c>
      <c r="J1515" s="287">
        <f t="shared" si="233"/>
        <v>43.793203685517838</v>
      </c>
      <c r="L1515" s="287">
        <f t="shared" si="234"/>
        <v>-32.244185392741656</v>
      </c>
      <c r="M1515" s="344">
        <f t="shared" si="235"/>
        <v>-130.23835205940827</v>
      </c>
      <c r="N1515" s="344">
        <f t="shared" si="238"/>
        <v>43.793203685517838</v>
      </c>
      <c r="Q1515" s="323">
        <f t="shared" si="236"/>
        <v>1489.7616479405917</v>
      </c>
      <c r="R1515" s="287">
        <f t="shared" si="237"/>
        <v>43.793203685517838</v>
      </c>
      <c r="T1515" s="293"/>
    </row>
    <row r="1516" spans="1:20" x14ac:dyDescent="0.25">
      <c r="A1516" s="273">
        <v>1499</v>
      </c>
      <c r="B1516" s="323">
        <f t="shared" si="239"/>
        <v>1588.7558146072583</v>
      </c>
      <c r="D1516" s="287">
        <f t="shared" si="230"/>
        <v>1490.6962312739249</v>
      </c>
      <c r="F1516" s="273">
        <f t="shared" si="231"/>
        <v>4</v>
      </c>
      <c r="H1516" s="273">
        <f t="shared" si="232"/>
        <v>1440</v>
      </c>
      <c r="J1516" s="287">
        <f t="shared" si="233"/>
        <v>44.264119408257045</v>
      </c>
      <c r="L1516" s="287">
        <f t="shared" si="234"/>
        <v>-31.244185392741656</v>
      </c>
      <c r="M1516" s="344">
        <f t="shared" si="235"/>
        <v>-129.30376872607508</v>
      </c>
      <c r="N1516" s="344">
        <f t="shared" si="238"/>
        <v>44.264119408257045</v>
      </c>
      <c r="Q1516" s="323">
        <f t="shared" si="236"/>
        <v>1490.6962312739249</v>
      </c>
      <c r="R1516" s="287">
        <f t="shared" si="237"/>
        <v>44.264119408257045</v>
      </c>
      <c r="T1516" s="293"/>
    </row>
    <row r="1517" spans="1:20" x14ac:dyDescent="0.25">
      <c r="A1517" s="273">
        <v>1500</v>
      </c>
      <c r="B1517" s="323">
        <f t="shared" si="239"/>
        <v>1589.7558146072583</v>
      </c>
      <c r="D1517" s="287">
        <f t="shared" si="230"/>
        <v>1491.6308146072583</v>
      </c>
      <c r="F1517" s="273">
        <f t="shared" si="231"/>
        <v>4</v>
      </c>
      <c r="H1517" s="273">
        <f t="shared" si="232"/>
        <v>1440</v>
      </c>
      <c r="J1517" s="287">
        <f t="shared" si="233"/>
        <v>44.721551851428359</v>
      </c>
      <c r="L1517" s="287">
        <f t="shared" si="234"/>
        <v>-30.244185392741656</v>
      </c>
      <c r="M1517" s="344">
        <f t="shared" si="235"/>
        <v>-128.36918539274166</v>
      </c>
      <c r="N1517" s="344">
        <f t="shared" si="238"/>
        <v>44.721551851428359</v>
      </c>
      <c r="Q1517" s="323">
        <f t="shared" si="236"/>
        <v>1491.6308146072583</v>
      </c>
      <c r="R1517" s="287">
        <f t="shared" si="237"/>
        <v>44.721551851428359</v>
      </c>
      <c r="T1517" s="293"/>
    </row>
    <row r="1518" spans="1:20" x14ac:dyDescent="0.25">
      <c r="A1518" s="273">
        <v>1501</v>
      </c>
      <c r="B1518" s="323">
        <f t="shared" si="239"/>
        <v>1590.7558146072583</v>
      </c>
      <c r="D1518" s="287">
        <f t="shared" si="230"/>
        <v>1492.5653979405918</v>
      </c>
      <c r="F1518" s="273">
        <f t="shared" si="231"/>
        <v>4</v>
      </c>
      <c r="H1518" s="273">
        <f t="shared" si="232"/>
        <v>1440</v>
      </c>
      <c r="J1518" s="287">
        <f t="shared" si="233"/>
        <v>45.165361676678408</v>
      </c>
      <c r="L1518" s="287">
        <f t="shared" si="234"/>
        <v>-29.244185392741656</v>
      </c>
      <c r="M1518" s="344">
        <f t="shared" si="235"/>
        <v>-127.43460205940823</v>
      </c>
      <c r="N1518" s="344">
        <f t="shared" si="238"/>
        <v>45.165361676678408</v>
      </c>
      <c r="Q1518" s="323">
        <f t="shared" si="236"/>
        <v>1492.5653979405918</v>
      </c>
      <c r="R1518" s="287">
        <f t="shared" si="237"/>
        <v>45.165361676678408</v>
      </c>
      <c r="T1518" s="293"/>
    </row>
    <row r="1519" spans="1:20" x14ac:dyDescent="0.25">
      <c r="A1519" s="273">
        <v>1502</v>
      </c>
      <c r="B1519" s="323">
        <f t="shared" si="239"/>
        <v>1591.7558146072583</v>
      </c>
      <c r="D1519" s="287">
        <f t="shared" si="230"/>
        <v>1493.499981273925</v>
      </c>
      <c r="F1519" s="273">
        <f t="shared" si="231"/>
        <v>4</v>
      </c>
      <c r="H1519" s="273">
        <f t="shared" si="232"/>
        <v>1440</v>
      </c>
      <c r="J1519" s="287">
        <f t="shared" si="233"/>
        <v>45.595413695234967</v>
      </c>
      <c r="L1519" s="287">
        <f t="shared" si="234"/>
        <v>-28.244185392741656</v>
      </c>
      <c r="M1519" s="344">
        <f t="shared" si="235"/>
        <v>-126.50001872607504</v>
      </c>
      <c r="N1519" s="344">
        <f t="shared" si="238"/>
        <v>45.595413695234967</v>
      </c>
      <c r="Q1519" s="323">
        <f t="shared" si="236"/>
        <v>1493.499981273925</v>
      </c>
      <c r="R1519" s="287">
        <f t="shared" si="237"/>
        <v>45.595413695234967</v>
      </c>
      <c r="T1519" s="293"/>
    </row>
    <row r="1520" spans="1:20" x14ac:dyDescent="0.25">
      <c r="A1520" s="273">
        <v>1503</v>
      </c>
      <c r="B1520" s="323">
        <f t="shared" si="239"/>
        <v>1592.7558146072583</v>
      </c>
      <c r="D1520" s="287">
        <f t="shared" si="230"/>
        <v>1494.4345646072584</v>
      </c>
      <c r="F1520" s="273">
        <f t="shared" si="231"/>
        <v>4</v>
      </c>
      <c r="H1520" s="273">
        <f t="shared" si="232"/>
        <v>1440</v>
      </c>
      <c r="J1520" s="287">
        <f t="shared" si="233"/>
        <v>46.011576909087275</v>
      </c>
      <c r="L1520" s="287">
        <f t="shared" si="234"/>
        <v>-27.244185392741656</v>
      </c>
      <c r="M1520" s="344">
        <f t="shared" si="235"/>
        <v>-125.56543539274162</v>
      </c>
      <c r="N1520" s="344">
        <f t="shared" si="238"/>
        <v>46.011576909087275</v>
      </c>
      <c r="Q1520" s="323">
        <f t="shared" si="236"/>
        <v>1494.4345646072584</v>
      </c>
      <c r="R1520" s="287">
        <f t="shared" si="237"/>
        <v>46.011576909087275</v>
      </c>
      <c r="T1520" s="293"/>
    </row>
    <row r="1521" spans="1:20" x14ac:dyDescent="0.25">
      <c r="A1521" s="273">
        <v>1504</v>
      </c>
      <c r="B1521" s="323">
        <f t="shared" si="239"/>
        <v>1593.7558146072583</v>
      </c>
      <c r="D1521" s="287">
        <f t="shared" si="230"/>
        <v>1495.3691479405916</v>
      </c>
      <c r="F1521" s="273">
        <f t="shared" si="231"/>
        <v>4</v>
      </c>
      <c r="H1521" s="273">
        <f t="shared" si="232"/>
        <v>1440</v>
      </c>
      <c r="J1521" s="287">
        <f t="shared" si="233"/>
        <v>46.413724550889</v>
      </c>
      <c r="L1521" s="287">
        <f t="shared" si="234"/>
        <v>-26.244185392741656</v>
      </c>
      <c r="M1521" s="344">
        <f t="shared" si="235"/>
        <v>-124.63085205940843</v>
      </c>
      <c r="N1521" s="344">
        <f t="shared" si="238"/>
        <v>46.413724550889</v>
      </c>
      <c r="Q1521" s="323">
        <f t="shared" si="236"/>
        <v>1495.3691479405916</v>
      </c>
      <c r="R1521" s="287">
        <f t="shared" si="237"/>
        <v>46.413724550889</v>
      </c>
      <c r="T1521" s="293"/>
    </row>
    <row r="1522" spans="1:20" x14ac:dyDescent="0.25">
      <c r="A1522" s="273">
        <v>1505</v>
      </c>
      <c r="B1522" s="323">
        <f t="shared" si="239"/>
        <v>1594.7558146072583</v>
      </c>
      <c r="D1522" s="287">
        <f t="shared" si="230"/>
        <v>1496.303731273925</v>
      </c>
      <c r="F1522" s="273">
        <f t="shared" si="231"/>
        <v>4</v>
      </c>
      <c r="H1522" s="273">
        <f t="shared" si="232"/>
        <v>1440</v>
      </c>
      <c r="J1522" s="287">
        <f t="shared" si="233"/>
        <v>46.80173412257259</v>
      </c>
      <c r="L1522" s="287">
        <f t="shared" si="234"/>
        <v>-25.244185392741656</v>
      </c>
      <c r="M1522" s="344">
        <f t="shared" si="235"/>
        <v>-123.696268726075</v>
      </c>
      <c r="N1522" s="344">
        <f t="shared" si="238"/>
        <v>46.80173412257259</v>
      </c>
      <c r="Q1522" s="323">
        <f t="shared" si="236"/>
        <v>1496.303731273925</v>
      </c>
      <c r="R1522" s="287">
        <f t="shared" si="237"/>
        <v>46.80173412257259</v>
      </c>
      <c r="T1522" s="293"/>
    </row>
    <row r="1523" spans="1:20" x14ac:dyDescent="0.25">
      <c r="A1523" s="273">
        <v>1506</v>
      </c>
      <c r="B1523" s="323">
        <f t="shared" si="239"/>
        <v>1595.7558146072583</v>
      </c>
      <c r="D1523" s="287">
        <f t="shared" si="230"/>
        <v>1497.2383146072584</v>
      </c>
      <c r="F1523" s="273">
        <f t="shared" si="231"/>
        <v>4</v>
      </c>
      <c r="H1523" s="273">
        <f t="shared" si="232"/>
        <v>1440</v>
      </c>
      <c r="J1523" s="287">
        <f t="shared" si="233"/>
        <v>47.175487432663871</v>
      </c>
      <c r="L1523" s="287">
        <f t="shared" si="234"/>
        <v>-24.244185392741656</v>
      </c>
      <c r="M1523" s="344">
        <f t="shared" si="235"/>
        <v>-122.76168539274158</v>
      </c>
      <c r="N1523" s="344">
        <f t="shared" si="238"/>
        <v>47.175487432663871</v>
      </c>
      <c r="Q1523" s="323">
        <f t="shared" si="236"/>
        <v>1497.2383146072584</v>
      </c>
      <c r="R1523" s="287">
        <f t="shared" si="237"/>
        <v>47.175487432663871</v>
      </c>
      <c r="T1523" s="293"/>
    </row>
    <row r="1524" spans="1:20" x14ac:dyDescent="0.25">
      <c r="A1524" s="273">
        <v>1507</v>
      </c>
      <c r="B1524" s="323">
        <f t="shared" si="239"/>
        <v>1596.7558146072583</v>
      </c>
      <c r="D1524" s="287">
        <f t="shared" si="230"/>
        <v>1498.1728979405916</v>
      </c>
      <c r="F1524" s="273">
        <f t="shared" si="231"/>
        <v>4</v>
      </c>
      <c r="H1524" s="273">
        <f t="shared" si="232"/>
        <v>1440</v>
      </c>
      <c r="J1524" s="287">
        <f t="shared" si="233"/>
        <v>47.53487063228404</v>
      </c>
      <c r="L1524" s="287">
        <f t="shared" si="234"/>
        <v>-23.244185392741656</v>
      </c>
      <c r="M1524" s="344">
        <f t="shared" si="235"/>
        <v>-121.82710205940839</v>
      </c>
      <c r="N1524" s="344">
        <f t="shared" si="238"/>
        <v>47.53487063228404</v>
      </c>
      <c r="Q1524" s="323">
        <f t="shared" si="236"/>
        <v>1498.1728979405916</v>
      </c>
      <c r="R1524" s="287">
        <f t="shared" si="237"/>
        <v>47.53487063228404</v>
      </c>
      <c r="T1524" s="293"/>
    </row>
    <row r="1525" spans="1:20" x14ac:dyDescent="0.25">
      <c r="A1525" s="273">
        <v>1508</v>
      </c>
      <c r="B1525" s="323">
        <f t="shared" si="239"/>
        <v>1597.7558146072583</v>
      </c>
      <c r="D1525" s="287">
        <f t="shared" si="230"/>
        <v>1499.107481273925</v>
      </c>
      <c r="F1525" s="273">
        <f t="shared" si="231"/>
        <v>4</v>
      </c>
      <c r="H1525" s="273">
        <f t="shared" si="232"/>
        <v>1440</v>
      </c>
      <c r="J1525" s="287">
        <f t="shared" si="233"/>
        <v>47.879774249828898</v>
      </c>
      <c r="L1525" s="287">
        <f t="shared" si="234"/>
        <v>-22.244185392741656</v>
      </c>
      <c r="M1525" s="344">
        <f t="shared" si="235"/>
        <v>-120.89251872607497</v>
      </c>
      <c r="N1525" s="344">
        <f t="shared" si="238"/>
        <v>47.879774249828898</v>
      </c>
      <c r="Q1525" s="323">
        <f t="shared" si="236"/>
        <v>1499.107481273925</v>
      </c>
      <c r="R1525" s="287">
        <f t="shared" si="237"/>
        <v>47.879774249828898</v>
      </c>
      <c r="T1525" s="293"/>
    </row>
    <row r="1526" spans="1:20" x14ac:dyDescent="0.25">
      <c r="A1526" s="273">
        <v>1509</v>
      </c>
      <c r="B1526" s="323">
        <f t="shared" si="239"/>
        <v>1598.7558146072583</v>
      </c>
      <c r="D1526" s="287">
        <f t="shared" si="230"/>
        <v>1500.0420646072585</v>
      </c>
      <c r="F1526" s="273">
        <f t="shared" si="231"/>
        <v>4</v>
      </c>
      <c r="H1526" s="273">
        <f t="shared" si="232"/>
        <v>1440</v>
      </c>
      <c r="J1526" s="287">
        <f t="shared" si="233"/>
        <v>48.210093224315479</v>
      </c>
      <c r="L1526" s="287">
        <f t="shared" si="234"/>
        <v>-21.244185392741656</v>
      </c>
      <c r="M1526" s="344">
        <f t="shared" si="235"/>
        <v>-119.95793539274155</v>
      </c>
      <c r="N1526" s="344">
        <f t="shared" si="238"/>
        <v>48.210093224315479</v>
      </c>
      <c r="Q1526" s="323">
        <f t="shared" si="236"/>
        <v>1500.0420646072585</v>
      </c>
      <c r="R1526" s="287">
        <f t="shared" si="237"/>
        <v>48.210093224315479</v>
      </c>
      <c r="T1526" s="293"/>
    </row>
    <row r="1527" spans="1:20" x14ac:dyDescent="0.25">
      <c r="A1527" s="273">
        <v>1510</v>
      </c>
      <c r="B1527" s="323">
        <f t="shared" si="239"/>
        <v>1599.7558146072583</v>
      </c>
      <c r="D1527" s="287">
        <f t="shared" si="230"/>
        <v>1500.9766479405916</v>
      </c>
      <c r="F1527" s="273">
        <f t="shared" si="231"/>
        <v>4</v>
      </c>
      <c r="H1527" s="273">
        <f t="shared" si="232"/>
        <v>1440</v>
      </c>
      <c r="J1527" s="287">
        <f t="shared" si="233"/>
        <v>48.525726937384327</v>
      </c>
      <c r="L1527" s="287">
        <f t="shared" si="234"/>
        <v>-20.244185392741656</v>
      </c>
      <c r="M1527" s="344">
        <f t="shared" si="235"/>
        <v>-119.02335205940835</v>
      </c>
      <c r="N1527" s="344">
        <f t="shared" si="238"/>
        <v>48.525726937384327</v>
      </c>
      <c r="Q1527" s="323">
        <f t="shared" si="236"/>
        <v>1500.9766479405916</v>
      </c>
      <c r="R1527" s="287">
        <f t="shared" si="237"/>
        <v>48.525726937384327</v>
      </c>
      <c r="T1527" s="293"/>
    </row>
    <row r="1528" spans="1:20" x14ac:dyDescent="0.25">
      <c r="A1528" s="273">
        <v>1511</v>
      </c>
      <c r="B1528" s="323">
        <f t="shared" si="239"/>
        <v>1600.7558146072583</v>
      </c>
      <c r="D1528" s="287">
        <f t="shared" si="230"/>
        <v>1501.9112312739251</v>
      </c>
      <c r="F1528" s="273">
        <f t="shared" si="231"/>
        <v>4</v>
      </c>
      <c r="H1528" s="273">
        <f t="shared" si="232"/>
        <v>1440</v>
      </c>
      <c r="J1528" s="287">
        <f t="shared" si="233"/>
        <v>48.826579243948721</v>
      </c>
      <c r="L1528" s="287">
        <f t="shared" si="234"/>
        <v>-19.244185392741656</v>
      </c>
      <c r="M1528" s="344">
        <f t="shared" si="235"/>
        <v>-118.08876872607493</v>
      </c>
      <c r="N1528" s="344">
        <f t="shared" si="238"/>
        <v>48.826579243948721</v>
      </c>
      <c r="Q1528" s="323">
        <f t="shared" si="236"/>
        <v>1501.9112312739251</v>
      </c>
      <c r="R1528" s="287">
        <f t="shared" si="237"/>
        <v>48.826579243948721</v>
      </c>
      <c r="T1528" s="293"/>
    </row>
    <row r="1529" spans="1:20" x14ac:dyDescent="0.25">
      <c r="A1529" s="273">
        <v>1512</v>
      </c>
      <c r="B1529" s="323">
        <f t="shared" si="239"/>
        <v>1601.7558146072583</v>
      </c>
      <c r="D1529" s="287">
        <f t="shared" si="230"/>
        <v>1502.8458146072583</v>
      </c>
      <c r="F1529" s="273">
        <f t="shared" si="231"/>
        <v>4</v>
      </c>
      <c r="H1529" s="273">
        <f t="shared" si="232"/>
        <v>1440</v>
      </c>
      <c r="J1529" s="287">
        <f t="shared" si="233"/>
        <v>49.112558501481715</v>
      </c>
      <c r="L1529" s="287">
        <f t="shared" si="234"/>
        <v>-18.244185392741656</v>
      </c>
      <c r="M1529" s="344">
        <f t="shared" si="235"/>
        <v>-117.15418539274174</v>
      </c>
      <c r="N1529" s="344">
        <f t="shared" si="238"/>
        <v>49.112558501481715</v>
      </c>
      <c r="Q1529" s="323">
        <f t="shared" si="236"/>
        <v>1502.8458146072583</v>
      </c>
      <c r="R1529" s="287">
        <f t="shared" si="237"/>
        <v>49.112558501481715</v>
      </c>
      <c r="T1529" s="293"/>
    </row>
    <row r="1530" spans="1:20" x14ac:dyDescent="0.25">
      <c r="A1530" s="273">
        <v>1513</v>
      </c>
      <c r="B1530" s="323">
        <f t="shared" si="239"/>
        <v>1602.7558146072583</v>
      </c>
      <c r="D1530" s="287">
        <f t="shared" si="230"/>
        <v>1503.7803979405917</v>
      </c>
      <c r="F1530" s="273">
        <f t="shared" si="231"/>
        <v>4</v>
      </c>
      <c r="H1530" s="273">
        <f t="shared" si="232"/>
        <v>1440</v>
      </c>
      <c r="J1530" s="287">
        <f t="shared" si="233"/>
        <v>49.383577597931122</v>
      </c>
      <c r="L1530" s="287">
        <f t="shared" si="234"/>
        <v>-17.244185392741656</v>
      </c>
      <c r="M1530" s="344">
        <f t="shared" si="235"/>
        <v>-116.21960205940832</v>
      </c>
      <c r="N1530" s="344">
        <f t="shared" si="238"/>
        <v>49.383577597931122</v>
      </c>
      <c r="Q1530" s="323">
        <f t="shared" si="236"/>
        <v>1503.7803979405917</v>
      </c>
      <c r="R1530" s="287">
        <f t="shared" si="237"/>
        <v>49.383577597931122</v>
      </c>
      <c r="T1530" s="293"/>
    </row>
    <row r="1531" spans="1:20" x14ac:dyDescent="0.25">
      <c r="A1531" s="273">
        <v>1514</v>
      </c>
      <c r="B1531" s="323">
        <f t="shared" si="239"/>
        <v>1603.7558146072583</v>
      </c>
      <c r="D1531" s="287">
        <f t="shared" si="230"/>
        <v>1504.7149812739251</v>
      </c>
      <c r="F1531" s="273">
        <f t="shared" si="231"/>
        <v>4</v>
      </c>
      <c r="H1531" s="273">
        <f t="shared" si="232"/>
        <v>1440</v>
      </c>
      <c r="J1531" s="287">
        <f t="shared" si="233"/>
        <v>49.639553978254796</v>
      </c>
      <c r="L1531" s="287">
        <f t="shared" si="234"/>
        <v>-16.244185392741656</v>
      </c>
      <c r="M1531" s="344">
        <f t="shared" si="235"/>
        <v>-115.2850187260749</v>
      </c>
      <c r="N1531" s="344">
        <f t="shared" si="238"/>
        <v>49.639553978254796</v>
      </c>
      <c r="Q1531" s="323">
        <f t="shared" si="236"/>
        <v>1504.7149812739251</v>
      </c>
      <c r="R1531" s="287">
        <f t="shared" si="237"/>
        <v>49.639553978254796</v>
      </c>
      <c r="T1531" s="293"/>
    </row>
    <row r="1532" spans="1:20" x14ac:dyDescent="0.25">
      <c r="A1532" s="273">
        <v>1515</v>
      </c>
      <c r="B1532" s="323">
        <f t="shared" si="239"/>
        <v>1604.7558146072583</v>
      </c>
      <c r="D1532" s="287">
        <f t="shared" si="230"/>
        <v>1505.6495646072583</v>
      </c>
      <c r="F1532" s="273">
        <f t="shared" si="231"/>
        <v>4</v>
      </c>
      <c r="H1532" s="273">
        <f t="shared" si="232"/>
        <v>1440</v>
      </c>
      <c r="J1532" s="287">
        <f t="shared" si="233"/>
        <v>49.880409669567477</v>
      </c>
      <c r="L1532" s="287">
        <f t="shared" si="234"/>
        <v>-15.244185392741656</v>
      </c>
      <c r="M1532" s="344">
        <f t="shared" si="235"/>
        <v>-114.3504353927417</v>
      </c>
      <c r="N1532" s="344">
        <f t="shared" si="238"/>
        <v>49.880409669567477</v>
      </c>
      <c r="Q1532" s="323">
        <f t="shared" si="236"/>
        <v>1505.6495646072583</v>
      </c>
      <c r="R1532" s="287">
        <f t="shared" si="237"/>
        <v>49.880409669567477</v>
      </c>
      <c r="T1532" s="293"/>
    </row>
    <row r="1533" spans="1:20" x14ac:dyDescent="0.25">
      <c r="A1533" s="273">
        <v>1516</v>
      </c>
      <c r="B1533" s="323">
        <f t="shared" si="239"/>
        <v>1605.7558146072583</v>
      </c>
      <c r="D1533" s="287">
        <f t="shared" si="230"/>
        <v>1506.5841479405917</v>
      </c>
      <c r="F1533" s="273">
        <f t="shared" si="231"/>
        <v>4</v>
      </c>
      <c r="H1533" s="273">
        <f t="shared" si="232"/>
        <v>1440</v>
      </c>
      <c r="J1533" s="287">
        <f t="shared" si="233"/>
        <v>50.106071304892438</v>
      </c>
      <c r="L1533" s="287">
        <f t="shared" si="234"/>
        <v>-14.244185392741656</v>
      </c>
      <c r="M1533" s="344">
        <f t="shared" si="235"/>
        <v>-113.41585205940828</v>
      </c>
      <c r="N1533" s="344">
        <f t="shared" si="238"/>
        <v>50.106071304892438</v>
      </c>
      <c r="Q1533" s="323">
        <f t="shared" si="236"/>
        <v>1506.5841479405917</v>
      </c>
      <c r="R1533" s="287">
        <f t="shared" si="237"/>
        <v>50.106071304892438</v>
      </c>
      <c r="T1533" s="293"/>
    </row>
    <row r="1534" spans="1:20" x14ac:dyDescent="0.25">
      <c r="A1534" s="273">
        <v>1517</v>
      </c>
      <c r="B1534" s="323">
        <f t="shared" si="239"/>
        <v>1606.7558146072583</v>
      </c>
      <c r="D1534" s="287">
        <f t="shared" si="230"/>
        <v>1507.5187312739249</v>
      </c>
      <c r="F1534" s="273">
        <f t="shared" si="231"/>
        <v>4</v>
      </c>
      <c r="H1534" s="273">
        <f t="shared" si="232"/>
        <v>1440</v>
      </c>
      <c r="J1534" s="287">
        <f t="shared" si="233"/>
        <v>50.316470145509555</v>
      </c>
      <c r="L1534" s="287">
        <f t="shared" si="234"/>
        <v>-13.244185392741656</v>
      </c>
      <c r="M1534" s="344">
        <f t="shared" si="235"/>
        <v>-112.48126872607509</v>
      </c>
      <c r="N1534" s="344">
        <f t="shared" si="238"/>
        <v>50.316470145509555</v>
      </c>
      <c r="Q1534" s="323">
        <f t="shared" si="236"/>
        <v>1507.5187312739249</v>
      </c>
      <c r="R1534" s="287">
        <f t="shared" si="237"/>
        <v>50.316470145509555</v>
      </c>
      <c r="T1534" s="293"/>
    </row>
    <row r="1535" spans="1:20" x14ac:dyDescent="0.25">
      <c r="A1535" s="273">
        <v>1518</v>
      </c>
      <c r="B1535" s="323">
        <f t="shared" si="239"/>
        <v>1607.7558146072583</v>
      </c>
      <c r="D1535" s="287">
        <f t="shared" si="230"/>
        <v>1508.4533146072583</v>
      </c>
      <c r="F1535" s="273">
        <f t="shared" si="231"/>
        <v>4</v>
      </c>
      <c r="H1535" s="273">
        <f t="shared" si="232"/>
        <v>1440</v>
      </c>
      <c r="J1535" s="287">
        <f t="shared" si="233"/>
        <v>50.511542101893724</v>
      </c>
      <c r="L1535" s="287">
        <f t="shared" si="234"/>
        <v>-12.244185392741656</v>
      </c>
      <c r="M1535" s="344">
        <f t="shared" si="235"/>
        <v>-111.54668539274167</v>
      </c>
      <c r="N1535" s="344">
        <f t="shared" si="238"/>
        <v>50.511542101893724</v>
      </c>
      <c r="Q1535" s="323">
        <f t="shared" si="236"/>
        <v>1508.4533146072583</v>
      </c>
      <c r="R1535" s="287">
        <f t="shared" si="237"/>
        <v>50.511542101893724</v>
      </c>
      <c r="T1535" s="293"/>
    </row>
    <row r="1536" spans="1:20" x14ac:dyDescent="0.25">
      <c r="A1536" s="273">
        <v>1519</v>
      </c>
      <c r="B1536" s="323">
        <f t="shared" si="239"/>
        <v>1608.7558146072583</v>
      </c>
      <c r="D1536" s="287">
        <f t="shared" si="230"/>
        <v>1509.3878979405918</v>
      </c>
      <c r="F1536" s="273">
        <f t="shared" si="231"/>
        <v>4</v>
      </c>
      <c r="H1536" s="273">
        <f t="shared" si="232"/>
        <v>1440</v>
      </c>
      <c r="J1536" s="287">
        <f t="shared" si="233"/>
        <v>50.691227753237349</v>
      </c>
      <c r="L1536" s="287">
        <f t="shared" si="234"/>
        <v>-11.244185392741656</v>
      </c>
      <c r="M1536" s="344">
        <f t="shared" si="235"/>
        <v>-110.61210205940824</v>
      </c>
      <c r="N1536" s="344">
        <f t="shared" si="238"/>
        <v>50.691227753237349</v>
      </c>
      <c r="Q1536" s="323">
        <f t="shared" si="236"/>
        <v>1509.3878979405918</v>
      </c>
      <c r="R1536" s="287">
        <f t="shared" si="237"/>
        <v>50.691227753237349</v>
      </c>
      <c r="T1536" s="293"/>
    </row>
    <row r="1537" spans="1:20" x14ac:dyDescent="0.25">
      <c r="A1537" s="273">
        <v>1520</v>
      </c>
      <c r="B1537" s="323">
        <f t="shared" si="239"/>
        <v>1609.7558146072583</v>
      </c>
      <c r="D1537" s="287">
        <f t="shared" si="230"/>
        <v>1510.322481273925</v>
      </c>
      <c r="F1537" s="273">
        <f t="shared" si="231"/>
        <v>4</v>
      </c>
      <c r="H1537" s="273">
        <f t="shared" si="232"/>
        <v>1440</v>
      </c>
      <c r="J1537" s="287">
        <f t="shared" si="233"/>
        <v>50.855472365550433</v>
      </c>
      <c r="L1537" s="287">
        <f t="shared" si="234"/>
        <v>-10.244185392741656</v>
      </c>
      <c r="M1537" s="344">
        <f t="shared" si="235"/>
        <v>-109.67751872607505</v>
      </c>
      <c r="N1537" s="344">
        <f t="shared" si="238"/>
        <v>50.855472365550433</v>
      </c>
      <c r="Q1537" s="323">
        <f t="shared" si="236"/>
        <v>1510.322481273925</v>
      </c>
      <c r="R1537" s="287">
        <f t="shared" si="237"/>
        <v>50.855472365550433</v>
      </c>
      <c r="T1537" s="293"/>
    </row>
    <row r="1538" spans="1:20" x14ac:dyDescent="0.25">
      <c r="A1538" s="273">
        <v>1521</v>
      </c>
      <c r="B1538" s="323">
        <f t="shared" si="239"/>
        <v>1610.7558146072583</v>
      </c>
      <c r="D1538" s="287">
        <f t="shared" si="230"/>
        <v>1511.2570646072584</v>
      </c>
      <c r="F1538" s="273">
        <f t="shared" si="231"/>
        <v>4</v>
      </c>
      <c r="H1538" s="273">
        <f t="shared" si="232"/>
        <v>1440</v>
      </c>
      <c r="J1538" s="287">
        <f t="shared" si="233"/>
        <v>51.004225908332913</v>
      </c>
      <c r="L1538" s="287">
        <f t="shared" si="234"/>
        <v>-9.244185392741656</v>
      </c>
      <c r="M1538" s="344">
        <f t="shared" si="235"/>
        <v>-108.74293539274163</v>
      </c>
      <c r="N1538" s="344">
        <f t="shared" si="238"/>
        <v>51.004225908332913</v>
      </c>
      <c r="Q1538" s="323">
        <f t="shared" si="236"/>
        <v>1511.2570646072584</v>
      </c>
      <c r="R1538" s="287">
        <f t="shared" si="237"/>
        <v>51.004225908332913</v>
      </c>
      <c r="T1538" s="293"/>
    </row>
    <row r="1539" spans="1:20" x14ac:dyDescent="0.25">
      <c r="A1539" s="273">
        <v>1522</v>
      </c>
      <c r="B1539" s="323">
        <f t="shared" si="239"/>
        <v>1611.7558146072583</v>
      </c>
      <c r="D1539" s="287">
        <f t="shared" si="230"/>
        <v>1512.1916479405918</v>
      </c>
      <c r="F1539" s="273">
        <f t="shared" si="231"/>
        <v>4</v>
      </c>
      <c r="H1539" s="273">
        <f t="shared" si="232"/>
        <v>1440</v>
      </c>
      <c r="J1539" s="287">
        <f t="shared" si="233"/>
        <v>51.13744306981468</v>
      </c>
      <c r="L1539" s="287">
        <f t="shared" si="234"/>
        <v>-8.244185392741656</v>
      </c>
      <c r="M1539" s="344">
        <f t="shared" si="235"/>
        <v>-107.80835205940821</v>
      </c>
      <c r="N1539" s="344">
        <f t="shared" si="238"/>
        <v>51.13744306981468</v>
      </c>
      <c r="Q1539" s="323">
        <f t="shared" si="236"/>
        <v>1512.1916479405918</v>
      </c>
      <c r="R1539" s="287">
        <f t="shared" si="237"/>
        <v>51.13744306981468</v>
      </c>
      <c r="T1539" s="293"/>
    </row>
    <row r="1540" spans="1:20" x14ac:dyDescent="0.25">
      <c r="A1540" s="273">
        <v>1523</v>
      </c>
      <c r="B1540" s="323">
        <f t="shared" si="239"/>
        <v>1612.7558146072583</v>
      </c>
      <c r="D1540" s="287">
        <f t="shared" si="230"/>
        <v>1513.126231273925</v>
      </c>
      <c r="F1540" s="273">
        <f t="shared" si="231"/>
        <v>4</v>
      </c>
      <c r="H1540" s="273">
        <f t="shared" si="232"/>
        <v>1440</v>
      </c>
      <c r="J1540" s="287">
        <f t="shared" si="233"/>
        <v>51.255083270757879</v>
      </c>
      <c r="L1540" s="287">
        <f t="shared" si="234"/>
        <v>-7.244185392741656</v>
      </c>
      <c r="M1540" s="344">
        <f t="shared" si="235"/>
        <v>-106.87376872607501</v>
      </c>
      <c r="N1540" s="344">
        <f t="shared" si="238"/>
        <v>51.255083270757879</v>
      </c>
      <c r="Q1540" s="323">
        <f t="shared" si="236"/>
        <v>1513.126231273925</v>
      </c>
      <c r="R1540" s="287">
        <f t="shared" si="237"/>
        <v>51.255083270757879</v>
      </c>
      <c r="T1540" s="293"/>
    </row>
    <row r="1541" spans="1:20" x14ac:dyDescent="0.25">
      <c r="A1541" s="273">
        <v>1524</v>
      </c>
      <c r="B1541" s="323">
        <f t="shared" si="239"/>
        <v>1613.7558146072583</v>
      </c>
      <c r="D1541" s="287">
        <f t="shared" si="230"/>
        <v>1514.0608146072584</v>
      </c>
      <c r="F1541" s="273">
        <f t="shared" si="231"/>
        <v>4</v>
      </c>
      <c r="H1541" s="273">
        <f t="shared" si="232"/>
        <v>1440</v>
      </c>
      <c r="J1541" s="287">
        <f t="shared" si="233"/>
        <v>51.357110676817641</v>
      </c>
      <c r="L1541" s="287">
        <f t="shared" si="234"/>
        <v>-6.244185392741656</v>
      </c>
      <c r="M1541" s="344">
        <f t="shared" si="235"/>
        <v>-105.93918539274159</v>
      </c>
      <c r="N1541" s="344">
        <f t="shared" si="238"/>
        <v>51.357110676817641</v>
      </c>
      <c r="Q1541" s="323">
        <f t="shared" si="236"/>
        <v>1514.0608146072584</v>
      </c>
      <c r="R1541" s="287">
        <f t="shared" si="237"/>
        <v>51.357110676817641</v>
      </c>
      <c r="T1541" s="293"/>
    </row>
    <row r="1542" spans="1:20" x14ac:dyDescent="0.25">
      <c r="A1542" s="273">
        <v>1525</v>
      </c>
      <c r="B1542" s="323">
        <f t="shared" si="239"/>
        <v>1614.7558146072583</v>
      </c>
      <c r="D1542" s="287">
        <f t="shared" si="230"/>
        <v>1514.9953979405916</v>
      </c>
      <c r="F1542" s="273">
        <f t="shared" si="231"/>
        <v>4</v>
      </c>
      <c r="H1542" s="273">
        <f t="shared" si="232"/>
        <v>1440</v>
      </c>
      <c r="J1542" s="287">
        <f t="shared" si="233"/>
        <v>51.443494209457732</v>
      </c>
      <c r="L1542" s="287">
        <f t="shared" si="234"/>
        <v>-5.244185392741656</v>
      </c>
      <c r="M1542" s="344">
        <f t="shared" si="235"/>
        <v>-105.0046020594084</v>
      </c>
      <c r="N1542" s="344">
        <f t="shared" si="238"/>
        <v>51.443494209457732</v>
      </c>
      <c r="Q1542" s="323">
        <f t="shared" si="236"/>
        <v>1514.9953979405916</v>
      </c>
      <c r="R1542" s="287">
        <f t="shared" si="237"/>
        <v>51.443494209457732</v>
      </c>
      <c r="T1542" s="293"/>
    </row>
    <row r="1543" spans="1:20" x14ac:dyDescent="0.25">
      <c r="A1543" s="273">
        <v>1526</v>
      </c>
      <c r="B1543" s="323">
        <f t="shared" si="239"/>
        <v>1615.7558146072583</v>
      </c>
      <c r="D1543" s="287">
        <f t="shared" si="230"/>
        <v>1515.929981273925</v>
      </c>
      <c r="F1543" s="273">
        <f t="shared" si="231"/>
        <v>4</v>
      </c>
      <c r="H1543" s="273">
        <f t="shared" si="232"/>
        <v>1440</v>
      </c>
      <c r="J1543" s="287">
        <f t="shared" si="233"/>
        <v>51.514207555417315</v>
      </c>
      <c r="L1543" s="287">
        <f t="shared" si="234"/>
        <v>-4.244185392741656</v>
      </c>
      <c r="M1543" s="344">
        <f t="shared" si="235"/>
        <v>-104.07001872607498</v>
      </c>
      <c r="N1543" s="344">
        <f t="shared" si="238"/>
        <v>51.514207555417315</v>
      </c>
      <c r="Q1543" s="323">
        <f t="shared" si="236"/>
        <v>1515.929981273925</v>
      </c>
      <c r="R1543" s="287">
        <f t="shared" si="237"/>
        <v>51.514207555417315</v>
      </c>
      <c r="T1543" s="293"/>
    </row>
    <row r="1544" spans="1:20" x14ac:dyDescent="0.25">
      <c r="A1544" s="273">
        <v>1527</v>
      </c>
      <c r="B1544" s="323">
        <f t="shared" si="239"/>
        <v>1616.7558146072583</v>
      </c>
      <c r="D1544" s="287">
        <f t="shared" si="230"/>
        <v>1516.8645646072584</v>
      </c>
      <c r="F1544" s="273">
        <f t="shared" si="231"/>
        <v>4</v>
      </c>
      <c r="H1544" s="273">
        <f t="shared" si="232"/>
        <v>1440</v>
      </c>
      <c r="J1544" s="287">
        <f t="shared" si="233"/>
        <v>51.569229174726196</v>
      </c>
      <c r="L1544" s="287">
        <f t="shared" si="234"/>
        <v>-3.244185392741656</v>
      </c>
      <c r="M1544" s="344">
        <f t="shared" si="235"/>
        <v>-103.13543539274156</v>
      </c>
      <c r="N1544" s="344">
        <f t="shared" si="238"/>
        <v>51.569229174726196</v>
      </c>
      <c r="Q1544" s="323">
        <f t="shared" si="236"/>
        <v>1516.8645646072584</v>
      </c>
      <c r="R1544" s="287">
        <f t="shared" si="237"/>
        <v>51.569229174726196</v>
      </c>
      <c r="T1544" s="293"/>
    </row>
    <row r="1545" spans="1:20" x14ac:dyDescent="0.25">
      <c r="A1545" s="273">
        <v>1528</v>
      </c>
      <c r="B1545" s="323">
        <f t="shared" si="239"/>
        <v>1617.7558146072583</v>
      </c>
      <c r="D1545" s="287">
        <f t="shared" si="230"/>
        <v>1517.7991479405916</v>
      </c>
      <c r="F1545" s="273">
        <f t="shared" si="231"/>
        <v>4</v>
      </c>
      <c r="H1545" s="273">
        <f t="shared" si="232"/>
        <v>1440</v>
      </c>
      <c r="J1545" s="287">
        <f t="shared" si="233"/>
        <v>51.608542307266106</v>
      </c>
      <c r="L1545" s="287">
        <f t="shared" si="234"/>
        <v>-2.244185392741656</v>
      </c>
      <c r="M1545" s="344">
        <f t="shared" si="235"/>
        <v>-102.20085205940836</v>
      </c>
      <c r="N1545" s="344">
        <f t="shared" si="238"/>
        <v>51.608542307266106</v>
      </c>
      <c r="Q1545" s="323">
        <f t="shared" si="236"/>
        <v>1517.7991479405916</v>
      </c>
      <c r="R1545" s="287">
        <f t="shared" si="237"/>
        <v>51.608542307266106</v>
      </c>
      <c r="T1545" s="293"/>
    </row>
    <row r="1546" spans="1:20" x14ac:dyDescent="0.25">
      <c r="A1546" s="273">
        <v>1529</v>
      </c>
      <c r="B1546" s="323">
        <f t="shared" si="239"/>
        <v>1618.7558146072583</v>
      </c>
      <c r="D1546" s="287">
        <f t="shared" si="230"/>
        <v>1518.7337312739251</v>
      </c>
      <c r="F1546" s="273">
        <f t="shared" si="231"/>
        <v>4</v>
      </c>
      <c r="H1546" s="273">
        <f t="shared" si="232"/>
        <v>1440</v>
      </c>
      <c r="J1546" s="287">
        <f t="shared" si="233"/>
        <v>51.632134977876042</v>
      </c>
      <c r="L1546" s="287">
        <f t="shared" si="234"/>
        <v>-1.244185392741656</v>
      </c>
      <c r="M1546" s="344">
        <f t="shared" si="235"/>
        <v>-101.26626872607494</v>
      </c>
      <c r="N1546" s="344">
        <f t="shared" si="238"/>
        <v>51.632134977876042</v>
      </c>
      <c r="Q1546" s="323">
        <f t="shared" si="236"/>
        <v>1518.7337312739251</v>
      </c>
      <c r="R1546" s="287">
        <f t="shared" si="237"/>
        <v>51.632134977876042</v>
      </c>
      <c r="T1546" s="293"/>
    </row>
    <row r="1547" spans="1:20" x14ac:dyDescent="0.25">
      <c r="A1547" s="273">
        <v>1530</v>
      </c>
      <c r="B1547" s="323">
        <f t="shared" si="239"/>
        <v>1619.7558146072583</v>
      </c>
      <c r="D1547" s="287">
        <f t="shared" si="230"/>
        <v>1519.6683146072583</v>
      </c>
      <c r="F1547" s="273">
        <f t="shared" si="231"/>
        <v>4</v>
      </c>
      <c r="H1547" s="273">
        <f t="shared" si="232"/>
        <v>1440</v>
      </c>
      <c r="J1547" s="287">
        <f t="shared" si="233"/>
        <v>51.64</v>
      </c>
      <c r="L1547" s="287">
        <f t="shared" si="234"/>
        <v>-0.24418539274165596</v>
      </c>
      <c r="M1547" s="344">
        <f t="shared" si="235"/>
        <v>-100.33168539274175</v>
      </c>
      <c r="N1547" s="344">
        <f t="shared" si="238"/>
        <v>51.64</v>
      </c>
      <c r="Q1547" s="323">
        <f t="shared" si="236"/>
        <v>1519.6683146072583</v>
      </c>
      <c r="R1547" s="287">
        <f t="shared" si="237"/>
        <v>51.64</v>
      </c>
      <c r="T1547" s="293"/>
    </row>
    <row r="1548" spans="1:20" x14ac:dyDescent="0.25">
      <c r="A1548" s="273">
        <v>1531</v>
      </c>
      <c r="B1548" s="323">
        <f t="shared" si="239"/>
        <v>1620.7558146072583</v>
      </c>
      <c r="D1548" s="287">
        <f t="shared" si="230"/>
        <v>1520.6028979405917</v>
      </c>
      <c r="F1548" s="273">
        <f t="shared" si="231"/>
        <v>4</v>
      </c>
      <c r="H1548" s="273">
        <f t="shared" si="232"/>
        <v>1440</v>
      </c>
      <c r="J1548" s="287">
        <f t="shared" si="233"/>
        <v>51.632134977876049</v>
      </c>
      <c r="L1548" s="287">
        <f t="shared" si="234"/>
        <v>0.75581460725834404</v>
      </c>
      <c r="M1548" s="344">
        <f t="shared" si="235"/>
        <v>-99.397102059408326</v>
      </c>
      <c r="N1548" s="344">
        <f t="shared" si="238"/>
        <v>51.632134977876049</v>
      </c>
      <c r="Q1548" s="323">
        <f t="shared" si="236"/>
        <v>1520.6028979405917</v>
      </c>
      <c r="R1548" s="287">
        <f t="shared" si="237"/>
        <v>51.632134977876049</v>
      </c>
      <c r="T1548" s="293"/>
    </row>
    <row r="1549" spans="1:20" x14ac:dyDescent="0.25">
      <c r="A1549" s="273">
        <v>1532</v>
      </c>
      <c r="B1549" s="323">
        <f t="shared" si="239"/>
        <v>1621.7558146072583</v>
      </c>
      <c r="D1549" s="287">
        <f t="shared" si="230"/>
        <v>1521.5374812739251</v>
      </c>
      <c r="F1549" s="273">
        <f t="shared" si="231"/>
        <v>4</v>
      </c>
      <c r="H1549" s="273">
        <f t="shared" si="232"/>
        <v>1440</v>
      </c>
      <c r="J1549" s="287">
        <f t="shared" si="233"/>
        <v>51.608542307266106</v>
      </c>
      <c r="L1549" s="287">
        <f t="shared" si="234"/>
        <v>1.755814607258344</v>
      </c>
      <c r="M1549" s="344">
        <f t="shared" si="235"/>
        <v>-98.462518726074904</v>
      </c>
      <c r="N1549" s="344">
        <f t="shared" si="238"/>
        <v>51.608542307266106</v>
      </c>
      <c r="Q1549" s="323">
        <f t="shared" si="236"/>
        <v>1521.5374812739251</v>
      </c>
      <c r="R1549" s="287">
        <f t="shared" si="237"/>
        <v>51.608542307266106</v>
      </c>
      <c r="T1549" s="293"/>
    </row>
    <row r="1550" spans="1:20" x14ac:dyDescent="0.25">
      <c r="A1550" s="273">
        <v>1533</v>
      </c>
      <c r="B1550" s="323">
        <f t="shared" si="239"/>
        <v>1622.7558146072583</v>
      </c>
      <c r="D1550" s="287">
        <f t="shared" si="230"/>
        <v>1522.4720646072583</v>
      </c>
      <c r="F1550" s="273">
        <f t="shared" si="231"/>
        <v>4</v>
      </c>
      <c r="H1550" s="273">
        <f t="shared" si="232"/>
        <v>1440</v>
      </c>
      <c r="J1550" s="287">
        <f t="shared" si="233"/>
        <v>51.569229174726196</v>
      </c>
      <c r="L1550" s="287">
        <f t="shared" si="234"/>
        <v>2.755814607258344</v>
      </c>
      <c r="M1550" s="344">
        <f t="shared" si="235"/>
        <v>-97.527935392741711</v>
      </c>
      <c r="N1550" s="344">
        <f t="shared" si="238"/>
        <v>51.569229174726196</v>
      </c>
      <c r="Q1550" s="323">
        <f t="shared" si="236"/>
        <v>1522.4720646072583</v>
      </c>
      <c r="R1550" s="287">
        <f t="shared" si="237"/>
        <v>51.569229174726196</v>
      </c>
      <c r="T1550" s="293"/>
    </row>
    <row r="1551" spans="1:20" x14ac:dyDescent="0.25">
      <c r="A1551" s="273">
        <v>1534</v>
      </c>
      <c r="B1551" s="323">
        <f t="shared" si="239"/>
        <v>1623.7558146072583</v>
      </c>
      <c r="D1551" s="287">
        <f t="shared" si="230"/>
        <v>1523.4066479405917</v>
      </c>
      <c r="F1551" s="273">
        <f t="shared" si="231"/>
        <v>4</v>
      </c>
      <c r="H1551" s="273">
        <f t="shared" si="232"/>
        <v>1440</v>
      </c>
      <c r="J1551" s="287">
        <f t="shared" si="233"/>
        <v>51.514207555417322</v>
      </c>
      <c r="L1551" s="287">
        <f t="shared" si="234"/>
        <v>3.755814607258344</v>
      </c>
      <c r="M1551" s="344">
        <f t="shared" si="235"/>
        <v>-96.593352059408289</v>
      </c>
      <c r="N1551" s="344">
        <f t="shared" si="238"/>
        <v>51.514207555417322</v>
      </c>
      <c r="Q1551" s="323">
        <f t="shared" si="236"/>
        <v>1523.4066479405917</v>
      </c>
      <c r="R1551" s="287">
        <f t="shared" si="237"/>
        <v>51.514207555417322</v>
      </c>
      <c r="T1551" s="293"/>
    </row>
    <row r="1552" spans="1:20" x14ac:dyDescent="0.25">
      <c r="A1552" s="273">
        <v>1535</v>
      </c>
      <c r="B1552" s="323">
        <f t="shared" si="239"/>
        <v>1624.7558146072583</v>
      </c>
      <c r="D1552" s="287">
        <f t="shared" si="230"/>
        <v>1524.3412312739249</v>
      </c>
      <c r="F1552" s="273">
        <f t="shared" si="231"/>
        <v>4</v>
      </c>
      <c r="H1552" s="273">
        <f t="shared" si="232"/>
        <v>1440</v>
      </c>
      <c r="J1552" s="287">
        <f t="shared" si="233"/>
        <v>51.443494209457747</v>
      </c>
      <c r="L1552" s="287">
        <f t="shared" si="234"/>
        <v>4.755814607258344</v>
      </c>
      <c r="M1552" s="344">
        <f t="shared" si="235"/>
        <v>-95.658768726075095</v>
      </c>
      <c r="N1552" s="344">
        <f t="shared" si="238"/>
        <v>51.443494209457747</v>
      </c>
      <c r="Q1552" s="323">
        <f t="shared" si="236"/>
        <v>1524.3412312739249</v>
      </c>
      <c r="R1552" s="287">
        <f t="shared" si="237"/>
        <v>51.443494209457747</v>
      </c>
      <c r="T1552" s="293"/>
    </row>
    <row r="1553" spans="1:20" x14ac:dyDescent="0.25">
      <c r="A1553" s="273">
        <v>1536</v>
      </c>
      <c r="B1553" s="323">
        <f t="shared" si="239"/>
        <v>1625.7558146072583</v>
      </c>
      <c r="D1553" s="287">
        <f t="shared" ref="D1553:D1616" si="240">B1553-A1553/360*$E$11</f>
        <v>1525.2758146072583</v>
      </c>
      <c r="F1553" s="273">
        <f t="shared" ref="F1553:F1616" si="241">INT(B1553/360)</f>
        <v>4</v>
      </c>
      <c r="H1553" s="273">
        <f t="shared" ref="H1553:H1616" si="242">F1553*360</f>
        <v>1440</v>
      </c>
      <c r="J1553" s="287">
        <f t="shared" ref="J1553:J1616" si="243">SIN(RADIANS(A1553))*$E$7</f>
        <v>51.357110676817626</v>
      </c>
      <c r="L1553" s="287">
        <f t="shared" ref="L1553:L1616" si="244">B1553-H1553-180</f>
        <v>5.755814607258344</v>
      </c>
      <c r="M1553" s="344">
        <f t="shared" ref="M1553:M1616" si="245">D1553-INT(D1553/360)*360-180</f>
        <v>-94.724185392741674</v>
      </c>
      <c r="N1553" s="344">
        <f t="shared" si="238"/>
        <v>51.357110676817626</v>
      </c>
      <c r="Q1553" s="323">
        <f t="shared" ref="Q1553:Q1616" si="246">D1553</f>
        <v>1525.2758146072583</v>
      </c>
      <c r="R1553" s="287">
        <f t="shared" ref="R1553:R1616" si="247">N1553</f>
        <v>51.357110676817626</v>
      </c>
      <c r="T1553" s="293"/>
    </row>
    <row r="1554" spans="1:20" x14ac:dyDescent="0.25">
      <c r="A1554" s="273">
        <v>1537</v>
      </c>
      <c r="B1554" s="323">
        <f t="shared" si="239"/>
        <v>1626.7558146072583</v>
      </c>
      <c r="D1554" s="287">
        <f t="shared" si="240"/>
        <v>1526.2103979405917</v>
      </c>
      <c r="F1554" s="273">
        <f t="shared" si="241"/>
        <v>4</v>
      </c>
      <c r="H1554" s="273">
        <f t="shared" si="242"/>
        <v>1440</v>
      </c>
      <c r="J1554" s="287">
        <f t="shared" si="243"/>
        <v>51.255083270757865</v>
      </c>
      <c r="L1554" s="287">
        <f t="shared" si="244"/>
        <v>6.755814607258344</v>
      </c>
      <c r="M1554" s="344">
        <f t="shared" si="245"/>
        <v>-93.789602059408253</v>
      </c>
      <c r="N1554" s="344">
        <f t="shared" ref="N1554:N1617" si="248">J1554</f>
        <v>51.255083270757865</v>
      </c>
      <c r="Q1554" s="323">
        <f t="shared" si="246"/>
        <v>1526.2103979405917</v>
      </c>
      <c r="R1554" s="287">
        <f t="shared" si="247"/>
        <v>51.255083270757865</v>
      </c>
      <c r="T1554" s="293"/>
    </row>
    <row r="1555" spans="1:20" x14ac:dyDescent="0.25">
      <c r="A1555" s="273">
        <v>1538</v>
      </c>
      <c r="B1555" s="323">
        <f t="shared" ref="B1555:B1618" si="249">$B$17+A1555</f>
        <v>1627.7558146072583</v>
      </c>
      <c r="D1555" s="287">
        <f t="shared" si="240"/>
        <v>1527.1449812739249</v>
      </c>
      <c r="F1555" s="273">
        <f t="shared" si="241"/>
        <v>4</v>
      </c>
      <c r="H1555" s="273">
        <f t="shared" si="242"/>
        <v>1440</v>
      </c>
      <c r="J1555" s="287">
        <f t="shared" si="243"/>
        <v>51.137443069814701</v>
      </c>
      <c r="L1555" s="287">
        <f t="shared" si="244"/>
        <v>7.755814607258344</v>
      </c>
      <c r="M1555" s="344">
        <f t="shared" si="245"/>
        <v>-92.855018726075059</v>
      </c>
      <c r="N1555" s="344">
        <f t="shared" si="248"/>
        <v>51.137443069814701</v>
      </c>
      <c r="Q1555" s="323">
        <f t="shared" si="246"/>
        <v>1527.1449812739249</v>
      </c>
      <c r="R1555" s="287">
        <f t="shared" si="247"/>
        <v>51.137443069814701</v>
      </c>
      <c r="T1555" s="293"/>
    </row>
    <row r="1556" spans="1:20" x14ac:dyDescent="0.25">
      <c r="A1556" s="273">
        <v>1539</v>
      </c>
      <c r="B1556" s="323">
        <f t="shared" si="249"/>
        <v>1628.7558146072583</v>
      </c>
      <c r="D1556" s="287">
        <f t="shared" si="240"/>
        <v>1528.0795646072584</v>
      </c>
      <c r="F1556" s="273">
        <f t="shared" si="241"/>
        <v>4</v>
      </c>
      <c r="H1556" s="273">
        <f t="shared" si="242"/>
        <v>1440</v>
      </c>
      <c r="J1556" s="287">
        <f t="shared" si="243"/>
        <v>51.004225908332927</v>
      </c>
      <c r="L1556" s="287">
        <f t="shared" si="244"/>
        <v>8.755814607258344</v>
      </c>
      <c r="M1556" s="344">
        <f t="shared" si="245"/>
        <v>-91.920435392741638</v>
      </c>
      <c r="N1556" s="344">
        <f t="shared" si="248"/>
        <v>51.004225908332927</v>
      </c>
      <c r="Q1556" s="323">
        <f t="shared" si="246"/>
        <v>1528.0795646072584</v>
      </c>
      <c r="R1556" s="287">
        <f t="shared" si="247"/>
        <v>51.004225908332927</v>
      </c>
      <c r="T1556" s="293"/>
    </row>
    <row r="1557" spans="1:20" x14ac:dyDescent="0.25">
      <c r="A1557" s="273">
        <v>1540</v>
      </c>
      <c r="B1557" s="323">
        <f t="shared" si="249"/>
        <v>1629.7558146072583</v>
      </c>
      <c r="D1557" s="287">
        <f t="shared" si="240"/>
        <v>1529.0141479405916</v>
      </c>
      <c r="F1557" s="273">
        <f t="shared" si="241"/>
        <v>4</v>
      </c>
      <c r="H1557" s="273">
        <f t="shared" si="242"/>
        <v>1440</v>
      </c>
      <c r="J1557" s="287">
        <f t="shared" si="243"/>
        <v>50.855472365550426</v>
      </c>
      <c r="L1557" s="287">
        <f t="shared" si="244"/>
        <v>9.755814607258344</v>
      </c>
      <c r="M1557" s="344">
        <f t="shared" si="245"/>
        <v>-90.985852059408444</v>
      </c>
      <c r="N1557" s="344">
        <f t="shared" si="248"/>
        <v>50.855472365550426</v>
      </c>
      <c r="Q1557" s="323">
        <f t="shared" si="246"/>
        <v>1529.0141479405916</v>
      </c>
      <c r="R1557" s="287">
        <f t="shared" si="247"/>
        <v>50.855472365550426</v>
      </c>
      <c r="T1557" s="293"/>
    </row>
    <row r="1558" spans="1:20" x14ac:dyDescent="0.25">
      <c r="A1558" s="273">
        <v>1541</v>
      </c>
      <c r="B1558" s="323">
        <f t="shared" si="249"/>
        <v>1630.7558146072583</v>
      </c>
      <c r="D1558" s="287">
        <f t="shared" si="240"/>
        <v>1529.948731273925</v>
      </c>
      <c r="F1558" s="273">
        <f t="shared" si="241"/>
        <v>4</v>
      </c>
      <c r="H1558" s="273">
        <f t="shared" si="242"/>
        <v>1440</v>
      </c>
      <c r="J1558" s="287">
        <f t="shared" si="243"/>
        <v>50.691227753237371</v>
      </c>
      <c r="L1558" s="287">
        <f t="shared" si="244"/>
        <v>10.755814607258344</v>
      </c>
      <c r="M1558" s="344">
        <f t="shared" si="245"/>
        <v>-90.051268726075023</v>
      </c>
      <c r="N1558" s="344">
        <f t="shared" si="248"/>
        <v>50.691227753237371</v>
      </c>
      <c r="Q1558" s="323">
        <f t="shared" si="246"/>
        <v>1529.948731273925</v>
      </c>
      <c r="R1558" s="287">
        <f t="shared" si="247"/>
        <v>50.691227753237371</v>
      </c>
      <c r="T1558" s="293"/>
    </row>
    <row r="1559" spans="1:20" x14ac:dyDescent="0.25">
      <c r="A1559" s="273">
        <v>1542</v>
      </c>
      <c r="B1559" s="323">
        <f t="shared" si="249"/>
        <v>1631.7558146072583</v>
      </c>
      <c r="D1559" s="287">
        <f t="shared" si="240"/>
        <v>1530.8833146072584</v>
      </c>
      <c r="F1559" s="273">
        <f t="shared" si="241"/>
        <v>4</v>
      </c>
      <c r="H1559" s="273">
        <f t="shared" si="242"/>
        <v>1440</v>
      </c>
      <c r="J1559" s="287">
        <f t="shared" si="243"/>
        <v>50.511542101893745</v>
      </c>
      <c r="L1559" s="287">
        <f t="shared" si="244"/>
        <v>11.755814607258344</v>
      </c>
      <c r="M1559" s="344">
        <f t="shared" si="245"/>
        <v>-89.116685392741601</v>
      </c>
      <c r="N1559" s="344">
        <f t="shared" si="248"/>
        <v>50.511542101893745</v>
      </c>
      <c r="Q1559" s="323">
        <f t="shared" si="246"/>
        <v>1530.8833146072584</v>
      </c>
      <c r="R1559" s="287">
        <f t="shared" si="247"/>
        <v>50.511542101893745</v>
      </c>
      <c r="T1559" s="293"/>
    </row>
    <row r="1560" spans="1:20" x14ac:dyDescent="0.25">
      <c r="A1560" s="273">
        <v>1543</v>
      </c>
      <c r="B1560" s="323">
        <f t="shared" si="249"/>
        <v>1632.7558146072583</v>
      </c>
      <c r="D1560" s="287">
        <f t="shared" si="240"/>
        <v>1531.8178979405916</v>
      </c>
      <c r="F1560" s="273">
        <f t="shared" si="241"/>
        <v>4</v>
      </c>
      <c r="H1560" s="273">
        <f t="shared" si="242"/>
        <v>1440</v>
      </c>
      <c r="J1560" s="287">
        <f t="shared" si="243"/>
        <v>50.316470145509534</v>
      </c>
      <c r="L1560" s="287">
        <f t="shared" si="244"/>
        <v>12.755814607258344</v>
      </c>
      <c r="M1560" s="344">
        <f t="shared" si="245"/>
        <v>-88.182102059408408</v>
      </c>
      <c r="N1560" s="344">
        <f t="shared" si="248"/>
        <v>50.316470145509534</v>
      </c>
      <c r="Q1560" s="323">
        <f t="shared" si="246"/>
        <v>1531.8178979405916</v>
      </c>
      <c r="R1560" s="287">
        <f t="shared" si="247"/>
        <v>50.316470145509534</v>
      </c>
      <c r="T1560" s="293"/>
    </row>
    <row r="1561" spans="1:20" x14ac:dyDescent="0.25">
      <c r="A1561" s="273">
        <v>1544</v>
      </c>
      <c r="B1561" s="323">
        <f t="shared" si="249"/>
        <v>1633.7558146072583</v>
      </c>
      <c r="D1561" s="287">
        <f t="shared" si="240"/>
        <v>1532.752481273925</v>
      </c>
      <c r="F1561" s="273">
        <f t="shared" si="241"/>
        <v>4</v>
      </c>
      <c r="H1561" s="273">
        <f t="shared" si="242"/>
        <v>1440</v>
      </c>
      <c r="J1561" s="287">
        <f t="shared" si="243"/>
        <v>50.106071304892467</v>
      </c>
      <c r="L1561" s="287">
        <f t="shared" si="244"/>
        <v>13.755814607258344</v>
      </c>
      <c r="M1561" s="344">
        <f t="shared" si="245"/>
        <v>-87.247518726074986</v>
      </c>
      <c r="N1561" s="344">
        <f t="shared" si="248"/>
        <v>50.106071304892467</v>
      </c>
      <c r="Q1561" s="323">
        <f t="shared" si="246"/>
        <v>1532.752481273925</v>
      </c>
      <c r="R1561" s="287">
        <f t="shared" si="247"/>
        <v>50.106071304892467</v>
      </c>
      <c r="T1561" s="293"/>
    </row>
    <row r="1562" spans="1:20" x14ac:dyDescent="0.25">
      <c r="A1562" s="273">
        <v>1545</v>
      </c>
      <c r="B1562" s="323">
        <f t="shared" si="249"/>
        <v>1634.7558146072583</v>
      </c>
      <c r="D1562" s="287">
        <f t="shared" si="240"/>
        <v>1533.6870646072584</v>
      </c>
      <c r="F1562" s="273">
        <f t="shared" si="241"/>
        <v>4</v>
      </c>
      <c r="H1562" s="273">
        <f t="shared" si="242"/>
        <v>1440</v>
      </c>
      <c r="J1562" s="287">
        <f t="shared" si="243"/>
        <v>49.880409669567506</v>
      </c>
      <c r="L1562" s="287">
        <f t="shared" si="244"/>
        <v>14.755814607258344</v>
      </c>
      <c r="M1562" s="344">
        <f t="shared" si="245"/>
        <v>-86.312935392741565</v>
      </c>
      <c r="N1562" s="344">
        <f t="shared" si="248"/>
        <v>49.880409669567506</v>
      </c>
      <c r="Q1562" s="323">
        <f t="shared" si="246"/>
        <v>1533.6870646072584</v>
      </c>
      <c r="R1562" s="287">
        <f t="shared" si="247"/>
        <v>49.880409669567506</v>
      </c>
      <c r="T1562" s="293"/>
    </row>
    <row r="1563" spans="1:20" x14ac:dyDescent="0.25">
      <c r="A1563" s="273">
        <v>1546</v>
      </c>
      <c r="B1563" s="323">
        <f t="shared" si="249"/>
        <v>1635.7558146072583</v>
      </c>
      <c r="D1563" s="287">
        <f t="shared" si="240"/>
        <v>1534.6216479405916</v>
      </c>
      <c r="F1563" s="273">
        <f t="shared" si="241"/>
        <v>4</v>
      </c>
      <c r="H1563" s="273">
        <f t="shared" si="242"/>
        <v>1440</v>
      </c>
      <c r="J1563" s="287">
        <f t="shared" si="243"/>
        <v>49.639553978254774</v>
      </c>
      <c r="L1563" s="287">
        <f t="shared" si="244"/>
        <v>15.755814607258344</v>
      </c>
      <c r="M1563" s="344">
        <f t="shared" si="245"/>
        <v>-85.378352059408371</v>
      </c>
      <c r="N1563" s="344">
        <f t="shared" si="248"/>
        <v>49.639553978254774</v>
      </c>
      <c r="Q1563" s="323">
        <f t="shared" si="246"/>
        <v>1534.6216479405916</v>
      </c>
      <c r="R1563" s="287">
        <f t="shared" si="247"/>
        <v>49.639553978254774</v>
      </c>
      <c r="T1563" s="293"/>
    </row>
    <row r="1564" spans="1:20" x14ac:dyDescent="0.25">
      <c r="A1564" s="273">
        <v>1547</v>
      </c>
      <c r="B1564" s="323">
        <f t="shared" si="249"/>
        <v>1636.7558146072583</v>
      </c>
      <c r="D1564" s="287">
        <f t="shared" si="240"/>
        <v>1535.5562312739251</v>
      </c>
      <c r="F1564" s="273">
        <f t="shared" si="241"/>
        <v>4</v>
      </c>
      <c r="H1564" s="273">
        <f t="shared" si="242"/>
        <v>1440</v>
      </c>
      <c r="J1564" s="287">
        <f t="shared" si="243"/>
        <v>49.383577597931151</v>
      </c>
      <c r="L1564" s="287">
        <f t="shared" si="244"/>
        <v>16.755814607258344</v>
      </c>
      <c r="M1564" s="344">
        <f t="shared" si="245"/>
        <v>-84.44376872607495</v>
      </c>
      <c r="N1564" s="344">
        <f t="shared" si="248"/>
        <v>49.383577597931151</v>
      </c>
      <c r="Q1564" s="323">
        <f t="shared" si="246"/>
        <v>1535.5562312739251</v>
      </c>
      <c r="R1564" s="287">
        <f t="shared" si="247"/>
        <v>49.383577597931151</v>
      </c>
      <c r="T1564" s="293"/>
    </row>
    <row r="1565" spans="1:20" x14ac:dyDescent="0.25">
      <c r="A1565" s="273">
        <v>1548</v>
      </c>
      <c r="B1565" s="323">
        <f t="shared" si="249"/>
        <v>1637.7558146072583</v>
      </c>
      <c r="D1565" s="287">
        <f t="shared" si="240"/>
        <v>1536.4908146072582</v>
      </c>
      <c r="F1565" s="273">
        <f t="shared" si="241"/>
        <v>4</v>
      </c>
      <c r="H1565" s="273">
        <f t="shared" si="242"/>
        <v>1440</v>
      </c>
      <c r="J1565" s="287">
        <f t="shared" si="243"/>
        <v>49.112558501481743</v>
      </c>
      <c r="L1565" s="287">
        <f t="shared" si="244"/>
        <v>17.755814607258344</v>
      </c>
      <c r="M1565" s="344">
        <f t="shared" si="245"/>
        <v>-83.509185392741756</v>
      </c>
      <c r="N1565" s="344">
        <f t="shared" si="248"/>
        <v>49.112558501481743</v>
      </c>
      <c r="Q1565" s="323">
        <f t="shared" si="246"/>
        <v>1536.4908146072582</v>
      </c>
      <c r="R1565" s="287">
        <f t="shared" si="247"/>
        <v>49.112558501481743</v>
      </c>
      <c r="T1565" s="293"/>
    </row>
    <row r="1566" spans="1:20" x14ac:dyDescent="0.25">
      <c r="A1566" s="273">
        <v>1549</v>
      </c>
      <c r="B1566" s="323">
        <f t="shared" si="249"/>
        <v>1638.7558146072583</v>
      </c>
      <c r="D1566" s="287">
        <f t="shared" si="240"/>
        <v>1537.4253979405917</v>
      </c>
      <c r="F1566" s="273">
        <f t="shared" si="241"/>
        <v>4</v>
      </c>
      <c r="H1566" s="273">
        <f t="shared" si="242"/>
        <v>1440</v>
      </c>
      <c r="J1566" s="287">
        <f t="shared" si="243"/>
        <v>48.826579243948757</v>
      </c>
      <c r="L1566" s="287">
        <f t="shared" si="244"/>
        <v>18.755814607258344</v>
      </c>
      <c r="M1566" s="344">
        <f t="shared" si="245"/>
        <v>-82.574602059408335</v>
      </c>
      <c r="N1566" s="344">
        <f t="shared" si="248"/>
        <v>48.826579243948757</v>
      </c>
      <c r="Q1566" s="323">
        <f t="shared" si="246"/>
        <v>1537.4253979405917</v>
      </c>
      <c r="R1566" s="287">
        <f t="shared" si="247"/>
        <v>48.826579243948757</v>
      </c>
      <c r="T1566" s="293"/>
    </row>
    <row r="1567" spans="1:20" x14ac:dyDescent="0.25">
      <c r="A1567" s="273">
        <v>1550</v>
      </c>
      <c r="B1567" s="323">
        <f t="shared" si="249"/>
        <v>1639.7558146072583</v>
      </c>
      <c r="D1567" s="287">
        <f t="shared" si="240"/>
        <v>1538.3599812739251</v>
      </c>
      <c r="F1567" s="273">
        <f t="shared" si="241"/>
        <v>4</v>
      </c>
      <c r="H1567" s="273">
        <f t="shared" si="242"/>
        <v>1440</v>
      </c>
      <c r="J1567" s="287">
        <f t="shared" si="243"/>
        <v>48.525726937384306</v>
      </c>
      <c r="L1567" s="287">
        <f t="shared" si="244"/>
        <v>19.755814607258344</v>
      </c>
      <c r="M1567" s="344">
        <f t="shared" si="245"/>
        <v>-81.640018726074914</v>
      </c>
      <c r="N1567" s="344">
        <f t="shared" si="248"/>
        <v>48.525726937384306</v>
      </c>
      <c r="Q1567" s="323">
        <f t="shared" si="246"/>
        <v>1538.3599812739251</v>
      </c>
      <c r="R1567" s="287">
        <f t="shared" si="247"/>
        <v>48.525726937384306</v>
      </c>
      <c r="T1567" s="293"/>
    </row>
    <row r="1568" spans="1:20" x14ac:dyDescent="0.25">
      <c r="A1568" s="273">
        <v>1551</v>
      </c>
      <c r="B1568" s="323">
        <f t="shared" si="249"/>
        <v>1640.7558146072583</v>
      </c>
      <c r="D1568" s="287">
        <f t="shared" si="240"/>
        <v>1539.2945646072583</v>
      </c>
      <c r="F1568" s="273">
        <f t="shared" si="241"/>
        <v>4</v>
      </c>
      <c r="H1568" s="273">
        <f t="shared" si="242"/>
        <v>1440</v>
      </c>
      <c r="J1568" s="287">
        <f t="shared" si="243"/>
        <v>48.210093224315514</v>
      </c>
      <c r="L1568" s="287">
        <f t="shared" si="244"/>
        <v>20.755814607258344</v>
      </c>
      <c r="M1568" s="344">
        <f t="shared" si="245"/>
        <v>-80.70543539274172</v>
      </c>
      <c r="N1568" s="344">
        <f t="shared" si="248"/>
        <v>48.210093224315514</v>
      </c>
      <c r="Q1568" s="323">
        <f t="shared" si="246"/>
        <v>1539.2945646072583</v>
      </c>
      <c r="R1568" s="287">
        <f t="shared" si="247"/>
        <v>48.210093224315514</v>
      </c>
      <c r="T1568" s="293"/>
    </row>
    <row r="1569" spans="1:20" x14ac:dyDescent="0.25">
      <c r="A1569" s="273">
        <v>1552</v>
      </c>
      <c r="B1569" s="323">
        <f t="shared" si="249"/>
        <v>1641.7558146072583</v>
      </c>
      <c r="D1569" s="287">
        <f t="shared" si="240"/>
        <v>1540.2291479405917</v>
      </c>
      <c r="F1569" s="273">
        <f t="shared" si="241"/>
        <v>4</v>
      </c>
      <c r="H1569" s="273">
        <f t="shared" si="242"/>
        <v>1440</v>
      </c>
      <c r="J1569" s="287">
        <f t="shared" si="243"/>
        <v>47.879774249828941</v>
      </c>
      <c r="L1569" s="287">
        <f t="shared" si="244"/>
        <v>21.755814607258344</v>
      </c>
      <c r="M1569" s="344">
        <f t="shared" si="245"/>
        <v>-79.770852059408298</v>
      </c>
      <c r="N1569" s="344">
        <f t="shared" si="248"/>
        <v>47.879774249828941</v>
      </c>
      <c r="Q1569" s="323">
        <f t="shared" si="246"/>
        <v>1540.2291479405917</v>
      </c>
      <c r="R1569" s="287">
        <f t="shared" si="247"/>
        <v>47.879774249828941</v>
      </c>
      <c r="T1569" s="293"/>
    </row>
    <row r="1570" spans="1:20" x14ac:dyDescent="0.25">
      <c r="A1570" s="273">
        <v>1553</v>
      </c>
      <c r="B1570" s="323">
        <f t="shared" si="249"/>
        <v>1642.7558146072583</v>
      </c>
      <c r="D1570" s="287">
        <f t="shared" si="240"/>
        <v>1541.1637312739249</v>
      </c>
      <c r="F1570" s="273">
        <f t="shared" si="241"/>
        <v>4</v>
      </c>
      <c r="H1570" s="273">
        <f t="shared" si="242"/>
        <v>1440</v>
      </c>
      <c r="J1570" s="287">
        <f t="shared" si="243"/>
        <v>47.534870632284004</v>
      </c>
      <c r="L1570" s="287">
        <f t="shared" si="244"/>
        <v>22.755814607258344</v>
      </c>
      <c r="M1570" s="344">
        <f t="shared" si="245"/>
        <v>-78.836268726075104</v>
      </c>
      <c r="N1570" s="344">
        <f t="shared" si="248"/>
        <v>47.534870632284004</v>
      </c>
      <c r="Q1570" s="323">
        <f t="shared" si="246"/>
        <v>1541.1637312739249</v>
      </c>
      <c r="R1570" s="287">
        <f t="shared" si="247"/>
        <v>47.534870632284004</v>
      </c>
      <c r="T1570" s="293"/>
    </row>
    <row r="1571" spans="1:20" x14ac:dyDescent="0.25">
      <c r="A1571" s="273">
        <v>1554</v>
      </c>
      <c r="B1571" s="323">
        <f t="shared" si="249"/>
        <v>1643.7558146072583</v>
      </c>
      <c r="D1571" s="287">
        <f t="shared" si="240"/>
        <v>1542.0983146072583</v>
      </c>
      <c r="F1571" s="273">
        <f t="shared" si="241"/>
        <v>4</v>
      </c>
      <c r="H1571" s="273">
        <f t="shared" si="242"/>
        <v>1440</v>
      </c>
      <c r="J1571" s="287">
        <f t="shared" si="243"/>
        <v>47.175487432663921</v>
      </c>
      <c r="L1571" s="287">
        <f t="shared" si="244"/>
        <v>23.755814607258344</v>
      </c>
      <c r="M1571" s="344">
        <f t="shared" si="245"/>
        <v>-77.901685392741683</v>
      </c>
      <c r="N1571" s="344">
        <f t="shared" si="248"/>
        <v>47.175487432663921</v>
      </c>
      <c r="Q1571" s="323">
        <f t="shared" si="246"/>
        <v>1542.0983146072583</v>
      </c>
      <c r="R1571" s="287">
        <f t="shared" si="247"/>
        <v>47.175487432663921</v>
      </c>
      <c r="T1571" s="293"/>
    </row>
    <row r="1572" spans="1:20" x14ac:dyDescent="0.25">
      <c r="A1572" s="273">
        <v>1555</v>
      </c>
      <c r="B1572" s="323">
        <f t="shared" si="249"/>
        <v>1644.7558146072583</v>
      </c>
      <c r="D1572" s="287">
        <f t="shared" si="240"/>
        <v>1543.0328979405917</v>
      </c>
      <c r="F1572" s="273">
        <f t="shared" si="241"/>
        <v>4</v>
      </c>
      <c r="H1572" s="273">
        <f t="shared" si="242"/>
        <v>1440</v>
      </c>
      <c r="J1572" s="287">
        <f t="shared" si="243"/>
        <v>46.80173412257264</v>
      </c>
      <c r="L1572" s="287">
        <f t="shared" si="244"/>
        <v>24.755814607258344</v>
      </c>
      <c r="M1572" s="344">
        <f t="shared" si="245"/>
        <v>-76.967102059408262</v>
      </c>
      <c r="N1572" s="344">
        <f t="shared" si="248"/>
        <v>46.80173412257264</v>
      </c>
      <c r="Q1572" s="323">
        <f t="shared" si="246"/>
        <v>1543.0328979405917</v>
      </c>
      <c r="R1572" s="287">
        <f t="shared" si="247"/>
        <v>46.80173412257264</v>
      </c>
      <c r="T1572" s="293"/>
    </row>
    <row r="1573" spans="1:20" x14ac:dyDescent="0.25">
      <c r="A1573" s="273">
        <v>1556</v>
      </c>
      <c r="B1573" s="323">
        <f t="shared" si="249"/>
        <v>1645.7558146072583</v>
      </c>
      <c r="D1573" s="287">
        <f t="shared" si="240"/>
        <v>1543.9674812739249</v>
      </c>
      <c r="F1573" s="273">
        <f t="shared" si="241"/>
        <v>4</v>
      </c>
      <c r="H1573" s="273">
        <f t="shared" si="242"/>
        <v>1440</v>
      </c>
      <c r="J1573" s="287">
        <f t="shared" si="243"/>
        <v>46.413724550888965</v>
      </c>
      <c r="L1573" s="287">
        <f t="shared" si="244"/>
        <v>25.755814607258344</v>
      </c>
      <c r="M1573" s="344">
        <f t="shared" si="245"/>
        <v>-76.032518726075068</v>
      </c>
      <c r="N1573" s="344">
        <f t="shared" si="248"/>
        <v>46.413724550888965</v>
      </c>
      <c r="Q1573" s="323">
        <f t="shared" si="246"/>
        <v>1543.9674812739249</v>
      </c>
      <c r="R1573" s="287">
        <f t="shared" si="247"/>
        <v>46.413724550888965</v>
      </c>
      <c r="T1573" s="293"/>
    </row>
    <row r="1574" spans="1:20" x14ac:dyDescent="0.25">
      <c r="A1574" s="273">
        <v>1557</v>
      </c>
      <c r="B1574" s="323">
        <f t="shared" si="249"/>
        <v>1646.7558146072583</v>
      </c>
      <c r="D1574" s="287">
        <f t="shared" si="240"/>
        <v>1544.9020646072584</v>
      </c>
      <c r="F1574" s="273">
        <f t="shared" si="241"/>
        <v>4</v>
      </c>
      <c r="H1574" s="273">
        <f t="shared" si="242"/>
        <v>1440</v>
      </c>
      <c r="J1574" s="287">
        <f t="shared" si="243"/>
        <v>46.011576909087317</v>
      </c>
      <c r="L1574" s="287">
        <f t="shared" si="244"/>
        <v>26.755814607258344</v>
      </c>
      <c r="M1574" s="344">
        <f t="shared" si="245"/>
        <v>-75.097935392741647</v>
      </c>
      <c r="N1574" s="344">
        <f t="shared" si="248"/>
        <v>46.011576909087317</v>
      </c>
      <c r="Q1574" s="323">
        <f t="shared" si="246"/>
        <v>1544.9020646072584</v>
      </c>
      <c r="R1574" s="287">
        <f t="shared" si="247"/>
        <v>46.011576909087317</v>
      </c>
      <c r="T1574" s="293"/>
    </row>
    <row r="1575" spans="1:20" x14ac:dyDescent="0.25">
      <c r="A1575" s="273">
        <v>1558</v>
      </c>
      <c r="B1575" s="323">
        <f t="shared" si="249"/>
        <v>1647.7558146072583</v>
      </c>
      <c r="D1575" s="287">
        <f t="shared" si="240"/>
        <v>1545.8366479405918</v>
      </c>
      <c r="F1575" s="273">
        <f t="shared" si="241"/>
        <v>4</v>
      </c>
      <c r="H1575" s="273">
        <f t="shared" si="242"/>
        <v>1440</v>
      </c>
      <c r="J1575" s="287">
        <f t="shared" si="243"/>
        <v>45.595413695235017</v>
      </c>
      <c r="L1575" s="287">
        <f t="shared" si="244"/>
        <v>27.755814607258344</v>
      </c>
      <c r="M1575" s="344">
        <f t="shared" si="245"/>
        <v>-74.163352059408226</v>
      </c>
      <c r="N1575" s="344">
        <f t="shared" si="248"/>
        <v>45.595413695235017</v>
      </c>
      <c r="Q1575" s="323">
        <f t="shared" si="246"/>
        <v>1545.8366479405918</v>
      </c>
      <c r="R1575" s="287">
        <f t="shared" si="247"/>
        <v>45.595413695235017</v>
      </c>
      <c r="T1575" s="293"/>
    </row>
    <row r="1576" spans="1:20" x14ac:dyDescent="0.25">
      <c r="A1576" s="273">
        <v>1559</v>
      </c>
      <c r="B1576" s="323">
        <f t="shared" si="249"/>
        <v>1648.7558146072583</v>
      </c>
      <c r="D1576" s="287">
        <f t="shared" si="240"/>
        <v>1546.771231273925</v>
      </c>
      <c r="F1576" s="273">
        <f t="shared" si="241"/>
        <v>4</v>
      </c>
      <c r="H1576" s="273">
        <f t="shared" si="242"/>
        <v>1440</v>
      </c>
      <c r="J1576" s="287">
        <f t="shared" si="243"/>
        <v>45.165361676678366</v>
      </c>
      <c r="L1576" s="287">
        <f t="shared" si="244"/>
        <v>28.755814607258344</v>
      </c>
      <c r="M1576" s="344">
        <f t="shared" si="245"/>
        <v>-73.228768726075032</v>
      </c>
      <c r="N1576" s="344">
        <f t="shared" si="248"/>
        <v>45.165361676678366</v>
      </c>
      <c r="Q1576" s="323">
        <f t="shared" si="246"/>
        <v>1546.771231273925</v>
      </c>
      <c r="R1576" s="287">
        <f t="shared" si="247"/>
        <v>45.165361676678366</v>
      </c>
      <c r="T1576" s="293"/>
    </row>
    <row r="1577" spans="1:20" x14ac:dyDescent="0.25">
      <c r="A1577" s="273">
        <v>1560</v>
      </c>
      <c r="B1577" s="323">
        <f t="shared" si="249"/>
        <v>1649.7558146072583</v>
      </c>
      <c r="D1577" s="287">
        <f t="shared" si="240"/>
        <v>1547.7058146072584</v>
      </c>
      <c r="F1577" s="273">
        <f t="shared" si="241"/>
        <v>4</v>
      </c>
      <c r="H1577" s="273">
        <f t="shared" si="242"/>
        <v>1440</v>
      </c>
      <c r="J1577" s="287">
        <f t="shared" si="243"/>
        <v>44.721551851428408</v>
      </c>
      <c r="L1577" s="287">
        <f t="shared" si="244"/>
        <v>29.755814607258344</v>
      </c>
      <c r="M1577" s="344">
        <f t="shared" si="245"/>
        <v>-72.29418539274161</v>
      </c>
      <c r="N1577" s="344">
        <f t="shared" si="248"/>
        <v>44.721551851428408</v>
      </c>
      <c r="Q1577" s="323">
        <f t="shared" si="246"/>
        <v>1547.7058146072584</v>
      </c>
      <c r="R1577" s="287">
        <f t="shared" si="247"/>
        <v>44.721551851428408</v>
      </c>
      <c r="T1577" s="293"/>
    </row>
    <row r="1578" spans="1:20" x14ac:dyDescent="0.25">
      <c r="A1578" s="273">
        <v>1561</v>
      </c>
      <c r="B1578" s="323">
        <f t="shared" si="249"/>
        <v>1650.7558146072583</v>
      </c>
      <c r="D1578" s="287">
        <f t="shared" si="240"/>
        <v>1548.6403979405916</v>
      </c>
      <c r="F1578" s="273">
        <f t="shared" si="241"/>
        <v>4</v>
      </c>
      <c r="H1578" s="273">
        <f t="shared" si="242"/>
        <v>1440</v>
      </c>
      <c r="J1578" s="287">
        <f t="shared" si="243"/>
        <v>44.264119408257102</v>
      </c>
      <c r="L1578" s="287">
        <f t="shared" si="244"/>
        <v>30.755814607258344</v>
      </c>
      <c r="M1578" s="344">
        <f t="shared" si="245"/>
        <v>-71.359602059408417</v>
      </c>
      <c r="N1578" s="344">
        <f t="shared" si="248"/>
        <v>44.264119408257102</v>
      </c>
      <c r="Q1578" s="323">
        <f t="shared" si="246"/>
        <v>1548.6403979405916</v>
      </c>
      <c r="R1578" s="287">
        <f t="shared" si="247"/>
        <v>44.264119408257102</v>
      </c>
      <c r="T1578" s="293"/>
    </row>
    <row r="1579" spans="1:20" x14ac:dyDescent="0.25">
      <c r="A1579" s="273">
        <v>1562</v>
      </c>
      <c r="B1579" s="323">
        <f t="shared" si="249"/>
        <v>1651.7558146072583</v>
      </c>
      <c r="D1579" s="287">
        <f t="shared" si="240"/>
        <v>1549.574981273925</v>
      </c>
      <c r="F1579" s="273">
        <f t="shared" si="241"/>
        <v>4</v>
      </c>
      <c r="H1579" s="273">
        <f t="shared" si="242"/>
        <v>1440</v>
      </c>
      <c r="J1579" s="287">
        <f t="shared" si="243"/>
        <v>43.793203685517895</v>
      </c>
      <c r="L1579" s="287">
        <f t="shared" si="244"/>
        <v>31.755814607258344</v>
      </c>
      <c r="M1579" s="344">
        <f t="shared" si="245"/>
        <v>-70.425018726074995</v>
      </c>
      <c r="N1579" s="344">
        <f t="shared" si="248"/>
        <v>43.793203685517895</v>
      </c>
      <c r="Q1579" s="323">
        <f t="shared" si="246"/>
        <v>1549.574981273925</v>
      </c>
      <c r="R1579" s="287">
        <f t="shared" si="247"/>
        <v>43.793203685517895</v>
      </c>
      <c r="T1579" s="293"/>
    </row>
    <row r="1580" spans="1:20" x14ac:dyDescent="0.25">
      <c r="A1580" s="273">
        <v>1563</v>
      </c>
      <c r="B1580" s="323">
        <f t="shared" si="249"/>
        <v>1652.7558146072583</v>
      </c>
      <c r="D1580" s="287">
        <f t="shared" si="240"/>
        <v>1550.5095646072584</v>
      </c>
      <c r="F1580" s="273">
        <f t="shared" si="241"/>
        <v>4</v>
      </c>
      <c r="H1580" s="273">
        <f t="shared" si="242"/>
        <v>1440</v>
      </c>
      <c r="J1580" s="287">
        <f t="shared" si="243"/>
        <v>43.308948128701687</v>
      </c>
      <c r="L1580" s="287">
        <f t="shared" si="244"/>
        <v>32.755814607258344</v>
      </c>
      <c r="M1580" s="344">
        <f t="shared" si="245"/>
        <v>-69.490435392741574</v>
      </c>
      <c r="N1580" s="344">
        <f t="shared" si="248"/>
        <v>43.308948128701687</v>
      </c>
      <c r="Q1580" s="323">
        <f t="shared" si="246"/>
        <v>1550.5095646072584</v>
      </c>
      <c r="R1580" s="287">
        <f t="shared" si="247"/>
        <v>43.308948128701687</v>
      </c>
      <c r="T1580" s="293"/>
    </row>
    <row r="1581" spans="1:20" x14ac:dyDescent="0.25">
      <c r="A1581" s="273">
        <v>1564</v>
      </c>
      <c r="B1581" s="323">
        <f t="shared" si="249"/>
        <v>1653.7558146072583</v>
      </c>
      <c r="D1581" s="287">
        <f t="shared" si="240"/>
        <v>1551.4441479405916</v>
      </c>
      <c r="F1581" s="273">
        <f t="shared" si="241"/>
        <v>4</v>
      </c>
      <c r="H1581" s="273">
        <f t="shared" si="242"/>
        <v>1440</v>
      </c>
      <c r="J1581" s="287">
        <f t="shared" si="243"/>
        <v>42.811500246742376</v>
      </c>
      <c r="L1581" s="287">
        <f t="shared" si="244"/>
        <v>33.755814607258344</v>
      </c>
      <c r="M1581" s="344">
        <f t="shared" si="245"/>
        <v>-68.55585205940838</v>
      </c>
      <c r="N1581" s="344">
        <f t="shared" si="248"/>
        <v>42.811500246742376</v>
      </c>
      <c r="Q1581" s="323">
        <f t="shared" si="246"/>
        <v>1551.4441479405916</v>
      </c>
      <c r="R1581" s="287">
        <f t="shared" si="247"/>
        <v>42.811500246742376</v>
      </c>
      <c r="T1581" s="293"/>
    </row>
    <row r="1582" spans="1:20" x14ac:dyDescent="0.25">
      <c r="A1582" s="273">
        <v>1565</v>
      </c>
      <c r="B1582" s="323">
        <f t="shared" si="249"/>
        <v>1654.7558146072583</v>
      </c>
      <c r="D1582" s="287">
        <f t="shared" si="240"/>
        <v>1552.378731273925</v>
      </c>
      <c r="F1582" s="273">
        <f t="shared" si="241"/>
        <v>4</v>
      </c>
      <c r="H1582" s="273">
        <f t="shared" si="242"/>
        <v>1440</v>
      </c>
      <c r="J1582" s="287">
        <f t="shared" si="243"/>
        <v>42.301011567083592</v>
      </c>
      <c r="L1582" s="287">
        <f t="shared" si="244"/>
        <v>34.755814607258344</v>
      </c>
      <c r="M1582" s="344">
        <f t="shared" si="245"/>
        <v>-67.621268726074959</v>
      </c>
      <c r="N1582" s="344">
        <f t="shared" si="248"/>
        <v>42.301011567083592</v>
      </c>
      <c r="Q1582" s="323">
        <f t="shared" si="246"/>
        <v>1552.378731273925</v>
      </c>
      <c r="R1582" s="287">
        <f t="shared" si="247"/>
        <v>42.301011567083592</v>
      </c>
      <c r="T1582" s="293"/>
    </row>
    <row r="1583" spans="1:20" x14ac:dyDescent="0.25">
      <c r="A1583" s="273">
        <v>1566</v>
      </c>
      <c r="B1583" s="323">
        <f t="shared" si="249"/>
        <v>1655.7558146072583</v>
      </c>
      <c r="D1583" s="287">
        <f t="shared" si="240"/>
        <v>1553.3133146072582</v>
      </c>
      <c r="F1583" s="273">
        <f t="shared" si="241"/>
        <v>4</v>
      </c>
      <c r="H1583" s="273">
        <f t="shared" si="242"/>
        <v>1440</v>
      </c>
      <c r="J1583" s="287">
        <f t="shared" si="243"/>
        <v>41.777637589522264</v>
      </c>
      <c r="L1583" s="287">
        <f t="shared" si="244"/>
        <v>35.755814607258344</v>
      </c>
      <c r="M1583" s="344">
        <f t="shared" si="245"/>
        <v>-66.686685392741765</v>
      </c>
      <c r="N1583" s="344">
        <f t="shared" si="248"/>
        <v>41.777637589522264</v>
      </c>
      <c r="Q1583" s="323">
        <f t="shared" si="246"/>
        <v>1553.3133146072582</v>
      </c>
      <c r="R1583" s="287">
        <f t="shared" si="247"/>
        <v>41.777637589522264</v>
      </c>
      <c r="T1583" s="293"/>
    </row>
    <row r="1584" spans="1:20" x14ac:dyDescent="0.25">
      <c r="A1584" s="273">
        <v>1567</v>
      </c>
      <c r="B1584" s="323">
        <f t="shared" si="249"/>
        <v>1656.7558146072583</v>
      </c>
      <c r="D1584" s="287">
        <f t="shared" si="240"/>
        <v>1554.2478979405917</v>
      </c>
      <c r="F1584" s="273">
        <f t="shared" si="241"/>
        <v>4</v>
      </c>
      <c r="H1584" s="273">
        <f t="shared" si="242"/>
        <v>1440</v>
      </c>
      <c r="J1584" s="287">
        <f t="shared" si="243"/>
        <v>41.241537738842212</v>
      </c>
      <c r="L1584" s="287">
        <f t="shared" si="244"/>
        <v>36.755814607258344</v>
      </c>
      <c r="M1584" s="344">
        <f t="shared" si="245"/>
        <v>-65.752102059408344</v>
      </c>
      <c r="N1584" s="344">
        <f t="shared" si="248"/>
        <v>41.241537738842212</v>
      </c>
      <c r="Q1584" s="323">
        <f t="shared" si="246"/>
        <v>1554.2478979405917</v>
      </c>
      <c r="R1584" s="287">
        <f t="shared" si="247"/>
        <v>41.241537738842212</v>
      </c>
      <c r="T1584" s="293"/>
    </row>
    <row r="1585" spans="1:20" x14ac:dyDescent="0.25">
      <c r="A1585" s="273">
        <v>1568</v>
      </c>
      <c r="B1585" s="323">
        <f t="shared" si="249"/>
        <v>1657.7558146072583</v>
      </c>
      <c r="D1585" s="287">
        <f t="shared" si="240"/>
        <v>1555.1824812739251</v>
      </c>
      <c r="F1585" s="273">
        <f t="shared" si="241"/>
        <v>4</v>
      </c>
      <c r="H1585" s="273">
        <f t="shared" si="242"/>
        <v>1440</v>
      </c>
      <c r="J1585" s="287">
        <f t="shared" si="243"/>
        <v>40.692875316251168</v>
      </c>
      <c r="L1585" s="287">
        <f t="shared" si="244"/>
        <v>37.755814607258344</v>
      </c>
      <c r="M1585" s="344">
        <f t="shared" si="245"/>
        <v>-64.817518726074923</v>
      </c>
      <c r="N1585" s="344">
        <f t="shared" si="248"/>
        <v>40.692875316251168</v>
      </c>
      <c r="Q1585" s="323">
        <f t="shared" si="246"/>
        <v>1555.1824812739251</v>
      </c>
      <c r="R1585" s="287">
        <f t="shared" si="247"/>
        <v>40.692875316251168</v>
      </c>
      <c r="T1585" s="293"/>
    </row>
    <row r="1586" spans="1:20" x14ac:dyDescent="0.25">
      <c r="A1586" s="273">
        <v>1569</v>
      </c>
      <c r="B1586" s="323">
        <f t="shared" si="249"/>
        <v>1658.7558146072583</v>
      </c>
      <c r="D1586" s="287">
        <f t="shared" si="240"/>
        <v>1556.1170646072583</v>
      </c>
      <c r="F1586" s="273">
        <f t="shared" si="241"/>
        <v>4</v>
      </c>
      <c r="H1586" s="273">
        <f t="shared" si="242"/>
        <v>1440</v>
      </c>
      <c r="J1586" s="287">
        <f t="shared" si="243"/>
        <v>40.131817449637943</v>
      </c>
      <c r="L1586" s="287">
        <f t="shared" si="244"/>
        <v>38.755814607258344</v>
      </c>
      <c r="M1586" s="344">
        <f t="shared" si="245"/>
        <v>-63.882935392741729</v>
      </c>
      <c r="N1586" s="344">
        <f t="shared" si="248"/>
        <v>40.131817449637943</v>
      </c>
      <c r="Q1586" s="323">
        <f t="shared" si="246"/>
        <v>1556.1170646072583</v>
      </c>
      <c r="R1586" s="287">
        <f t="shared" si="247"/>
        <v>40.131817449637943</v>
      </c>
      <c r="T1586" s="293"/>
    </row>
    <row r="1587" spans="1:20" x14ac:dyDescent="0.25">
      <c r="A1587" s="273">
        <v>1570</v>
      </c>
      <c r="B1587" s="323">
        <f t="shared" si="249"/>
        <v>1659.7558146072583</v>
      </c>
      <c r="D1587" s="287">
        <f t="shared" si="240"/>
        <v>1557.0516479405917</v>
      </c>
      <c r="F1587" s="273">
        <f t="shared" si="241"/>
        <v>4</v>
      </c>
      <c r="H1587" s="273">
        <f t="shared" si="242"/>
        <v>1440</v>
      </c>
      <c r="J1587" s="287">
        <f t="shared" si="243"/>
        <v>39.558535042664033</v>
      </c>
      <c r="L1587" s="287">
        <f t="shared" si="244"/>
        <v>39.755814607258344</v>
      </c>
      <c r="M1587" s="344">
        <f t="shared" si="245"/>
        <v>-62.948352059408307</v>
      </c>
      <c r="N1587" s="344">
        <f t="shared" si="248"/>
        <v>39.558535042664033</v>
      </c>
      <c r="Q1587" s="323">
        <f t="shared" si="246"/>
        <v>1557.0516479405917</v>
      </c>
      <c r="R1587" s="287">
        <f t="shared" si="247"/>
        <v>39.558535042664033</v>
      </c>
      <c r="T1587" s="293"/>
    </row>
    <row r="1588" spans="1:20" x14ac:dyDescent="0.25">
      <c r="A1588" s="273">
        <v>1571</v>
      </c>
      <c r="B1588" s="323">
        <f t="shared" si="249"/>
        <v>1660.7558146072583</v>
      </c>
      <c r="D1588" s="287">
        <f t="shared" si="240"/>
        <v>1557.9862312739251</v>
      </c>
      <c r="F1588" s="273">
        <f t="shared" si="241"/>
        <v>4</v>
      </c>
      <c r="H1588" s="273">
        <f t="shared" si="242"/>
        <v>1440</v>
      </c>
      <c r="J1588" s="287">
        <f t="shared" si="243"/>
        <v>38.973202722703988</v>
      </c>
      <c r="L1588" s="287">
        <f t="shared" si="244"/>
        <v>40.755814607258344</v>
      </c>
      <c r="M1588" s="344">
        <f t="shared" si="245"/>
        <v>-62.013768726074886</v>
      </c>
      <c r="N1588" s="344">
        <f t="shared" si="248"/>
        <v>38.973202722703988</v>
      </c>
      <c r="Q1588" s="323">
        <f t="shared" si="246"/>
        <v>1557.9862312739251</v>
      </c>
      <c r="R1588" s="287">
        <f t="shared" si="247"/>
        <v>38.973202722703988</v>
      </c>
      <c r="T1588" s="293"/>
    </row>
    <row r="1589" spans="1:20" x14ac:dyDescent="0.25">
      <c r="A1589" s="273">
        <v>1572</v>
      </c>
      <c r="B1589" s="323">
        <f t="shared" si="249"/>
        <v>1661.7558146072583</v>
      </c>
      <c r="D1589" s="287">
        <f t="shared" si="240"/>
        <v>1558.9208146072583</v>
      </c>
      <c r="F1589" s="273">
        <f t="shared" si="241"/>
        <v>4</v>
      </c>
      <c r="H1589" s="273">
        <f t="shared" si="242"/>
        <v>1440</v>
      </c>
      <c r="J1589" s="287">
        <f t="shared" si="243"/>
        <v>38.375998787652591</v>
      </c>
      <c r="L1589" s="287">
        <f t="shared" si="244"/>
        <v>41.755814607258344</v>
      </c>
      <c r="M1589" s="344">
        <f t="shared" si="245"/>
        <v>-61.079185392741692</v>
      </c>
      <c r="N1589" s="344">
        <f t="shared" si="248"/>
        <v>38.375998787652591</v>
      </c>
      <c r="Q1589" s="323">
        <f t="shared" si="246"/>
        <v>1558.9208146072583</v>
      </c>
      <c r="R1589" s="287">
        <f t="shared" si="247"/>
        <v>38.375998787652591</v>
      </c>
      <c r="T1589" s="293"/>
    </row>
    <row r="1590" spans="1:20" x14ac:dyDescent="0.25">
      <c r="A1590" s="273">
        <v>1573</v>
      </c>
      <c r="B1590" s="323">
        <f t="shared" si="249"/>
        <v>1662.7558146072583</v>
      </c>
      <c r="D1590" s="287">
        <f t="shared" si="240"/>
        <v>1559.8553979405917</v>
      </c>
      <c r="F1590" s="273">
        <f t="shared" si="241"/>
        <v>4</v>
      </c>
      <c r="H1590" s="273">
        <f t="shared" si="242"/>
        <v>1440</v>
      </c>
      <c r="J1590" s="287">
        <f t="shared" si="243"/>
        <v>37.767105151613954</v>
      </c>
      <c r="L1590" s="287">
        <f t="shared" si="244"/>
        <v>42.755814607258344</v>
      </c>
      <c r="M1590" s="344">
        <f t="shared" si="245"/>
        <v>-60.144602059408271</v>
      </c>
      <c r="N1590" s="344">
        <f t="shared" si="248"/>
        <v>37.767105151613954</v>
      </c>
      <c r="Q1590" s="323">
        <f t="shared" si="246"/>
        <v>1559.8553979405917</v>
      </c>
      <c r="R1590" s="287">
        <f t="shared" si="247"/>
        <v>37.767105151613954</v>
      </c>
      <c r="T1590" s="293"/>
    </row>
    <row r="1591" spans="1:20" x14ac:dyDescent="0.25">
      <c r="A1591" s="273">
        <v>1574</v>
      </c>
      <c r="B1591" s="323">
        <f t="shared" si="249"/>
        <v>1663.7558146072583</v>
      </c>
      <c r="D1591" s="287">
        <f t="shared" si="240"/>
        <v>1560.7899812739249</v>
      </c>
      <c r="F1591" s="273">
        <f t="shared" si="241"/>
        <v>4</v>
      </c>
      <c r="H1591" s="273">
        <f t="shared" si="242"/>
        <v>1440</v>
      </c>
      <c r="J1591" s="287">
        <f t="shared" si="243"/>
        <v>37.146707289487978</v>
      </c>
      <c r="L1591" s="287">
        <f t="shared" si="244"/>
        <v>43.755814607258344</v>
      </c>
      <c r="M1591" s="344">
        <f t="shared" si="245"/>
        <v>-59.210018726075077</v>
      </c>
      <c r="N1591" s="344">
        <f t="shared" si="248"/>
        <v>37.146707289487978</v>
      </c>
      <c r="Q1591" s="323">
        <f t="shared" si="246"/>
        <v>1560.7899812739249</v>
      </c>
      <c r="R1591" s="287">
        <f t="shared" si="247"/>
        <v>37.146707289487978</v>
      </c>
      <c r="T1591" s="293"/>
    </row>
    <row r="1592" spans="1:20" x14ac:dyDescent="0.25">
      <c r="A1592" s="273">
        <v>1575</v>
      </c>
      <c r="B1592" s="323">
        <f t="shared" si="249"/>
        <v>1664.7558146072583</v>
      </c>
      <c r="D1592" s="287">
        <f t="shared" si="240"/>
        <v>1561.7245646072583</v>
      </c>
      <c r="F1592" s="273">
        <f t="shared" si="241"/>
        <v>4</v>
      </c>
      <c r="H1592" s="273">
        <f t="shared" si="242"/>
        <v>1440</v>
      </c>
      <c r="J1592" s="287">
        <f t="shared" si="243"/>
        <v>36.514994180473387</v>
      </c>
      <c r="L1592" s="287">
        <f t="shared" si="244"/>
        <v>44.755814607258344</v>
      </c>
      <c r="M1592" s="344">
        <f t="shared" si="245"/>
        <v>-58.275435392741656</v>
      </c>
      <c r="N1592" s="344">
        <f t="shared" si="248"/>
        <v>36.514994180473387</v>
      </c>
      <c r="Q1592" s="323">
        <f t="shared" si="246"/>
        <v>1561.7245646072583</v>
      </c>
      <c r="R1592" s="287">
        <f t="shared" si="247"/>
        <v>36.514994180473387</v>
      </c>
      <c r="T1592" s="293"/>
    </row>
    <row r="1593" spans="1:20" x14ac:dyDescent="0.25">
      <c r="A1593" s="273">
        <v>1576</v>
      </c>
      <c r="B1593" s="323">
        <f t="shared" si="249"/>
        <v>1665.7558146072583</v>
      </c>
      <c r="D1593" s="287">
        <f t="shared" si="240"/>
        <v>1562.6591479405918</v>
      </c>
      <c r="F1593" s="273">
        <f t="shared" si="241"/>
        <v>4</v>
      </c>
      <c r="H1593" s="273">
        <f t="shared" si="242"/>
        <v>1440</v>
      </c>
      <c r="J1593" s="287">
        <f t="shared" si="243"/>
        <v>35.872158250502601</v>
      </c>
      <c r="L1593" s="287">
        <f t="shared" si="244"/>
        <v>45.755814607258344</v>
      </c>
      <c r="M1593" s="344">
        <f t="shared" si="245"/>
        <v>-57.340852059408235</v>
      </c>
      <c r="N1593" s="344">
        <f t="shared" si="248"/>
        <v>35.872158250502601</v>
      </c>
      <c r="Q1593" s="323">
        <f t="shared" si="246"/>
        <v>1562.6591479405918</v>
      </c>
      <c r="R1593" s="287">
        <f t="shared" si="247"/>
        <v>35.872158250502601</v>
      </c>
      <c r="T1593" s="293"/>
    </row>
    <row r="1594" spans="1:20" x14ac:dyDescent="0.25">
      <c r="A1594" s="273">
        <v>1577</v>
      </c>
      <c r="B1594" s="323">
        <f t="shared" si="249"/>
        <v>1666.7558146072583</v>
      </c>
      <c r="D1594" s="287">
        <f t="shared" si="240"/>
        <v>1563.593731273925</v>
      </c>
      <c r="F1594" s="273">
        <f t="shared" si="241"/>
        <v>4</v>
      </c>
      <c r="H1594" s="273">
        <f t="shared" si="242"/>
        <v>1440</v>
      </c>
      <c r="J1594" s="287">
        <f t="shared" si="243"/>
        <v>35.218395313627447</v>
      </c>
      <c r="L1594" s="287">
        <f t="shared" si="244"/>
        <v>46.755814607258344</v>
      </c>
      <c r="M1594" s="344">
        <f t="shared" si="245"/>
        <v>-56.406268726075041</v>
      </c>
      <c r="N1594" s="344">
        <f t="shared" si="248"/>
        <v>35.218395313627447</v>
      </c>
      <c r="Q1594" s="323">
        <f t="shared" si="246"/>
        <v>1563.593731273925</v>
      </c>
      <c r="R1594" s="287">
        <f t="shared" si="247"/>
        <v>35.218395313627447</v>
      </c>
      <c r="T1594" s="293"/>
    </row>
    <row r="1595" spans="1:20" x14ac:dyDescent="0.25">
      <c r="A1595" s="273">
        <v>1578</v>
      </c>
      <c r="B1595" s="323">
        <f t="shared" si="249"/>
        <v>1667.7558146072583</v>
      </c>
      <c r="D1595" s="287">
        <f t="shared" si="240"/>
        <v>1564.5283146072584</v>
      </c>
      <c r="F1595" s="273">
        <f t="shared" si="241"/>
        <v>4</v>
      </c>
      <c r="H1595" s="273">
        <f t="shared" si="242"/>
        <v>1440</v>
      </c>
      <c r="J1595" s="287">
        <f t="shared" si="243"/>
        <v>34.553904512371503</v>
      </c>
      <c r="L1595" s="287">
        <f t="shared" si="244"/>
        <v>47.755814607258344</v>
      </c>
      <c r="M1595" s="344">
        <f t="shared" si="245"/>
        <v>-55.47168539274162</v>
      </c>
      <c r="N1595" s="344">
        <f t="shared" si="248"/>
        <v>34.553904512371503</v>
      </c>
      <c r="Q1595" s="323">
        <f t="shared" si="246"/>
        <v>1564.5283146072584</v>
      </c>
      <c r="R1595" s="287">
        <f t="shared" si="247"/>
        <v>34.553904512371503</v>
      </c>
      <c r="T1595" s="293"/>
    </row>
    <row r="1596" spans="1:20" x14ac:dyDescent="0.25">
      <c r="A1596" s="273">
        <v>1579</v>
      </c>
      <c r="B1596" s="323">
        <f t="shared" si="249"/>
        <v>1668.7558146072583</v>
      </c>
      <c r="D1596" s="287">
        <f t="shared" si="240"/>
        <v>1565.4628979405916</v>
      </c>
      <c r="F1596" s="273">
        <f t="shared" si="241"/>
        <v>4</v>
      </c>
      <c r="H1596" s="273">
        <f t="shared" si="242"/>
        <v>1440</v>
      </c>
      <c r="J1596" s="287">
        <f t="shared" si="243"/>
        <v>33.878888257069768</v>
      </c>
      <c r="L1596" s="287">
        <f t="shared" si="244"/>
        <v>48.755814607258344</v>
      </c>
      <c r="M1596" s="344">
        <f t="shared" si="245"/>
        <v>-54.537102059408426</v>
      </c>
      <c r="N1596" s="344">
        <f t="shared" si="248"/>
        <v>33.878888257069768</v>
      </c>
      <c r="Q1596" s="323">
        <f t="shared" si="246"/>
        <v>1565.4628979405916</v>
      </c>
      <c r="R1596" s="287">
        <f t="shared" si="247"/>
        <v>33.878888257069768</v>
      </c>
      <c r="T1596" s="293"/>
    </row>
    <row r="1597" spans="1:20" x14ac:dyDescent="0.25">
      <c r="A1597" s="273">
        <v>1580</v>
      </c>
      <c r="B1597" s="323">
        <f t="shared" si="249"/>
        <v>1669.7558146072583</v>
      </c>
      <c r="D1597" s="287">
        <f t="shared" si="240"/>
        <v>1566.397481273925</v>
      </c>
      <c r="F1597" s="273">
        <f t="shared" si="241"/>
        <v>4</v>
      </c>
      <c r="H1597" s="273">
        <f t="shared" si="242"/>
        <v>1440</v>
      </c>
      <c r="J1597" s="287">
        <f t="shared" si="243"/>
        <v>33.193552164212903</v>
      </c>
      <c r="L1597" s="287">
        <f t="shared" si="244"/>
        <v>49.755814607258344</v>
      </c>
      <c r="M1597" s="344">
        <f t="shared" si="245"/>
        <v>-53.602518726075004</v>
      </c>
      <c r="N1597" s="344">
        <f t="shared" si="248"/>
        <v>33.193552164212903</v>
      </c>
      <c r="Q1597" s="323">
        <f t="shared" si="246"/>
        <v>1566.397481273925</v>
      </c>
      <c r="R1597" s="287">
        <f t="shared" si="247"/>
        <v>33.193552164212903</v>
      </c>
      <c r="T1597" s="293"/>
    </row>
    <row r="1598" spans="1:20" x14ac:dyDescent="0.25">
      <c r="A1598" s="273">
        <v>1581</v>
      </c>
      <c r="B1598" s="323">
        <f t="shared" si="249"/>
        <v>1670.7558146072583</v>
      </c>
      <c r="D1598" s="287">
        <f t="shared" si="240"/>
        <v>1567.3320646072584</v>
      </c>
      <c r="F1598" s="273">
        <f t="shared" si="241"/>
        <v>4</v>
      </c>
      <c r="H1598" s="273">
        <f t="shared" si="242"/>
        <v>1440</v>
      </c>
      <c r="J1598" s="287">
        <f t="shared" si="243"/>
        <v>32.498104993813662</v>
      </c>
      <c r="L1598" s="287">
        <f t="shared" si="244"/>
        <v>50.755814607258344</v>
      </c>
      <c r="M1598" s="344">
        <f t="shared" si="245"/>
        <v>-52.667935392741583</v>
      </c>
      <c r="N1598" s="344">
        <f t="shared" si="248"/>
        <v>32.498104993813662</v>
      </c>
      <c r="Q1598" s="323">
        <f t="shared" si="246"/>
        <v>1567.3320646072584</v>
      </c>
      <c r="R1598" s="287">
        <f t="shared" si="247"/>
        <v>32.498104993813662</v>
      </c>
      <c r="T1598" s="293"/>
    </row>
    <row r="1599" spans="1:20" x14ac:dyDescent="0.25">
      <c r="A1599" s="273">
        <v>1582</v>
      </c>
      <c r="B1599" s="323">
        <f t="shared" si="249"/>
        <v>1671.7558146072583</v>
      </c>
      <c r="D1599" s="287">
        <f t="shared" si="240"/>
        <v>1568.2666479405916</v>
      </c>
      <c r="F1599" s="273">
        <f t="shared" si="241"/>
        <v>4</v>
      </c>
      <c r="H1599" s="273">
        <f t="shared" si="242"/>
        <v>1440</v>
      </c>
      <c r="J1599" s="287">
        <f t="shared" si="243"/>
        <v>31.792758585816948</v>
      </c>
      <c r="L1599" s="287">
        <f t="shared" si="244"/>
        <v>51.755814607258344</v>
      </c>
      <c r="M1599" s="344">
        <f t="shared" si="245"/>
        <v>-51.733352059408389</v>
      </c>
      <c r="N1599" s="344">
        <f t="shared" si="248"/>
        <v>31.792758585816948</v>
      </c>
      <c r="Q1599" s="323">
        <f t="shared" si="246"/>
        <v>1568.2666479405916</v>
      </c>
      <c r="R1599" s="287">
        <f t="shared" si="247"/>
        <v>31.792758585816948</v>
      </c>
      <c r="T1599" s="293"/>
    </row>
    <row r="1600" spans="1:20" x14ac:dyDescent="0.25">
      <c r="A1600" s="273">
        <v>1583</v>
      </c>
      <c r="B1600" s="323">
        <f t="shared" si="249"/>
        <v>1672.7558146072583</v>
      </c>
      <c r="D1600" s="287">
        <f t="shared" si="240"/>
        <v>1569.201231273925</v>
      </c>
      <c r="F1600" s="273">
        <f t="shared" si="241"/>
        <v>4</v>
      </c>
      <c r="H1600" s="273">
        <f t="shared" si="242"/>
        <v>1440</v>
      </c>
      <c r="J1600" s="287">
        <f t="shared" si="243"/>
        <v>31.077727795571771</v>
      </c>
      <c r="L1600" s="287">
        <f t="shared" si="244"/>
        <v>52.755814607258344</v>
      </c>
      <c r="M1600" s="344">
        <f t="shared" si="245"/>
        <v>-50.798768726074968</v>
      </c>
      <c r="N1600" s="344">
        <f t="shared" si="248"/>
        <v>31.077727795571771</v>
      </c>
      <c r="Q1600" s="323">
        <f t="shared" si="246"/>
        <v>1569.201231273925</v>
      </c>
      <c r="R1600" s="287">
        <f t="shared" si="247"/>
        <v>31.077727795571771</v>
      </c>
      <c r="T1600" s="293"/>
    </row>
    <row r="1601" spans="1:20" x14ac:dyDescent="0.25">
      <c r="A1601" s="273">
        <v>1584</v>
      </c>
      <c r="B1601" s="323">
        <f t="shared" si="249"/>
        <v>1673.7558146072583</v>
      </c>
      <c r="D1601" s="287">
        <f t="shared" si="240"/>
        <v>1570.1358146072585</v>
      </c>
      <c r="F1601" s="273">
        <f t="shared" si="241"/>
        <v>4</v>
      </c>
      <c r="H1601" s="273">
        <f t="shared" si="242"/>
        <v>1440</v>
      </c>
      <c r="J1601" s="287">
        <f t="shared" si="243"/>
        <v>30.353230428383359</v>
      </c>
      <c r="L1601" s="287">
        <f t="shared" si="244"/>
        <v>53.755814607258344</v>
      </c>
      <c r="M1601" s="344">
        <f t="shared" si="245"/>
        <v>-49.864185392741547</v>
      </c>
      <c r="N1601" s="344">
        <f t="shared" si="248"/>
        <v>30.353230428383359</v>
      </c>
      <c r="Q1601" s="323">
        <f t="shared" si="246"/>
        <v>1570.1358146072585</v>
      </c>
      <c r="R1601" s="287">
        <f t="shared" si="247"/>
        <v>30.353230428383359</v>
      </c>
      <c r="T1601" s="293"/>
    </row>
    <row r="1602" spans="1:20" x14ac:dyDescent="0.25">
      <c r="A1602" s="273">
        <v>1585</v>
      </c>
      <c r="B1602" s="323">
        <f t="shared" si="249"/>
        <v>1674.7558146072583</v>
      </c>
      <c r="D1602" s="287">
        <f t="shared" si="240"/>
        <v>1571.0703979405916</v>
      </c>
      <c r="F1602" s="273">
        <f t="shared" si="241"/>
        <v>4</v>
      </c>
      <c r="H1602" s="273">
        <f t="shared" si="242"/>
        <v>1440</v>
      </c>
      <c r="J1602" s="287">
        <f t="shared" si="243"/>
        <v>29.61948717316811</v>
      </c>
      <c r="L1602" s="287">
        <f t="shared" si="244"/>
        <v>54.755814607258344</v>
      </c>
      <c r="M1602" s="344">
        <f t="shared" si="245"/>
        <v>-48.929602059408353</v>
      </c>
      <c r="N1602" s="344">
        <f t="shared" si="248"/>
        <v>29.61948717316811</v>
      </c>
      <c r="Q1602" s="323">
        <f t="shared" si="246"/>
        <v>1571.0703979405916</v>
      </c>
      <c r="R1602" s="287">
        <f t="shared" si="247"/>
        <v>29.61948717316811</v>
      </c>
      <c r="T1602" s="293"/>
    </row>
    <row r="1603" spans="1:20" x14ac:dyDescent="0.25">
      <c r="A1603" s="273">
        <v>1586</v>
      </c>
      <c r="B1603" s="323">
        <f t="shared" si="249"/>
        <v>1675.7558146072583</v>
      </c>
      <c r="D1603" s="287">
        <f t="shared" si="240"/>
        <v>1572.0049812739251</v>
      </c>
      <c r="F1603" s="273">
        <f t="shared" si="241"/>
        <v>4</v>
      </c>
      <c r="H1603" s="273">
        <f t="shared" si="242"/>
        <v>1440</v>
      </c>
      <c r="J1603" s="287">
        <f t="shared" si="243"/>
        <v>28.876721535229354</v>
      </c>
      <c r="L1603" s="287">
        <f t="shared" si="244"/>
        <v>55.755814607258344</v>
      </c>
      <c r="M1603" s="344">
        <f t="shared" si="245"/>
        <v>-47.995018726074932</v>
      </c>
      <c r="N1603" s="344">
        <f t="shared" si="248"/>
        <v>28.876721535229354</v>
      </c>
      <c r="Q1603" s="323">
        <f t="shared" si="246"/>
        <v>1572.0049812739251</v>
      </c>
      <c r="R1603" s="287">
        <f t="shared" si="247"/>
        <v>28.876721535229354</v>
      </c>
      <c r="T1603" s="293"/>
    </row>
    <row r="1604" spans="1:20" x14ac:dyDescent="0.25">
      <c r="A1604" s="273">
        <v>1587</v>
      </c>
      <c r="B1604" s="323">
        <f t="shared" si="249"/>
        <v>1676.7558146072583</v>
      </c>
      <c r="D1604" s="287">
        <f t="shared" si="240"/>
        <v>1572.9395646072583</v>
      </c>
      <c r="F1604" s="273">
        <f t="shared" si="241"/>
        <v>4</v>
      </c>
      <c r="H1604" s="273">
        <f t="shared" si="242"/>
        <v>1440</v>
      </c>
      <c r="J1604" s="287">
        <f t="shared" si="243"/>
        <v>28.125159768176033</v>
      </c>
      <c r="L1604" s="287">
        <f t="shared" si="244"/>
        <v>56.755814607258344</v>
      </c>
      <c r="M1604" s="344">
        <f t="shared" si="245"/>
        <v>-47.060435392741738</v>
      </c>
      <c r="N1604" s="344">
        <f t="shared" si="248"/>
        <v>28.125159768176033</v>
      </c>
      <c r="Q1604" s="323">
        <f t="shared" si="246"/>
        <v>1572.9395646072583</v>
      </c>
      <c r="R1604" s="287">
        <f t="shared" si="247"/>
        <v>28.125159768176033</v>
      </c>
      <c r="T1604" s="293"/>
    </row>
    <row r="1605" spans="1:20" x14ac:dyDescent="0.25">
      <c r="A1605" s="273">
        <v>1588</v>
      </c>
      <c r="B1605" s="323">
        <f t="shared" si="249"/>
        <v>1677.7558146072583</v>
      </c>
      <c r="D1605" s="287">
        <f t="shared" si="240"/>
        <v>1573.8741479405917</v>
      </c>
      <c r="F1605" s="273">
        <f t="shared" si="241"/>
        <v>4</v>
      </c>
      <c r="H1605" s="273">
        <f t="shared" si="242"/>
        <v>1440</v>
      </c>
      <c r="J1605" s="287">
        <f t="shared" si="243"/>
        <v>27.365030805002789</v>
      </c>
      <c r="L1605" s="287">
        <f t="shared" si="244"/>
        <v>57.755814607258344</v>
      </c>
      <c r="M1605" s="344">
        <f t="shared" si="245"/>
        <v>-46.125852059408317</v>
      </c>
      <c r="N1605" s="344">
        <f t="shared" si="248"/>
        <v>27.365030805002789</v>
      </c>
      <c r="Q1605" s="323">
        <f t="shared" si="246"/>
        <v>1573.8741479405917</v>
      </c>
      <c r="R1605" s="287">
        <f t="shared" si="247"/>
        <v>27.365030805002789</v>
      </c>
      <c r="T1605" s="293"/>
    </row>
    <row r="1606" spans="1:20" x14ac:dyDescent="0.25">
      <c r="A1606" s="273">
        <v>1589</v>
      </c>
      <c r="B1606" s="323">
        <f t="shared" si="249"/>
        <v>1678.7558146072583</v>
      </c>
      <c r="D1606" s="287">
        <f t="shared" si="240"/>
        <v>1574.8087312739251</v>
      </c>
      <c r="F1606" s="273">
        <f t="shared" si="241"/>
        <v>4</v>
      </c>
      <c r="H1606" s="273">
        <f t="shared" si="242"/>
        <v>1440</v>
      </c>
      <c r="J1606" s="287">
        <f t="shared" si="243"/>
        <v>26.596566188355172</v>
      </c>
      <c r="L1606" s="287">
        <f t="shared" si="244"/>
        <v>58.755814607258344</v>
      </c>
      <c r="M1606" s="344">
        <f t="shared" si="245"/>
        <v>-45.191268726074895</v>
      </c>
      <c r="N1606" s="344">
        <f t="shared" si="248"/>
        <v>26.596566188355172</v>
      </c>
      <c r="Q1606" s="323">
        <f t="shared" si="246"/>
        <v>1574.8087312739251</v>
      </c>
      <c r="R1606" s="287">
        <f t="shared" si="247"/>
        <v>26.596566188355172</v>
      </c>
      <c r="T1606" s="293"/>
    </row>
    <row r="1607" spans="1:20" x14ac:dyDescent="0.25">
      <c r="A1607" s="273">
        <v>1590</v>
      </c>
      <c r="B1607" s="323">
        <f t="shared" si="249"/>
        <v>1679.7558146072583</v>
      </c>
      <c r="D1607" s="287">
        <f t="shared" si="240"/>
        <v>1575.7433146072583</v>
      </c>
      <c r="F1607" s="273">
        <f t="shared" si="241"/>
        <v>4</v>
      </c>
      <c r="H1607" s="273">
        <f t="shared" si="242"/>
        <v>1440</v>
      </c>
      <c r="J1607" s="287">
        <f t="shared" si="243"/>
        <v>25.820000000000022</v>
      </c>
      <c r="L1607" s="287">
        <f t="shared" si="244"/>
        <v>59.755814607258344</v>
      </c>
      <c r="M1607" s="344">
        <f t="shared" si="245"/>
        <v>-44.256685392741701</v>
      </c>
      <c r="N1607" s="344">
        <f t="shared" si="248"/>
        <v>25.820000000000022</v>
      </c>
      <c r="Q1607" s="323">
        <f t="shared" si="246"/>
        <v>1575.7433146072583</v>
      </c>
      <c r="R1607" s="287">
        <f t="shared" si="247"/>
        <v>25.820000000000022</v>
      </c>
      <c r="T1607" s="293"/>
    </row>
    <row r="1608" spans="1:20" x14ac:dyDescent="0.25">
      <c r="A1608" s="273">
        <v>1591</v>
      </c>
      <c r="B1608" s="323">
        <f t="shared" si="249"/>
        <v>1680.7558146072583</v>
      </c>
      <c r="D1608" s="287">
        <f t="shared" si="240"/>
        <v>1576.6778979405917</v>
      </c>
      <c r="F1608" s="273">
        <f t="shared" si="241"/>
        <v>4</v>
      </c>
      <c r="H1608" s="273">
        <f t="shared" si="242"/>
        <v>1440</v>
      </c>
      <c r="J1608" s="287">
        <f t="shared" si="243"/>
        <v>25.035568789520916</v>
      </c>
      <c r="L1608" s="287">
        <f t="shared" si="244"/>
        <v>60.755814607258344</v>
      </c>
      <c r="M1608" s="344">
        <f t="shared" si="245"/>
        <v>-43.32210205940828</v>
      </c>
      <c r="N1608" s="344">
        <f t="shared" si="248"/>
        <v>25.035568789520916</v>
      </c>
      <c r="Q1608" s="323">
        <f t="shared" si="246"/>
        <v>1576.6778979405917</v>
      </c>
      <c r="R1608" s="287">
        <f t="shared" si="247"/>
        <v>25.035568789520916</v>
      </c>
      <c r="T1608" s="293"/>
    </row>
    <row r="1609" spans="1:20" x14ac:dyDescent="0.25">
      <c r="A1609" s="273">
        <v>1592</v>
      </c>
      <c r="B1609" s="323">
        <f t="shared" si="249"/>
        <v>1681.7558146072583</v>
      </c>
      <c r="D1609" s="287">
        <f t="shared" si="240"/>
        <v>1577.6124812739249</v>
      </c>
      <c r="F1609" s="273">
        <f t="shared" si="241"/>
        <v>4</v>
      </c>
      <c r="H1609" s="273">
        <f t="shared" si="242"/>
        <v>1440</v>
      </c>
      <c r="J1609" s="287">
        <f t="shared" si="243"/>
        <v>24.24351150226336</v>
      </c>
      <c r="L1609" s="287">
        <f t="shared" si="244"/>
        <v>61.755814607258344</v>
      </c>
      <c r="M1609" s="344">
        <f t="shared" si="245"/>
        <v>-42.387518726075086</v>
      </c>
      <c r="N1609" s="344">
        <f t="shared" si="248"/>
        <v>24.24351150226336</v>
      </c>
      <c r="Q1609" s="323">
        <f t="shared" si="246"/>
        <v>1577.6124812739249</v>
      </c>
      <c r="R1609" s="287">
        <f t="shared" si="247"/>
        <v>24.24351150226336</v>
      </c>
      <c r="T1609" s="293"/>
    </row>
    <row r="1610" spans="1:20" x14ac:dyDescent="0.25">
      <c r="A1610" s="273">
        <v>1593</v>
      </c>
      <c r="B1610" s="323">
        <f t="shared" si="249"/>
        <v>1682.7558146072583</v>
      </c>
      <c r="D1610" s="287">
        <f t="shared" si="240"/>
        <v>1578.5470646072583</v>
      </c>
      <c r="F1610" s="273">
        <f t="shared" si="241"/>
        <v>4</v>
      </c>
      <c r="H1610" s="273">
        <f t="shared" si="242"/>
        <v>1440</v>
      </c>
      <c r="J1610" s="287">
        <f t="shared" si="243"/>
        <v>23.444069406550206</v>
      </c>
      <c r="L1610" s="287">
        <f t="shared" si="244"/>
        <v>62.755814607258344</v>
      </c>
      <c r="M1610" s="344">
        <f t="shared" si="245"/>
        <v>-41.452935392741665</v>
      </c>
      <c r="N1610" s="344">
        <f t="shared" si="248"/>
        <v>23.444069406550206</v>
      </c>
      <c r="Q1610" s="323">
        <f t="shared" si="246"/>
        <v>1578.5470646072583</v>
      </c>
      <c r="R1610" s="287">
        <f t="shared" si="247"/>
        <v>23.444069406550206</v>
      </c>
      <c r="T1610" s="293"/>
    </row>
    <row r="1611" spans="1:20" x14ac:dyDescent="0.25">
      <c r="A1611" s="273">
        <v>1594</v>
      </c>
      <c r="B1611" s="323">
        <f t="shared" si="249"/>
        <v>1683.7558146072583</v>
      </c>
      <c r="D1611" s="287">
        <f t="shared" si="240"/>
        <v>1579.4816479405918</v>
      </c>
      <c r="F1611" s="273">
        <f t="shared" si="241"/>
        <v>4</v>
      </c>
      <c r="H1611" s="273">
        <f t="shared" si="242"/>
        <v>1440</v>
      </c>
      <c r="J1611" s="287">
        <f t="shared" si="243"/>
        <v>22.637486020188017</v>
      </c>
      <c r="L1611" s="287">
        <f t="shared" si="244"/>
        <v>63.755814607258344</v>
      </c>
      <c r="M1611" s="344">
        <f t="shared" si="245"/>
        <v>-40.518352059408244</v>
      </c>
      <c r="N1611" s="344">
        <f t="shared" si="248"/>
        <v>22.637486020188017</v>
      </c>
      <c r="Q1611" s="323">
        <f t="shared" si="246"/>
        <v>1579.4816479405918</v>
      </c>
      <c r="R1611" s="287">
        <f t="shared" si="247"/>
        <v>22.637486020188017</v>
      </c>
      <c r="T1611" s="293"/>
    </row>
    <row r="1612" spans="1:20" x14ac:dyDescent="0.25">
      <c r="A1612" s="273">
        <v>1595</v>
      </c>
      <c r="B1612" s="323">
        <f t="shared" si="249"/>
        <v>1684.7558146072583</v>
      </c>
      <c r="D1612" s="287">
        <f t="shared" si="240"/>
        <v>1580.416231273925</v>
      </c>
      <c r="F1612" s="273">
        <f t="shared" si="241"/>
        <v>4</v>
      </c>
      <c r="H1612" s="273">
        <f t="shared" si="242"/>
        <v>1440</v>
      </c>
      <c r="J1612" s="287">
        <f t="shared" si="243"/>
        <v>21.824007036289665</v>
      </c>
      <c r="L1612" s="287">
        <f t="shared" si="244"/>
        <v>64.755814607258344</v>
      </c>
      <c r="M1612" s="344">
        <f t="shared" si="245"/>
        <v>-39.58376872607505</v>
      </c>
      <c r="N1612" s="344">
        <f t="shared" si="248"/>
        <v>21.824007036289665</v>
      </c>
      <c r="Q1612" s="323">
        <f t="shared" si="246"/>
        <v>1580.416231273925</v>
      </c>
      <c r="R1612" s="287">
        <f t="shared" si="247"/>
        <v>21.824007036289665</v>
      </c>
      <c r="T1612" s="293"/>
    </row>
    <row r="1613" spans="1:20" x14ac:dyDescent="0.25">
      <c r="A1613" s="273">
        <v>1596</v>
      </c>
      <c r="B1613" s="323">
        <f t="shared" si="249"/>
        <v>1685.7558146072583</v>
      </c>
      <c r="D1613" s="287">
        <f t="shared" si="240"/>
        <v>1581.3508146072584</v>
      </c>
      <c r="F1613" s="273">
        <f t="shared" si="241"/>
        <v>4</v>
      </c>
      <c r="H1613" s="273">
        <f t="shared" si="242"/>
        <v>1440</v>
      </c>
      <c r="J1613" s="287">
        <f t="shared" si="243"/>
        <v>21.003880248434317</v>
      </c>
      <c r="L1613" s="287">
        <f t="shared" si="244"/>
        <v>65.755814607258344</v>
      </c>
      <c r="M1613" s="344">
        <f t="shared" si="245"/>
        <v>-38.649185392741629</v>
      </c>
      <c r="N1613" s="344">
        <f t="shared" si="248"/>
        <v>21.003880248434317</v>
      </c>
      <c r="Q1613" s="323">
        <f t="shared" si="246"/>
        <v>1581.3508146072584</v>
      </c>
      <c r="R1613" s="287">
        <f t="shared" si="247"/>
        <v>21.003880248434317</v>
      </c>
      <c r="T1613" s="293"/>
    </row>
    <row r="1614" spans="1:20" x14ac:dyDescent="0.25">
      <c r="A1614" s="273">
        <v>1597</v>
      </c>
      <c r="B1614" s="323">
        <f t="shared" si="249"/>
        <v>1686.7558146072583</v>
      </c>
      <c r="D1614" s="287">
        <f t="shared" si="240"/>
        <v>1582.2853979405918</v>
      </c>
      <c r="F1614" s="273">
        <f t="shared" si="241"/>
        <v>4</v>
      </c>
      <c r="H1614" s="273">
        <f t="shared" si="242"/>
        <v>1440</v>
      </c>
      <c r="J1614" s="287">
        <f t="shared" si="243"/>
        <v>20.177355475186143</v>
      </c>
      <c r="L1614" s="287">
        <f t="shared" si="244"/>
        <v>66.755814607258344</v>
      </c>
      <c r="M1614" s="344">
        <f t="shared" si="245"/>
        <v>-37.714602059408207</v>
      </c>
      <c r="N1614" s="344">
        <f t="shared" si="248"/>
        <v>20.177355475186143</v>
      </c>
      <c r="Q1614" s="323">
        <f t="shared" si="246"/>
        <v>1582.2853979405918</v>
      </c>
      <c r="R1614" s="287">
        <f t="shared" si="247"/>
        <v>20.177355475186143</v>
      </c>
      <c r="T1614" s="293"/>
    </row>
    <row r="1615" spans="1:20" x14ac:dyDescent="0.25">
      <c r="A1615" s="273">
        <v>1598</v>
      </c>
      <c r="B1615" s="323">
        <f t="shared" si="249"/>
        <v>1687.7558146072583</v>
      </c>
      <c r="D1615" s="287">
        <f t="shared" si="240"/>
        <v>1583.219981273925</v>
      </c>
      <c r="F1615" s="273">
        <f t="shared" si="241"/>
        <v>4</v>
      </c>
      <c r="H1615" s="273">
        <f t="shared" si="242"/>
        <v>1440</v>
      </c>
      <c r="J1615" s="287">
        <f t="shared" si="243"/>
        <v>19.344684483997796</v>
      </c>
      <c r="L1615" s="287">
        <f t="shared" si="244"/>
        <v>67.755814607258344</v>
      </c>
      <c r="M1615" s="344">
        <f t="shared" si="245"/>
        <v>-36.780018726075014</v>
      </c>
      <c r="N1615" s="344">
        <f t="shared" si="248"/>
        <v>19.344684483997796</v>
      </c>
      <c r="Q1615" s="323">
        <f t="shared" si="246"/>
        <v>1583.219981273925</v>
      </c>
      <c r="R1615" s="287">
        <f t="shared" si="247"/>
        <v>19.344684483997796</v>
      </c>
      <c r="T1615" s="293"/>
    </row>
    <row r="1616" spans="1:20" x14ac:dyDescent="0.25">
      <c r="A1616" s="273">
        <v>1599</v>
      </c>
      <c r="B1616" s="323">
        <f t="shared" si="249"/>
        <v>1688.7558146072583</v>
      </c>
      <c r="D1616" s="287">
        <f t="shared" si="240"/>
        <v>1584.1545646072584</v>
      </c>
      <c r="F1616" s="273">
        <f t="shared" si="241"/>
        <v>4</v>
      </c>
      <c r="H1616" s="273">
        <f t="shared" si="242"/>
        <v>1440</v>
      </c>
      <c r="J1616" s="287">
        <f t="shared" si="243"/>
        <v>18.50612091451929</v>
      </c>
      <c r="L1616" s="287">
        <f t="shared" si="244"/>
        <v>68.755814607258344</v>
      </c>
      <c r="M1616" s="344">
        <f t="shared" si="245"/>
        <v>-35.845435392741592</v>
      </c>
      <c r="N1616" s="344">
        <f t="shared" si="248"/>
        <v>18.50612091451929</v>
      </c>
      <c r="Q1616" s="323">
        <f t="shared" si="246"/>
        <v>1584.1545646072584</v>
      </c>
      <c r="R1616" s="287">
        <f t="shared" si="247"/>
        <v>18.50612091451929</v>
      </c>
      <c r="T1616" s="293"/>
    </row>
    <row r="1617" spans="1:20" x14ac:dyDescent="0.25">
      <c r="A1617" s="273">
        <v>1600</v>
      </c>
      <c r="B1617" s="323">
        <f t="shared" si="249"/>
        <v>1689.7558146072583</v>
      </c>
      <c r="D1617" s="287">
        <f t="shared" ref="D1617:D1680" si="250">B1617-A1617/360*$E$11</f>
        <v>1585.0891479405916</v>
      </c>
      <c r="F1617" s="273">
        <f t="shared" ref="F1617:F1680" si="251">INT(B1617/360)</f>
        <v>4</v>
      </c>
      <c r="H1617" s="273">
        <f t="shared" ref="H1617:H1680" si="252">F1617*360</f>
        <v>1440</v>
      </c>
      <c r="J1617" s="287">
        <f t="shared" ref="J1617:J1680" si="253">SIN(RADIANS(A1617))*$E$7</f>
        <v>17.661920201337566</v>
      </c>
      <c r="L1617" s="287">
        <f t="shared" ref="L1617:L1680" si="254">B1617-H1617-180</f>
        <v>69.755814607258344</v>
      </c>
      <c r="M1617" s="344">
        <f t="shared" ref="M1617:M1680" si="255">D1617-INT(D1617/360)*360-180</f>
        <v>-34.910852059408398</v>
      </c>
      <c r="N1617" s="344">
        <f t="shared" si="248"/>
        <v>17.661920201337566</v>
      </c>
      <c r="Q1617" s="323">
        <f t="shared" ref="Q1617:Q1680" si="256">D1617</f>
        <v>1585.0891479405916</v>
      </c>
      <c r="R1617" s="287">
        <f t="shared" ref="R1617:R1680" si="257">N1617</f>
        <v>17.661920201337566</v>
      </c>
      <c r="T1617" s="293"/>
    </row>
    <row r="1618" spans="1:20" x14ac:dyDescent="0.25">
      <c r="A1618" s="273">
        <v>1601</v>
      </c>
      <c r="B1618" s="323">
        <f t="shared" si="249"/>
        <v>1690.7558146072583</v>
      </c>
      <c r="D1618" s="287">
        <f t="shared" si="250"/>
        <v>1586.023731273925</v>
      </c>
      <c r="F1618" s="273">
        <f t="shared" si="251"/>
        <v>4</v>
      </c>
      <c r="H1618" s="273">
        <f t="shared" si="252"/>
        <v>1440</v>
      </c>
      <c r="J1618" s="287">
        <f t="shared" si="253"/>
        <v>16.81233949616766</v>
      </c>
      <c r="L1618" s="287">
        <f t="shared" si="254"/>
        <v>70.755814607258344</v>
      </c>
      <c r="M1618" s="344">
        <f t="shared" si="255"/>
        <v>-33.976268726074977</v>
      </c>
      <c r="N1618" s="344">
        <f t="shared" ref="N1618:N1681" si="258">J1618</f>
        <v>16.81233949616766</v>
      </c>
      <c r="Q1618" s="323">
        <f t="shared" si="256"/>
        <v>1586.023731273925</v>
      </c>
      <c r="R1618" s="287">
        <f t="shared" si="257"/>
        <v>16.81233949616766</v>
      </c>
      <c r="T1618" s="293"/>
    </row>
    <row r="1619" spans="1:20" x14ac:dyDescent="0.25">
      <c r="A1619" s="273">
        <v>1602</v>
      </c>
      <c r="B1619" s="323">
        <f t="shared" ref="B1619:B1682" si="259">$B$17+A1619</f>
        <v>1691.7558146072583</v>
      </c>
      <c r="D1619" s="287">
        <f t="shared" si="250"/>
        <v>1586.9583146072582</v>
      </c>
      <c r="F1619" s="273">
        <f t="shared" si="251"/>
        <v>4</v>
      </c>
      <c r="H1619" s="273">
        <f t="shared" si="252"/>
        <v>1440</v>
      </c>
      <c r="J1619" s="287">
        <f t="shared" si="253"/>
        <v>15.957637589522252</v>
      </c>
      <c r="L1619" s="287">
        <f t="shared" si="254"/>
        <v>71.755814607258344</v>
      </c>
      <c r="M1619" s="344">
        <f t="shared" si="255"/>
        <v>-33.041685392741783</v>
      </c>
      <c r="N1619" s="344">
        <f t="shared" si="258"/>
        <v>15.957637589522252</v>
      </c>
      <c r="Q1619" s="323">
        <f t="shared" si="256"/>
        <v>1586.9583146072582</v>
      </c>
      <c r="R1619" s="287">
        <f t="shared" si="257"/>
        <v>15.957637589522252</v>
      </c>
      <c r="T1619" s="293"/>
    </row>
    <row r="1620" spans="1:20" x14ac:dyDescent="0.25">
      <c r="A1620" s="273">
        <v>1603</v>
      </c>
      <c r="B1620" s="323">
        <f t="shared" si="259"/>
        <v>1692.7558146072583</v>
      </c>
      <c r="D1620" s="287">
        <f t="shared" si="250"/>
        <v>1587.8928979405916</v>
      </c>
      <c r="F1620" s="273">
        <f t="shared" si="251"/>
        <v>4</v>
      </c>
      <c r="H1620" s="273">
        <f t="shared" si="252"/>
        <v>1440</v>
      </c>
      <c r="J1620" s="287">
        <f t="shared" si="253"/>
        <v>15.098074831882144</v>
      </c>
      <c r="L1620" s="287">
        <f t="shared" si="254"/>
        <v>72.755814607258344</v>
      </c>
      <c r="M1620" s="344">
        <f t="shared" si="255"/>
        <v>-32.107102059408362</v>
      </c>
      <c r="N1620" s="344">
        <f t="shared" si="258"/>
        <v>15.098074831882144</v>
      </c>
      <c r="Q1620" s="323">
        <f t="shared" si="256"/>
        <v>1587.8928979405916</v>
      </c>
      <c r="R1620" s="287">
        <f t="shared" si="257"/>
        <v>15.098074831882144</v>
      </c>
      <c r="T1620" s="293"/>
    </row>
    <row r="1621" spans="1:20" x14ac:dyDescent="0.25">
      <c r="A1621" s="273">
        <v>1604</v>
      </c>
      <c r="B1621" s="323">
        <f t="shared" si="259"/>
        <v>1693.7558146072583</v>
      </c>
      <c r="D1621" s="287">
        <f t="shared" si="250"/>
        <v>1588.8274812739251</v>
      </c>
      <c r="F1621" s="273">
        <f t="shared" si="251"/>
        <v>4</v>
      </c>
      <c r="H1621" s="273">
        <f t="shared" si="252"/>
        <v>1440</v>
      </c>
      <c r="J1621" s="287">
        <f t="shared" si="253"/>
        <v>14.233913054389911</v>
      </c>
      <c r="L1621" s="287">
        <f t="shared" si="254"/>
        <v>73.755814607258344</v>
      </c>
      <c r="M1621" s="344">
        <f t="shared" si="255"/>
        <v>-31.172518726074941</v>
      </c>
      <c r="N1621" s="344">
        <f t="shared" si="258"/>
        <v>14.233913054389911</v>
      </c>
      <c r="Q1621" s="323">
        <f t="shared" si="256"/>
        <v>1588.8274812739251</v>
      </c>
      <c r="R1621" s="287">
        <f t="shared" si="257"/>
        <v>14.233913054389911</v>
      </c>
      <c r="T1621" s="293"/>
    </row>
    <row r="1622" spans="1:20" x14ac:dyDescent="0.25">
      <c r="A1622" s="273">
        <v>1605</v>
      </c>
      <c r="B1622" s="323">
        <f t="shared" si="259"/>
        <v>1694.7558146072583</v>
      </c>
      <c r="D1622" s="287">
        <f t="shared" si="250"/>
        <v>1589.7620646072583</v>
      </c>
      <c r="F1622" s="273">
        <f t="shared" si="251"/>
        <v>4</v>
      </c>
      <c r="H1622" s="273">
        <f t="shared" si="252"/>
        <v>1440</v>
      </c>
      <c r="J1622" s="287">
        <f t="shared" si="253"/>
        <v>13.365415489094122</v>
      </c>
      <c r="L1622" s="287">
        <f t="shared" si="254"/>
        <v>74.755814607258344</v>
      </c>
      <c r="M1622" s="344">
        <f t="shared" si="255"/>
        <v>-30.237935392741747</v>
      </c>
      <c r="N1622" s="344">
        <f t="shared" si="258"/>
        <v>13.365415489094122</v>
      </c>
      <c r="Q1622" s="323">
        <f t="shared" si="256"/>
        <v>1589.7620646072583</v>
      </c>
      <c r="R1622" s="287">
        <f t="shared" si="257"/>
        <v>13.365415489094122</v>
      </c>
      <c r="T1622" s="293"/>
    </row>
    <row r="1623" spans="1:20" x14ac:dyDescent="0.25">
      <c r="A1623" s="273">
        <v>1606</v>
      </c>
      <c r="B1623" s="323">
        <f t="shared" si="259"/>
        <v>1695.7558146072583</v>
      </c>
      <c r="D1623" s="287">
        <f t="shared" si="250"/>
        <v>1590.6966479405917</v>
      </c>
      <c r="F1623" s="273">
        <f t="shared" si="251"/>
        <v>4</v>
      </c>
      <c r="H1623" s="273">
        <f t="shared" si="252"/>
        <v>1440</v>
      </c>
      <c r="J1623" s="287">
        <f t="shared" si="253"/>
        <v>12.492846688766846</v>
      </c>
      <c r="L1623" s="287">
        <f t="shared" si="254"/>
        <v>75.755814607258344</v>
      </c>
      <c r="M1623" s="344">
        <f t="shared" si="255"/>
        <v>-29.303352059408326</v>
      </c>
      <c r="N1623" s="344">
        <f t="shared" si="258"/>
        <v>12.492846688766846</v>
      </c>
      <c r="Q1623" s="323">
        <f t="shared" si="256"/>
        <v>1590.6966479405917</v>
      </c>
      <c r="R1623" s="287">
        <f t="shared" si="257"/>
        <v>12.492846688766846</v>
      </c>
      <c r="T1623" s="293"/>
    </row>
    <row r="1624" spans="1:20" x14ac:dyDescent="0.25">
      <c r="A1624" s="273">
        <v>1607</v>
      </c>
      <c r="B1624" s="323">
        <f t="shared" si="259"/>
        <v>1696.7558146072583</v>
      </c>
      <c r="D1624" s="287">
        <f t="shared" si="250"/>
        <v>1591.6312312739251</v>
      </c>
      <c r="F1624" s="273">
        <f t="shared" si="251"/>
        <v>4</v>
      </c>
      <c r="H1624" s="273">
        <f t="shared" si="252"/>
        <v>1440</v>
      </c>
      <c r="J1624" s="287">
        <f t="shared" si="253"/>
        <v>11.61647244631725</v>
      </c>
      <c r="L1624" s="287">
        <f t="shared" si="254"/>
        <v>76.755814607258344</v>
      </c>
      <c r="M1624" s="344">
        <f t="shared" si="255"/>
        <v>-28.368768726074904</v>
      </c>
      <c r="N1624" s="344">
        <f t="shared" si="258"/>
        <v>11.61647244631725</v>
      </c>
      <c r="Q1624" s="323">
        <f t="shared" si="256"/>
        <v>1591.6312312739251</v>
      </c>
      <c r="R1624" s="287">
        <f t="shared" si="257"/>
        <v>11.61647244631725</v>
      </c>
      <c r="T1624" s="293"/>
    </row>
    <row r="1625" spans="1:20" x14ac:dyDescent="0.25">
      <c r="A1625" s="273">
        <v>1608</v>
      </c>
      <c r="B1625" s="323">
        <f t="shared" si="259"/>
        <v>1697.7558146072583</v>
      </c>
      <c r="D1625" s="287">
        <f t="shared" si="250"/>
        <v>1592.5658146072583</v>
      </c>
      <c r="F1625" s="273">
        <f t="shared" si="251"/>
        <v>4</v>
      </c>
      <c r="H1625" s="273">
        <f t="shared" si="252"/>
        <v>1440</v>
      </c>
      <c r="J1625" s="287">
        <f t="shared" si="253"/>
        <v>10.736559713829028</v>
      </c>
      <c r="L1625" s="287">
        <f t="shared" si="254"/>
        <v>77.755814607258344</v>
      </c>
      <c r="M1625" s="344">
        <f t="shared" si="255"/>
        <v>-27.434185392741711</v>
      </c>
      <c r="N1625" s="344">
        <f t="shared" si="258"/>
        <v>10.736559713829028</v>
      </c>
      <c r="Q1625" s="323">
        <f t="shared" si="256"/>
        <v>1592.5658146072583</v>
      </c>
      <c r="R1625" s="287">
        <f t="shared" si="257"/>
        <v>10.736559713829028</v>
      </c>
      <c r="T1625" s="293"/>
    </row>
    <row r="1626" spans="1:20" x14ac:dyDescent="0.25">
      <c r="A1626" s="273">
        <v>1609</v>
      </c>
      <c r="B1626" s="323">
        <f t="shared" si="259"/>
        <v>1698.7558146072583</v>
      </c>
      <c r="D1626" s="287">
        <f t="shared" si="250"/>
        <v>1593.5003979405917</v>
      </c>
      <c r="F1626" s="273">
        <f t="shared" si="251"/>
        <v>4</v>
      </c>
      <c r="H1626" s="273">
        <f t="shared" si="252"/>
        <v>1440</v>
      </c>
      <c r="J1626" s="287">
        <f t="shared" si="253"/>
        <v>9.8533765212447655</v>
      </c>
      <c r="L1626" s="287">
        <f t="shared" si="254"/>
        <v>78.755814607258344</v>
      </c>
      <c r="M1626" s="344">
        <f t="shared" si="255"/>
        <v>-26.499602059408289</v>
      </c>
      <c r="N1626" s="344">
        <f t="shared" si="258"/>
        <v>9.8533765212447655</v>
      </c>
      <c r="Q1626" s="323">
        <f t="shared" si="256"/>
        <v>1593.5003979405917</v>
      </c>
      <c r="R1626" s="287">
        <f t="shared" si="257"/>
        <v>9.8533765212447655</v>
      </c>
      <c r="T1626" s="293"/>
    </row>
    <row r="1627" spans="1:20" x14ac:dyDescent="0.25">
      <c r="A1627" s="273">
        <v>1610</v>
      </c>
      <c r="B1627" s="323">
        <f t="shared" si="259"/>
        <v>1699.7558146072583</v>
      </c>
      <c r="D1627" s="287">
        <f t="shared" si="250"/>
        <v>1594.4349812739249</v>
      </c>
      <c r="F1627" s="273">
        <f t="shared" si="251"/>
        <v>4</v>
      </c>
      <c r="H1627" s="273">
        <f t="shared" si="252"/>
        <v>1440</v>
      </c>
      <c r="J1627" s="287">
        <f t="shared" si="253"/>
        <v>8.9671918947203295</v>
      </c>
      <c r="L1627" s="287">
        <f t="shared" si="254"/>
        <v>79.755814607258344</v>
      </c>
      <c r="M1627" s="344">
        <f t="shared" si="255"/>
        <v>-25.565018726075095</v>
      </c>
      <c r="N1627" s="344">
        <f t="shared" si="258"/>
        <v>8.9671918947203295</v>
      </c>
      <c r="Q1627" s="323">
        <f t="shared" si="256"/>
        <v>1594.4349812739249</v>
      </c>
      <c r="R1627" s="287">
        <f t="shared" si="257"/>
        <v>8.9671918947203295</v>
      </c>
      <c r="T1627" s="293"/>
    </row>
    <row r="1628" spans="1:20" x14ac:dyDescent="0.25">
      <c r="A1628" s="273">
        <v>1611</v>
      </c>
      <c r="B1628" s="323">
        <f t="shared" si="259"/>
        <v>1700.7558146072583</v>
      </c>
      <c r="D1628" s="287">
        <f t="shared" si="250"/>
        <v>1595.3695646072583</v>
      </c>
      <c r="F1628" s="273">
        <f t="shared" si="251"/>
        <v>4</v>
      </c>
      <c r="H1628" s="273">
        <f t="shared" si="252"/>
        <v>1440</v>
      </c>
      <c r="J1628" s="287">
        <f t="shared" si="253"/>
        <v>8.0782757746776248</v>
      </c>
      <c r="L1628" s="287">
        <f t="shared" si="254"/>
        <v>80.755814607258344</v>
      </c>
      <c r="M1628" s="344">
        <f t="shared" si="255"/>
        <v>-24.630435392741674</v>
      </c>
      <c r="N1628" s="344">
        <f t="shared" si="258"/>
        <v>8.0782757746776248</v>
      </c>
      <c r="Q1628" s="323">
        <f t="shared" si="256"/>
        <v>1595.3695646072583</v>
      </c>
      <c r="R1628" s="287">
        <f t="shared" si="257"/>
        <v>8.0782757746776248</v>
      </c>
      <c r="T1628" s="293"/>
    </row>
    <row r="1629" spans="1:20" x14ac:dyDescent="0.25">
      <c r="A1629" s="273">
        <v>1612</v>
      </c>
      <c r="B1629" s="323">
        <f t="shared" si="259"/>
        <v>1701.7558146072583</v>
      </c>
      <c r="D1629" s="287">
        <f t="shared" si="250"/>
        <v>1596.3041479405917</v>
      </c>
      <c r="F1629" s="273">
        <f t="shared" si="251"/>
        <v>4</v>
      </c>
      <c r="H1629" s="273">
        <f t="shared" si="252"/>
        <v>1440</v>
      </c>
      <c r="J1629" s="287">
        <f t="shared" si="253"/>
        <v>7.1868989335777549</v>
      </c>
      <c r="L1629" s="287">
        <f t="shared" si="254"/>
        <v>81.755814607258344</v>
      </c>
      <c r="M1629" s="344">
        <f t="shared" si="255"/>
        <v>-23.695852059408253</v>
      </c>
      <c r="N1629" s="344">
        <f t="shared" si="258"/>
        <v>7.1868989335777549</v>
      </c>
      <c r="Q1629" s="323">
        <f t="shared" si="256"/>
        <v>1596.3041479405917</v>
      </c>
      <c r="R1629" s="287">
        <f t="shared" si="257"/>
        <v>7.1868989335777549</v>
      </c>
      <c r="T1629" s="293"/>
    </row>
    <row r="1630" spans="1:20" x14ac:dyDescent="0.25">
      <c r="A1630" s="273">
        <v>1613</v>
      </c>
      <c r="B1630" s="323">
        <f t="shared" si="259"/>
        <v>1702.7558146072583</v>
      </c>
      <c r="D1630" s="287">
        <f t="shared" si="250"/>
        <v>1597.2387312739249</v>
      </c>
      <c r="F1630" s="273">
        <f t="shared" si="251"/>
        <v>4</v>
      </c>
      <c r="H1630" s="273">
        <f t="shared" si="252"/>
        <v>1440</v>
      </c>
      <c r="J1630" s="287">
        <f t="shared" si="253"/>
        <v>6.2933328934418471</v>
      </c>
      <c r="L1630" s="287">
        <f t="shared" si="254"/>
        <v>82.755814607258344</v>
      </c>
      <c r="M1630" s="344">
        <f t="shared" si="255"/>
        <v>-22.761268726075059</v>
      </c>
      <c r="N1630" s="344">
        <f t="shared" si="258"/>
        <v>6.2933328934418471</v>
      </c>
      <c r="Q1630" s="323">
        <f t="shared" si="256"/>
        <v>1597.2387312739249</v>
      </c>
      <c r="R1630" s="287">
        <f t="shared" si="257"/>
        <v>6.2933328934418471</v>
      </c>
    </row>
    <row r="1631" spans="1:20" x14ac:dyDescent="0.25">
      <c r="A1631" s="273">
        <v>1614</v>
      </c>
      <c r="B1631" s="323">
        <f t="shared" si="259"/>
        <v>1703.7558146072583</v>
      </c>
      <c r="D1631" s="287">
        <f t="shared" si="250"/>
        <v>1598.1733146072584</v>
      </c>
      <c r="F1631" s="273">
        <f t="shared" si="251"/>
        <v>4</v>
      </c>
      <c r="H1631" s="273">
        <f t="shared" si="252"/>
        <v>1440</v>
      </c>
      <c r="J1631" s="287">
        <f t="shared" si="253"/>
        <v>5.3978498431417119</v>
      </c>
      <c r="L1631" s="287">
        <f t="shared" si="254"/>
        <v>83.755814607258344</v>
      </c>
      <c r="M1631" s="344">
        <f t="shared" si="255"/>
        <v>-21.826685392741638</v>
      </c>
      <c r="N1631" s="344">
        <f t="shared" si="258"/>
        <v>5.3978498431417119</v>
      </c>
      <c r="Q1631" s="323">
        <f t="shared" si="256"/>
        <v>1598.1733146072584</v>
      </c>
      <c r="R1631" s="287">
        <f t="shared" si="257"/>
        <v>5.3978498431417119</v>
      </c>
    </row>
    <row r="1632" spans="1:20" x14ac:dyDescent="0.25">
      <c r="A1632" s="273">
        <v>1615</v>
      </c>
      <c r="B1632" s="323">
        <f t="shared" si="259"/>
        <v>1704.7558146072583</v>
      </c>
      <c r="D1632" s="287">
        <f t="shared" si="250"/>
        <v>1599.1078979405918</v>
      </c>
      <c r="F1632" s="273">
        <f t="shared" si="251"/>
        <v>4</v>
      </c>
      <c r="H1632" s="273">
        <f t="shared" si="252"/>
        <v>1440</v>
      </c>
      <c r="J1632" s="287">
        <f t="shared" si="253"/>
        <v>4.5007225554890287</v>
      </c>
      <c r="L1632" s="287">
        <f t="shared" si="254"/>
        <v>84.755814607258344</v>
      </c>
      <c r="M1632" s="344">
        <f t="shared" si="255"/>
        <v>-20.892102059408217</v>
      </c>
      <c r="N1632" s="344">
        <f t="shared" si="258"/>
        <v>4.5007225554890287</v>
      </c>
      <c r="Q1632" s="323">
        <f t="shared" si="256"/>
        <v>1599.1078979405918</v>
      </c>
      <c r="R1632" s="287">
        <f t="shared" si="257"/>
        <v>4.5007225554890287</v>
      </c>
    </row>
    <row r="1633" spans="1:18" x14ac:dyDescent="0.25">
      <c r="A1633" s="273">
        <v>1616</v>
      </c>
      <c r="B1633" s="323">
        <f t="shared" si="259"/>
        <v>1705.7558146072583</v>
      </c>
      <c r="D1633" s="287">
        <f t="shared" si="250"/>
        <v>1600.042481273925</v>
      </c>
      <c r="F1633" s="273">
        <f t="shared" si="251"/>
        <v>4</v>
      </c>
      <c r="H1633" s="273">
        <f t="shared" si="252"/>
        <v>1440</v>
      </c>
      <c r="J1633" s="287">
        <f t="shared" si="253"/>
        <v>3.6022243041466466</v>
      </c>
      <c r="L1633" s="287">
        <f t="shared" si="254"/>
        <v>85.755814607258344</v>
      </c>
      <c r="M1633" s="344">
        <f t="shared" si="255"/>
        <v>-19.957518726075023</v>
      </c>
      <c r="N1633" s="344">
        <f t="shared" si="258"/>
        <v>3.6022243041466466</v>
      </c>
      <c r="Q1633" s="323">
        <f t="shared" si="256"/>
        <v>1600.042481273925</v>
      </c>
      <c r="R1633" s="287">
        <f t="shared" si="257"/>
        <v>3.6022243041466466</v>
      </c>
    </row>
    <row r="1634" spans="1:18" x14ac:dyDescent="0.25">
      <c r="A1634" s="273">
        <v>1617</v>
      </c>
      <c r="B1634" s="323">
        <f t="shared" si="259"/>
        <v>1706.7558146072583</v>
      </c>
      <c r="D1634" s="287">
        <f t="shared" si="250"/>
        <v>1600.9770646072584</v>
      </c>
      <c r="F1634" s="273">
        <f t="shared" si="251"/>
        <v>4</v>
      </c>
      <c r="H1634" s="273">
        <f t="shared" si="252"/>
        <v>1440</v>
      </c>
      <c r="J1634" s="287">
        <f t="shared" si="253"/>
        <v>2.7026287803856919</v>
      </c>
      <c r="L1634" s="287">
        <f t="shared" si="254"/>
        <v>86.755814607258344</v>
      </c>
      <c r="M1634" s="344">
        <f t="shared" si="255"/>
        <v>-19.022935392741601</v>
      </c>
      <c r="N1634" s="344">
        <f t="shared" si="258"/>
        <v>2.7026287803856919</v>
      </c>
      <c r="Q1634" s="323">
        <f t="shared" si="256"/>
        <v>1600.9770646072584</v>
      </c>
      <c r="R1634" s="287">
        <f t="shared" si="257"/>
        <v>2.7026287803856919</v>
      </c>
    </row>
    <row r="1635" spans="1:18" x14ac:dyDescent="0.25">
      <c r="A1635" s="273">
        <v>1618</v>
      </c>
      <c r="B1635" s="323">
        <f t="shared" si="259"/>
        <v>1707.7558146072583</v>
      </c>
      <c r="D1635" s="287">
        <f t="shared" si="250"/>
        <v>1601.9116479405916</v>
      </c>
      <c r="F1635" s="273">
        <f t="shared" si="251"/>
        <v>4</v>
      </c>
      <c r="H1635" s="273">
        <f t="shared" si="252"/>
        <v>1440</v>
      </c>
      <c r="J1635" s="287">
        <f t="shared" si="253"/>
        <v>1.802210009717095</v>
      </c>
      <c r="L1635" s="287">
        <f t="shared" si="254"/>
        <v>87.755814607258344</v>
      </c>
      <c r="M1635" s="344">
        <f t="shared" si="255"/>
        <v>-18.088352059408408</v>
      </c>
      <c r="N1635" s="344">
        <f t="shared" si="258"/>
        <v>1.802210009717095</v>
      </c>
      <c r="Q1635" s="323">
        <f t="shared" si="256"/>
        <v>1601.9116479405916</v>
      </c>
      <c r="R1635" s="287">
        <f t="shared" si="257"/>
        <v>1.802210009717095</v>
      </c>
    </row>
    <row r="1636" spans="1:18" x14ac:dyDescent="0.25">
      <c r="A1636" s="273">
        <v>1619</v>
      </c>
      <c r="B1636" s="323">
        <f t="shared" si="259"/>
        <v>1708.7558146072583</v>
      </c>
      <c r="D1636" s="287">
        <f t="shared" si="250"/>
        <v>1602.846231273925</v>
      </c>
      <c r="F1636" s="273">
        <f t="shared" si="251"/>
        <v>4</v>
      </c>
      <c r="H1636" s="273">
        <f t="shared" si="252"/>
        <v>1440</v>
      </c>
      <c r="J1636" s="287">
        <f t="shared" si="253"/>
        <v>0.90124226842132149</v>
      </c>
      <c r="L1636" s="287">
        <f t="shared" si="254"/>
        <v>88.755814607258344</v>
      </c>
      <c r="M1636" s="344">
        <f t="shared" si="255"/>
        <v>-17.153768726074986</v>
      </c>
      <c r="N1636" s="344">
        <f t="shared" si="258"/>
        <v>0.90124226842132149</v>
      </c>
      <c r="Q1636" s="323">
        <f t="shared" si="256"/>
        <v>1602.846231273925</v>
      </c>
      <c r="R1636" s="287">
        <f t="shared" si="257"/>
        <v>0.90124226842132149</v>
      </c>
    </row>
    <row r="1637" spans="1:18" x14ac:dyDescent="0.25">
      <c r="A1637" s="273">
        <v>1620</v>
      </c>
      <c r="B1637" s="323">
        <f t="shared" si="259"/>
        <v>1709.7558146072583</v>
      </c>
      <c r="D1637" s="287">
        <f t="shared" si="250"/>
        <v>1603.7808146072584</v>
      </c>
      <c r="F1637" s="273">
        <f t="shared" si="251"/>
        <v>4</v>
      </c>
      <c r="H1637" s="273">
        <f t="shared" si="252"/>
        <v>1440</v>
      </c>
      <c r="J1637" s="287">
        <f t="shared" si="253"/>
        <v>5.6939999590333029E-14</v>
      </c>
      <c r="L1637" s="287">
        <f t="shared" si="254"/>
        <v>89.755814607258344</v>
      </c>
      <c r="M1637" s="344">
        <f t="shared" si="255"/>
        <v>-16.219185392741565</v>
      </c>
      <c r="N1637" s="344">
        <f t="shared" si="258"/>
        <v>5.6939999590333029E-14</v>
      </c>
      <c r="Q1637" s="323">
        <f t="shared" si="256"/>
        <v>1603.7808146072584</v>
      </c>
      <c r="R1637" s="287">
        <f t="shared" si="257"/>
        <v>5.6939999590333029E-14</v>
      </c>
    </row>
    <row r="1638" spans="1:18" x14ac:dyDescent="0.25">
      <c r="A1638" s="273">
        <v>1621</v>
      </c>
      <c r="B1638" s="323">
        <f t="shared" si="259"/>
        <v>1710.7558146072583</v>
      </c>
      <c r="D1638" s="287">
        <f t="shared" si="250"/>
        <v>1604.7153979405916</v>
      </c>
      <c r="F1638" s="273">
        <f t="shared" si="251"/>
        <v>4</v>
      </c>
      <c r="H1638" s="273">
        <f t="shared" si="252"/>
        <v>1440</v>
      </c>
      <c r="J1638" s="287">
        <f t="shared" si="253"/>
        <v>-0.90124226842120769</v>
      </c>
      <c r="L1638" s="287">
        <f t="shared" si="254"/>
        <v>90.755814607258344</v>
      </c>
      <c r="M1638" s="344">
        <f t="shared" si="255"/>
        <v>-15.284602059408371</v>
      </c>
      <c r="N1638" s="344">
        <f t="shared" si="258"/>
        <v>-0.90124226842120769</v>
      </c>
      <c r="Q1638" s="323">
        <f t="shared" si="256"/>
        <v>1604.7153979405916</v>
      </c>
      <c r="R1638" s="287">
        <f t="shared" si="257"/>
        <v>-0.90124226842120769</v>
      </c>
    </row>
    <row r="1639" spans="1:18" x14ac:dyDescent="0.25">
      <c r="A1639" s="273">
        <v>1622</v>
      </c>
      <c r="B1639" s="323">
        <f t="shared" si="259"/>
        <v>1711.7558146072583</v>
      </c>
      <c r="D1639" s="287">
        <f t="shared" si="250"/>
        <v>1605.6499812739251</v>
      </c>
      <c r="F1639" s="273">
        <f t="shared" si="251"/>
        <v>4</v>
      </c>
      <c r="H1639" s="273">
        <f t="shared" si="252"/>
        <v>1440</v>
      </c>
      <c r="J1639" s="287">
        <f t="shared" si="253"/>
        <v>-1.8022100097171645</v>
      </c>
      <c r="L1639" s="287">
        <f t="shared" si="254"/>
        <v>91.755814607258344</v>
      </c>
      <c r="M1639" s="344">
        <f t="shared" si="255"/>
        <v>-14.35001872607495</v>
      </c>
      <c r="N1639" s="344">
        <f t="shared" si="258"/>
        <v>-1.8022100097171645</v>
      </c>
      <c r="Q1639" s="323">
        <f t="shared" si="256"/>
        <v>1605.6499812739251</v>
      </c>
      <c r="R1639" s="287">
        <f t="shared" si="257"/>
        <v>-1.8022100097171645</v>
      </c>
    </row>
    <row r="1640" spans="1:18" x14ac:dyDescent="0.25">
      <c r="A1640" s="273">
        <v>1623</v>
      </c>
      <c r="B1640" s="323">
        <f t="shared" si="259"/>
        <v>1712.7558146072583</v>
      </c>
      <c r="D1640" s="287">
        <f t="shared" si="250"/>
        <v>1606.5845646072582</v>
      </c>
      <c r="F1640" s="273">
        <f t="shared" si="251"/>
        <v>4</v>
      </c>
      <c r="H1640" s="273">
        <f t="shared" si="252"/>
        <v>1440</v>
      </c>
      <c r="J1640" s="287">
        <f t="shared" si="253"/>
        <v>-2.7026287803855777</v>
      </c>
      <c r="L1640" s="287">
        <f t="shared" si="254"/>
        <v>92.755814607258344</v>
      </c>
      <c r="M1640" s="344">
        <f t="shared" si="255"/>
        <v>-13.415435392741756</v>
      </c>
      <c r="N1640" s="344">
        <f t="shared" si="258"/>
        <v>-2.7026287803855777</v>
      </c>
      <c r="Q1640" s="323">
        <f t="shared" si="256"/>
        <v>1606.5845646072582</v>
      </c>
      <c r="R1640" s="287">
        <f t="shared" si="257"/>
        <v>-2.7026287803855777</v>
      </c>
    </row>
    <row r="1641" spans="1:18" x14ac:dyDescent="0.25">
      <c r="A1641" s="273">
        <v>1624</v>
      </c>
      <c r="B1641" s="323">
        <f t="shared" si="259"/>
        <v>1713.7558146072583</v>
      </c>
      <c r="D1641" s="287">
        <f t="shared" si="250"/>
        <v>1607.5191479405917</v>
      </c>
      <c r="F1641" s="273">
        <f t="shared" si="251"/>
        <v>4</v>
      </c>
      <c r="H1641" s="273">
        <f t="shared" si="252"/>
        <v>1440</v>
      </c>
      <c r="J1641" s="287">
        <f t="shared" si="253"/>
        <v>-3.6022243041465334</v>
      </c>
      <c r="L1641" s="287">
        <f t="shared" si="254"/>
        <v>93.755814607258344</v>
      </c>
      <c r="M1641" s="344">
        <f t="shared" si="255"/>
        <v>-12.480852059408335</v>
      </c>
      <c r="N1641" s="344">
        <f t="shared" si="258"/>
        <v>-3.6022243041465334</v>
      </c>
      <c r="Q1641" s="323">
        <f t="shared" si="256"/>
        <v>1607.5191479405917</v>
      </c>
      <c r="R1641" s="287">
        <f t="shared" si="257"/>
        <v>-3.6022243041465334</v>
      </c>
    </row>
    <row r="1642" spans="1:18" x14ac:dyDescent="0.25">
      <c r="A1642" s="273">
        <v>1625</v>
      </c>
      <c r="B1642" s="323">
        <f t="shared" si="259"/>
        <v>1714.7558146072583</v>
      </c>
      <c r="D1642" s="287">
        <f t="shared" si="250"/>
        <v>1608.4537312739251</v>
      </c>
      <c r="F1642" s="273">
        <f t="shared" si="251"/>
        <v>4</v>
      </c>
      <c r="H1642" s="273">
        <f t="shared" si="252"/>
        <v>1440</v>
      </c>
      <c r="J1642" s="287">
        <f t="shared" si="253"/>
        <v>-4.5007225554890979</v>
      </c>
      <c r="L1642" s="287">
        <f t="shared" si="254"/>
        <v>94.755814607258344</v>
      </c>
      <c r="M1642" s="344">
        <f t="shared" si="255"/>
        <v>-11.546268726074914</v>
      </c>
      <c r="N1642" s="344">
        <f t="shared" si="258"/>
        <v>-4.5007225554890979</v>
      </c>
      <c r="Q1642" s="323">
        <f t="shared" si="256"/>
        <v>1608.4537312739251</v>
      </c>
      <c r="R1642" s="287">
        <f t="shared" si="257"/>
        <v>-4.5007225554890979</v>
      </c>
    </row>
    <row r="1643" spans="1:18" x14ac:dyDescent="0.25">
      <c r="A1643" s="273">
        <v>1626</v>
      </c>
      <c r="B1643" s="323">
        <f t="shared" si="259"/>
        <v>1715.7558146072583</v>
      </c>
      <c r="D1643" s="287">
        <f t="shared" si="250"/>
        <v>1609.3883146072583</v>
      </c>
      <c r="F1643" s="273">
        <f t="shared" si="251"/>
        <v>4</v>
      </c>
      <c r="H1643" s="273">
        <f t="shared" si="252"/>
        <v>1440</v>
      </c>
      <c r="J1643" s="287">
        <f t="shared" si="253"/>
        <v>-5.3978498431415991</v>
      </c>
      <c r="L1643" s="287">
        <f t="shared" si="254"/>
        <v>95.755814607258344</v>
      </c>
      <c r="M1643" s="344">
        <f t="shared" si="255"/>
        <v>-10.61168539274172</v>
      </c>
      <c r="N1643" s="344">
        <f t="shared" si="258"/>
        <v>-5.3978498431415991</v>
      </c>
      <c r="Q1643" s="323">
        <f t="shared" si="256"/>
        <v>1609.3883146072583</v>
      </c>
      <c r="R1643" s="287">
        <f t="shared" si="257"/>
        <v>-5.3978498431415991</v>
      </c>
    </row>
    <row r="1644" spans="1:18" x14ac:dyDescent="0.25">
      <c r="A1644" s="273">
        <v>1627</v>
      </c>
      <c r="B1644" s="323">
        <f t="shared" si="259"/>
        <v>1716.7558146072583</v>
      </c>
      <c r="D1644" s="287">
        <f t="shared" si="250"/>
        <v>1610.3228979405917</v>
      </c>
      <c r="F1644" s="273">
        <f t="shared" si="251"/>
        <v>4</v>
      </c>
      <c r="H1644" s="273">
        <f t="shared" si="252"/>
        <v>1440</v>
      </c>
      <c r="J1644" s="287">
        <f t="shared" si="253"/>
        <v>-6.2933328934417343</v>
      </c>
      <c r="L1644" s="287">
        <f t="shared" si="254"/>
        <v>96.755814607258344</v>
      </c>
      <c r="M1644" s="344">
        <f t="shared" si="255"/>
        <v>-9.6771020594082984</v>
      </c>
      <c r="N1644" s="344">
        <f t="shared" si="258"/>
        <v>-6.2933328934417343</v>
      </c>
      <c r="Q1644" s="323">
        <f t="shared" si="256"/>
        <v>1610.3228979405917</v>
      </c>
      <c r="R1644" s="287">
        <f t="shared" si="257"/>
        <v>-6.2933328934417343</v>
      </c>
    </row>
    <row r="1645" spans="1:18" x14ac:dyDescent="0.25">
      <c r="A1645" s="273">
        <v>1628</v>
      </c>
      <c r="B1645" s="323">
        <f t="shared" si="259"/>
        <v>1717.7558146072583</v>
      </c>
      <c r="D1645" s="287">
        <f t="shared" si="250"/>
        <v>1611.2574812739249</v>
      </c>
      <c r="F1645" s="273">
        <f t="shared" si="251"/>
        <v>4</v>
      </c>
      <c r="H1645" s="273">
        <f t="shared" si="252"/>
        <v>1440</v>
      </c>
      <c r="J1645" s="287">
        <f t="shared" si="253"/>
        <v>-7.1868989335778233</v>
      </c>
      <c r="L1645" s="287">
        <f t="shared" si="254"/>
        <v>97.755814607258344</v>
      </c>
      <c r="M1645" s="344">
        <f t="shared" si="255"/>
        <v>-8.7425187260751045</v>
      </c>
      <c r="N1645" s="344">
        <f t="shared" si="258"/>
        <v>-7.1868989335778233</v>
      </c>
      <c r="Q1645" s="323">
        <f t="shared" si="256"/>
        <v>1611.2574812739249</v>
      </c>
      <c r="R1645" s="287">
        <f t="shared" si="257"/>
        <v>-7.1868989335778233</v>
      </c>
    </row>
    <row r="1646" spans="1:18" x14ac:dyDescent="0.25">
      <c r="A1646" s="273">
        <v>1629</v>
      </c>
      <c r="B1646" s="323">
        <f t="shared" si="259"/>
        <v>1718.7558146072583</v>
      </c>
      <c r="D1646" s="287">
        <f t="shared" si="250"/>
        <v>1612.1920646072583</v>
      </c>
      <c r="F1646" s="273">
        <f t="shared" si="251"/>
        <v>4</v>
      </c>
      <c r="H1646" s="273">
        <f t="shared" si="252"/>
        <v>1440</v>
      </c>
      <c r="J1646" s="287">
        <f t="shared" si="253"/>
        <v>-8.0782757746775111</v>
      </c>
      <c r="L1646" s="287">
        <f t="shared" si="254"/>
        <v>98.755814607258344</v>
      </c>
      <c r="M1646" s="344">
        <f t="shared" si="255"/>
        <v>-7.8079353927416832</v>
      </c>
      <c r="N1646" s="344">
        <f t="shared" si="258"/>
        <v>-8.0782757746775111</v>
      </c>
      <c r="Q1646" s="323">
        <f t="shared" si="256"/>
        <v>1612.1920646072583</v>
      </c>
      <c r="R1646" s="287">
        <f t="shared" si="257"/>
        <v>-8.0782757746775111</v>
      </c>
    </row>
    <row r="1647" spans="1:18" x14ac:dyDescent="0.25">
      <c r="A1647" s="273">
        <v>1630</v>
      </c>
      <c r="B1647" s="323">
        <f t="shared" si="259"/>
        <v>1719.7558146072583</v>
      </c>
      <c r="D1647" s="287">
        <f t="shared" si="250"/>
        <v>1613.1266479405917</v>
      </c>
      <c r="F1647" s="273">
        <f t="shared" si="251"/>
        <v>4</v>
      </c>
      <c r="H1647" s="273">
        <f t="shared" si="252"/>
        <v>1440</v>
      </c>
      <c r="J1647" s="287">
        <f t="shared" si="253"/>
        <v>-8.9671918947202158</v>
      </c>
      <c r="L1647" s="287">
        <f t="shared" si="254"/>
        <v>99.755814607258344</v>
      </c>
      <c r="M1647" s="344">
        <f t="shared" si="255"/>
        <v>-6.873352059408262</v>
      </c>
      <c r="N1647" s="344">
        <f t="shared" si="258"/>
        <v>-8.9671918947202158</v>
      </c>
      <c r="Q1647" s="323">
        <f t="shared" si="256"/>
        <v>1613.1266479405917</v>
      </c>
      <c r="R1647" s="287">
        <f t="shared" si="257"/>
        <v>-8.9671918947202158</v>
      </c>
    </row>
    <row r="1648" spans="1:18" x14ac:dyDescent="0.25">
      <c r="A1648" s="273">
        <v>1631</v>
      </c>
      <c r="B1648" s="323">
        <f t="shared" si="259"/>
        <v>1720.7558146072583</v>
      </c>
      <c r="D1648" s="287">
        <f t="shared" si="250"/>
        <v>1614.0612312739249</v>
      </c>
      <c r="F1648" s="273">
        <f t="shared" si="251"/>
        <v>4</v>
      </c>
      <c r="H1648" s="273">
        <f t="shared" si="252"/>
        <v>1440</v>
      </c>
      <c r="J1648" s="287">
        <f t="shared" si="253"/>
        <v>-9.853376521244833</v>
      </c>
      <c r="L1648" s="287">
        <f t="shared" si="254"/>
        <v>100.75581460725834</v>
      </c>
      <c r="M1648" s="344">
        <f t="shared" si="255"/>
        <v>-5.9387687260750681</v>
      </c>
      <c r="N1648" s="344">
        <f t="shared" si="258"/>
        <v>-9.853376521244833</v>
      </c>
      <c r="Q1648" s="323">
        <f t="shared" si="256"/>
        <v>1614.0612312739249</v>
      </c>
      <c r="R1648" s="287">
        <f t="shared" si="257"/>
        <v>-9.853376521244833</v>
      </c>
    </row>
    <row r="1649" spans="1:18" x14ac:dyDescent="0.25">
      <c r="A1649" s="273">
        <v>1632</v>
      </c>
      <c r="B1649" s="323">
        <f t="shared" si="259"/>
        <v>1721.7558146072583</v>
      </c>
      <c r="D1649" s="287">
        <f t="shared" si="250"/>
        <v>1614.9958146072584</v>
      </c>
      <c r="F1649" s="273">
        <f t="shared" si="251"/>
        <v>4</v>
      </c>
      <c r="H1649" s="273">
        <f t="shared" si="252"/>
        <v>1440</v>
      </c>
      <c r="J1649" s="287">
        <f t="shared" si="253"/>
        <v>-10.736559713829095</v>
      </c>
      <c r="L1649" s="287">
        <f t="shared" si="254"/>
        <v>101.75581460725834</v>
      </c>
      <c r="M1649" s="344">
        <f t="shared" si="255"/>
        <v>-5.0041853927416469</v>
      </c>
      <c r="N1649" s="344">
        <f t="shared" si="258"/>
        <v>-10.736559713829095</v>
      </c>
      <c r="Q1649" s="323">
        <f t="shared" si="256"/>
        <v>1614.9958146072584</v>
      </c>
      <c r="R1649" s="287">
        <f t="shared" si="257"/>
        <v>-10.736559713829095</v>
      </c>
    </row>
    <row r="1650" spans="1:18" x14ac:dyDescent="0.25">
      <c r="A1650" s="273">
        <v>1633</v>
      </c>
      <c r="B1650" s="323">
        <f t="shared" si="259"/>
        <v>1722.7558146072583</v>
      </c>
      <c r="D1650" s="287">
        <f t="shared" si="250"/>
        <v>1615.9303979405918</v>
      </c>
      <c r="F1650" s="273">
        <f t="shared" si="251"/>
        <v>4</v>
      </c>
      <c r="H1650" s="273">
        <f t="shared" si="252"/>
        <v>1440</v>
      </c>
      <c r="J1650" s="287">
        <f t="shared" si="253"/>
        <v>-11.616472446317138</v>
      </c>
      <c r="L1650" s="287">
        <f t="shared" si="254"/>
        <v>102.75581460725834</v>
      </c>
      <c r="M1650" s="344">
        <f t="shared" si="255"/>
        <v>-4.0696020594082256</v>
      </c>
      <c r="N1650" s="344">
        <f t="shared" si="258"/>
        <v>-11.616472446317138</v>
      </c>
      <c r="Q1650" s="323">
        <f t="shared" si="256"/>
        <v>1615.9303979405918</v>
      </c>
      <c r="R1650" s="287">
        <f t="shared" si="257"/>
        <v>-11.616472446317138</v>
      </c>
    </row>
    <row r="1651" spans="1:18" x14ac:dyDescent="0.25">
      <c r="A1651" s="273">
        <v>1634</v>
      </c>
      <c r="B1651" s="323">
        <f t="shared" si="259"/>
        <v>1723.7558146072583</v>
      </c>
      <c r="D1651" s="287">
        <f t="shared" si="250"/>
        <v>1616.864981273925</v>
      </c>
      <c r="F1651" s="273">
        <f t="shared" si="251"/>
        <v>4</v>
      </c>
      <c r="H1651" s="273">
        <f t="shared" si="252"/>
        <v>1440</v>
      </c>
      <c r="J1651" s="287">
        <f t="shared" si="253"/>
        <v>-12.492846688766736</v>
      </c>
      <c r="L1651" s="287">
        <f t="shared" si="254"/>
        <v>103.75581460725834</v>
      </c>
      <c r="M1651" s="344">
        <f t="shared" si="255"/>
        <v>-3.1350187260750317</v>
      </c>
      <c r="N1651" s="344">
        <f t="shared" si="258"/>
        <v>-12.492846688766736</v>
      </c>
      <c r="Q1651" s="323">
        <f t="shared" si="256"/>
        <v>1616.864981273925</v>
      </c>
      <c r="R1651" s="287">
        <f t="shared" si="257"/>
        <v>-12.492846688766736</v>
      </c>
    </row>
    <row r="1652" spans="1:18" x14ac:dyDescent="0.25">
      <c r="A1652" s="273">
        <v>1635</v>
      </c>
      <c r="B1652" s="323">
        <f t="shared" si="259"/>
        <v>1724.7558146072583</v>
      </c>
      <c r="D1652" s="287">
        <f t="shared" si="250"/>
        <v>1617.7995646072584</v>
      </c>
      <c r="F1652" s="273">
        <f t="shared" si="251"/>
        <v>4</v>
      </c>
      <c r="H1652" s="273">
        <f t="shared" si="252"/>
        <v>1440</v>
      </c>
      <c r="J1652" s="287">
        <f t="shared" si="253"/>
        <v>-13.365415489094191</v>
      </c>
      <c r="L1652" s="287">
        <f t="shared" si="254"/>
        <v>104.75581460725834</v>
      </c>
      <c r="M1652" s="344">
        <f t="shared" si="255"/>
        <v>-2.2004353927416105</v>
      </c>
      <c r="N1652" s="344">
        <f t="shared" si="258"/>
        <v>-13.365415489094191</v>
      </c>
      <c r="Q1652" s="323">
        <f t="shared" si="256"/>
        <v>1617.7995646072584</v>
      </c>
      <c r="R1652" s="287">
        <f t="shared" si="257"/>
        <v>-13.365415489094191</v>
      </c>
    </row>
    <row r="1653" spans="1:18" x14ac:dyDescent="0.25">
      <c r="A1653" s="273">
        <v>1636</v>
      </c>
      <c r="B1653" s="323">
        <f t="shared" si="259"/>
        <v>1725.7558146072583</v>
      </c>
      <c r="D1653" s="287">
        <f t="shared" si="250"/>
        <v>1618.7341479405916</v>
      </c>
      <c r="F1653" s="273">
        <f t="shared" si="251"/>
        <v>4</v>
      </c>
      <c r="H1653" s="273">
        <f t="shared" si="252"/>
        <v>1440</v>
      </c>
      <c r="J1653" s="287">
        <f t="shared" si="253"/>
        <v>-14.233913054389802</v>
      </c>
      <c r="L1653" s="287">
        <f t="shared" si="254"/>
        <v>105.75581460725834</v>
      </c>
      <c r="M1653" s="344">
        <f t="shared" si="255"/>
        <v>-1.2658520594084166</v>
      </c>
      <c r="N1653" s="344">
        <f t="shared" si="258"/>
        <v>-14.233913054389802</v>
      </c>
      <c r="Q1653" s="323">
        <f t="shared" si="256"/>
        <v>1618.7341479405916</v>
      </c>
      <c r="R1653" s="287">
        <f t="shared" si="257"/>
        <v>-14.233913054389802</v>
      </c>
    </row>
    <row r="1654" spans="1:18" x14ac:dyDescent="0.25">
      <c r="A1654" s="273">
        <v>1637</v>
      </c>
      <c r="B1654" s="323">
        <f t="shared" si="259"/>
        <v>1726.7558146072583</v>
      </c>
      <c r="D1654" s="287">
        <f t="shared" si="250"/>
        <v>1619.668731273925</v>
      </c>
      <c r="F1654" s="273">
        <f t="shared" si="251"/>
        <v>4</v>
      </c>
      <c r="H1654" s="273">
        <f t="shared" si="252"/>
        <v>1440</v>
      </c>
      <c r="J1654" s="287">
        <f t="shared" si="253"/>
        <v>-15.098074831882036</v>
      </c>
      <c r="L1654" s="287">
        <f t="shared" si="254"/>
        <v>106.75581460725834</v>
      </c>
      <c r="M1654" s="344">
        <f t="shared" si="255"/>
        <v>-0.33126872607499536</v>
      </c>
      <c r="N1654" s="344">
        <f t="shared" si="258"/>
        <v>-15.098074831882036</v>
      </c>
      <c r="Q1654" s="323">
        <f t="shared" si="256"/>
        <v>1619.668731273925</v>
      </c>
      <c r="R1654" s="287">
        <f t="shared" si="257"/>
        <v>-15.098074831882036</v>
      </c>
    </row>
    <row r="1655" spans="1:18" x14ac:dyDescent="0.25">
      <c r="A1655" s="273">
        <v>1638</v>
      </c>
      <c r="B1655" s="323">
        <f t="shared" si="259"/>
        <v>1727.7558146072583</v>
      </c>
      <c r="D1655" s="287">
        <f t="shared" si="250"/>
        <v>1620.6033146072584</v>
      </c>
      <c r="F1655" s="273">
        <f t="shared" si="251"/>
        <v>4</v>
      </c>
      <c r="H1655" s="273">
        <f t="shared" si="252"/>
        <v>1440</v>
      </c>
      <c r="J1655" s="287">
        <f t="shared" si="253"/>
        <v>-15.957637589522317</v>
      </c>
      <c r="L1655" s="287">
        <f t="shared" si="254"/>
        <v>107.75581460725834</v>
      </c>
      <c r="M1655" s="344">
        <f t="shared" si="255"/>
        <v>0.60331460725842589</v>
      </c>
      <c r="N1655" s="344">
        <f t="shared" si="258"/>
        <v>-15.957637589522317</v>
      </c>
      <c r="Q1655" s="323">
        <f t="shared" si="256"/>
        <v>1620.6033146072584</v>
      </c>
      <c r="R1655" s="287">
        <f t="shared" si="257"/>
        <v>-15.957637589522317</v>
      </c>
    </row>
    <row r="1656" spans="1:18" x14ac:dyDescent="0.25">
      <c r="A1656" s="273">
        <v>1639</v>
      </c>
      <c r="B1656" s="323">
        <f t="shared" si="259"/>
        <v>1728.7558146072583</v>
      </c>
      <c r="D1656" s="287">
        <f t="shared" si="250"/>
        <v>1621.5378979405916</v>
      </c>
      <c r="F1656" s="273">
        <f t="shared" si="251"/>
        <v>4</v>
      </c>
      <c r="H1656" s="273">
        <f t="shared" si="252"/>
        <v>1440</v>
      </c>
      <c r="J1656" s="287">
        <f t="shared" si="253"/>
        <v>-16.812339496167549</v>
      </c>
      <c r="L1656" s="287">
        <f t="shared" si="254"/>
        <v>108.75581460725834</v>
      </c>
      <c r="M1656" s="344">
        <f t="shared" si="255"/>
        <v>1.5378979405916198</v>
      </c>
      <c r="N1656" s="344">
        <f t="shared" si="258"/>
        <v>-16.812339496167549</v>
      </c>
      <c r="Q1656" s="323">
        <f t="shared" si="256"/>
        <v>1621.5378979405916</v>
      </c>
      <c r="R1656" s="287">
        <f t="shared" si="257"/>
        <v>-16.812339496167549</v>
      </c>
    </row>
    <row r="1657" spans="1:18" x14ac:dyDescent="0.25">
      <c r="A1657" s="273">
        <v>1640</v>
      </c>
      <c r="B1657" s="323">
        <f t="shared" si="259"/>
        <v>1729.7558146072583</v>
      </c>
      <c r="D1657" s="287">
        <f t="shared" si="250"/>
        <v>1622.472481273925</v>
      </c>
      <c r="F1657" s="273">
        <f t="shared" si="251"/>
        <v>4</v>
      </c>
      <c r="H1657" s="273">
        <f t="shared" si="252"/>
        <v>1440</v>
      </c>
      <c r="J1657" s="287">
        <f t="shared" si="253"/>
        <v>-17.661920201337463</v>
      </c>
      <c r="L1657" s="287">
        <f t="shared" si="254"/>
        <v>109.75581460725834</v>
      </c>
      <c r="M1657" s="344">
        <f t="shared" si="255"/>
        <v>2.472481273925041</v>
      </c>
      <c r="N1657" s="344">
        <f t="shared" si="258"/>
        <v>-17.661920201337463</v>
      </c>
      <c r="Q1657" s="323">
        <f t="shared" si="256"/>
        <v>1622.472481273925</v>
      </c>
      <c r="R1657" s="287">
        <f t="shared" si="257"/>
        <v>-17.661920201337463</v>
      </c>
    </row>
    <row r="1658" spans="1:18" x14ac:dyDescent="0.25">
      <c r="A1658" s="273">
        <v>1641</v>
      </c>
      <c r="B1658" s="323">
        <f t="shared" si="259"/>
        <v>1730.7558146072583</v>
      </c>
      <c r="D1658" s="287">
        <f t="shared" si="250"/>
        <v>1623.4070646072582</v>
      </c>
      <c r="F1658" s="273">
        <f t="shared" si="251"/>
        <v>4</v>
      </c>
      <c r="H1658" s="273">
        <f t="shared" si="252"/>
        <v>1440</v>
      </c>
      <c r="J1658" s="287">
        <f t="shared" si="253"/>
        <v>-18.50612091451935</v>
      </c>
      <c r="L1658" s="287">
        <f t="shared" si="254"/>
        <v>110.75581460725834</v>
      </c>
      <c r="M1658" s="344">
        <f t="shared" si="255"/>
        <v>3.4070646072582349</v>
      </c>
      <c r="N1658" s="344">
        <f t="shared" si="258"/>
        <v>-18.50612091451935</v>
      </c>
      <c r="Q1658" s="323">
        <f t="shared" si="256"/>
        <v>1623.4070646072582</v>
      </c>
      <c r="R1658" s="287">
        <f t="shared" si="257"/>
        <v>-18.50612091451935</v>
      </c>
    </row>
    <row r="1659" spans="1:18" x14ac:dyDescent="0.25">
      <c r="A1659" s="273">
        <v>1642</v>
      </c>
      <c r="B1659" s="323">
        <f t="shared" si="259"/>
        <v>1731.7558146072583</v>
      </c>
      <c r="D1659" s="287">
        <f t="shared" si="250"/>
        <v>1624.3416479405917</v>
      </c>
      <c r="F1659" s="273">
        <f t="shared" si="251"/>
        <v>4</v>
      </c>
      <c r="H1659" s="273">
        <f t="shared" si="252"/>
        <v>1440</v>
      </c>
      <c r="J1659" s="287">
        <f t="shared" si="253"/>
        <v>-19.344684483997693</v>
      </c>
      <c r="L1659" s="287">
        <f t="shared" si="254"/>
        <v>111.75581460725834</v>
      </c>
      <c r="M1659" s="344">
        <f t="shared" si="255"/>
        <v>4.3416479405916562</v>
      </c>
      <c r="N1659" s="344">
        <f t="shared" si="258"/>
        <v>-19.344684483997693</v>
      </c>
      <c r="Q1659" s="323">
        <f t="shared" si="256"/>
        <v>1624.3416479405917</v>
      </c>
      <c r="R1659" s="287">
        <f t="shared" si="257"/>
        <v>-19.344684483997693</v>
      </c>
    </row>
    <row r="1660" spans="1:18" x14ac:dyDescent="0.25">
      <c r="A1660" s="273">
        <v>1643</v>
      </c>
      <c r="B1660" s="323">
        <f t="shared" si="259"/>
        <v>1732.7558146072583</v>
      </c>
      <c r="D1660" s="287">
        <f t="shared" si="250"/>
        <v>1625.2762312739251</v>
      </c>
      <c r="F1660" s="273">
        <f t="shared" si="251"/>
        <v>4</v>
      </c>
      <c r="H1660" s="273">
        <f t="shared" si="252"/>
        <v>1440</v>
      </c>
      <c r="J1660" s="287">
        <f t="shared" si="253"/>
        <v>-20.17735547518604</v>
      </c>
      <c r="L1660" s="287">
        <f t="shared" si="254"/>
        <v>112.75581460725834</v>
      </c>
      <c r="M1660" s="344">
        <f t="shared" si="255"/>
        <v>5.2762312739250774</v>
      </c>
      <c r="N1660" s="344">
        <f t="shared" si="258"/>
        <v>-20.17735547518604</v>
      </c>
      <c r="Q1660" s="323">
        <f t="shared" si="256"/>
        <v>1625.2762312739251</v>
      </c>
      <c r="R1660" s="287">
        <f t="shared" si="257"/>
        <v>-20.17735547518604</v>
      </c>
    </row>
    <row r="1661" spans="1:18" x14ac:dyDescent="0.25">
      <c r="A1661" s="273">
        <v>1644</v>
      </c>
      <c r="B1661" s="323">
        <f t="shared" si="259"/>
        <v>1733.7558146072583</v>
      </c>
      <c r="D1661" s="287">
        <f t="shared" si="250"/>
        <v>1626.2108146072583</v>
      </c>
      <c r="F1661" s="273">
        <f t="shared" si="251"/>
        <v>4</v>
      </c>
      <c r="H1661" s="273">
        <f t="shared" si="252"/>
        <v>1440</v>
      </c>
      <c r="J1661" s="287">
        <f t="shared" si="253"/>
        <v>-21.003880248434385</v>
      </c>
      <c r="L1661" s="287">
        <f t="shared" si="254"/>
        <v>113.75581460725834</v>
      </c>
      <c r="M1661" s="344">
        <f t="shared" si="255"/>
        <v>6.2108146072582713</v>
      </c>
      <c r="N1661" s="344">
        <f t="shared" si="258"/>
        <v>-21.003880248434385</v>
      </c>
      <c r="Q1661" s="323">
        <f t="shared" si="256"/>
        <v>1626.2108146072583</v>
      </c>
      <c r="R1661" s="287">
        <f t="shared" si="257"/>
        <v>-21.003880248434385</v>
      </c>
    </row>
    <row r="1662" spans="1:18" x14ac:dyDescent="0.25">
      <c r="A1662" s="273">
        <v>1645</v>
      </c>
      <c r="B1662" s="323">
        <f t="shared" si="259"/>
        <v>1734.7558146072583</v>
      </c>
      <c r="D1662" s="287">
        <f t="shared" si="250"/>
        <v>1627.1453979405917</v>
      </c>
      <c r="F1662" s="273">
        <f t="shared" si="251"/>
        <v>4</v>
      </c>
      <c r="H1662" s="273">
        <f t="shared" si="252"/>
        <v>1440</v>
      </c>
      <c r="J1662" s="287">
        <f t="shared" si="253"/>
        <v>-21.824007036289728</v>
      </c>
      <c r="L1662" s="287">
        <f t="shared" si="254"/>
        <v>114.75581460725834</v>
      </c>
      <c r="M1662" s="344">
        <f t="shared" si="255"/>
        <v>7.1453979405916925</v>
      </c>
      <c r="N1662" s="344">
        <f t="shared" si="258"/>
        <v>-21.824007036289728</v>
      </c>
      <c r="Q1662" s="323">
        <f t="shared" si="256"/>
        <v>1627.1453979405917</v>
      </c>
      <c r="R1662" s="287">
        <f t="shared" si="257"/>
        <v>-21.824007036289728</v>
      </c>
    </row>
    <row r="1663" spans="1:18" x14ac:dyDescent="0.25">
      <c r="A1663" s="273">
        <v>1646</v>
      </c>
      <c r="B1663" s="323">
        <f t="shared" si="259"/>
        <v>1735.7558146072583</v>
      </c>
      <c r="D1663" s="287">
        <f t="shared" si="250"/>
        <v>1628.0799812739251</v>
      </c>
      <c r="F1663" s="273">
        <f t="shared" si="251"/>
        <v>4</v>
      </c>
      <c r="H1663" s="273">
        <f t="shared" si="252"/>
        <v>1440</v>
      </c>
      <c r="J1663" s="287">
        <f t="shared" si="253"/>
        <v>-22.637486020187914</v>
      </c>
      <c r="L1663" s="287">
        <f t="shared" si="254"/>
        <v>115.75581460725834</v>
      </c>
      <c r="M1663" s="344">
        <f t="shared" si="255"/>
        <v>8.0799812739251138</v>
      </c>
      <c r="N1663" s="344">
        <f t="shared" si="258"/>
        <v>-22.637486020187914</v>
      </c>
      <c r="Q1663" s="323">
        <f t="shared" si="256"/>
        <v>1628.0799812739251</v>
      </c>
      <c r="R1663" s="287">
        <f t="shared" si="257"/>
        <v>-22.637486020187914</v>
      </c>
    </row>
    <row r="1664" spans="1:18" x14ac:dyDescent="0.25">
      <c r="A1664" s="273">
        <v>1647</v>
      </c>
      <c r="B1664" s="323">
        <f t="shared" si="259"/>
        <v>1736.7558146072583</v>
      </c>
      <c r="D1664" s="287">
        <f t="shared" si="250"/>
        <v>1629.0145646072583</v>
      </c>
      <c r="F1664" s="273">
        <f t="shared" si="251"/>
        <v>4</v>
      </c>
      <c r="H1664" s="273">
        <f t="shared" si="252"/>
        <v>1440</v>
      </c>
      <c r="J1664" s="287">
        <f t="shared" si="253"/>
        <v>-23.444069406550106</v>
      </c>
      <c r="L1664" s="287">
        <f t="shared" si="254"/>
        <v>116.75581460725834</v>
      </c>
      <c r="M1664" s="344">
        <f t="shared" si="255"/>
        <v>9.0145646072583077</v>
      </c>
      <c r="N1664" s="344">
        <f t="shared" si="258"/>
        <v>-23.444069406550106</v>
      </c>
      <c r="Q1664" s="323">
        <f t="shared" si="256"/>
        <v>1629.0145646072583</v>
      </c>
      <c r="R1664" s="287">
        <f t="shared" si="257"/>
        <v>-23.444069406550106</v>
      </c>
    </row>
    <row r="1665" spans="1:18" x14ac:dyDescent="0.25">
      <c r="A1665" s="273">
        <v>1648</v>
      </c>
      <c r="B1665" s="323">
        <f t="shared" si="259"/>
        <v>1737.7558146072583</v>
      </c>
      <c r="D1665" s="287">
        <f t="shared" si="250"/>
        <v>1629.9491479405917</v>
      </c>
      <c r="F1665" s="273">
        <f t="shared" si="251"/>
        <v>4</v>
      </c>
      <c r="H1665" s="273">
        <f t="shared" si="252"/>
        <v>1440</v>
      </c>
      <c r="J1665" s="287">
        <f t="shared" si="253"/>
        <v>-24.24351150226342</v>
      </c>
      <c r="L1665" s="287">
        <f t="shared" si="254"/>
        <v>117.75581460725834</v>
      </c>
      <c r="M1665" s="344">
        <f t="shared" si="255"/>
        <v>9.9491479405917289</v>
      </c>
      <c r="N1665" s="344">
        <f t="shared" si="258"/>
        <v>-24.24351150226342</v>
      </c>
      <c r="Q1665" s="323">
        <f t="shared" si="256"/>
        <v>1629.9491479405917</v>
      </c>
      <c r="R1665" s="287">
        <f t="shared" si="257"/>
        <v>-24.24351150226342</v>
      </c>
    </row>
    <row r="1666" spans="1:18" x14ac:dyDescent="0.25">
      <c r="A1666" s="273">
        <v>1649</v>
      </c>
      <c r="B1666" s="323">
        <f t="shared" si="259"/>
        <v>1738.7558146072583</v>
      </c>
      <c r="D1666" s="287">
        <f t="shared" si="250"/>
        <v>1630.8837312739249</v>
      </c>
      <c r="F1666" s="273">
        <f t="shared" si="251"/>
        <v>4</v>
      </c>
      <c r="H1666" s="273">
        <f t="shared" si="252"/>
        <v>1440</v>
      </c>
      <c r="J1666" s="287">
        <f t="shared" si="253"/>
        <v>-25.035568789520816</v>
      </c>
      <c r="L1666" s="287">
        <f t="shared" si="254"/>
        <v>118.75581460725834</v>
      </c>
      <c r="M1666" s="344">
        <f t="shared" si="255"/>
        <v>10.883731273924923</v>
      </c>
      <c r="N1666" s="344">
        <f t="shared" si="258"/>
        <v>-25.035568789520816</v>
      </c>
      <c r="Q1666" s="323">
        <f t="shared" si="256"/>
        <v>1630.8837312739249</v>
      </c>
      <c r="R1666" s="287">
        <f t="shared" si="257"/>
        <v>-25.035568789520816</v>
      </c>
    </row>
    <row r="1667" spans="1:18" x14ac:dyDescent="0.25">
      <c r="A1667" s="273">
        <v>1650</v>
      </c>
      <c r="B1667" s="323">
        <f t="shared" si="259"/>
        <v>1739.7558146072583</v>
      </c>
      <c r="D1667" s="287">
        <f t="shared" si="250"/>
        <v>1631.8183146072583</v>
      </c>
      <c r="F1667" s="273">
        <f t="shared" si="251"/>
        <v>4</v>
      </c>
      <c r="H1667" s="273">
        <f t="shared" si="252"/>
        <v>1440</v>
      </c>
      <c r="J1667" s="287">
        <f t="shared" si="253"/>
        <v>-25.819999999999922</v>
      </c>
      <c r="L1667" s="287">
        <f t="shared" si="254"/>
        <v>119.75581460725834</v>
      </c>
      <c r="M1667" s="344">
        <f t="shared" si="255"/>
        <v>11.818314607258344</v>
      </c>
      <c r="N1667" s="344">
        <f t="shared" si="258"/>
        <v>-25.819999999999922</v>
      </c>
      <c r="Q1667" s="323">
        <f t="shared" si="256"/>
        <v>1631.8183146072583</v>
      </c>
      <c r="R1667" s="287">
        <f t="shared" si="257"/>
        <v>-25.819999999999922</v>
      </c>
    </row>
    <row r="1668" spans="1:18" x14ac:dyDescent="0.25">
      <c r="A1668" s="273">
        <v>1651</v>
      </c>
      <c r="B1668" s="323">
        <f t="shared" si="259"/>
        <v>1740.7558146072583</v>
      </c>
      <c r="D1668" s="287">
        <f t="shared" si="250"/>
        <v>1632.7528979405918</v>
      </c>
      <c r="F1668" s="273">
        <f t="shared" si="251"/>
        <v>4</v>
      </c>
      <c r="H1668" s="273">
        <f t="shared" si="252"/>
        <v>1440</v>
      </c>
      <c r="J1668" s="287">
        <f t="shared" si="253"/>
        <v>-26.596566188355233</v>
      </c>
      <c r="L1668" s="287">
        <f t="shared" si="254"/>
        <v>120.75581460725834</v>
      </c>
      <c r="M1668" s="344">
        <f t="shared" si="255"/>
        <v>12.752897940591765</v>
      </c>
      <c r="N1668" s="344">
        <f t="shared" si="258"/>
        <v>-26.596566188355233</v>
      </c>
      <c r="Q1668" s="323">
        <f t="shared" si="256"/>
        <v>1632.7528979405918</v>
      </c>
      <c r="R1668" s="287">
        <f t="shared" si="257"/>
        <v>-26.596566188355233</v>
      </c>
    </row>
    <row r="1669" spans="1:18" x14ac:dyDescent="0.25">
      <c r="A1669" s="273">
        <v>1652</v>
      </c>
      <c r="B1669" s="323">
        <f t="shared" si="259"/>
        <v>1741.7558146072583</v>
      </c>
      <c r="D1669" s="287">
        <f t="shared" si="250"/>
        <v>1633.687481273925</v>
      </c>
      <c r="F1669" s="273">
        <f t="shared" si="251"/>
        <v>4</v>
      </c>
      <c r="H1669" s="273">
        <f t="shared" si="252"/>
        <v>1440</v>
      </c>
      <c r="J1669" s="287">
        <f t="shared" si="253"/>
        <v>-27.365030805002689</v>
      </c>
      <c r="L1669" s="287">
        <f t="shared" si="254"/>
        <v>121.75581460725834</v>
      </c>
      <c r="M1669" s="344">
        <f t="shared" si="255"/>
        <v>13.687481273924959</v>
      </c>
      <c r="N1669" s="344">
        <f t="shared" si="258"/>
        <v>-27.365030805002689</v>
      </c>
      <c r="Q1669" s="323">
        <f t="shared" si="256"/>
        <v>1633.687481273925</v>
      </c>
      <c r="R1669" s="287">
        <f t="shared" si="257"/>
        <v>-27.365030805002689</v>
      </c>
    </row>
    <row r="1670" spans="1:18" x14ac:dyDescent="0.25">
      <c r="A1670" s="273">
        <v>1653</v>
      </c>
      <c r="B1670" s="323">
        <f t="shared" si="259"/>
        <v>1742.7558146072583</v>
      </c>
      <c r="D1670" s="287">
        <f t="shared" si="250"/>
        <v>1634.6220646072584</v>
      </c>
      <c r="F1670" s="273">
        <f t="shared" si="251"/>
        <v>4</v>
      </c>
      <c r="H1670" s="273">
        <f t="shared" si="252"/>
        <v>1440</v>
      </c>
      <c r="J1670" s="287">
        <f t="shared" si="253"/>
        <v>-28.125159768175937</v>
      </c>
      <c r="L1670" s="287">
        <f t="shared" si="254"/>
        <v>122.75581460725834</v>
      </c>
      <c r="M1670" s="344">
        <f t="shared" si="255"/>
        <v>14.62206460725838</v>
      </c>
      <c r="N1670" s="344">
        <f t="shared" si="258"/>
        <v>-28.125159768175937</v>
      </c>
      <c r="Q1670" s="323">
        <f t="shared" si="256"/>
        <v>1634.6220646072584</v>
      </c>
      <c r="R1670" s="287">
        <f t="shared" si="257"/>
        <v>-28.125159768175937</v>
      </c>
    </row>
    <row r="1671" spans="1:18" x14ac:dyDescent="0.25">
      <c r="A1671" s="273">
        <v>1654</v>
      </c>
      <c r="B1671" s="323">
        <f t="shared" si="259"/>
        <v>1743.7558146072583</v>
      </c>
      <c r="D1671" s="287">
        <f t="shared" si="250"/>
        <v>1635.5566479405916</v>
      </c>
      <c r="F1671" s="273">
        <f t="shared" si="251"/>
        <v>4</v>
      </c>
      <c r="H1671" s="273">
        <f t="shared" si="252"/>
        <v>1440</v>
      </c>
      <c r="J1671" s="287">
        <f t="shared" si="253"/>
        <v>-28.876721535229411</v>
      </c>
      <c r="L1671" s="287">
        <f t="shared" si="254"/>
        <v>123.75581460725834</v>
      </c>
      <c r="M1671" s="344">
        <f t="shared" si="255"/>
        <v>15.556647940591574</v>
      </c>
      <c r="N1671" s="344">
        <f t="shared" si="258"/>
        <v>-28.876721535229411</v>
      </c>
      <c r="Q1671" s="323">
        <f t="shared" si="256"/>
        <v>1635.5566479405916</v>
      </c>
      <c r="R1671" s="287">
        <f t="shared" si="257"/>
        <v>-28.876721535229411</v>
      </c>
    </row>
    <row r="1672" spans="1:18" x14ac:dyDescent="0.25">
      <c r="A1672" s="273">
        <v>1655</v>
      </c>
      <c r="B1672" s="323">
        <f t="shared" si="259"/>
        <v>1744.7558146072583</v>
      </c>
      <c r="D1672" s="287">
        <f t="shared" si="250"/>
        <v>1636.491231273925</v>
      </c>
      <c r="F1672" s="273">
        <f t="shared" si="251"/>
        <v>4</v>
      </c>
      <c r="H1672" s="273">
        <f t="shared" si="252"/>
        <v>1440</v>
      </c>
      <c r="J1672" s="287">
        <f t="shared" si="253"/>
        <v>-29.619487173168018</v>
      </c>
      <c r="L1672" s="287">
        <f t="shared" si="254"/>
        <v>124.75581460725834</v>
      </c>
      <c r="M1672" s="344">
        <f t="shared" si="255"/>
        <v>16.491231273924996</v>
      </c>
      <c r="N1672" s="344">
        <f t="shared" si="258"/>
        <v>-29.619487173168018</v>
      </c>
      <c r="Q1672" s="323">
        <f t="shared" si="256"/>
        <v>1636.491231273925</v>
      </c>
      <c r="R1672" s="287">
        <f t="shared" si="257"/>
        <v>-29.619487173168018</v>
      </c>
    </row>
    <row r="1673" spans="1:18" x14ac:dyDescent="0.25">
      <c r="A1673" s="273">
        <v>1656</v>
      </c>
      <c r="B1673" s="323">
        <f t="shared" si="259"/>
        <v>1745.7558146072583</v>
      </c>
      <c r="D1673" s="287">
        <f t="shared" si="250"/>
        <v>1637.4258146072584</v>
      </c>
      <c r="F1673" s="273">
        <f t="shared" si="251"/>
        <v>4</v>
      </c>
      <c r="H1673" s="273">
        <f t="shared" si="252"/>
        <v>1440</v>
      </c>
      <c r="J1673" s="287">
        <f t="shared" si="253"/>
        <v>-30.353230428383267</v>
      </c>
      <c r="L1673" s="287">
        <f t="shared" si="254"/>
        <v>125.75581460725834</v>
      </c>
      <c r="M1673" s="344">
        <f t="shared" si="255"/>
        <v>17.425814607258417</v>
      </c>
      <c r="N1673" s="344">
        <f t="shared" si="258"/>
        <v>-30.353230428383267</v>
      </c>
      <c r="Q1673" s="323">
        <f t="shared" si="256"/>
        <v>1637.4258146072584</v>
      </c>
      <c r="R1673" s="287">
        <f t="shared" si="257"/>
        <v>-30.353230428383267</v>
      </c>
    </row>
    <row r="1674" spans="1:18" x14ac:dyDescent="0.25">
      <c r="A1674" s="273">
        <v>1657</v>
      </c>
      <c r="B1674" s="323">
        <f t="shared" si="259"/>
        <v>1746.7558146072583</v>
      </c>
      <c r="D1674" s="287">
        <f t="shared" si="250"/>
        <v>1638.3603979405916</v>
      </c>
      <c r="F1674" s="273">
        <f t="shared" si="251"/>
        <v>4</v>
      </c>
      <c r="H1674" s="273">
        <f t="shared" si="252"/>
        <v>1440</v>
      </c>
      <c r="J1674" s="287">
        <f t="shared" si="253"/>
        <v>-31.077727795571683</v>
      </c>
      <c r="L1674" s="287">
        <f t="shared" si="254"/>
        <v>126.75581460725834</v>
      </c>
      <c r="M1674" s="344">
        <f t="shared" si="255"/>
        <v>18.360397940591611</v>
      </c>
      <c r="N1674" s="344">
        <f t="shared" si="258"/>
        <v>-31.077727795571683</v>
      </c>
      <c r="Q1674" s="323">
        <f t="shared" si="256"/>
        <v>1638.3603979405916</v>
      </c>
      <c r="R1674" s="287">
        <f t="shared" si="257"/>
        <v>-31.077727795571683</v>
      </c>
    </row>
    <row r="1675" spans="1:18" x14ac:dyDescent="0.25">
      <c r="A1675" s="273">
        <v>1658</v>
      </c>
      <c r="B1675" s="323">
        <f t="shared" si="259"/>
        <v>1747.7558146072583</v>
      </c>
      <c r="D1675" s="287">
        <f t="shared" si="250"/>
        <v>1639.294981273925</v>
      </c>
      <c r="F1675" s="273">
        <f t="shared" si="251"/>
        <v>4</v>
      </c>
      <c r="H1675" s="273">
        <f t="shared" si="252"/>
        <v>1440</v>
      </c>
      <c r="J1675" s="287">
        <f t="shared" si="253"/>
        <v>-31.792758585817005</v>
      </c>
      <c r="L1675" s="287">
        <f t="shared" si="254"/>
        <v>127.75581460725834</v>
      </c>
      <c r="M1675" s="344">
        <f t="shared" si="255"/>
        <v>19.294981273925032</v>
      </c>
      <c r="N1675" s="344">
        <f t="shared" si="258"/>
        <v>-31.792758585817005</v>
      </c>
      <c r="Q1675" s="323">
        <f t="shared" si="256"/>
        <v>1639.294981273925</v>
      </c>
      <c r="R1675" s="287">
        <f t="shared" si="257"/>
        <v>-31.792758585817005</v>
      </c>
    </row>
    <row r="1676" spans="1:18" x14ac:dyDescent="0.25">
      <c r="A1676" s="273">
        <v>1659</v>
      </c>
      <c r="B1676" s="323">
        <f t="shared" si="259"/>
        <v>1748.7558146072583</v>
      </c>
      <c r="D1676" s="287">
        <f t="shared" si="250"/>
        <v>1640.2295646072585</v>
      </c>
      <c r="F1676" s="273">
        <f t="shared" si="251"/>
        <v>4</v>
      </c>
      <c r="H1676" s="273">
        <f t="shared" si="252"/>
        <v>1440</v>
      </c>
      <c r="J1676" s="287">
        <f t="shared" si="253"/>
        <v>-32.498104993813577</v>
      </c>
      <c r="L1676" s="287">
        <f t="shared" si="254"/>
        <v>128.75581460725834</v>
      </c>
      <c r="M1676" s="344">
        <f t="shared" si="255"/>
        <v>20.229564607258453</v>
      </c>
      <c r="N1676" s="344">
        <f t="shared" si="258"/>
        <v>-32.498104993813577</v>
      </c>
      <c r="Q1676" s="323">
        <f t="shared" si="256"/>
        <v>1640.2295646072585</v>
      </c>
      <c r="R1676" s="287">
        <f t="shared" si="257"/>
        <v>-32.498104993813577</v>
      </c>
    </row>
    <row r="1677" spans="1:18" x14ac:dyDescent="0.25">
      <c r="A1677" s="273">
        <v>1660</v>
      </c>
      <c r="B1677" s="323">
        <f t="shared" si="259"/>
        <v>1749.7558146072583</v>
      </c>
      <c r="D1677" s="287">
        <f t="shared" si="250"/>
        <v>1641.1641479405916</v>
      </c>
      <c r="F1677" s="273">
        <f t="shared" si="251"/>
        <v>4</v>
      </c>
      <c r="H1677" s="273">
        <f t="shared" si="252"/>
        <v>1440</v>
      </c>
      <c r="J1677" s="287">
        <f t="shared" si="253"/>
        <v>-33.193552164212811</v>
      </c>
      <c r="L1677" s="287">
        <f t="shared" si="254"/>
        <v>129.75581460725834</v>
      </c>
      <c r="M1677" s="344">
        <f t="shared" si="255"/>
        <v>21.164147940591647</v>
      </c>
      <c r="N1677" s="344">
        <f t="shared" si="258"/>
        <v>-33.193552164212811</v>
      </c>
      <c r="Q1677" s="323">
        <f t="shared" si="256"/>
        <v>1641.1641479405916</v>
      </c>
      <c r="R1677" s="287">
        <f t="shared" si="257"/>
        <v>-33.193552164212811</v>
      </c>
    </row>
    <row r="1678" spans="1:18" x14ac:dyDescent="0.25">
      <c r="A1678" s="273">
        <v>1661</v>
      </c>
      <c r="B1678" s="323">
        <f t="shared" si="259"/>
        <v>1750.7558146072583</v>
      </c>
      <c r="D1678" s="287">
        <f t="shared" si="250"/>
        <v>1642.0987312739251</v>
      </c>
      <c r="F1678" s="273">
        <f t="shared" si="251"/>
        <v>4</v>
      </c>
      <c r="H1678" s="273">
        <f t="shared" si="252"/>
        <v>1440</v>
      </c>
      <c r="J1678" s="287">
        <f t="shared" si="253"/>
        <v>-33.878888257069818</v>
      </c>
      <c r="L1678" s="287">
        <f t="shared" si="254"/>
        <v>130.75581460725834</v>
      </c>
      <c r="M1678" s="344">
        <f t="shared" si="255"/>
        <v>22.098731273925068</v>
      </c>
      <c r="N1678" s="344">
        <f t="shared" si="258"/>
        <v>-33.878888257069818</v>
      </c>
      <c r="Q1678" s="323">
        <f t="shared" si="256"/>
        <v>1642.0987312739251</v>
      </c>
      <c r="R1678" s="287">
        <f t="shared" si="257"/>
        <v>-33.878888257069818</v>
      </c>
    </row>
    <row r="1679" spans="1:18" x14ac:dyDescent="0.25">
      <c r="A1679" s="273">
        <v>1662</v>
      </c>
      <c r="B1679" s="323">
        <f t="shared" si="259"/>
        <v>1751.7558146072583</v>
      </c>
      <c r="D1679" s="287">
        <f t="shared" si="250"/>
        <v>1643.0333146072583</v>
      </c>
      <c r="F1679" s="273">
        <f t="shared" si="251"/>
        <v>4</v>
      </c>
      <c r="H1679" s="273">
        <f t="shared" si="252"/>
        <v>1440</v>
      </c>
      <c r="J1679" s="287">
        <f t="shared" si="253"/>
        <v>-34.553904512371417</v>
      </c>
      <c r="L1679" s="287">
        <f t="shared" si="254"/>
        <v>131.75581460725834</v>
      </c>
      <c r="M1679" s="344">
        <f t="shared" si="255"/>
        <v>23.033314607258262</v>
      </c>
      <c r="N1679" s="344">
        <f t="shared" si="258"/>
        <v>-34.553904512371417</v>
      </c>
      <c r="Q1679" s="323">
        <f t="shared" si="256"/>
        <v>1643.0333146072583</v>
      </c>
      <c r="R1679" s="287">
        <f t="shared" si="257"/>
        <v>-34.553904512371417</v>
      </c>
    </row>
    <row r="1680" spans="1:18" x14ac:dyDescent="0.25">
      <c r="A1680" s="273">
        <v>1663</v>
      </c>
      <c r="B1680" s="323">
        <f t="shared" si="259"/>
        <v>1752.7558146072583</v>
      </c>
      <c r="D1680" s="287">
        <f t="shared" si="250"/>
        <v>1643.9678979405917</v>
      </c>
      <c r="F1680" s="273">
        <f t="shared" si="251"/>
        <v>4</v>
      </c>
      <c r="H1680" s="273">
        <f t="shared" si="252"/>
        <v>1440</v>
      </c>
      <c r="J1680" s="287">
        <f t="shared" si="253"/>
        <v>-35.218395313627362</v>
      </c>
      <c r="L1680" s="287">
        <f t="shared" si="254"/>
        <v>132.75581460725834</v>
      </c>
      <c r="M1680" s="344">
        <f t="shared" si="255"/>
        <v>23.967897940591683</v>
      </c>
      <c r="N1680" s="344">
        <f t="shared" si="258"/>
        <v>-35.218395313627362</v>
      </c>
      <c r="Q1680" s="323">
        <f t="shared" si="256"/>
        <v>1643.9678979405917</v>
      </c>
      <c r="R1680" s="287">
        <f t="shared" si="257"/>
        <v>-35.218395313627362</v>
      </c>
    </row>
    <row r="1681" spans="1:18" x14ac:dyDescent="0.25">
      <c r="A1681" s="273">
        <v>1664</v>
      </c>
      <c r="B1681" s="323">
        <f t="shared" si="259"/>
        <v>1753.7558146072583</v>
      </c>
      <c r="D1681" s="287">
        <f t="shared" ref="D1681:D1744" si="260">B1681-A1681/360*$E$11</f>
        <v>1644.9024812739251</v>
      </c>
      <c r="F1681" s="273">
        <f t="shared" ref="F1681:F1744" si="261">INT(B1681/360)</f>
        <v>4</v>
      </c>
      <c r="H1681" s="273">
        <f t="shared" ref="H1681:H1744" si="262">F1681*360</f>
        <v>1440</v>
      </c>
      <c r="J1681" s="287">
        <f t="shared" ref="J1681:J1744" si="263">SIN(RADIANS(A1681))*$E$7</f>
        <v>-35.87215825050265</v>
      </c>
      <c r="L1681" s="287">
        <f t="shared" ref="L1681:L1744" si="264">B1681-H1681-180</f>
        <v>133.75581460725834</v>
      </c>
      <c r="M1681" s="344">
        <f t="shared" ref="M1681:M1744" si="265">D1681-INT(D1681/360)*360-180</f>
        <v>24.902481273925105</v>
      </c>
      <c r="N1681" s="344">
        <f t="shared" si="258"/>
        <v>-35.87215825050265</v>
      </c>
      <c r="Q1681" s="323">
        <f t="shared" ref="Q1681:Q1744" si="266">D1681</f>
        <v>1644.9024812739251</v>
      </c>
      <c r="R1681" s="287">
        <f t="shared" ref="R1681:R1744" si="267">N1681</f>
        <v>-35.87215825050265</v>
      </c>
    </row>
    <row r="1682" spans="1:18" x14ac:dyDescent="0.25">
      <c r="A1682" s="273">
        <v>1665</v>
      </c>
      <c r="B1682" s="323">
        <f t="shared" si="259"/>
        <v>1754.7558146072583</v>
      </c>
      <c r="D1682" s="287">
        <f t="shared" si="260"/>
        <v>1645.8370646072583</v>
      </c>
      <c r="F1682" s="273">
        <f t="shared" si="261"/>
        <v>4</v>
      </c>
      <c r="H1682" s="273">
        <f t="shared" si="262"/>
        <v>1440</v>
      </c>
      <c r="J1682" s="287">
        <f t="shared" si="263"/>
        <v>-36.514994180473309</v>
      </c>
      <c r="L1682" s="287">
        <f t="shared" si="264"/>
        <v>134.75581460725834</v>
      </c>
      <c r="M1682" s="344">
        <f t="shared" si="265"/>
        <v>25.837064607258299</v>
      </c>
      <c r="N1682" s="344">
        <f t="shared" ref="N1682:N1745" si="268">J1682</f>
        <v>-36.514994180473309</v>
      </c>
      <c r="Q1682" s="323">
        <f t="shared" si="266"/>
        <v>1645.8370646072583</v>
      </c>
      <c r="R1682" s="287">
        <f t="shared" si="267"/>
        <v>-36.514994180473309</v>
      </c>
    </row>
    <row r="1683" spans="1:18" x14ac:dyDescent="0.25">
      <c r="A1683" s="273">
        <v>1666</v>
      </c>
      <c r="B1683" s="323">
        <f t="shared" ref="B1683:B1746" si="269">$B$17+A1683</f>
        <v>1755.7558146072583</v>
      </c>
      <c r="D1683" s="287">
        <f t="shared" si="260"/>
        <v>1646.7716479405917</v>
      </c>
      <c r="F1683" s="273">
        <f t="shared" si="261"/>
        <v>4</v>
      </c>
      <c r="H1683" s="273">
        <f t="shared" si="262"/>
        <v>1440</v>
      </c>
      <c r="J1683" s="287">
        <f t="shared" si="263"/>
        <v>-37.1467072894879</v>
      </c>
      <c r="L1683" s="287">
        <f t="shared" si="264"/>
        <v>135.75581460725834</v>
      </c>
      <c r="M1683" s="344">
        <f t="shared" si="265"/>
        <v>26.77164794059172</v>
      </c>
      <c r="N1683" s="344">
        <f t="shared" si="268"/>
        <v>-37.1467072894879</v>
      </c>
      <c r="Q1683" s="323">
        <f t="shared" si="266"/>
        <v>1646.7716479405917</v>
      </c>
      <c r="R1683" s="287">
        <f t="shared" si="267"/>
        <v>-37.1467072894879</v>
      </c>
    </row>
    <row r="1684" spans="1:18" x14ac:dyDescent="0.25">
      <c r="A1684" s="273">
        <v>1667</v>
      </c>
      <c r="B1684" s="323">
        <f t="shared" si="269"/>
        <v>1756.7558146072583</v>
      </c>
      <c r="D1684" s="287">
        <f t="shared" si="260"/>
        <v>1647.7062312739249</v>
      </c>
      <c r="F1684" s="273">
        <f t="shared" si="261"/>
        <v>4</v>
      </c>
      <c r="H1684" s="273">
        <f t="shared" si="262"/>
        <v>1440</v>
      </c>
      <c r="J1684" s="287">
        <f t="shared" si="263"/>
        <v>-37.767105151614004</v>
      </c>
      <c r="L1684" s="287">
        <f t="shared" si="264"/>
        <v>136.75581460725834</v>
      </c>
      <c r="M1684" s="344">
        <f t="shared" si="265"/>
        <v>27.706231273924914</v>
      </c>
      <c r="N1684" s="344">
        <f t="shared" si="268"/>
        <v>-37.767105151614004</v>
      </c>
      <c r="Q1684" s="323">
        <f t="shared" si="266"/>
        <v>1647.7062312739249</v>
      </c>
      <c r="R1684" s="287">
        <f t="shared" si="267"/>
        <v>-37.767105151614004</v>
      </c>
    </row>
    <row r="1685" spans="1:18" x14ac:dyDescent="0.25">
      <c r="A1685" s="273">
        <v>1668</v>
      </c>
      <c r="B1685" s="323">
        <f t="shared" si="269"/>
        <v>1757.7558146072583</v>
      </c>
      <c r="D1685" s="287">
        <f t="shared" si="260"/>
        <v>1648.6408146072583</v>
      </c>
      <c r="F1685" s="273">
        <f t="shared" si="261"/>
        <v>4</v>
      </c>
      <c r="H1685" s="273">
        <f t="shared" si="262"/>
        <v>1440</v>
      </c>
      <c r="J1685" s="287">
        <f t="shared" si="263"/>
        <v>-38.375998787652641</v>
      </c>
      <c r="L1685" s="287">
        <f t="shared" si="264"/>
        <v>137.75581460725834</v>
      </c>
      <c r="M1685" s="344">
        <f t="shared" si="265"/>
        <v>28.640814607258335</v>
      </c>
      <c r="N1685" s="344">
        <f t="shared" si="268"/>
        <v>-38.375998787652641</v>
      </c>
      <c r="Q1685" s="323">
        <f t="shared" si="266"/>
        <v>1648.6408146072583</v>
      </c>
      <c r="R1685" s="287">
        <f t="shared" si="267"/>
        <v>-38.375998787652641</v>
      </c>
    </row>
    <row r="1686" spans="1:18" x14ac:dyDescent="0.25">
      <c r="A1686" s="273">
        <v>1669</v>
      </c>
      <c r="B1686" s="323">
        <f t="shared" si="269"/>
        <v>1758.7558146072583</v>
      </c>
      <c r="D1686" s="287">
        <f t="shared" si="260"/>
        <v>1649.5753979405918</v>
      </c>
      <c r="F1686" s="273">
        <f t="shared" si="261"/>
        <v>4</v>
      </c>
      <c r="H1686" s="273">
        <f t="shared" si="262"/>
        <v>1440</v>
      </c>
      <c r="J1686" s="287">
        <f t="shared" si="263"/>
        <v>-38.97320272270391</v>
      </c>
      <c r="L1686" s="287">
        <f t="shared" si="264"/>
        <v>138.75581460725834</v>
      </c>
      <c r="M1686" s="344">
        <f t="shared" si="265"/>
        <v>29.575397940591756</v>
      </c>
      <c r="N1686" s="344">
        <f t="shared" si="268"/>
        <v>-38.97320272270391</v>
      </c>
      <c r="Q1686" s="323">
        <f t="shared" si="266"/>
        <v>1649.5753979405918</v>
      </c>
      <c r="R1686" s="287">
        <f t="shared" si="267"/>
        <v>-38.97320272270391</v>
      </c>
    </row>
    <row r="1687" spans="1:18" x14ac:dyDescent="0.25">
      <c r="A1687" s="273">
        <v>1670</v>
      </c>
      <c r="B1687" s="323">
        <f t="shared" si="269"/>
        <v>1759.7558146072583</v>
      </c>
      <c r="D1687" s="287">
        <f t="shared" si="260"/>
        <v>1650.509981273925</v>
      </c>
      <c r="F1687" s="273">
        <f t="shared" si="261"/>
        <v>4</v>
      </c>
      <c r="H1687" s="273">
        <f t="shared" si="262"/>
        <v>1440</v>
      </c>
      <c r="J1687" s="287">
        <f t="shared" si="263"/>
        <v>-39.558535042663955</v>
      </c>
      <c r="L1687" s="287">
        <f t="shared" si="264"/>
        <v>139.75581460725834</v>
      </c>
      <c r="M1687" s="344">
        <f t="shared" si="265"/>
        <v>30.50998127392495</v>
      </c>
      <c r="N1687" s="344">
        <f t="shared" si="268"/>
        <v>-39.558535042663955</v>
      </c>
      <c r="Q1687" s="323">
        <f t="shared" si="266"/>
        <v>1650.509981273925</v>
      </c>
      <c r="R1687" s="287">
        <f t="shared" si="267"/>
        <v>-39.558535042663955</v>
      </c>
    </row>
    <row r="1688" spans="1:18" x14ac:dyDescent="0.25">
      <c r="A1688" s="273">
        <v>1671</v>
      </c>
      <c r="B1688" s="323">
        <f t="shared" si="269"/>
        <v>1760.7558146072583</v>
      </c>
      <c r="D1688" s="287">
        <f t="shared" si="260"/>
        <v>1651.4445646072584</v>
      </c>
      <c r="F1688" s="273">
        <f t="shared" si="261"/>
        <v>4</v>
      </c>
      <c r="H1688" s="273">
        <f t="shared" si="262"/>
        <v>1440</v>
      </c>
      <c r="J1688" s="287">
        <f t="shared" si="263"/>
        <v>-40.131817449637992</v>
      </c>
      <c r="L1688" s="287">
        <f t="shared" si="264"/>
        <v>140.75581460725834</v>
      </c>
      <c r="M1688" s="344">
        <f t="shared" si="265"/>
        <v>31.444564607258371</v>
      </c>
      <c r="N1688" s="344">
        <f t="shared" si="268"/>
        <v>-40.131817449637992</v>
      </c>
      <c r="Q1688" s="323">
        <f t="shared" si="266"/>
        <v>1651.4445646072584</v>
      </c>
      <c r="R1688" s="287">
        <f t="shared" si="267"/>
        <v>-40.131817449637992</v>
      </c>
    </row>
    <row r="1689" spans="1:18" x14ac:dyDescent="0.25">
      <c r="A1689" s="273">
        <v>1672</v>
      </c>
      <c r="B1689" s="323">
        <f t="shared" si="269"/>
        <v>1761.7558146072583</v>
      </c>
      <c r="D1689" s="287">
        <f t="shared" si="260"/>
        <v>1652.3791479405916</v>
      </c>
      <c r="F1689" s="273">
        <f t="shared" si="261"/>
        <v>4</v>
      </c>
      <c r="H1689" s="273">
        <f t="shared" si="262"/>
        <v>1440</v>
      </c>
      <c r="J1689" s="287">
        <f t="shared" si="263"/>
        <v>-40.692875316251097</v>
      </c>
      <c r="L1689" s="287">
        <f t="shared" si="264"/>
        <v>141.75581460725834</v>
      </c>
      <c r="M1689" s="344">
        <f t="shared" si="265"/>
        <v>32.379147940591565</v>
      </c>
      <c r="N1689" s="344">
        <f t="shared" si="268"/>
        <v>-40.692875316251097</v>
      </c>
      <c r="Q1689" s="323">
        <f t="shared" si="266"/>
        <v>1652.3791479405916</v>
      </c>
      <c r="R1689" s="287">
        <f t="shared" si="267"/>
        <v>-40.692875316251097</v>
      </c>
    </row>
    <row r="1690" spans="1:18" x14ac:dyDescent="0.25">
      <c r="A1690" s="273">
        <v>1673</v>
      </c>
      <c r="B1690" s="323">
        <f t="shared" si="269"/>
        <v>1762.7558146072583</v>
      </c>
      <c r="D1690" s="287">
        <f t="shared" si="260"/>
        <v>1653.313731273925</v>
      </c>
      <c r="F1690" s="273">
        <f t="shared" si="261"/>
        <v>4</v>
      </c>
      <c r="H1690" s="273">
        <f t="shared" si="262"/>
        <v>1440</v>
      </c>
      <c r="J1690" s="287">
        <f t="shared" si="263"/>
        <v>-41.241537738842148</v>
      </c>
      <c r="L1690" s="287">
        <f t="shared" si="264"/>
        <v>142.75581460725834</v>
      </c>
      <c r="M1690" s="344">
        <f t="shared" si="265"/>
        <v>33.313731273924986</v>
      </c>
      <c r="N1690" s="344">
        <f t="shared" si="268"/>
        <v>-41.241537738842148</v>
      </c>
      <c r="Q1690" s="323">
        <f t="shared" si="266"/>
        <v>1653.313731273925</v>
      </c>
      <c r="R1690" s="287">
        <f t="shared" si="267"/>
        <v>-41.241537738842148</v>
      </c>
    </row>
    <row r="1691" spans="1:18" x14ac:dyDescent="0.25">
      <c r="A1691" s="273">
        <v>1674</v>
      </c>
      <c r="B1691" s="323">
        <f t="shared" si="269"/>
        <v>1763.7558146072583</v>
      </c>
      <c r="D1691" s="287">
        <f t="shared" si="260"/>
        <v>1654.2483146072584</v>
      </c>
      <c r="F1691" s="273">
        <f t="shared" si="261"/>
        <v>4</v>
      </c>
      <c r="H1691" s="273">
        <f t="shared" si="262"/>
        <v>1440</v>
      </c>
      <c r="J1691" s="287">
        <f t="shared" si="263"/>
        <v>-41.777637589522307</v>
      </c>
      <c r="L1691" s="287">
        <f t="shared" si="264"/>
        <v>143.75581460725834</v>
      </c>
      <c r="M1691" s="344">
        <f t="shared" si="265"/>
        <v>34.248314607258408</v>
      </c>
      <c r="N1691" s="344">
        <f t="shared" si="268"/>
        <v>-41.777637589522307</v>
      </c>
      <c r="Q1691" s="323">
        <f t="shared" si="266"/>
        <v>1654.2483146072584</v>
      </c>
      <c r="R1691" s="287">
        <f t="shared" si="267"/>
        <v>-41.777637589522307</v>
      </c>
    </row>
    <row r="1692" spans="1:18" x14ac:dyDescent="0.25">
      <c r="A1692" s="273">
        <v>1675</v>
      </c>
      <c r="B1692" s="323">
        <f t="shared" si="269"/>
        <v>1764.7558146072583</v>
      </c>
      <c r="D1692" s="287">
        <f t="shared" si="260"/>
        <v>1655.1828979405916</v>
      </c>
      <c r="F1692" s="273">
        <f t="shared" si="261"/>
        <v>4</v>
      </c>
      <c r="H1692" s="273">
        <f t="shared" si="262"/>
        <v>1440</v>
      </c>
      <c r="J1692" s="287">
        <f t="shared" si="263"/>
        <v>-42.301011567083528</v>
      </c>
      <c r="L1692" s="287">
        <f t="shared" si="264"/>
        <v>144.75581460725834</v>
      </c>
      <c r="M1692" s="344">
        <f t="shared" si="265"/>
        <v>35.182897940591602</v>
      </c>
      <c r="N1692" s="344">
        <f t="shared" si="268"/>
        <v>-42.301011567083528</v>
      </c>
      <c r="Q1692" s="323">
        <f t="shared" si="266"/>
        <v>1655.1828979405916</v>
      </c>
      <c r="R1692" s="287">
        <f t="shared" si="267"/>
        <v>-42.301011567083528</v>
      </c>
    </row>
    <row r="1693" spans="1:18" x14ac:dyDescent="0.25">
      <c r="A1693" s="273">
        <v>1676</v>
      </c>
      <c r="B1693" s="323">
        <f t="shared" si="269"/>
        <v>1765.7558146072583</v>
      </c>
      <c r="D1693" s="287">
        <f t="shared" si="260"/>
        <v>1656.117481273925</v>
      </c>
      <c r="F1693" s="273">
        <f t="shared" si="261"/>
        <v>4</v>
      </c>
      <c r="H1693" s="273">
        <f t="shared" si="262"/>
        <v>1440</v>
      </c>
      <c r="J1693" s="287">
        <f t="shared" si="263"/>
        <v>-42.811500246742312</v>
      </c>
      <c r="L1693" s="287">
        <f t="shared" si="264"/>
        <v>145.75581460725834</v>
      </c>
      <c r="M1693" s="344">
        <f t="shared" si="265"/>
        <v>36.117481273925023</v>
      </c>
      <c r="N1693" s="344">
        <f t="shared" si="268"/>
        <v>-42.811500246742312</v>
      </c>
      <c r="Q1693" s="323">
        <f t="shared" si="266"/>
        <v>1656.117481273925</v>
      </c>
      <c r="R1693" s="287">
        <f t="shared" si="267"/>
        <v>-42.811500246742312</v>
      </c>
    </row>
    <row r="1694" spans="1:18" x14ac:dyDescent="0.25">
      <c r="A1694" s="273">
        <v>1677</v>
      </c>
      <c r="B1694" s="323">
        <f t="shared" si="269"/>
        <v>1766.7558146072583</v>
      </c>
      <c r="D1694" s="287">
        <f t="shared" si="260"/>
        <v>1657.0520646072584</v>
      </c>
      <c r="F1694" s="273">
        <f t="shared" si="261"/>
        <v>4</v>
      </c>
      <c r="H1694" s="273">
        <f t="shared" si="262"/>
        <v>1440</v>
      </c>
      <c r="J1694" s="287">
        <f t="shared" si="263"/>
        <v>-43.308948128701722</v>
      </c>
      <c r="L1694" s="287">
        <f t="shared" si="264"/>
        <v>146.75581460725834</v>
      </c>
      <c r="M1694" s="344">
        <f t="shared" si="265"/>
        <v>37.052064607258444</v>
      </c>
      <c r="N1694" s="344">
        <f t="shared" si="268"/>
        <v>-43.308948128701722</v>
      </c>
      <c r="Q1694" s="323">
        <f t="shared" si="266"/>
        <v>1657.0520646072584</v>
      </c>
      <c r="R1694" s="287">
        <f t="shared" si="267"/>
        <v>-43.308948128701722</v>
      </c>
    </row>
    <row r="1695" spans="1:18" x14ac:dyDescent="0.25">
      <c r="A1695" s="273">
        <v>1678</v>
      </c>
      <c r="B1695" s="323">
        <f t="shared" si="269"/>
        <v>1767.7558146072583</v>
      </c>
      <c r="D1695" s="287">
        <f t="shared" si="260"/>
        <v>1657.9866479405916</v>
      </c>
      <c r="F1695" s="273">
        <f t="shared" si="261"/>
        <v>4</v>
      </c>
      <c r="H1695" s="273">
        <f t="shared" si="262"/>
        <v>1440</v>
      </c>
      <c r="J1695" s="287">
        <f t="shared" si="263"/>
        <v>-43.793203685517831</v>
      </c>
      <c r="L1695" s="287">
        <f t="shared" si="264"/>
        <v>147.75581460725834</v>
      </c>
      <c r="M1695" s="344">
        <f t="shared" si="265"/>
        <v>37.986647940591638</v>
      </c>
      <c r="N1695" s="344">
        <f t="shared" si="268"/>
        <v>-43.793203685517831</v>
      </c>
      <c r="Q1695" s="323">
        <f t="shared" si="266"/>
        <v>1657.9866479405916</v>
      </c>
      <c r="R1695" s="287">
        <f t="shared" si="267"/>
        <v>-43.793203685517831</v>
      </c>
    </row>
    <row r="1696" spans="1:18" x14ac:dyDescent="0.25">
      <c r="A1696" s="273">
        <v>1679</v>
      </c>
      <c r="B1696" s="323">
        <f t="shared" si="269"/>
        <v>1768.7558146072583</v>
      </c>
      <c r="D1696" s="287">
        <f t="shared" si="260"/>
        <v>1658.9212312739251</v>
      </c>
      <c r="F1696" s="273">
        <f t="shared" si="261"/>
        <v>4</v>
      </c>
      <c r="H1696" s="273">
        <f t="shared" si="262"/>
        <v>1440</v>
      </c>
      <c r="J1696" s="287">
        <f t="shared" si="263"/>
        <v>-44.264119408257045</v>
      </c>
      <c r="L1696" s="287">
        <f t="shared" si="264"/>
        <v>148.75581460725834</v>
      </c>
      <c r="M1696" s="344">
        <f t="shared" si="265"/>
        <v>38.921231273925059</v>
      </c>
      <c r="N1696" s="344">
        <f t="shared" si="268"/>
        <v>-44.264119408257045</v>
      </c>
      <c r="Q1696" s="323">
        <f t="shared" si="266"/>
        <v>1658.9212312739251</v>
      </c>
      <c r="R1696" s="287">
        <f t="shared" si="267"/>
        <v>-44.264119408257045</v>
      </c>
    </row>
    <row r="1697" spans="1:18" x14ac:dyDescent="0.25">
      <c r="A1697" s="273">
        <v>1680</v>
      </c>
      <c r="B1697" s="323">
        <f t="shared" si="269"/>
        <v>1769.7558146072583</v>
      </c>
      <c r="D1697" s="287">
        <f t="shared" si="260"/>
        <v>1659.8558146072583</v>
      </c>
      <c r="F1697" s="273">
        <f t="shared" si="261"/>
        <v>4</v>
      </c>
      <c r="H1697" s="273">
        <f t="shared" si="262"/>
        <v>1440</v>
      </c>
      <c r="J1697" s="287">
        <f t="shared" si="263"/>
        <v>-44.721551851428444</v>
      </c>
      <c r="L1697" s="287">
        <f t="shared" si="264"/>
        <v>149.75581460725834</v>
      </c>
      <c r="M1697" s="344">
        <f t="shared" si="265"/>
        <v>39.855814607258253</v>
      </c>
      <c r="N1697" s="344">
        <f t="shared" si="268"/>
        <v>-44.721551851428444</v>
      </c>
      <c r="Q1697" s="323">
        <f t="shared" si="266"/>
        <v>1659.8558146072583</v>
      </c>
      <c r="R1697" s="287">
        <f t="shared" si="267"/>
        <v>-44.721551851428444</v>
      </c>
    </row>
    <row r="1698" spans="1:18" x14ac:dyDescent="0.25">
      <c r="A1698" s="273">
        <v>1681</v>
      </c>
      <c r="B1698" s="323">
        <f t="shared" si="269"/>
        <v>1770.7558146072583</v>
      </c>
      <c r="D1698" s="287">
        <f t="shared" si="260"/>
        <v>1660.7903979405917</v>
      </c>
      <c r="F1698" s="273">
        <f t="shared" si="261"/>
        <v>4</v>
      </c>
      <c r="H1698" s="273">
        <f t="shared" si="262"/>
        <v>1440</v>
      </c>
      <c r="J1698" s="287">
        <f t="shared" si="263"/>
        <v>-45.165361676678401</v>
      </c>
      <c r="L1698" s="287">
        <f t="shared" si="264"/>
        <v>150.75581460725834</v>
      </c>
      <c r="M1698" s="344">
        <f t="shared" si="265"/>
        <v>40.790397940591674</v>
      </c>
      <c r="N1698" s="344">
        <f t="shared" si="268"/>
        <v>-45.165361676678401</v>
      </c>
      <c r="Q1698" s="323">
        <f t="shared" si="266"/>
        <v>1660.7903979405917</v>
      </c>
      <c r="R1698" s="287">
        <f t="shared" si="267"/>
        <v>-45.165361676678401</v>
      </c>
    </row>
    <row r="1699" spans="1:18" x14ac:dyDescent="0.25">
      <c r="A1699" s="273">
        <v>1682</v>
      </c>
      <c r="B1699" s="323">
        <f t="shared" si="269"/>
        <v>1771.7558146072583</v>
      </c>
      <c r="D1699" s="287">
        <f t="shared" si="260"/>
        <v>1661.7249812739251</v>
      </c>
      <c r="F1699" s="273">
        <f t="shared" si="261"/>
        <v>4</v>
      </c>
      <c r="H1699" s="273">
        <f t="shared" si="262"/>
        <v>1440</v>
      </c>
      <c r="J1699" s="287">
        <f t="shared" si="263"/>
        <v>-45.595413695234967</v>
      </c>
      <c r="L1699" s="287">
        <f t="shared" si="264"/>
        <v>151.75581460725834</v>
      </c>
      <c r="M1699" s="344">
        <f t="shared" si="265"/>
        <v>41.724981273925096</v>
      </c>
      <c r="N1699" s="344">
        <f t="shared" si="268"/>
        <v>-45.595413695234967</v>
      </c>
      <c r="Q1699" s="323">
        <f t="shared" si="266"/>
        <v>1661.7249812739251</v>
      </c>
      <c r="R1699" s="287">
        <f t="shared" si="267"/>
        <v>-45.595413695234967</v>
      </c>
    </row>
    <row r="1700" spans="1:18" x14ac:dyDescent="0.25">
      <c r="A1700" s="273">
        <v>1683</v>
      </c>
      <c r="B1700" s="323">
        <f t="shared" si="269"/>
        <v>1772.7558146072583</v>
      </c>
      <c r="D1700" s="287">
        <f t="shared" si="260"/>
        <v>1662.6595646072583</v>
      </c>
      <c r="F1700" s="273">
        <f t="shared" si="261"/>
        <v>4</v>
      </c>
      <c r="H1700" s="273">
        <f t="shared" si="262"/>
        <v>1440</v>
      </c>
      <c r="J1700" s="287">
        <f t="shared" si="263"/>
        <v>-46.011576909087267</v>
      </c>
      <c r="L1700" s="287">
        <f t="shared" si="264"/>
        <v>152.75581460725834</v>
      </c>
      <c r="M1700" s="344">
        <f t="shared" si="265"/>
        <v>42.659564607258289</v>
      </c>
      <c r="N1700" s="344">
        <f t="shared" si="268"/>
        <v>-46.011576909087267</v>
      </c>
      <c r="Q1700" s="323">
        <f t="shared" si="266"/>
        <v>1662.6595646072583</v>
      </c>
      <c r="R1700" s="287">
        <f t="shared" si="267"/>
        <v>-46.011576909087267</v>
      </c>
    </row>
    <row r="1701" spans="1:18" x14ac:dyDescent="0.25">
      <c r="A1701" s="273">
        <v>1684</v>
      </c>
      <c r="B1701" s="323">
        <f t="shared" si="269"/>
        <v>1773.7558146072583</v>
      </c>
      <c r="D1701" s="287">
        <f t="shared" si="260"/>
        <v>1663.5941479405917</v>
      </c>
      <c r="F1701" s="273">
        <f t="shared" si="261"/>
        <v>4</v>
      </c>
      <c r="H1701" s="273">
        <f t="shared" si="262"/>
        <v>1440</v>
      </c>
      <c r="J1701" s="287">
        <f t="shared" si="263"/>
        <v>-46.413724550888993</v>
      </c>
      <c r="L1701" s="287">
        <f t="shared" si="264"/>
        <v>153.75581460725834</v>
      </c>
      <c r="M1701" s="344">
        <f t="shared" si="265"/>
        <v>43.594147940591711</v>
      </c>
      <c r="N1701" s="344">
        <f t="shared" si="268"/>
        <v>-46.413724550888993</v>
      </c>
      <c r="Q1701" s="323">
        <f t="shared" si="266"/>
        <v>1663.5941479405917</v>
      </c>
      <c r="R1701" s="287">
        <f t="shared" si="267"/>
        <v>-46.413724550888993</v>
      </c>
    </row>
    <row r="1702" spans="1:18" x14ac:dyDescent="0.25">
      <c r="A1702" s="273">
        <v>1685</v>
      </c>
      <c r="B1702" s="323">
        <f t="shared" si="269"/>
        <v>1774.7558146072583</v>
      </c>
      <c r="D1702" s="287">
        <f t="shared" si="260"/>
        <v>1664.5287312739251</v>
      </c>
      <c r="F1702" s="273">
        <f t="shared" si="261"/>
        <v>4</v>
      </c>
      <c r="H1702" s="273">
        <f t="shared" si="262"/>
        <v>1440</v>
      </c>
      <c r="J1702" s="287">
        <f t="shared" si="263"/>
        <v>-46.80173412257259</v>
      </c>
      <c r="L1702" s="287">
        <f t="shared" si="264"/>
        <v>154.75581460725834</v>
      </c>
      <c r="M1702" s="344">
        <f t="shared" si="265"/>
        <v>44.528731273925132</v>
      </c>
      <c r="N1702" s="344">
        <f t="shared" si="268"/>
        <v>-46.80173412257259</v>
      </c>
      <c r="Q1702" s="323">
        <f t="shared" si="266"/>
        <v>1664.5287312739251</v>
      </c>
      <c r="R1702" s="287">
        <f t="shared" si="267"/>
        <v>-46.80173412257259</v>
      </c>
    </row>
    <row r="1703" spans="1:18" x14ac:dyDescent="0.25">
      <c r="A1703" s="273">
        <v>1686</v>
      </c>
      <c r="B1703" s="323">
        <f t="shared" si="269"/>
        <v>1775.7558146072583</v>
      </c>
      <c r="D1703" s="287">
        <f t="shared" si="260"/>
        <v>1665.4633146072583</v>
      </c>
      <c r="F1703" s="273">
        <f t="shared" si="261"/>
        <v>4</v>
      </c>
      <c r="H1703" s="273">
        <f t="shared" si="262"/>
        <v>1440</v>
      </c>
      <c r="J1703" s="287">
        <f t="shared" si="263"/>
        <v>-47.175487432663871</v>
      </c>
      <c r="L1703" s="287">
        <f t="shared" si="264"/>
        <v>155.75581460725834</v>
      </c>
      <c r="M1703" s="344">
        <f t="shared" si="265"/>
        <v>45.463314607258326</v>
      </c>
      <c r="N1703" s="344">
        <f t="shared" si="268"/>
        <v>-47.175487432663871</v>
      </c>
      <c r="Q1703" s="323">
        <f t="shared" si="266"/>
        <v>1665.4633146072583</v>
      </c>
      <c r="R1703" s="287">
        <f t="shared" si="267"/>
        <v>-47.175487432663871</v>
      </c>
    </row>
    <row r="1704" spans="1:18" x14ac:dyDescent="0.25">
      <c r="A1704" s="273">
        <v>1687</v>
      </c>
      <c r="B1704" s="323">
        <f t="shared" si="269"/>
        <v>1776.7558146072583</v>
      </c>
      <c r="D1704" s="287">
        <f t="shared" si="260"/>
        <v>1666.3978979405917</v>
      </c>
      <c r="F1704" s="273">
        <f t="shared" si="261"/>
        <v>4</v>
      </c>
      <c r="H1704" s="273">
        <f t="shared" si="262"/>
        <v>1440</v>
      </c>
      <c r="J1704" s="287">
        <f t="shared" si="263"/>
        <v>-47.534870632284033</v>
      </c>
      <c r="L1704" s="287">
        <f t="shared" si="264"/>
        <v>156.75581460725834</v>
      </c>
      <c r="M1704" s="344">
        <f t="shared" si="265"/>
        <v>46.397897940591747</v>
      </c>
      <c r="N1704" s="344">
        <f t="shared" si="268"/>
        <v>-47.534870632284033</v>
      </c>
      <c r="Q1704" s="323">
        <f t="shared" si="266"/>
        <v>1666.3978979405917</v>
      </c>
      <c r="R1704" s="287">
        <f t="shared" si="267"/>
        <v>-47.534870632284033</v>
      </c>
    </row>
    <row r="1705" spans="1:18" x14ac:dyDescent="0.25">
      <c r="A1705" s="273">
        <v>1688</v>
      </c>
      <c r="B1705" s="323">
        <f t="shared" si="269"/>
        <v>1777.7558146072583</v>
      </c>
      <c r="D1705" s="287">
        <f t="shared" si="260"/>
        <v>1667.3324812739249</v>
      </c>
      <c r="F1705" s="273">
        <f t="shared" si="261"/>
        <v>4</v>
      </c>
      <c r="H1705" s="273">
        <f t="shared" si="262"/>
        <v>1440</v>
      </c>
      <c r="J1705" s="287">
        <f t="shared" si="263"/>
        <v>-47.879774249828898</v>
      </c>
      <c r="L1705" s="287">
        <f t="shared" si="264"/>
        <v>157.75581460725834</v>
      </c>
      <c r="M1705" s="344">
        <f t="shared" si="265"/>
        <v>47.332481273924941</v>
      </c>
      <c r="N1705" s="344">
        <f t="shared" si="268"/>
        <v>-47.879774249828898</v>
      </c>
      <c r="Q1705" s="323">
        <f t="shared" si="266"/>
        <v>1667.3324812739249</v>
      </c>
      <c r="R1705" s="287">
        <f t="shared" si="267"/>
        <v>-47.879774249828898</v>
      </c>
    </row>
    <row r="1706" spans="1:18" x14ac:dyDescent="0.25">
      <c r="A1706" s="273">
        <v>1689</v>
      </c>
      <c r="B1706" s="323">
        <f t="shared" si="269"/>
        <v>1778.7558146072583</v>
      </c>
      <c r="D1706" s="287">
        <f t="shared" si="260"/>
        <v>1668.2670646072584</v>
      </c>
      <c r="F1706" s="273">
        <f t="shared" si="261"/>
        <v>4</v>
      </c>
      <c r="H1706" s="273">
        <f t="shared" si="262"/>
        <v>1440</v>
      </c>
      <c r="J1706" s="287">
        <f t="shared" si="263"/>
        <v>-48.210093224315472</v>
      </c>
      <c r="L1706" s="287">
        <f t="shared" si="264"/>
        <v>158.75581460725834</v>
      </c>
      <c r="M1706" s="344">
        <f t="shared" si="265"/>
        <v>48.267064607258362</v>
      </c>
      <c r="N1706" s="344">
        <f t="shared" si="268"/>
        <v>-48.210093224315472</v>
      </c>
      <c r="Q1706" s="323">
        <f t="shared" si="266"/>
        <v>1668.2670646072584</v>
      </c>
      <c r="R1706" s="287">
        <f t="shared" si="267"/>
        <v>-48.210093224315472</v>
      </c>
    </row>
    <row r="1707" spans="1:18" x14ac:dyDescent="0.25">
      <c r="A1707" s="273">
        <v>1690</v>
      </c>
      <c r="B1707" s="323">
        <f t="shared" si="269"/>
        <v>1779.7558146072583</v>
      </c>
      <c r="D1707" s="287">
        <f t="shared" si="260"/>
        <v>1669.2016479405916</v>
      </c>
      <c r="F1707" s="273">
        <f t="shared" si="261"/>
        <v>4</v>
      </c>
      <c r="H1707" s="273">
        <f t="shared" si="262"/>
        <v>1440</v>
      </c>
      <c r="J1707" s="287">
        <f t="shared" si="263"/>
        <v>-48.525726937384327</v>
      </c>
      <c r="L1707" s="287">
        <f t="shared" si="264"/>
        <v>159.75581460725834</v>
      </c>
      <c r="M1707" s="344">
        <f t="shared" si="265"/>
        <v>49.201647940591556</v>
      </c>
      <c r="N1707" s="344">
        <f t="shared" si="268"/>
        <v>-48.525726937384327</v>
      </c>
      <c r="Q1707" s="323">
        <f t="shared" si="266"/>
        <v>1669.2016479405916</v>
      </c>
      <c r="R1707" s="287">
        <f t="shared" si="267"/>
        <v>-48.525726937384327</v>
      </c>
    </row>
    <row r="1708" spans="1:18" x14ac:dyDescent="0.25">
      <c r="A1708" s="273">
        <v>1691</v>
      </c>
      <c r="B1708" s="323">
        <f t="shared" si="269"/>
        <v>1780.7558146072583</v>
      </c>
      <c r="D1708" s="287">
        <f t="shared" si="260"/>
        <v>1670.136231273925</v>
      </c>
      <c r="F1708" s="273">
        <f t="shared" si="261"/>
        <v>4</v>
      </c>
      <c r="H1708" s="273">
        <f t="shared" si="262"/>
        <v>1440</v>
      </c>
      <c r="J1708" s="287">
        <f t="shared" si="263"/>
        <v>-48.826579243948714</v>
      </c>
      <c r="L1708" s="287">
        <f t="shared" si="264"/>
        <v>160.75581460725834</v>
      </c>
      <c r="M1708" s="344">
        <f t="shared" si="265"/>
        <v>50.136231273924977</v>
      </c>
      <c r="N1708" s="344">
        <f t="shared" si="268"/>
        <v>-48.826579243948714</v>
      </c>
      <c r="Q1708" s="323">
        <f t="shared" si="266"/>
        <v>1670.136231273925</v>
      </c>
      <c r="R1708" s="287">
        <f t="shared" si="267"/>
        <v>-48.826579243948714</v>
      </c>
    </row>
    <row r="1709" spans="1:18" x14ac:dyDescent="0.25">
      <c r="A1709" s="273">
        <v>1692</v>
      </c>
      <c r="B1709" s="323">
        <f t="shared" si="269"/>
        <v>1781.7558146072583</v>
      </c>
      <c r="D1709" s="287">
        <f t="shared" si="260"/>
        <v>1671.0708146072584</v>
      </c>
      <c r="F1709" s="273">
        <f t="shared" si="261"/>
        <v>4</v>
      </c>
      <c r="H1709" s="273">
        <f t="shared" si="262"/>
        <v>1440</v>
      </c>
      <c r="J1709" s="287">
        <f t="shared" si="263"/>
        <v>-49.112558501481715</v>
      </c>
      <c r="L1709" s="287">
        <f t="shared" si="264"/>
        <v>161.75581460725834</v>
      </c>
      <c r="M1709" s="344">
        <f t="shared" si="265"/>
        <v>51.070814607258399</v>
      </c>
      <c r="N1709" s="344">
        <f t="shared" si="268"/>
        <v>-49.112558501481715</v>
      </c>
      <c r="Q1709" s="323">
        <f t="shared" si="266"/>
        <v>1671.0708146072584</v>
      </c>
      <c r="R1709" s="287">
        <f t="shared" si="267"/>
        <v>-49.112558501481715</v>
      </c>
    </row>
    <row r="1710" spans="1:18" x14ac:dyDescent="0.25">
      <c r="A1710" s="273">
        <v>1693</v>
      </c>
      <c r="B1710" s="323">
        <f t="shared" si="269"/>
        <v>1782.7558146072583</v>
      </c>
      <c r="D1710" s="287">
        <f t="shared" si="260"/>
        <v>1672.0053979405916</v>
      </c>
      <c r="F1710" s="273">
        <f t="shared" si="261"/>
        <v>4</v>
      </c>
      <c r="H1710" s="273">
        <f t="shared" si="262"/>
        <v>1440</v>
      </c>
      <c r="J1710" s="287">
        <f t="shared" si="263"/>
        <v>-49.383577597931122</v>
      </c>
      <c r="L1710" s="287">
        <f t="shared" si="264"/>
        <v>162.75581460725834</v>
      </c>
      <c r="M1710" s="344">
        <f t="shared" si="265"/>
        <v>52.005397940591592</v>
      </c>
      <c r="N1710" s="344">
        <f t="shared" si="268"/>
        <v>-49.383577597931122</v>
      </c>
      <c r="Q1710" s="323">
        <f t="shared" si="266"/>
        <v>1672.0053979405916</v>
      </c>
      <c r="R1710" s="287">
        <f t="shared" si="267"/>
        <v>-49.383577597931122</v>
      </c>
    </row>
    <row r="1711" spans="1:18" x14ac:dyDescent="0.25">
      <c r="A1711" s="273">
        <v>1694</v>
      </c>
      <c r="B1711" s="323">
        <f t="shared" si="269"/>
        <v>1783.7558146072583</v>
      </c>
      <c r="D1711" s="287">
        <f t="shared" si="260"/>
        <v>1672.939981273925</v>
      </c>
      <c r="F1711" s="273">
        <f t="shared" si="261"/>
        <v>4</v>
      </c>
      <c r="H1711" s="273">
        <f t="shared" si="262"/>
        <v>1440</v>
      </c>
      <c r="J1711" s="287">
        <f t="shared" si="263"/>
        <v>-49.639553978254789</v>
      </c>
      <c r="L1711" s="287">
        <f t="shared" si="264"/>
        <v>163.75581460725834</v>
      </c>
      <c r="M1711" s="344">
        <f t="shared" si="265"/>
        <v>52.939981273925014</v>
      </c>
      <c r="N1711" s="344">
        <f t="shared" si="268"/>
        <v>-49.639553978254789</v>
      </c>
      <c r="Q1711" s="323">
        <f t="shared" si="266"/>
        <v>1672.939981273925</v>
      </c>
      <c r="R1711" s="287">
        <f t="shared" si="267"/>
        <v>-49.639553978254789</v>
      </c>
    </row>
    <row r="1712" spans="1:18" x14ac:dyDescent="0.25">
      <c r="A1712" s="273">
        <v>1695</v>
      </c>
      <c r="B1712" s="323">
        <f t="shared" si="269"/>
        <v>1784.7558146072583</v>
      </c>
      <c r="D1712" s="287">
        <f t="shared" si="260"/>
        <v>1673.8745646072584</v>
      </c>
      <c r="F1712" s="273">
        <f t="shared" si="261"/>
        <v>4</v>
      </c>
      <c r="H1712" s="273">
        <f t="shared" si="262"/>
        <v>1440</v>
      </c>
      <c r="J1712" s="287">
        <f t="shared" si="263"/>
        <v>-49.880409669567477</v>
      </c>
      <c r="L1712" s="287">
        <f t="shared" si="264"/>
        <v>164.75581460725834</v>
      </c>
      <c r="M1712" s="344">
        <f t="shared" si="265"/>
        <v>53.874564607258435</v>
      </c>
      <c r="N1712" s="344">
        <f t="shared" si="268"/>
        <v>-49.880409669567477</v>
      </c>
      <c r="Q1712" s="323">
        <f t="shared" si="266"/>
        <v>1673.8745646072584</v>
      </c>
      <c r="R1712" s="287">
        <f t="shared" si="267"/>
        <v>-49.880409669567477</v>
      </c>
    </row>
    <row r="1713" spans="1:18" x14ac:dyDescent="0.25">
      <c r="A1713" s="273">
        <v>1696</v>
      </c>
      <c r="B1713" s="323">
        <f t="shared" si="269"/>
        <v>1785.7558146072583</v>
      </c>
      <c r="D1713" s="287">
        <f t="shared" si="260"/>
        <v>1674.8091479405916</v>
      </c>
      <c r="F1713" s="273">
        <f t="shared" si="261"/>
        <v>4</v>
      </c>
      <c r="H1713" s="273">
        <f t="shared" si="262"/>
        <v>1440</v>
      </c>
      <c r="J1713" s="287">
        <f t="shared" si="263"/>
        <v>-50.106071304892438</v>
      </c>
      <c r="L1713" s="287">
        <f t="shared" si="264"/>
        <v>165.75581460725834</v>
      </c>
      <c r="M1713" s="344">
        <f t="shared" si="265"/>
        <v>54.809147940591629</v>
      </c>
      <c r="N1713" s="344">
        <f t="shared" si="268"/>
        <v>-50.106071304892438</v>
      </c>
      <c r="Q1713" s="323">
        <f t="shared" si="266"/>
        <v>1674.8091479405916</v>
      </c>
      <c r="R1713" s="287">
        <f t="shared" si="267"/>
        <v>-50.106071304892438</v>
      </c>
    </row>
    <row r="1714" spans="1:18" x14ac:dyDescent="0.25">
      <c r="A1714" s="273">
        <v>1697</v>
      </c>
      <c r="B1714" s="323">
        <f t="shared" si="269"/>
        <v>1786.7558146072583</v>
      </c>
      <c r="D1714" s="287">
        <f t="shared" si="260"/>
        <v>1675.7437312739251</v>
      </c>
      <c r="F1714" s="273">
        <f t="shared" si="261"/>
        <v>4</v>
      </c>
      <c r="H1714" s="273">
        <f t="shared" si="262"/>
        <v>1440</v>
      </c>
      <c r="J1714" s="287">
        <f t="shared" si="263"/>
        <v>-50.316470145509555</v>
      </c>
      <c r="L1714" s="287">
        <f t="shared" si="264"/>
        <v>166.75581460725834</v>
      </c>
      <c r="M1714" s="344">
        <f t="shared" si="265"/>
        <v>55.74373127392505</v>
      </c>
      <c r="N1714" s="344">
        <f t="shared" si="268"/>
        <v>-50.316470145509555</v>
      </c>
      <c r="Q1714" s="323">
        <f t="shared" si="266"/>
        <v>1675.7437312739251</v>
      </c>
      <c r="R1714" s="287">
        <f t="shared" si="267"/>
        <v>-50.316470145509555</v>
      </c>
    </row>
    <row r="1715" spans="1:18" x14ac:dyDescent="0.25">
      <c r="A1715" s="273">
        <v>1698</v>
      </c>
      <c r="B1715" s="323">
        <f t="shared" si="269"/>
        <v>1787.7558146072583</v>
      </c>
      <c r="D1715" s="287">
        <f t="shared" si="260"/>
        <v>1676.6783146072582</v>
      </c>
      <c r="F1715" s="273">
        <f t="shared" si="261"/>
        <v>4</v>
      </c>
      <c r="H1715" s="273">
        <f t="shared" si="262"/>
        <v>1440</v>
      </c>
      <c r="J1715" s="287">
        <f t="shared" si="263"/>
        <v>-50.511542101893717</v>
      </c>
      <c r="L1715" s="287">
        <f t="shared" si="264"/>
        <v>167.75581460725834</v>
      </c>
      <c r="M1715" s="344">
        <f t="shared" si="265"/>
        <v>56.678314607258244</v>
      </c>
      <c r="N1715" s="344">
        <f t="shared" si="268"/>
        <v>-50.511542101893717</v>
      </c>
      <c r="Q1715" s="323">
        <f t="shared" si="266"/>
        <v>1676.6783146072582</v>
      </c>
      <c r="R1715" s="287">
        <f t="shared" si="267"/>
        <v>-50.511542101893717</v>
      </c>
    </row>
    <row r="1716" spans="1:18" x14ac:dyDescent="0.25">
      <c r="A1716" s="273">
        <v>1699</v>
      </c>
      <c r="B1716" s="323">
        <f t="shared" si="269"/>
        <v>1788.7558146072583</v>
      </c>
      <c r="D1716" s="287">
        <f t="shared" si="260"/>
        <v>1677.6128979405917</v>
      </c>
      <c r="F1716" s="273">
        <f t="shared" si="261"/>
        <v>4</v>
      </c>
      <c r="H1716" s="273">
        <f t="shared" si="262"/>
        <v>1440</v>
      </c>
      <c r="J1716" s="287">
        <f t="shared" si="263"/>
        <v>-50.691227753237349</v>
      </c>
      <c r="L1716" s="287">
        <f t="shared" si="264"/>
        <v>168.75581460725834</v>
      </c>
      <c r="M1716" s="344">
        <f t="shared" si="265"/>
        <v>57.612897940591665</v>
      </c>
      <c r="N1716" s="344">
        <f t="shared" si="268"/>
        <v>-50.691227753237349</v>
      </c>
      <c r="Q1716" s="323">
        <f t="shared" si="266"/>
        <v>1677.6128979405917</v>
      </c>
      <c r="R1716" s="287">
        <f t="shared" si="267"/>
        <v>-50.691227753237349</v>
      </c>
    </row>
    <row r="1717" spans="1:18" x14ac:dyDescent="0.25">
      <c r="A1717" s="273">
        <v>1700</v>
      </c>
      <c r="B1717" s="323">
        <f t="shared" si="269"/>
        <v>1789.7558146072583</v>
      </c>
      <c r="D1717" s="287">
        <f t="shared" si="260"/>
        <v>1678.5474812739251</v>
      </c>
      <c r="F1717" s="273">
        <f t="shared" si="261"/>
        <v>4</v>
      </c>
      <c r="H1717" s="273">
        <f t="shared" si="262"/>
        <v>1440</v>
      </c>
      <c r="J1717" s="287">
        <f t="shared" si="263"/>
        <v>-50.855472365550433</v>
      </c>
      <c r="L1717" s="287">
        <f t="shared" si="264"/>
        <v>169.75581460725834</v>
      </c>
      <c r="M1717" s="344">
        <f t="shared" si="265"/>
        <v>58.547481273925086</v>
      </c>
      <c r="N1717" s="344">
        <f t="shared" si="268"/>
        <v>-50.855472365550433</v>
      </c>
      <c r="Q1717" s="323">
        <f t="shared" si="266"/>
        <v>1678.5474812739251</v>
      </c>
      <c r="R1717" s="287">
        <f t="shared" si="267"/>
        <v>-50.855472365550433</v>
      </c>
    </row>
    <row r="1718" spans="1:18" x14ac:dyDescent="0.25">
      <c r="A1718" s="273">
        <v>1701</v>
      </c>
      <c r="B1718" s="323">
        <f t="shared" si="269"/>
        <v>1790.7558146072583</v>
      </c>
      <c r="D1718" s="287">
        <f t="shared" si="260"/>
        <v>1679.4820646072583</v>
      </c>
      <c r="F1718" s="273">
        <f t="shared" si="261"/>
        <v>4</v>
      </c>
      <c r="H1718" s="273">
        <f t="shared" si="262"/>
        <v>1440</v>
      </c>
      <c r="J1718" s="287">
        <f t="shared" si="263"/>
        <v>-51.004225908332913</v>
      </c>
      <c r="L1718" s="287">
        <f t="shared" si="264"/>
        <v>170.75581460725834</v>
      </c>
      <c r="M1718" s="344">
        <f t="shared" si="265"/>
        <v>59.48206460725828</v>
      </c>
      <c r="N1718" s="344">
        <f t="shared" si="268"/>
        <v>-51.004225908332913</v>
      </c>
      <c r="Q1718" s="323">
        <f t="shared" si="266"/>
        <v>1679.4820646072583</v>
      </c>
      <c r="R1718" s="287">
        <f t="shared" si="267"/>
        <v>-51.004225908332913</v>
      </c>
    </row>
    <row r="1719" spans="1:18" x14ac:dyDescent="0.25">
      <c r="A1719" s="273">
        <v>1702</v>
      </c>
      <c r="B1719" s="323">
        <f t="shared" si="269"/>
        <v>1791.7558146072583</v>
      </c>
      <c r="D1719" s="287">
        <f t="shared" si="260"/>
        <v>1680.4166479405917</v>
      </c>
      <c r="F1719" s="273">
        <f t="shared" si="261"/>
        <v>4</v>
      </c>
      <c r="H1719" s="273">
        <f t="shared" si="262"/>
        <v>1440</v>
      </c>
      <c r="J1719" s="287">
        <f t="shared" si="263"/>
        <v>-51.13744306981468</v>
      </c>
      <c r="L1719" s="287">
        <f t="shared" si="264"/>
        <v>171.75581460725834</v>
      </c>
      <c r="M1719" s="344">
        <f t="shared" si="265"/>
        <v>60.416647940591702</v>
      </c>
      <c r="N1719" s="344">
        <f t="shared" si="268"/>
        <v>-51.13744306981468</v>
      </c>
      <c r="Q1719" s="323">
        <f t="shared" si="266"/>
        <v>1680.4166479405917</v>
      </c>
      <c r="R1719" s="287">
        <f t="shared" si="267"/>
        <v>-51.13744306981468</v>
      </c>
    </row>
    <row r="1720" spans="1:18" x14ac:dyDescent="0.25">
      <c r="A1720" s="273">
        <v>1703</v>
      </c>
      <c r="B1720" s="323">
        <f t="shared" si="269"/>
        <v>1792.7558146072583</v>
      </c>
      <c r="D1720" s="287">
        <f t="shared" si="260"/>
        <v>1681.3512312739249</v>
      </c>
      <c r="F1720" s="273">
        <f t="shared" si="261"/>
        <v>4</v>
      </c>
      <c r="H1720" s="273">
        <f t="shared" si="262"/>
        <v>1440</v>
      </c>
      <c r="J1720" s="287">
        <f t="shared" si="263"/>
        <v>-51.255083270757879</v>
      </c>
      <c r="L1720" s="287">
        <f t="shared" si="264"/>
        <v>172.75581460725834</v>
      </c>
      <c r="M1720" s="344">
        <f t="shared" si="265"/>
        <v>61.351231273924896</v>
      </c>
      <c r="N1720" s="344">
        <f t="shared" si="268"/>
        <v>-51.255083270757879</v>
      </c>
      <c r="Q1720" s="323">
        <f t="shared" si="266"/>
        <v>1681.3512312739249</v>
      </c>
      <c r="R1720" s="287">
        <f t="shared" si="267"/>
        <v>-51.255083270757879</v>
      </c>
    </row>
    <row r="1721" spans="1:18" x14ac:dyDescent="0.25">
      <c r="A1721" s="273">
        <v>1704</v>
      </c>
      <c r="B1721" s="323">
        <f t="shared" si="269"/>
        <v>1793.7558146072583</v>
      </c>
      <c r="D1721" s="287">
        <f t="shared" si="260"/>
        <v>1682.2858146072583</v>
      </c>
      <c r="F1721" s="273">
        <f t="shared" si="261"/>
        <v>4</v>
      </c>
      <c r="H1721" s="273">
        <f t="shared" si="262"/>
        <v>1440</v>
      </c>
      <c r="J1721" s="287">
        <f t="shared" si="263"/>
        <v>-51.357110676817634</v>
      </c>
      <c r="L1721" s="287">
        <f t="shared" si="264"/>
        <v>173.75581460725834</v>
      </c>
      <c r="M1721" s="344">
        <f t="shared" si="265"/>
        <v>62.285814607258317</v>
      </c>
      <c r="N1721" s="344">
        <f t="shared" si="268"/>
        <v>-51.357110676817634</v>
      </c>
      <c r="Q1721" s="323">
        <f t="shared" si="266"/>
        <v>1682.2858146072583</v>
      </c>
      <c r="R1721" s="287">
        <f t="shared" si="267"/>
        <v>-51.357110676817634</v>
      </c>
    </row>
    <row r="1722" spans="1:18" x14ac:dyDescent="0.25">
      <c r="A1722" s="273">
        <v>1705</v>
      </c>
      <c r="B1722" s="323">
        <f t="shared" si="269"/>
        <v>1794.7558146072583</v>
      </c>
      <c r="D1722" s="287">
        <f t="shared" si="260"/>
        <v>1683.2203979405917</v>
      </c>
      <c r="F1722" s="273">
        <f t="shared" si="261"/>
        <v>4</v>
      </c>
      <c r="H1722" s="273">
        <f t="shared" si="262"/>
        <v>1440</v>
      </c>
      <c r="J1722" s="287">
        <f t="shared" si="263"/>
        <v>-51.443494209457732</v>
      </c>
      <c r="L1722" s="287">
        <f t="shared" si="264"/>
        <v>174.75581460725834</v>
      </c>
      <c r="M1722" s="344">
        <f t="shared" si="265"/>
        <v>63.220397940591738</v>
      </c>
      <c r="N1722" s="344">
        <f t="shared" si="268"/>
        <v>-51.443494209457732</v>
      </c>
      <c r="Q1722" s="323">
        <f t="shared" si="266"/>
        <v>1683.2203979405917</v>
      </c>
      <c r="R1722" s="287">
        <f t="shared" si="267"/>
        <v>-51.443494209457732</v>
      </c>
    </row>
    <row r="1723" spans="1:18" x14ac:dyDescent="0.25">
      <c r="A1723" s="273">
        <v>1706</v>
      </c>
      <c r="B1723" s="323">
        <f t="shared" si="269"/>
        <v>1795.7558146072583</v>
      </c>
      <c r="D1723" s="287">
        <f t="shared" si="260"/>
        <v>1684.1549812739249</v>
      </c>
      <c r="F1723" s="273">
        <f t="shared" si="261"/>
        <v>4</v>
      </c>
      <c r="H1723" s="273">
        <f t="shared" si="262"/>
        <v>1440</v>
      </c>
      <c r="J1723" s="287">
        <f t="shared" si="263"/>
        <v>-51.514207555417315</v>
      </c>
      <c r="L1723" s="287">
        <f t="shared" si="264"/>
        <v>175.75581460725834</v>
      </c>
      <c r="M1723" s="344">
        <f t="shared" si="265"/>
        <v>64.154981273924932</v>
      </c>
      <c r="N1723" s="344">
        <f t="shared" si="268"/>
        <v>-51.514207555417315</v>
      </c>
      <c r="Q1723" s="323">
        <f t="shared" si="266"/>
        <v>1684.1549812739249</v>
      </c>
      <c r="R1723" s="287">
        <f t="shared" si="267"/>
        <v>-51.514207555417315</v>
      </c>
    </row>
    <row r="1724" spans="1:18" x14ac:dyDescent="0.25">
      <c r="A1724" s="273">
        <v>1707</v>
      </c>
      <c r="B1724" s="323">
        <f t="shared" si="269"/>
        <v>1796.7558146072583</v>
      </c>
      <c r="D1724" s="287">
        <f t="shared" si="260"/>
        <v>1685.0895646072584</v>
      </c>
      <c r="F1724" s="273">
        <f t="shared" si="261"/>
        <v>4</v>
      </c>
      <c r="H1724" s="273">
        <f t="shared" si="262"/>
        <v>1440</v>
      </c>
      <c r="J1724" s="287">
        <f t="shared" si="263"/>
        <v>-51.569229174726196</v>
      </c>
      <c r="L1724" s="287">
        <f t="shared" si="264"/>
        <v>176.75581460725834</v>
      </c>
      <c r="M1724" s="344">
        <f t="shared" si="265"/>
        <v>65.089564607258353</v>
      </c>
      <c r="N1724" s="344">
        <f t="shared" si="268"/>
        <v>-51.569229174726196</v>
      </c>
      <c r="Q1724" s="323">
        <f t="shared" si="266"/>
        <v>1685.0895646072584</v>
      </c>
      <c r="R1724" s="287">
        <f t="shared" si="267"/>
        <v>-51.569229174726196</v>
      </c>
    </row>
    <row r="1725" spans="1:18" x14ac:dyDescent="0.25">
      <c r="A1725" s="273">
        <v>1708</v>
      </c>
      <c r="B1725" s="323">
        <f t="shared" si="269"/>
        <v>1797.7558146072583</v>
      </c>
      <c r="D1725" s="287">
        <f t="shared" si="260"/>
        <v>1686.0241479405918</v>
      </c>
      <c r="F1725" s="273">
        <f t="shared" si="261"/>
        <v>4</v>
      </c>
      <c r="H1725" s="273">
        <f t="shared" si="262"/>
        <v>1440</v>
      </c>
      <c r="J1725" s="287">
        <f t="shared" si="263"/>
        <v>-51.608542307266099</v>
      </c>
      <c r="L1725" s="287">
        <f t="shared" si="264"/>
        <v>177.75581460725834</v>
      </c>
      <c r="M1725" s="344">
        <f t="shared" si="265"/>
        <v>66.024147940591774</v>
      </c>
      <c r="N1725" s="344">
        <f t="shared" si="268"/>
        <v>-51.608542307266099</v>
      </c>
      <c r="Q1725" s="323">
        <f t="shared" si="266"/>
        <v>1686.0241479405918</v>
      </c>
      <c r="R1725" s="287">
        <f t="shared" si="267"/>
        <v>-51.608542307266099</v>
      </c>
    </row>
    <row r="1726" spans="1:18" x14ac:dyDescent="0.25">
      <c r="A1726" s="273">
        <v>1709</v>
      </c>
      <c r="B1726" s="323">
        <f t="shared" si="269"/>
        <v>1798.7558146072583</v>
      </c>
      <c r="D1726" s="287">
        <f t="shared" si="260"/>
        <v>1686.958731273925</v>
      </c>
      <c r="F1726" s="273">
        <f t="shared" si="261"/>
        <v>4</v>
      </c>
      <c r="H1726" s="273">
        <f t="shared" si="262"/>
        <v>1440</v>
      </c>
      <c r="J1726" s="287">
        <f t="shared" si="263"/>
        <v>-51.632134977876042</v>
      </c>
      <c r="L1726" s="287">
        <f t="shared" si="264"/>
        <v>178.75581460725834</v>
      </c>
      <c r="M1726" s="344">
        <f t="shared" si="265"/>
        <v>66.958731273924968</v>
      </c>
      <c r="N1726" s="344">
        <f t="shared" si="268"/>
        <v>-51.632134977876042</v>
      </c>
      <c r="Q1726" s="323">
        <f t="shared" si="266"/>
        <v>1686.958731273925</v>
      </c>
      <c r="R1726" s="287">
        <f t="shared" si="267"/>
        <v>-51.632134977876042</v>
      </c>
    </row>
    <row r="1727" spans="1:18" x14ac:dyDescent="0.25">
      <c r="A1727" s="273">
        <v>1710</v>
      </c>
      <c r="B1727" s="323">
        <f t="shared" si="269"/>
        <v>1799.7558146072583</v>
      </c>
      <c r="D1727" s="287">
        <f t="shared" si="260"/>
        <v>1687.8933146072584</v>
      </c>
      <c r="F1727" s="273">
        <f t="shared" si="261"/>
        <v>4</v>
      </c>
      <c r="H1727" s="273">
        <f t="shared" si="262"/>
        <v>1440</v>
      </c>
      <c r="J1727" s="287">
        <f t="shared" si="263"/>
        <v>-51.64</v>
      </c>
      <c r="L1727" s="287">
        <f t="shared" si="264"/>
        <v>179.75581460725834</v>
      </c>
      <c r="M1727" s="344">
        <f t="shared" si="265"/>
        <v>67.89331460725839</v>
      </c>
      <c r="N1727" s="344">
        <f t="shared" si="268"/>
        <v>-51.64</v>
      </c>
      <c r="Q1727" s="323">
        <f t="shared" si="266"/>
        <v>1687.8933146072584</v>
      </c>
      <c r="R1727" s="287">
        <f t="shared" si="267"/>
        <v>-51.64</v>
      </c>
    </row>
    <row r="1728" spans="1:18" x14ac:dyDescent="0.25">
      <c r="A1728" s="273">
        <v>1711</v>
      </c>
      <c r="B1728" s="323">
        <f t="shared" si="269"/>
        <v>1800.7558146072583</v>
      </c>
      <c r="D1728" s="287">
        <f t="shared" si="260"/>
        <v>1688.8278979405916</v>
      </c>
      <c r="F1728" s="273">
        <f t="shared" si="261"/>
        <v>5</v>
      </c>
      <c r="H1728" s="273">
        <f t="shared" si="262"/>
        <v>1800</v>
      </c>
      <c r="J1728" s="287">
        <f t="shared" si="263"/>
        <v>-51.632134977876049</v>
      </c>
      <c r="L1728" s="287">
        <f t="shared" si="264"/>
        <v>-179.24418539274166</v>
      </c>
      <c r="M1728" s="344">
        <f t="shared" si="265"/>
        <v>68.827897940591583</v>
      </c>
      <c r="N1728" s="344">
        <f t="shared" si="268"/>
        <v>-51.632134977876049</v>
      </c>
      <c r="Q1728" s="323">
        <f t="shared" si="266"/>
        <v>1688.8278979405916</v>
      </c>
      <c r="R1728" s="287">
        <f t="shared" si="267"/>
        <v>-51.632134977876049</v>
      </c>
    </row>
    <row r="1729" spans="1:18" x14ac:dyDescent="0.25">
      <c r="A1729" s="273">
        <v>1712</v>
      </c>
      <c r="B1729" s="323">
        <f t="shared" si="269"/>
        <v>1801.7558146072583</v>
      </c>
      <c r="D1729" s="287">
        <f t="shared" si="260"/>
        <v>1689.762481273925</v>
      </c>
      <c r="F1729" s="273">
        <f t="shared" si="261"/>
        <v>5</v>
      </c>
      <c r="H1729" s="273">
        <f t="shared" si="262"/>
        <v>1800</v>
      </c>
      <c r="J1729" s="287">
        <f t="shared" si="263"/>
        <v>-51.608542307266106</v>
      </c>
      <c r="L1729" s="287">
        <f t="shared" si="264"/>
        <v>-178.24418539274166</v>
      </c>
      <c r="M1729" s="344">
        <f t="shared" si="265"/>
        <v>69.762481273925005</v>
      </c>
      <c r="N1729" s="344">
        <f t="shared" si="268"/>
        <v>-51.608542307266106</v>
      </c>
      <c r="Q1729" s="323">
        <f t="shared" si="266"/>
        <v>1689.762481273925</v>
      </c>
      <c r="R1729" s="287">
        <f t="shared" si="267"/>
        <v>-51.608542307266106</v>
      </c>
    </row>
    <row r="1730" spans="1:18" x14ac:dyDescent="0.25">
      <c r="A1730" s="273">
        <v>1713</v>
      </c>
      <c r="B1730" s="323">
        <f t="shared" si="269"/>
        <v>1802.7558146072583</v>
      </c>
      <c r="D1730" s="287">
        <f t="shared" si="260"/>
        <v>1690.6970646072584</v>
      </c>
      <c r="F1730" s="273">
        <f t="shared" si="261"/>
        <v>5</v>
      </c>
      <c r="H1730" s="273">
        <f t="shared" si="262"/>
        <v>1800</v>
      </c>
      <c r="J1730" s="287">
        <f t="shared" si="263"/>
        <v>-51.569229174726196</v>
      </c>
      <c r="L1730" s="287">
        <f t="shared" si="264"/>
        <v>-177.24418539274166</v>
      </c>
      <c r="M1730" s="344">
        <f t="shared" si="265"/>
        <v>70.697064607258426</v>
      </c>
      <c r="N1730" s="344">
        <f t="shared" si="268"/>
        <v>-51.569229174726196</v>
      </c>
      <c r="Q1730" s="323">
        <f t="shared" si="266"/>
        <v>1690.6970646072584</v>
      </c>
      <c r="R1730" s="287">
        <f t="shared" si="267"/>
        <v>-51.569229174726196</v>
      </c>
    </row>
    <row r="1731" spans="1:18" x14ac:dyDescent="0.25">
      <c r="A1731" s="273">
        <v>1714</v>
      </c>
      <c r="B1731" s="323">
        <f t="shared" si="269"/>
        <v>1803.7558146072583</v>
      </c>
      <c r="D1731" s="287">
        <f t="shared" si="260"/>
        <v>1691.6316479405916</v>
      </c>
      <c r="F1731" s="273">
        <f t="shared" si="261"/>
        <v>5</v>
      </c>
      <c r="H1731" s="273">
        <f t="shared" si="262"/>
        <v>1800</v>
      </c>
      <c r="J1731" s="287">
        <f t="shared" si="263"/>
        <v>-51.514207555417329</v>
      </c>
      <c r="L1731" s="287">
        <f t="shared" si="264"/>
        <v>-176.24418539274166</v>
      </c>
      <c r="M1731" s="344">
        <f t="shared" si="265"/>
        <v>71.63164794059162</v>
      </c>
      <c r="N1731" s="344">
        <f t="shared" si="268"/>
        <v>-51.514207555417329</v>
      </c>
      <c r="Q1731" s="323">
        <f t="shared" si="266"/>
        <v>1691.6316479405916</v>
      </c>
      <c r="R1731" s="287">
        <f t="shared" si="267"/>
        <v>-51.514207555417329</v>
      </c>
    </row>
    <row r="1732" spans="1:18" x14ac:dyDescent="0.25">
      <c r="A1732" s="273">
        <v>1715</v>
      </c>
      <c r="B1732" s="323">
        <f t="shared" si="269"/>
        <v>1804.7558146072583</v>
      </c>
      <c r="D1732" s="287">
        <f t="shared" si="260"/>
        <v>1692.566231273925</v>
      </c>
      <c r="F1732" s="273">
        <f t="shared" si="261"/>
        <v>5</v>
      </c>
      <c r="H1732" s="273">
        <f t="shared" si="262"/>
        <v>1800</v>
      </c>
      <c r="J1732" s="287">
        <f t="shared" si="263"/>
        <v>-51.443494209457747</v>
      </c>
      <c r="L1732" s="287">
        <f t="shared" si="264"/>
        <v>-175.24418539274166</v>
      </c>
      <c r="M1732" s="344">
        <f t="shared" si="265"/>
        <v>72.566231273925041</v>
      </c>
      <c r="N1732" s="344">
        <f t="shared" si="268"/>
        <v>-51.443494209457747</v>
      </c>
      <c r="Q1732" s="323">
        <f t="shared" si="266"/>
        <v>1692.566231273925</v>
      </c>
      <c r="R1732" s="287">
        <f t="shared" si="267"/>
        <v>-51.443494209457747</v>
      </c>
    </row>
    <row r="1733" spans="1:18" x14ac:dyDescent="0.25">
      <c r="A1733" s="273">
        <v>1716</v>
      </c>
      <c r="B1733" s="323">
        <f t="shared" si="269"/>
        <v>1805.7558146072583</v>
      </c>
      <c r="D1733" s="287">
        <f t="shared" si="260"/>
        <v>1693.5008146072582</v>
      </c>
      <c r="F1733" s="273">
        <f t="shared" si="261"/>
        <v>5</v>
      </c>
      <c r="H1733" s="273">
        <f t="shared" si="262"/>
        <v>1800</v>
      </c>
      <c r="J1733" s="287">
        <f t="shared" si="263"/>
        <v>-51.357110676817626</v>
      </c>
      <c r="L1733" s="287">
        <f t="shared" si="264"/>
        <v>-174.24418539274166</v>
      </c>
      <c r="M1733" s="344">
        <f t="shared" si="265"/>
        <v>73.500814607258235</v>
      </c>
      <c r="N1733" s="344">
        <f t="shared" si="268"/>
        <v>-51.357110676817626</v>
      </c>
      <c r="Q1733" s="323">
        <f t="shared" si="266"/>
        <v>1693.5008146072582</v>
      </c>
      <c r="R1733" s="287">
        <f t="shared" si="267"/>
        <v>-51.357110676817626</v>
      </c>
    </row>
    <row r="1734" spans="1:18" x14ac:dyDescent="0.25">
      <c r="A1734" s="273">
        <v>1717</v>
      </c>
      <c r="B1734" s="323">
        <f t="shared" si="269"/>
        <v>1806.7558146072583</v>
      </c>
      <c r="D1734" s="287">
        <f t="shared" si="260"/>
        <v>1694.4353979405917</v>
      </c>
      <c r="F1734" s="273">
        <f t="shared" si="261"/>
        <v>5</v>
      </c>
      <c r="H1734" s="273">
        <f t="shared" si="262"/>
        <v>1800</v>
      </c>
      <c r="J1734" s="287">
        <f t="shared" si="263"/>
        <v>-51.255083270757865</v>
      </c>
      <c r="L1734" s="287">
        <f t="shared" si="264"/>
        <v>-173.24418539274166</v>
      </c>
      <c r="M1734" s="344">
        <f t="shared" si="265"/>
        <v>74.435397940591656</v>
      </c>
      <c r="N1734" s="344">
        <f t="shared" si="268"/>
        <v>-51.255083270757865</v>
      </c>
      <c r="Q1734" s="323">
        <f t="shared" si="266"/>
        <v>1694.4353979405917</v>
      </c>
      <c r="R1734" s="287">
        <f t="shared" si="267"/>
        <v>-51.255083270757865</v>
      </c>
    </row>
    <row r="1735" spans="1:18" x14ac:dyDescent="0.25">
      <c r="A1735" s="273">
        <v>1718</v>
      </c>
      <c r="B1735" s="323">
        <f t="shared" si="269"/>
        <v>1807.7558146072583</v>
      </c>
      <c r="D1735" s="287">
        <f t="shared" si="260"/>
        <v>1695.3699812739251</v>
      </c>
      <c r="F1735" s="273">
        <f t="shared" si="261"/>
        <v>5</v>
      </c>
      <c r="H1735" s="273">
        <f t="shared" si="262"/>
        <v>1800</v>
      </c>
      <c r="J1735" s="287">
        <f t="shared" si="263"/>
        <v>-51.137443069814701</v>
      </c>
      <c r="L1735" s="287">
        <f t="shared" si="264"/>
        <v>-172.24418539274166</v>
      </c>
      <c r="M1735" s="344">
        <f t="shared" si="265"/>
        <v>75.369981273925077</v>
      </c>
      <c r="N1735" s="344">
        <f t="shared" si="268"/>
        <v>-51.137443069814701</v>
      </c>
      <c r="Q1735" s="323">
        <f t="shared" si="266"/>
        <v>1695.3699812739251</v>
      </c>
      <c r="R1735" s="287">
        <f t="shared" si="267"/>
        <v>-51.137443069814701</v>
      </c>
    </row>
    <row r="1736" spans="1:18" x14ac:dyDescent="0.25">
      <c r="A1736" s="273">
        <v>1719</v>
      </c>
      <c r="B1736" s="323">
        <f t="shared" si="269"/>
        <v>1808.7558146072583</v>
      </c>
      <c r="D1736" s="287">
        <f t="shared" si="260"/>
        <v>1696.3045646072583</v>
      </c>
      <c r="F1736" s="273">
        <f t="shared" si="261"/>
        <v>5</v>
      </c>
      <c r="H1736" s="273">
        <f t="shared" si="262"/>
        <v>1800</v>
      </c>
      <c r="J1736" s="287">
        <f t="shared" si="263"/>
        <v>-51.004225908332934</v>
      </c>
      <c r="L1736" s="287">
        <f t="shared" si="264"/>
        <v>-171.24418539274166</v>
      </c>
      <c r="M1736" s="344">
        <f t="shared" si="265"/>
        <v>76.304564607258271</v>
      </c>
      <c r="N1736" s="344">
        <f t="shared" si="268"/>
        <v>-51.004225908332934</v>
      </c>
      <c r="Q1736" s="323">
        <f t="shared" si="266"/>
        <v>1696.3045646072583</v>
      </c>
      <c r="R1736" s="287">
        <f t="shared" si="267"/>
        <v>-51.004225908332934</v>
      </c>
    </row>
    <row r="1737" spans="1:18" x14ac:dyDescent="0.25">
      <c r="A1737" s="273">
        <v>1720</v>
      </c>
      <c r="B1737" s="323">
        <f t="shared" si="269"/>
        <v>1809.7558146072583</v>
      </c>
      <c r="D1737" s="287">
        <f t="shared" si="260"/>
        <v>1697.2391479405917</v>
      </c>
      <c r="F1737" s="273">
        <f t="shared" si="261"/>
        <v>5</v>
      </c>
      <c r="H1737" s="273">
        <f t="shared" si="262"/>
        <v>1800</v>
      </c>
      <c r="J1737" s="287">
        <f t="shared" si="263"/>
        <v>-50.855472365550426</v>
      </c>
      <c r="L1737" s="287">
        <f t="shared" si="264"/>
        <v>-170.24418539274166</v>
      </c>
      <c r="M1737" s="344">
        <f t="shared" si="265"/>
        <v>77.239147940591693</v>
      </c>
      <c r="N1737" s="344">
        <f t="shared" si="268"/>
        <v>-50.855472365550426</v>
      </c>
      <c r="Q1737" s="323">
        <f t="shared" si="266"/>
        <v>1697.2391479405917</v>
      </c>
      <c r="R1737" s="287">
        <f t="shared" si="267"/>
        <v>-50.855472365550426</v>
      </c>
    </row>
    <row r="1738" spans="1:18" x14ac:dyDescent="0.25">
      <c r="A1738" s="273">
        <v>1721</v>
      </c>
      <c r="B1738" s="323">
        <f t="shared" si="269"/>
        <v>1810.7558146072583</v>
      </c>
      <c r="D1738" s="287">
        <f t="shared" si="260"/>
        <v>1698.1737312739251</v>
      </c>
      <c r="F1738" s="273">
        <f t="shared" si="261"/>
        <v>5</v>
      </c>
      <c r="H1738" s="273">
        <f t="shared" si="262"/>
        <v>1800</v>
      </c>
      <c r="J1738" s="287">
        <f t="shared" si="263"/>
        <v>-50.691227753237371</v>
      </c>
      <c r="L1738" s="287">
        <f t="shared" si="264"/>
        <v>-169.24418539274166</v>
      </c>
      <c r="M1738" s="344">
        <f t="shared" si="265"/>
        <v>78.173731273925114</v>
      </c>
      <c r="N1738" s="344">
        <f t="shared" si="268"/>
        <v>-50.691227753237371</v>
      </c>
      <c r="Q1738" s="323">
        <f t="shared" si="266"/>
        <v>1698.1737312739251</v>
      </c>
      <c r="R1738" s="287">
        <f t="shared" si="267"/>
        <v>-50.691227753237371</v>
      </c>
    </row>
    <row r="1739" spans="1:18" x14ac:dyDescent="0.25">
      <c r="A1739" s="273">
        <v>1722</v>
      </c>
      <c r="B1739" s="323">
        <f t="shared" si="269"/>
        <v>1811.7558146072583</v>
      </c>
      <c r="D1739" s="287">
        <f t="shared" si="260"/>
        <v>1699.1083146072583</v>
      </c>
      <c r="F1739" s="273">
        <f t="shared" si="261"/>
        <v>5</v>
      </c>
      <c r="H1739" s="273">
        <f t="shared" si="262"/>
        <v>1800</v>
      </c>
      <c r="J1739" s="287">
        <f t="shared" si="263"/>
        <v>-50.511542101893745</v>
      </c>
      <c r="L1739" s="287">
        <f t="shared" si="264"/>
        <v>-168.24418539274166</v>
      </c>
      <c r="M1739" s="344">
        <f t="shared" si="265"/>
        <v>79.108314607258308</v>
      </c>
      <c r="N1739" s="344">
        <f t="shared" si="268"/>
        <v>-50.511542101893745</v>
      </c>
      <c r="Q1739" s="323">
        <f t="shared" si="266"/>
        <v>1699.1083146072583</v>
      </c>
      <c r="R1739" s="287">
        <f t="shared" si="267"/>
        <v>-50.511542101893745</v>
      </c>
    </row>
    <row r="1740" spans="1:18" x14ac:dyDescent="0.25">
      <c r="A1740" s="273">
        <v>1723</v>
      </c>
      <c r="B1740" s="323">
        <f t="shared" si="269"/>
        <v>1812.7558146072583</v>
      </c>
      <c r="D1740" s="287">
        <f t="shared" si="260"/>
        <v>1700.0428979405917</v>
      </c>
      <c r="F1740" s="273">
        <f t="shared" si="261"/>
        <v>5</v>
      </c>
      <c r="H1740" s="273">
        <f t="shared" si="262"/>
        <v>1800</v>
      </c>
      <c r="J1740" s="287">
        <f t="shared" si="263"/>
        <v>-50.316470145509534</v>
      </c>
      <c r="L1740" s="287">
        <f t="shared" si="264"/>
        <v>-167.24418539274166</v>
      </c>
      <c r="M1740" s="344">
        <f t="shared" si="265"/>
        <v>80.042897940591729</v>
      </c>
      <c r="N1740" s="344">
        <f t="shared" si="268"/>
        <v>-50.316470145509534</v>
      </c>
      <c r="Q1740" s="323">
        <f t="shared" si="266"/>
        <v>1700.0428979405917</v>
      </c>
      <c r="R1740" s="287">
        <f t="shared" si="267"/>
        <v>-50.316470145509534</v>
      </c>
    </row>
    <row r="1741" spans="1:18" x14ac:dyDescent="0.25">
      <c r="A1741" s="273">
        <v>1724</v>
      </c>
      <c r="B1741" s="323">
        <f t="shared" si="269"/>
        <v>1813.7558146072583</v>
      </c>
      <c r="D1741" s="287">
        <f t="shared" si="260"/>
        <v>1700.9774812739249</v>
      </c>
      <c r="F1741" s="273">
        <f t="shared" si="261"/>
        <v>5</v>
      </c>
      <c r="H1741" s="273">
        <f t="shared" si="262"/>
        <v>1800</v>
      </c>
      <c r="J1741" s="287">
        <f t="shared" si="263"/>
        <v>-50.106071304892467</v>
      </c>
      <c r="L1741" s="287">
        <f t="shared" si="264"/>
        <v>-166.24418539274166</v>
      </c>
      <c r="M1741" s="344">
        <f t="shared" si="265"/>
        <v>80.977481273924923</v>
      </c>
      <c r="N1741" s="344">
        <f t="shared" si="268"/>
        <v>-50.106071304892467</v>
      </c>
      <c r="Q1741" s="323">
        <f t="shared" si="266"/>
        <v>1700.9774812739249</v>
      </c>
      <c r="R1741" s="287">
        <f t="shared" si="267"/>
        <v>-50.106071304892467</v>
      </c>
    </row>
    <row r="1742" spans="1:18" x14ac:dyDescent="0.25">
      <c r="A1742" s="273">
        <v>1725</v>
      </c>
      <c r="B1742" s="323">
        <f t="shared" si="269"/>
        <v>1814.7558146072583</v>
      </c>
      <c r="D1742" s="287">
        <f t="shared" si="260"/>
        <v>1701.9120646072583</v>
      </c>
      <c r="F1742" s="273">
        <f t="shared" si="261"/>
        <v>5</v>
      </c>
      <c r="H1742" s="273">
        <f t="shared" si="262"/>
        <v>1800</v>
      </c>
      <c r="J1742" s="287">
        <f t="shared" si="263"/>
        <v>-49.880409669567506</v>
      </c>
      <c r="L1742" s="287">
        <f t="shared" si="264"/>
        <v>-165.24418539274166</v>
      </c>
      <c r="M1742" s="344">
        <f t="shared" si="265"/>
        <v>81.912064607258344</v>
      </c>
      <c r="N1742" s="344">
        <f t="shared" si="268"/>
        <v>-49.880409669567506</v>
      </c>
      <c r="Q1742" s="323">
        <f t="shared" si="266"/>
        <v>1701.9120646072583</v>
      </c>
      <c r="R1742" s="287">
        <f t="shared" si="267"/>
        <v>-49.880409669567506</v>
      </c>
    </row>
    <row r="1743" spans="1:18" x14ac:dyDescent="0.25">
      <c r="A1743" s="273">
        <v>1726</v>
      </c>
      <c r="B1743" s="323">
        <f t="shared" si="269"/>
        <v>1815.7558146072583</v>
      </c>
      <c r="D1743" s="287">
        <f t="shared" si="260"/>
        <v>1702.8466479405918</v>
      </c>
      <c r="F1743" s="273">
        <f t="shared" si="261"/>
        <v>5</v>
      </c>
      <c r="H1743" s="273">
        <f t="shared" si="262"/>
        <v>1800</v>
      </c>
      <c r="J1743" s="287">
        <f t="shared" si="263"/>
        <v>-49.639553978254774</v>
      </c>
      <c r="L1743" s="287">
        <f t="shared" si="264"/>
        <v>-164.24418539274166</v>
      </c>
      <c r="M1743" s="344">
        <f t="shared" si="265"/>
        <v>82.846647940591765</v>
      </c>
      <c r="N1743" s="344">
        <f t="shared" si="268"/>
        <v>-49.639553978254774</v>
      </c>
      <c r="Q1743" s="323">
        <f t="shared" si="266"/>
        <v>1702.8466479405918</v>
      </c>
      <c r="R1743" s="287">
        <f t="shared" si="267"/>
        <v>-49.639553978254774</v>
      </c>
    </row>
    <row r="1744" spans="1:18" x14ac:dyDescent="0.25">
      <c r="A1744" s="273">
        <v>1727</v>
      </c>
      <c r="B1744" s="323">
        <f t="shared" si="269"/>
        <v>1816.7558146072583</v>
      </c>
      <c r="D1744" s="287">
        <f t="shared" si="260"/>
        <v>1703.781231273925</v>
      </c>
      <c r="F1744" s="273">
        <f t="shared" si="261"/>
        <v>5</v>
      </c>
      <c r="H1744" s="273">
        <f t="shared" si="262"/>
        <v>1800</v>
      </c>
      <c r="J1744" s="287">
        <f t="shared" si="263"/>
        <v>-49.383577597931158</v>
      </c>
      <c r="L1744" s="287">
        <f t="shared" si="264"/>
        <v>-163.24418539274166</v>
      </c>
      <c r="M1744" s="344">
        <f t="shared" si="265"/>
        <v>83.781231273924959</v>
      </c>
      <c r="N1744" s="344">
        <f t="shared" si="268"/>
        <v>-49.383577597931158</v>
      </c>
      <c r="Q1744" s="323">
        <f t="shared" si="266"/>
        <v>1703.781231273925</v>
      </c>
      <c r="R1744" s="287">
        <f t="shared" si="267"/>
        <v>-49.383577597931158</v>
      </c>
    </row>
    <row r="1745" spans="1:18" x14ac:dyDescent="0.25">
      <c r="A1745" s="273">
        <v>1728</v>
      </c>
      <c r="B1745" s="323">
        <f t="shared" si="269"/>
        <v>1817.7558146072583</v>
      </c>
      <c r="D1745" s="287">
        <f t="shared" ref="D1745:D1808" si="270">B1745-A1745/360*$E$11</f>
        <v>1704.7158146072584</v>
      </c>
      <c r="F1745" s="273">
        <f t="shared" ref="F1745:F1808" si="271">INT(B1745/360)</f>
        <v>5</v>
      </c>
      <c r="H1745" s="273">
        <f t="shared" ref="H1745:H1808" si="272">F1745*360</f>
        <v>1800</v>
      </c>
      <c r="J1745" s="287">
        <f t="shared" ref="J1745:J1808" si="273">SIN(RADIANS(A1745))*$E$7</f>
        <v>-49.11255850148175</v>
      </c>
      <c r="L1745" s="287">
        <f t="shared" ref="L1745:L1808" si="274">B1745-H1745-180</f>
        <v>-162.24418539274166</v>
      </c>
      <c r="M1745" s="344">
        <f t="shared" ref="M1745:M1808" si="275">D1745-INT(D1745/360)*360-180</f>
        <v>84.71581460725838</v>
      </c>
      <c r="N1745" s="344">
        <f t="shared" si="268"/>
        <v>-49.11255850148175</v>
      </c>
      <c r="Q1745" s="323">
        <f t="shared" ref="Q1745:Q1808" si="276">D1745</f>
        <v>1704.7158146072584</v>
      </c>
      <c r="R1745" s="287">
        <f t="shared" ref="R1745:R1808" si="277">N1745</f>
        <v>-49.11255850148175</v>
      </c>
    </row>
    <row r="1746" spans="1:18" x14ac:dyDescent="0.25">
      <c r="A1746" s="273">
        <v>1729</v>
      </c>
      <c r="B1746" s="323">
        <f t="shared" si="269"/>
        <v>1818.7558146072583</v>
      </c>
      <c r="D1746" s="287">
        <f t="shared" si="270"/>
        <v>1705.6503979405916</v>
      </c>
      <c r="F1746" s="273">
        <f t="shared" si="271"/>
        <v>5</v>
      </c>
      <c r="H1746" s="273">
        <f t="shared" si="272"/>
        <v>1800</v>
      </c>
      <c r="J1746" s="287">
        <f t="shared" si="273"/>
        <v>-48.826579243948757</v>
      </c>
      <c r="L1746" s="287">
        <f t="shared" si="274"/>
        <v>-161.24418539274166</v>
      </c>
      <c r="M1746" s="344">
        <f t="shared" si="275"/>
        <v>85.650397940591574</v>
      </c>
      <c r="N1746" s="344">
        <f t="shared" ref="N1746:N1809" si="278">J1746</f>
        <v>-48.826579243948757</v>
      </c>
      <c r="Q1746" s="323">
        <f t="shared" si="276"/>
        <v>1705.6503979405916</v>
      </c>
      <c r="R1746" s="287">
        <f t="shared" si="277"/>
        <v>-48.826579243948757</v>
      </c>
    </row>
    <row r="1747" spans="1:18" x14ac:dyDescent="0.25">
      <c r="A1747" s="273">
        <v>1730</v>
      </c>
      <c r="B1747" s="323">
        <f t="shared" ref="B1747:B1810" si="279">$B$17+A1747</f>
        <v>1819.7558146072583</v>
      </c>
      <c r="D1747" s="287">
        <f t="shared" si="270"/>
        <v>1706.584981273925</v>
      </c>
      <c r="F1747" s="273">
        <f t="shared" si="271"/>
        <v>5</v>
      </c>
      <c r="H1747" s="273">
        <f t="shared" si="272"/>
        <v>1800</v>
      </c>
      <c r="J1747" s="287">
        <f t="shared" si="273"/>
        <v>-48.525726937384306</v>
      </c>
      <c r="L1747" s="287">
        <f t="shared" si="274"/>
        <v>-160.24418539274166</v>
      </c>
      <c r="M1747" s="344">
        <f t="shared" si="275"/>
        <v>86.584981273924996</v>
      </c>
      <c r="N1747" s="344">
        <f t="shared" si="278"/>
        <v>-48.525726937384306</v>
      </c>
      <c r="Q1747" s="323">
        <f t="shared" si="276"/>
        <v>1706.584981273925</v>
      </c>
      <c r="R1747" s="287">
        <f t="shared" si="277"/>
        <v>-48.525726937384306</v>
      </c>
    </row>
    <row r="1748" spans="1:18" x14ac:dyDescent="0.25">
      <c r="A1748" s="273">
        <v>1731</v>
      </c>
      <c r="B1748" s="323">
        <f t="shared" si="279"/>
        <v>1820.7558146072583</v>
      </c>
      <c r="D1748" s="287">
        <f t="shared" si="270"/>
        <v>1707.5195646072584</v>
      </c>
      <c r="F1748" s="273">
        <f t="shared" si="271"/>
        <v>5</v>
      </c>
      <c r="H1748" s="273">
        <f t="shared" si="272"/>
        <v>1800</v>
      </c>
      <c r="J1748" s="287">
        <f t="shared" si="273"/>
        <v>-48.210093224315514</v>
      </c>
      <c r="L1748" s="287">
        <f t="shared" si="274"/>
        <v>-159.24418539274166</v>
      </c>
      <c r="M1748" s="344">
        <f t="shared" si="275"/>
        <v>87.519564607258417</v>
      </c>
      <c r="N1748" s="344">
        <f t="shared" si="278"/>
        <v>-48.210093224315514</v>
      </c>
      <c r="Q1748" s="323">
        <f t="shared" si="276"/>
        <v>1707.5195646072584</v>
      </c>
      <c r="R1748" s="287">
        <f t="shared" si="277"/>
        <v>-48.210093224315514</v>
      </c>
    </row>
    <row r="1749" spans="1:18" x14ac:dyDescent="0.25">
      <c r="A1749" s="273">
        <v>1732</v>
      </c>
      <c r="B1749" s="323">
        <f t="shared" si="279"/>
        <v>1821.7558146072583</v>
      </c>
      <c r="D1749" s="287">
        <f t="shared" si="270"/>
        <v>1708.4541479405916</v>
      </c>
      <c r="F1749" s="273">
        <f t="shared" si="271"/>
        <v>5</v>
      </c>
      <c r="H1749" s="273">
        <f t="shared" si="272"/>
        <v>1800</v>
      </c>
      <c r="J1749" s="287">
        <f t="shared" si="273"/>
        <v>-47.879774249828941</v>
      </c>
      <c r="L1749" s="287">
        <f t="shared" si="274"/>
        <v>-158.24418539274166</v>
      </c>
      <c r="M1749" s="344">
        <f t="shared" si="275"/>
        <v>88.454147940591611</v>
      </c>
      <c r="N1749" s="344">
        <f t="shared" si="278"/>
        <v>-47.879774249828941</v>
      </c>
      <c r="Q1749" s="323">
        <f t="shared" si="276"/>
        <v>1708.4541479405916</v>
      </c>
      <c r="R1749" s="287">
        <f t="shared" si="277"/>
        <v>-47.879774249828941</v>
      </c>
    </row>
    <row r="1750" spans="1:18" x14ac:dyDescent="0.25">
      <c r="A1750" s="273">
        <v>1733</v>
      </c>
      <c r="B1750" s="323">
        <f t="shared" si="279"/>
        <v>1822.7558146072583</v>
      </c>
      <c r="D1750" s="287">
        <f t="shared" si="270"/>
        <v>1709.388731273925</v>
      </c>
      <c r="F1750" s="273">
        <f t="shared" si="271"/>
        <v>5</v>
      </c>
      <c r="H1750" s="273">
        <f t="shared" si="272"/>
        <v>1800</v>
      </c>
      <c r="J1750" s="287">
        <f t="shared" si="273"/>
        <v>-47.534870632284012</v>
      </c>
      <c r="L1750" s="287">
        <f t="shared" si="274"/>
        <v>-157.24418539274166</v>
      </c>
      <c r="M1750" s="344">
        <f t="shared" si="275"/>
        <v>89.388731273925032</v>
      </c>
      <c r="N1750" s="344">
        <f t="shared" si="278"/>
        <v>-47.534870632284012</v>
      </c>
      <c r="Q1750" s="323">
        <f t="shared" si="276"/>
        <v>1709.388731273925</v>
      </c>
      <c r="R1750" s="287">
        <f t="shared" si="277"/>
        <v>-47.534870632284012</v>
      </c>
    </row>
    <row r="1751" spans="1:18" x14ac:dyDescent="0.25">
      <c r="A1751" s="273">
        <v>1734</v>
      </c>
      <c r="B1751" s="323">
        <f t="shared" si="279"/>
        <v>1823.7558146072583</v>
      </c>
      <c r="D1751" s="287">
        <f t="shared" si="270"/>
        <v>1710.3233146072585</v>
      </c>
      <c r="F1751" s="273">
        <f t="shared" si="271"/>
        <v>5</v>
      </c>
      <c r="H1751" s="273">
        <f t="shared" si="272"/>
        <v>1800</v>
      </c>
      <c r="J1751" s="287">
        <f t="shared" si="273"/>
        <v>-47.175487432663921</v>
      </c>
      <c r="L1751" s="287">
        <f t="shared" si="274"/>
        <v>-156.24418539274166</v>
      </c>
      <c r="M1751" s="344">
        <f t="shared" si="275"/>
        <v>90.323314607258453</v>
      </c>
      <c r="N1751" s="344">
        <f t="shared" si="278"/>
        <v>-47.175487432663921</v>
      </c>
      <c r="Q1751" s="323">
        <f t="shared" si="276"/>
        <v>1710.3233146072585</v>
      </c>
      <c r="R1751" s="287">
        <f t="shared" si="277"/>
        <v>-47.175487432663921</v>
      </c>
    </row>
    <row r="1752" spans="1:18" x14ac:dyDescent="0.25">
      <c r="A1752" s="273">
        <v>1735</v>
      </c>
      <c r="B1752" s="323">
        <f t="shared" si="279"/>
        <v>1824.7558146072583</v>
      </c>
      <c r="D1752" s="287">
        <f t="shared" si="270"/>
        <v>1711.2578979405916</v>
      </c>
      <c r="F1752" s="273">
        <f t="shared" si="271"/>
        <v>5</v>
      </c>
      <c r="H1752" s="273">
        <f t="shared" si="272"/>
        <v>1800</v>
      </c>
      <c r="J1752" s="287">
        <f t="shared" si="273"/>
        <v>-46.801734122572647</v>
      </c>
      <c r="L1752" s="287">
        <f t="shared" si="274"/>
        <v>-155.24418539274166</v>
      </c>
      <c r="M1752" s="344">
        <f t="shared" si="275"/>
        <v>91.257897940591647</v>
      </c>
      <c r="N1752" s="344">
        <f t="shared" si="278"/>
        <v>-46.801734122572647</v>
      </c>
      <c r="Q1752" s="323">
        <f t="shared" si="276"/>
        <v>1711.2578979405916</v>
      </c>
      <c r="R1752" s="287">
        <f t="shared" si="277"/>
        <v>-46.801734122572647</v>
      </c>
    </row>
    <row r="1753" spans="1:18" x14ac:dyDescent="0.25">
      <c r="A1753" s="273">
        <v>1736</v>
      </c>
      <c r="B1753" s="323">
        <f t="shared" si="279"/>
        <v>1825.7558146072583</v>
      </c>
      <c r="D1753" s="287">
        <f t="shared" si="270"/>
        <v>1712.1924812739251</v>
      </c>
      <c r="F1753" s="273">
        <f t="shared" si="271"/>
        <v>5</v>
      </c>
      <c r="H1753" s="273">
        <f t="shared" si="272"/>
        <v>1800</v>
      </c>
      <c r="J1753" s="287">
        <f t="shared" si="273"/>
        <v>-46.413724550888965</v>
      </c>
      <c r="L1753" s="287">
        <f t="shared" si="274"/>
        <v>-154.24418539274166</v>
      </c>
      <c r="M1753" s="344">
        <f t="shared" si="275"/>
        <v>92.192481273925068</v>
      </c>
      <c r="N1753" s="344">
        <f t="shared" si="278"/>
        <v>-46.413724550888965</v>
      </c>
      <c r="Q1753" s="323">
        <f t="shared" si="276"/>
        <v>1712.1924812739251</v>
      </c>
      <c r="R1753" s="287">
        <f t="shared" si="277"/>
        <v>-46.413724550888965</v>
      </c>
    </row>
    <row r="1754" spans="1:18" x14ac:dyDescent="0.25">
      <c r="A1754" s="273">
        <v>1737</v>
      </c>
      <c r="B1754" s="323">
        <f t="shared" si="279"/>
        <v>1826.7558146072583</v>
      </c>
      <c r="D1754" s="287">
        <f t="shared" si="270"/>
        <v>1713.1270646072583</v>
      </c>
      <c r="F1754" s="273">
        <f t="shared" si="271"/>
        <v>5</v>
      </c>
      <c r="H1754" s="273">
        <f t="shared" si="272"/>
        <v>1800</v>
      </c>
      <c r="J1754" s="287">
        <f t="shared" si="273"/>
        <v>-46.011576909087324</v>
      </c>
      <c r="L1754" s="287">
        <f t="shared" si="274"/>
        <v>-153.24418539274166</v>
      </c>
      <c r="M1754" s="344">
        <f t="shared" si="275"/>
        <v>93.127064607258262</v>
      </c>
      <c r="N1754" s="344">
        <f t="shared" si="278"/>
        <v>-46.011576909087324</v>
      </c>
      <c r="Q1754" s="323">
        <f t="shared" si="276"/>
        <v>1713.1270646072583</v>
      </c>
      <c r="R1754" s="287">
        <f t="shared" si="277"/>
        <v>-46.011576909087324</v>
      </c>
    </row>
    <row r="1755" spans="1:18" x14ac:dyDescent="0.25">
      <c r="A1755" s="273">
        <v>1738</v>
      </c>
      <c r="B1755" s="323">
        <f t="shared" si="279"/>
        <v>1827.7558146072583</v>
      </c>
      <c r="D1755" s="287">
        <f t="shared" si="270"/>
        <v>1714.0616479405917</v>
      </c>
      <c r="F1755" s="273">
        <f t="shared" si="271"/>
        <v>5</v>
      </c>
      <c r="H1755" s="273">
        <f t="shared" si="272"/>
        <v>1800</v>
      </c>
      <c r="J1755" s="287">
        <f t="shared" si="273"/>
        <v>-45.595413695235017</v>
      </c>
      <c r="L1755" s="287">
        <f t="shared" si="274"/>
        <v>-152.24418539274166</v>
      </c>
      <c r="M1755" s="344">
        <f t="shared" si="275"/>
        <v>94.061647940591683</v>
      </c>
      <c r="N1755" s="344">
        <f t="shared" si="278"/>
        <v>-45.595413695235017</v>
      </c>
      <c r="Q1755" s="323">
        <f t="shared" si="276"/>
        <v>1714.0616479405917</v>
      </c>
      <c r="R1755" s="287">
        <f t="shared" si="277"/>
        <v>-45.595413695235017</v>
      </c>
    </row>
    <row r="1756" spans="1:18" x14ac:dyDescent="0.25">
      <c r="A1756" s="273">
        <v>1739</v>
      </c>
      <c r="B1756" s="323">
        <f t="shared" si="279"/>
        <v>1828.7558146072583</v>
      </c>
      <c r="D1756" s="287">
        <f t="shared" si="270"/>
        <v>1714.9962312739251</v>
      </c>
      <c r="F1756" s="273">
        <f t="shared" si="271"/>
        <v>5</v>
      </c>
      <c r="H1756" s="273">
        <f t="shared" si="272"/>
        <v>1800</v>
      </c>
      <c r="J1756" s="287">
        <f t="shared" si="273"/>
        <v>-45.165361676678373</v>
      </c>
      <c r="L1756" s="287">
        <f t="shared" si="274"/>
        <v>-151.24418539274166</v>
      </c>
      <c r="M1756" s="344">
        <f t="shared" si="275"/>
        <v>94.996231273925105</v>
      </c>
      <c r="N1756" s="344">
        <f t="shared" si="278"/>
        <v>-45.165361676678373</v>
      </c>
      <c r="Q1756" s="323">
        <f t="shared" si="276"/>
        <v>1714.9962312739251</v>
      </c>
      <c r="R1756" s="287">
        <f t="shared" si="277"/>
        <v>-45.165361676678373</v>
      </c>
    </row>
    <row r="1757" spans="1:18" x14ac:dyDescent="0.25">
      <c r="A1757" s="273">
        <v>1740</v>
      </c>
      <c r="B1757" s="323">
        <f t="shared" si="279"/>
        <v>1829.7558146072583</v>
      </c>
      <c r="D1757" s="287">
        <f t="shared" si="270"/>
        <v>1715.9308146072583</v>
      </c>
      <c r="F1757" s="273">
        <f t="shared" si="271"/>
        <v>5</v>
      </c>
      <c r="H1757" s="273">
        <f t="shared" si="272"/>
        <v>1800</v>
      </c>
      <c r="J1757" s="287">
        <f t="shared" si="273"/>
        <v>-44.721551851428408</v>
      </c>
      <c r="L1757" s="287">
        <f t="shared" si="274"/>
        <v>-150.24418539274166</v>
      </c>
      <c r="M1757" s="344">
        <f t="shared" si="275"/>
        <v>95.930814607258299</v>
      </c>
      <c r="N1757" s="344">
        <f t="shared" si="278"/>
        <v>-44.721551851428408</v>
      </c>
      <c r="Q1757" s="323">
        <f t="shared" si="276"/>
        <v>1715.9308146072583</v>
      </c>
      <c r="R1757" s="287">
        <f t="shared" si="277"/>
        <v>-44.721551851428408</v>
      </c>
    </row>
    <row r="1758" spans="1:18" x14ac:dyDescent="0.25">
      <c r="A1758" s="273">
        <v>1741</v>
      </c>
      <c r="B1758" s="323">
        <f t="shared" si="279"/>
        <v>1830.7558146072583</v>
      </c>
      <c r="D1758" s="287">
        <f t="shared" si="270"/>
        <v>1716.8653979405917</v>
      </c>
      <c r="F1758" s="273">
        <f t="shared" si="271"/>
        <v>5</v>
      </c>
      <c r="H1758" s="273">
        <f t="shared" si="272"/>
        <v>1800</v>
      </c>
      <c r="J1758" s="287">
        <f t="shared" si="273"/>
        <v>-44.264119408257109</v>
      </c>
      <c r="L1758" s="287">
        <f t="shared" si="274"/>
        <v>-149.24418539274166</v>
      </c>
      <c r="M1758" s="344">
        <f t="shared" si="275"/>
        <v>96.86539794059172</v>
      </c>
      <c r="N1758" s="344">
        <f t="shared" si="278"/>
        <v>-44.264119408257109</v>
      </c>
      <c r="Q1758" s="323">
        <f t="shared" si="276"/>
        <v>1716.8653979405917</v>
      </c>
      <c r="R1758" s="287">
        <f t="shared" si="277"/>
        <v>-44.264119408257109</v>
      </c>
    </row>
    <row r="1759" spans="1:18" x14ac:dyDescent="0.25">
      <c r="A1759" s="273">
        <v>1742</v>
      </c>
      <c r="B1759" s="323">
        <f t="shared" si="279"/>
        <v>1831.7558146072583</v>
      </c>
      <c r="D1759" s="287">
        <f t="shared" si="270"/>
        <v>1717.7999812739249</v>
      </c>
      <c r="F1759" s="273">
        <f t="shared" si="271"/>
        <v>5</v>
      </c>
      <c r="H1759" s="273">
        <f t="shared" si="272"/>
        <v>1800</v>
      </c>
      <c r="J1759" s="287">
        <f t="shared" si="273"/>
        <v>-43.793203685517895</v>
      </c>
      <c r="L1759" s="287">
        <f t="shared" si="274"/>
        <v>-148.24418539274166</v>
      </c>
      <c r="M1759" s="344">
        <f t="shared" si="275"/>
        <v>97.799981273924914</v>
      </c>
      <c r="N1759" s="344">
        <f t="shared" si="278"/>
        <v>-43.793203685517895</v>
      </c>
      <c r="Q1759" s="323">
        <f t="shared" si="276"/>
        <v>1717.7999812739249</v>
      </c>
      <c r="R1759" s="287">
        <f t="shared" si="277"/>
        <v>-43.793203685517895</v>
      </c>
    </row>
    <row r="1760" spans="1:18" x14ac:dyDescent="0.25">
      <c r="A1760" s="273">
        <v>1743</v>
      </c>
      <c r="B1760" s="323">
        <f t="shared" si="279"/>
        <v>1832.7558146072583</v>
      </c>
      <c r="D1760" s="287">
        <f t="shared" si="270"/>
        <v>1718.7345646072583</v>
      </c>
      <c r="F1760" s="273">
        <f t="shared" si="271"/>
        <v>5</v>
      </c>
      <c r="H1760" s="273">
        <f t="shared" si="272"/>
        <v>1800</v>
      </c>
      <c r="J1760" s="287">
        <f t="shared" si="273"/>
        <v>-43.308948128701687</v>
      </c>
      <c r="L1760" s="287">
        <f t="shared" si="274"/>
        <v>-147.24418539274166</v>
      </c>
      <c r="M1760" s="344">
        <f t="shared" si="275"/>
        <v>98.734564607258335</v>
      </c>
      <c r="N1760" s="344">
        <f t="shared" si="278"/>
        <v>-43.308948128701687</v>
      </c>
      <c r="Q1760" s="323">
        <f t="shared" si="276"/>
        <v>1718.7345646072583</v>
      </c>
      <c r="R1760" s="287">
        <f t="shared" si="277"/>
        <v>-43.308948128701687</v>
      </c>
    </row>
    <row r="1761" spans="1:18" x14ac:dyDescent="0.25">
      <c r="A1761" s="273">
        <v>1744</v>
      </c>
      <c r="B1761" s="323">
        <f t="shared" si="279"/>
        <v>1833.7558146072583</v>
      </c>
      <c r="D1761" s="287">
        <f t="shared" si="270"/>
        <v>1719.6691479405918</v>
      </c>
      <c r="F1761" s="273">
        <f t="shared" si="271"/>
        <v>5</v>
      </c>
      <c r="H1761" s="273">
        <f t="shared" si="272"/>
        <v>1800</v>
      </c>
      <c r="J1761" s="287">
        <f t="shared" si="273"/>
        <v>-42.811500246742376</v>
      </c>
      <c r="L1761" s="287">
        <f t="shared" si="274"/>
        <v>-146.24418539274166</v>
      </c>
      <c r="M1761" s="344">
        <f t="shared" si="275"/>
        <v>99.669147940591756</v>
      </c>
      <c r="N1761" s="344">
        <f t="shared" si="278"/>
        <v>-42.811500246742376</v>
      </c>
      <c r="Q1761" s="323">
        <f t="shared" si="276"/>
        <v>1719.6691479405918</v>
      </c>
      <c r="R1761" s="287">
        <f t="shared" si="277"/>
        <v>-42.811500246742376</v>
      </c>
    </row>
    <row r="1762" spans="1:18" x14ac:dyDescent="0.25">
      <c r="A1762" s="273">
        <v>1745</v>
      </c>
      <c r="B1762" s="323">
        <f t="shared" si="279"/>
        <v>1834.7558146072583</v>
      </c>
      <c r="D1762" s="287">
        <f t="shared" si="270"/>
        <v>1720.603731273925</v>
      </c>
      <c r="F1762" s="273">
        <f t="shared" si="271"/>
        <v>5</v>
      </c>
      <c r="H1762" s="273">
        <f t="shared" si="272"/>
        <v>1800</v>
      </c>
      <c r="J1762" s="287">
        <f t="shared" si="273"/>
        <v>-42.301011567083592</v>
      </c>
      <c r="L1762" s="287">
        <f t="shared" si="274"/>
        <v>-145.24418539274166</v>
      </c>
      <c r="M1762" s="344">
        <f t="shared" si="275"/>
        <v>100.60373127392495</v>
      </c>
      <c r="N1762" s="344">
        <f t="shared" si="278"/>
        <v>-42.301011567083592</v>
      </c>
      <c r="Q1762" s="323">
        <f t="shared" si="276"/>
        <v>1720.603731273925</v>
      </c>
      <c r="R1762" s="287">
        <f t="shared" si="277"/>
        <v>-42.301011567083592</v>
      </c>
    </row>
    <row r="1763" spans="1:18" x14ac:dyDescent="0.25">
      <c r="A1763" s="273">
        <v>1746</v>
      </c>
      <c r="B1763" s="323">
        <f t="shared" si="279"/>
        <v>1835.7558146072583</v>
      </c>
      <c r="D1763" s="287">
        <f t="shared" si="270"/>
        <v>1721.5383146072584</v>
      </c>
      <c r="F1763" s="273">
        <f t="shared" si="271"/>
        <v>5</v>
      </c>
      <c r="H1763" s="273">
        <f t="shared" si="272"/>
        <v>1800</v>
      </c>
      <c r="J1763" s="287">
        <f t="shared" si="273"/>
        <v>-41.777637589522271</v>
      </c>
      <c r="L1763" s="287">
        <f t="shared" si="274"/>
        <v>-144.24418539274166</v>
      </c>
      <c r="M1763" s="344">
        <f t="shared" si="275"/>
        <v>101.53831460725837</v>
      </c>
      <c r="N1763" s="344">
        <f t="shared" si="278"/>
        <v>-41.777637589522271</v>
      </c>
      <c r="Q1763" s="323">
        <f t="shared" si="276"/>
        <v>1721.5383146072584</v>
      </c>
      <c r="R1763" s="287">
        <f t="shared" si="277"/>
        <v>-41.777637589522271</v>
      </c>
    </row>
    <row r="1764" spans="1:18" x14ac:dyDescent="0.25">
      <c r="A1764" s="273">
        <v>1747</v>
      </c>
      <c r="B1764" s="323">
        <f t="shared" si="279"/>
        <v>1836.7558146072583</v>
      </c>
      <c r="D1764" s="287">
        <f t="shared" si="270"/>
        <v>1722.4728979405918</v>
      </c>
      <c r="F1764" s="273">
        <f t="shared" si="271"/>
        <v>5</v>
      </c>
      <c r="H1764" s="273">
        <f t="shared" si="272"/>
        <v>1800</v>
      </c>
      <c r="J1764" s="287">
        <f t="shared" si="273"/>
        <v>-41.241537738842219</v>
      </c>
      <c r="L1764" s="287">
        <f t="shared" si="274"/>
        <v>-143.24418539274166</v>
      </c>
      <c r="M1764" s="344">
        <f t="shared" si="275"/>
        <v>102.47289794059179</v>
      </c>
      <c r="N1764" s="344">
        <f t="shared" si="278"/>
        <v>-41.241537738842219</v>
      </c>
      <c r="Q1764" s="323">
        <f t="shared" si="276"/>
        <v>1722.4728979405918</v>
      </c>
      <c r="R1764" s="287">
        <f t="shared" si="277"/>
        <v>-41.241537738842219</v>
      </c>
    </row>
    <row r="1765" spans="1:18" x14ac:dyDescent="0.25">
      <c r="A1765" s="273">
        <v>1748</v>
      </c>
      <c r="B1765" s="323">
        <f t="shared" si="279"/>
        <v>1837.7558146072583</v>
      </c>
      <c r="D1765" s="287">
        <f t="shared" si="270"/>
        <v>1723.407481273925</v>
      </c>
      <c r="F1765" s="273">
        <f t="shared" si="271"/>
        <v>5</v>
      </c>
      <c r="H1765" s="273">
        <f t="shared" si="272"/>
        <v>1800</v>
      </c>
      <c r="J1765" s="287">
        <f t="shared" si="273"/>
        <v>-40.692875316251168</v>
      </c>
      <c r="L1765" s="287">
        <f t="shared" si="274"/>
        <v>-142.24418539274166</v>
      </c>
      <c r="M1765" s="344">
        <f t="shared" si="275"/>
        <v>103.40748127392499</v>
      </c>
      <c r="N1765" s="344">
        <f t="shared" si="278"/>
        <v>-40.692875316251168</v>
      </c>
      <c r="Q1765" s="323">
        <f t="shared" si="276"/>
        <v>1723.407481273925</v>
      </c>
      <c r="R1765" s="287">
        <f t="shared" si="277"/>
        <v>-40.692875316251168</v>
      </c>
    </row>
    <row r="1766" spans="1:18" x14ac:dyDescent="0.25">
      <c r="A1766" s="273">
        <v>1749</v>
      </c>
      <c r="B1766" s="323">
        <f t="shared" si="279"/>
        <v>1838.7558146072583</v>
      </c>
      <c r="D1766" s="287">
        <f t="shared" si="270"/>
        <v>1724.3420646072584</v>
      </c>
      <c r="F1766" s="273">
        <f t="shared" si="271"/>
        <v>5</v>
      </c>
      <c r="H1766" s="273">
        <f t="shared" si="272"/>
        <v>1800</v>
      </c>
      <c r="J1766" s="287">
        <f t="shared" si="273"/>
        <v>-40.13181744963795</v>
      </c>
      <c r="L1766" s="287">
        <f t="shared" si="274"/>
        <v>-141.24418539274166</v>
      </c>
      <c r="M1766" s="344">
        <f t="shared" si="275"/>
        <v>104.34206460725841</v>
      </c>
      <c r="N1766" s="344">
        <f t="shared" si="278"/>
        <v>-40.13181744963795</v>
      </c>
      <c r="Q1766" s="323">
        <f t="shared" si="276"/>
        <v>1724.3420646072584</v>
      </c>
      <c r="R1766" s="287">
        <f t="shared" si="277"/>
        <v>-40.13181744963795</v>
      </c>
    </row>
    <row r="1767" spans="1:18" x14ac:dyDescent="0.25">
      <c r="A1767" s="273">
        <v>1750</v>
      </c>
      <c r="B1767" s="323">
        <f t="shared" si="279"/>
        <v>1839.7558146072583</v>
      </c>
      <c r="D1767" s="287">
        <f t="shared" si="270"/>
        <v>1725.2766479405916</v>
      </c>
      <c r="F1767" s="273">
        <f t="shared" si="271"/>
        <v>5</v>
      </c>
      <c r="H1767" s="273">
        <f t="shared" si="272"/>
        <v>1800</v>
      </c>
      <c r="J1767" s="287">
        <f t="shared" si="273"/>
        <v>-39.558535042664033</v>
      </c>
      <c r="L1767" s="287">
        <f t="shared" si="274"/>
        <v>-140.24418539274166</v>
      </c>
      <c r="M1767" s="344">
        <f t="shared" si="275"/>
        <v>105.2766479405916</v>
      </c>
      <c r="N1767" s="344">
        <f t="shared" si="278"/>
        <v>-39.558535042664033</v>
      </c>
      <c r="Q1767" s="323">
        <f t="shared" si="276"/>
        <v>1725.2766479405916</v>
      </c>
      <c r="R1767" s="287">
        <f t="shared" si="277"/>
        <v>-39.558535042664033</v>
      </c>
    </row>
    <row r="1768" spans="1:18" x14ac:dyDescent="0.25">
      <c r="A1768" s="273">
        <v>1751</v>
      </c>
      <c r="B1768" s="323">
        <f t="shared" si="279"/>
        <v>1840.7558146072583</v>
      </c>
      <c r="D1768" s="287">
        <f t="shared" si="270"/>
        <v>1726.211231273925</v>
      </c>
      <c r="F1768" s="273">
        <f t="shared" si="271"/>
        <v>5</v>
      </c>
      <c r="H1768" s="273">
        <f t="shared" si="272"/>
        <v>1800</v>
      </c>
      <c r="J1768" s="287">
        <f t="shared" si="273"/>
        <v>-38.973202722703988</v>
      </c>
      <c r="L1768" s="287">
        <f t="shared" si="274"/>
        <v>-139.24418539274166</v>
      </c>
      <c r="M1768" s="344">
        <f t="shared" si="275"/>
        <v>106.21123127392502</v>
      </c>
      <c r="N1768" s="344">
        <f t="shared" si="278"/>
        <v>-38.973202722703988</v>
      </c>
      <c r="Q1768" s="323">
        <f t="shared" si="276"/>
        <v>1726.211231273925</v>
      </c>
      <c r="R1768" s="287">
        <f t="shared" si="277"/>
        <v>-38.973202722703988</v>
      </c>
    </row>
    <row r="1769" spans="1:18" x14ac:dyDescent="0.25">
      <c r="A1769" s="273">
        <v>1752</v>
      </c>
      <c r="B1769" s="323">
        <f t="shared" si="279"/>
        <v>1841.7558146072583</v>
      </c>
      <c r="D1769" s="287">
        <f t="shared" si="270"/>
        <v>1727.1458146072584</v>
      </c>
      <c r="F1769" s="273">
        <f t="shared" si="271"/>
        <v>5</v>
      </c>
      <c r="H1769" s="273">
        <f t="shared" si="272"/>
        <v>1800</v>
      </c>
      <c r="J1769" s="287">
        <f t="shared" si="273"/>
        <v>-38.375998787652598</v>
      </c>
      <c r="L1769" s="287">
        <f t="shared" si="274"/>
        <v>-138.24418539274166</v>
      </c>
      <c r="M1769" s="344">
        <f t="shared" si="275"/>
        <v>107.14581460725844</v>
      </c>
      <c r="N1769" s="344">
        <f t="shared" si="278"/>
        <v>-38.375998787652598</v>
      </c>
      <c r="Q1769" s="323">
        <f t="shared" si="276"/>
        <v>1727.1458146072584</v>
      </c>
      <c r="R1769" s="287">
        <f t="shared" si="277"/>
        <v>-38.375998787652598</v>
      </c>
    </row>
    <row r="1770" spans="1:18" x14ac:dyDescent="0.25">
      <c r="A1770" s="273">
        <v>1753</v>
      </c>
      <c r="B1770" s="323">
        <f t="shared" si="279"/>
        <v>1842.7558146072583</v>
      </c>
      <c r="D1770" s="287">
        <f t="shared" si="270"/>
        <v>1728.0803979405916</v>
      </c>
      <c r="F1770" s="273">
        <f t="shared" si="271"/>
        <v>5</v>
      </c>
      <c r="H1770" s="273">
        <f t="shared" si="272"/>
        <v>1800</v>
      </c>
      <c r="J1770" s="287">
        <f t="shared" si="273"/>
        <v>-37.767105151613961</v>
      </c>
      <c r="L1770" s="287">
        <f t="shared" si="274"/>
        <v>-137.24418539274166</v>
      </c>
      <c r="M1770" s="344">
        <f t="shared" si="275"/>
        <v>108.08039794059164</v>
      </c>
      <c r="N1770" s="344">
        <f t="shared" si="278"/>
        <v>-37.767105151613961</v>
      </c>
      <c r="Q1770" s="323">
        <f t="shared" si="276"/>
        <v>1728.0803979405916</v>
      </c>
      <c r="R1770" s="287">
        <f t="shared" si="277"/>
        <v>-37.767105151613961</v>
      </c>
    </row>
    <row r="1771" spans="1:18" x14ac:dyDescent="0.25">
      <c r="A1771" s="273">
        <v>1754</v>
      </c>
      <c r="B1771" s="323">
        <f t="shared" si="279"/>
        <v>1843.7558146072583</v>
      </c>
      <c r="D1771" s="287">
        <f t="shared" si="270"/>
        <v>1729.0149812739251</v>
      </c>
      <c r="F1771" s="273">
        <f t="shared" si="271"/>
        <v>5</v>
      </c>
      <c r="H1771" s="273">
        <f t="shared" si="272"/>
        <v>1800</v>
      </c>
      <c r="J1771" s="287">
        <f t="shared" si="273"/>
        <v>-37.146707289487985</v>
      </c>
      <c r="L1771" s="287">
        <f t="shared" si="274"/>
        <v>-136.24418539274166</v>
      </c>
      <c r="M1771" s="344">
        <f t="shared" si="275"/>
        <v>109.01498127392506</v>
      </c>
      <c r="N1771" s="344">
        <f t="shared" si="278"/>
        <v>-37.146707289487985</v>
      </c>
      <c r="Q1771" s="323">
        <f t="shared" si="276"/>
        <v>1729.0149812739251</v>
      </c>
      <c r="R1771" s="287">
        <f t="shared" si="277"/>
        <v>-37.146707289487985</v>
      </c>
    </row>
    <row r="1772" spans="1:18" x14ac:dyDescent="0.25">
      <c r="A1772" s="273">
        <v>1755</v>
      </c>
      <c r="B1772" s="323">
        <f t="shared" si="279"/>
        <v>1844.7558146072583</v>
      </c>
      <c r="D1772" s="287">
        <f t="shared" si="270"/>
        <v>1729.9495646072583</v>
      </c>
      <c r="F1772" s="273">
        <f t="shared" si="271"/>
        <v>5</v>
      </c>
      <c r="H1772" s="273">
        <f t="shared" si="272"/>
        <v>1800</v>
      </c>
      <c r="J1772" s="287">
        <f t="shared" si="273"/>
        <v>-36.514994180473394</v>
      </c>
      <c r="L1772" s="287">
        <f t="shared" si="274"/>
        <v>-135.24418539274166</v>
      </c>
      <c r="M1772" s="344">
        <f t="shared" si="275"/>
        <v>109.94956460725825</v>
      </c>
      <c r="N1772" s="344">
        <f t="shared" si="278"/>
        <v>-36.514994180473394</v>
      </c>
      <c r="Q1772" s="323">
        <f t="shared" si="276"/>
        <v>1729.9495646072583</v>
      </c>
      <c r="R1772" s="287">
        <f t="shared" si="277"/>
        <v>-36.514994180473394</v>
      </c>
    </row>
    <row r="1773" spans="1:18" x14ac:dyDescent="0.25">
      <c r="A1773" s="273">
        <v>1756</v>
      </c>
      <c r="B1773" s="323">
        <f t="shared" si="279"/>
        <v>1845.7558146072583</v>
      </c>
      <c r="D1773" s="287">
        <f t="shared" si="270"/>
        <v>1730.8841479405917</v>
      </c>
      <c r="F1773" s="273">
        <f t="shared" si="271"/>
        <v>5</v>
      </c>
      <c r="H1773" s="273">
        <f t="shared" si="272"/>
        <v>1800</v>
      </c>
      <c r="J1773" s="287">
        <f t="shared" si="273"/>
        <v>-35.872158250502608</v>
      </c>
      <c r="L1773" s="287">
        <f t="shared" si="274"/>
        <v>-134.24418539274166</v>
      </c>
      <c r="M1773" s="344">
        <f t="shared" si="275"/>
        <v>110.88414794059167</v>
      </c>
      <c r="N1773" s="344">
        <f t="shared" si="278"/>
        <v>-35.872158250502608</v>
      </c>
      <c r="Q1773" s="323">
        <f t="shared" si="276"/>
        <v>1730.8841479405917</v>
      </c>
      <c r="R1773" s="287">
        <f t="shared" si="277"/>
        <v>-35.872158250502608</v>
      </c>
    </row>
    <row r="1774" spans="1:18" x14ac:dyDescent="0.25">
      <c r="A1774" s="273">
        <v>1757</v>
      </c>
      <c r="B1774" s="323">
        <f t="shared" si="279"/>
        <v>1846.7558146072583</v>
      </c>
      <c r="D1774" s="287">
        <f t="shared" si="270"/>
        <v>1731.8187312739251</v>
      </c>
      <c r="F1774" s="273">
        <f t="shared" si="271"/>
        <v>5</v>
      </c>
      <c r="H1774" s="273">
        <f t="shared" si="272"/>
        <v>1800</v>
      </c>
      <c r="J1774" s="287">
        <f t="shared" si="273"/>
        <v>-35.218395313627454</v>
      </c>
      <c r="L1774" s="287">
        <f t="shared" si="274"/>
        <v>-133.24418539274166</v>
      </c>
      <c r="M1774" s="344">
        <f t="shared" si="275"/>
        <v>111.8187312739251</v>
      </c>
      <c r="N1774" s="344">
        <f t="shared" si="278"/>
        <v>-35.218395313627454</v>
      </c>
      <c r="Q1774" s="323">
        <f t="shared" si="276"/>
        <v>1731.8187312739251</v>
      </c>
      <c r="R1774" s="287">
        <f t="shared" si="277"/>
        <v>-35.218395313627454</v>
      </c>
    </row>
    <row r="1775" spans="1:18" x14ac:dyDescent="0.25">
      <c r="A1775" s="273">
        <v>1758</v>
      </c>
      <c r="B1775" s="323">
        <f t="shared" si="279"/>
        <v>1847.7558146072583</v>
      </c>
      <c r="D1775" s="287">
        <f t="shared" si="270"/>
        <v>1732.7533146072583</v>
      </c>
      <c r="F1775" s="273">
        <f t="shared" si="271"/>
        <v>5</v>
      </c>
      <c r="H1775" s="273">
        <f t="shared" si="272"/>
        <v>1800</v>
      </c>
      <c r="J1775" s="287">
        <f t="shared" si="273"/>
        <v>-34.55390451237151</v>
      </c>
      <c r="L1775" s="287">
        <f t="shared" si="274"/>
        <v>-132.24418539274166</v>
      </c>
      <c r="M1775" s="344">
        <f t="shared" si="275"/>
        <v>112.75331460725829</v>
      </c>
      <c r="N1775" s="344">
        <f t="shared" si="278"/>
        <v>-34.55390451237151</v>
      </c>
      <c r="Q1775" s="323">
        <f t="shared" si="276"/>
        <v>1732.7533146072583</v>
      </c>
      <c r="R1775" s="287">
        <f t="shared" si="277"/>
        <v>-34.55390451237151</v>
      </c>
    </row>
    <row r="1776" spans="1:18" x14ac:dyDescent="0.25">
      <c r="A1776" s="273">
        <v>1759</v>
      </c>
      <c r="B1776" s="323">
        <f t="shared" si="279"/>
        <v>1848.7558146072583</v>
      </c>
      <c r="D1776" s="287">
        <f t="shared" si="270"/>
        <v>1733.6878979405917</v>
      </c>
      <c r="F1776" s="273">
        <f t="shared" si="271"/>
        <v>5</v>
      </c>
      <c r="H1776" s="273">
        <f t="shared" si="272"/>
        <v>1800</v>
      </c>
      <c r="J1776" s="287">
        <f t="shared" si="273"/>
        <v>-33.878888257069768</v>
      </c>
      <c r="L1776" s="287">
        <f t="shared" si="274"/>
        <v>-131.24418539274166</v>
      </c>
      <c r="M1776" s="344">
        <f t="shared" si="275"/>
        <v>113.68789794059171</v>
      </c>
      <c r="N1776" s="344">
        <f t="shared" si="278"/>
        <v>-33.878888257069768</v>
      </c>
      <c r="Q1776" s="323">
        <f t="shared" si="276"/>
        <v>1733.6878979405917</v>
      </c>
      <c r="R1776" s="287">
        <f t="shared" si="277"/>
        <v>-33.878888257069768</v>
      </c>
    </row>
    <row r="1777" spans="1:18" x14ac:dyDescent="0.25">
      <c r="A1777" s="273">
        <v>1760</v>
      </c>
      <c r="B1777" s="323">
        <f t="shared" si="279"/>
        <v>1849.7558146072583</v>
      </c>
      <c r="D1777" s="287">
        <f t="shared" si="270"/>
        <v>1734.6224812739249</v>
      </c>
      <c r="F1777" s="273">
        <f t="shared" si="271"/>
        <v>5</v>
      </c>
      <c r="H1777" s="273">
        <f t="shared" si="272"/>
        <v>1800</v>
      </c>
      <c r="J1777" s="287">
        <f t="shared" si="273"/>
        <v>-33.193552164212903</v>
      </c>
      <c r="L1777" s="287">
        <f t="shared" si="274"/>
        <v>-130.24418539274166</v>
      </c>
      <c r="M1777" s="344">
        <f t="shared" si="275"/>
        <v>114.6224812739249</v>
      </c>
      <c r="N1777" s="344">
        <f t="shared" si="278"/>
        <v>-33.193552164212903</v>
      </c>
      <c r="Q1777" s="323">
        <f t="shared" si="276"/>
        <v>1734.6224812739249</v>
      </c>
      <c r="R1777" s="287">
        <f t="shared" si="277"/>
        <v>-33.193552164212903</v>
      </c>
    </row>
    <row r="1778" spans="1:18" x14ac:dyDescent="0.25">
      <c r="A1778" s="273">
        <v>1761</v>
      </c>
      <c r="B1778" s="323">
        <f t="shared" si="279"/>
        <v>1850.7558146072583</v>
      </c>
      <c r="D1778" s="287">
        <f t="shared" si="270"/>
        <v>1735.5570646072583</v>
      </c>
      <c r="F1778" s="273">
        <f t="shared" si="271"/>
        <v>5</v>
      </c>
      <c r="H1778" s="273">
        <f t="shared" si="272"/>
        <v>1800</v>
      </c>
      <c r="J1778" s="287">
        <f t="shared" si="273"/>
        <v>-32.498104993813669</v>
      </c>
      <c r="L1778" s="287">
        <f t="shared" si="274"/>
        <v>-129.24418539274166</v>
      </c>
      <c r="M1778" s="344">
        <f t="shared" si="275"/>
        <v>115.55706460725833</v>
      </c>
      <c r="N1778" s="344">
        <f t="shared" si="278"/>
        <v>-32.498104993813669</v>
      </c>
      <c r="Q1778" s="323">
        <f t="shared" si="276"/>
        <v>1735.5570646072583</v>
      </c>
      <c r="R1778" s="287">
        <f t="shared" si="277"/>
        <v>-32.498104993813669</v>
      </c>
    </row>
    <row r="1779" spans="1:18" x14ac:dyDescent="0.25">
      <c r="A1779" s="273">
        <v>1762</v>
      </c>
      <c r="B1779" s="323">
        <f t="shared" si="279"/>
        <v>1851.7558146072583</v>
      </c>
      <c r="D1779" s="287">
        <f t="shared" si="270"/>
        <v>1736.4916479405917</v>
      </c>
      <c r="F1779" s="273">
        <f t="shared" si="271"/>
        <v>5</v>
      </c>
      <c r="H1779" s="273">
        <f t="shared" si="272"/>
        <v>1800</v>
      </c>
      <c r="J1779" s="287">
        <f t="shared" si="273"/>
        <v>-31.792758585816955</v>
      </c>
      <c r="L1779" s="287">
        <f t="shared" si="274"/>
        <v>-128.24418539274166</v>
      </c>
      <c r="M1779" s="344">
        <f t="shared" si="275"/>
        <v>116.49164794059175</v>
      </c>
      <c r="N1779" s="344">
        <f t="shared" si="278"/>
        <v>-31.792758585816955</v>
      </c>
      <c r="Q1779" s="323">
        <f t="shared" si="276"/>
        <v>1736.4916479405917</v>
      </c>
      <c r="R1779" s="287">
        <f t="shared" si="277"/>
        <v>-31.792758585816955</v>
      </c>
    </row>
    <row r="1780" spans="1:18" x14ac:dyDescent="0.25">
      <c r="A1780" s="273">
        <v>1763</v>
      </c>
      <c r="B1780" s="323">
        <f t="shared" si="279"/>
        <v>1852.7558146072583</v>
      </c>
      <c r="D1780" s="287">
        <f t="shared" si="270"/>
        <v>1737.4262312739249</v>
      </c>
      <c r="F1780" s="273">
        <f t="shared" si="271"/>
        <v>5</v>
      </c>
      <c r="H1780" s="273">
        <f t="shared" si="272"/>
        <v>1800</v>
      </c>
      <c r="J1780" s="287">
        <f t="shared" si="273"/>
        <v>-31.077727795571779</v>
      </c>
      <c r="L1780" s="287">
        <f t="shared" si="274"/>
        <v>-127.24418539274166</v>
      </c>
      <c r="M1780" s="344">
        <f t="shared" si="275"/>
        <v>117.42623127392494</v>
      </c>
      <c r="N1780" s="344">
        <f t="shared" si="278"/>
        <v>-31.077727795571779</v>
      </c>
      <c r="Q1780" s="323">
        <f t="shared" si="276"/>
        <v>1737.4262312739249</v>
      </c>
      <c r="R1780" s="287">
        <f t="shared" si="277"/>
        <v>-31.077727795571779</v>
      </c>
    </row>
    <row r="1781" spans="1:18" x14ac:dyDescent="0.25">
      <c r="A1781" s="273">
        <v>1764</v>
      </c>
      <c r="B1781" s="323">
        <f t="shared" si="279"/>
        <v>1853.7558146072583</v>
      </c>
      <c r="D1781" s="287">
        <f t="shared" si="270"/>
        <v>1738.3608146072584</v>
      </c>
      <c r="F1781" s="273">
        <f t="shared" si="271"/>
        <v>5</v>
      </c>
      <c r="H1781" s="273">
        <f t="shared" si="272"/>
        <v>1800</v>
      </c>
      <c r="J1781" s="287">
        <f t="shared" si="273"/>
        <v>-30.353230428383366</v>
      </c>
      <c r="L1781" s="287">
        <f t="shared" si="274"/>
        <v>-126.24418539274166</v>
      </c>
      <c r="M1781" s="344">
        <f t="shared" si="275"/>
        <v>118.36081460725836</v>
      </c>
      <c r="N1781" s="344">
        <f t="shared" si="278"/>
        <v>-30.353230428383366</v>
      </c>
      <c r="Q1781" s="323">
        <f t="shared" si="276"/>
        <v>1738.3608146072584</v>
      </c>
      <c r="R1781" s="287">
        <f t="shared" si="277"/>
        <v>-30.353230428383366</v>
      </c>
    </row>
    <row r="1782" spans="1:18" x14ac:dyDescent="0.25">
      <c r="A1782" s="273">
        <v>1765</v>
      </c>
      <c r="B1782" s="323">
        <f t="shared" si="279"/>
        <v>1854.7558146072583</v>
      </c>
      <c r="D1782" s="287">
        <f t="shared" si="270"/>
        <v>1739.2953979405916</v>
      </c>
      <c r="F1782" s="273">
        <f t="shared" si="271"/>
        <v>5</v>
      </c>
      <c r="H1782" s="273">
        <f t="shared" si="272"/>
        <v>1800</v>
      </c>
      <c r="J1782" s="287">
        <f t="shared" si="273"/>
        <v>-29.619487173168114</v>
      </c>
      <c r="L1782" s="287">
        <f t="shared" si="274"/>
        <v>-125.24418539274166</v>
      </c>
      <c r="M1782" s="344">
        <f t="shared" si="275"/>
        <v>119.29539794059156</v>
      </c>
      <c r="N1782" s="344">
        <f t="shared" si="278"/>
        <v>-29.619487173168114</v>
      </c>
      <c r="Q1782" s="323">
        <f t="shared" si="276"/>
        <v>1739.2953979405916</v>
      </c>
      <c r="R1782" s="287">
        <f t="shared" si="277"/>
        <v>-29.619487173168114</v>
      </c>
    </row>
    <row r="1783" spans="1:18" x14ac:dyDescent="0.25">
      <c r="A1783" s="273">
        <v>1766</v>
      </c>
      <c r="B1783" s="323">
        <f t="shared" si="279"/>
        <v>1855.7558146072583</v>
      </c>
      <c r="D1783" s="287">
        <f t="shared" si="270"/>
        <v>1740.229981273925</v>
      </c>
      <c r="F1783" s="273">
        <f t="shared" si="271"/>
        <v>5</v>
      </c>
      <c r="H1783" s="273">
        <f t="shared" si="272"/>
        <v>1800</v>
      </c>
      <c r="J1783" s="287">
        <f t="shared" si="273"/>
        <v>-28.876721535229358</v>
      </c>
      <c r="L1783" s="287">
        <f t="shared" si="274"/>
        <v>-124.24418539274166</v>
      </c>
      <c r="M1783" s="344">
        <f t="shared" si="275"/>
        <v>120.22998127392498</v>
      </c>
      <c r="N1783" s="344">
        <f t="shared" si="278"/>
        <v>-28.876721535229358</v>
      </c>
      <c r="Q1783" s="323">
        <f t="shared" si="276"/>
        <v>1740.229981273925</v>
      </c>
      <c r="R1783" s="287">
        <f t="shared" si="277"/>
        <v>-28.876721535229358</v>
      </c>
    </row>
    <row r="1784" spans="1:18" x14ac:dyDescent="0.25">
      <c r="A1784" s="273">
        <v>1767</v>
      </c>
      <c r="B1784" s="323">
        <f t="shared" si="279"/>
        <v>1856.7558146072583</v>
      </c>
      <c r="D1784" s="287">
        <f t="shared" si="270"/>
        <v>1741.1645646072584</v>
      </c>
      <c r="F1784" s="273">
        <f t="shared" si="271"/>
        <v>5</v>
      </c>
      <c r="H1784" s="273">
        <f t="shared" si="272"/>
        <v>1800</v>
      </c>
      <c r="J1784" s="287">
        <f t="shared" si="273"/>
        <v>-28.12515976817604</v>
      </c>
      <c r="L1784" s="287">
        <f t="shared" si="274"/>
        <v>-123.24418539274166</v>
      </c>
      <c r="M1784" s="344">
        <f t="shared" si="275"/>
        <v>121.1645646072584</v>
      </c>
      <c r="N1784" s="344">
        <f t="shared" si="278"/>
        <v>-28.12515976817604</v>
      </c>
      <c r="Q1784" s="323">
        <f t="shared" si="276"/>
        <v>1741.1645646072584</v>
      </c>
      <c r="R1784" s="287">
        <f t="shared" si="277"/>
        <v>-28.12515976817604</v>
      </c>
    </row>
    <row r="1785" spans="1:18" x14ac:dyDescent="0.25">
      <c r="A1785" s="273">
        <v>1768</v>
      </c>
      <c r="B1785" s="323">
        <f t="shared" si="279"/>
        <v>1857.7558146072583</v>
      </c>
      <c r="D1785" s="287">
        <f t="shared" si="270"/>
        <v>1742.0991479405916</v>
      </c>
      <c r="F1785" s="273">
        <f t="shared" si="271"/>
        <v>5</v>
      </c>
      <c r="H1785" s="273">
        <f t="shared" si="272"/>
        <v>1800</v>
      </c>
      <c r="J1785" s="287">
        <f t="shared" si="273"/>
        <v>-27.365030805002792</v>
      </c>
      <c r="L1785" s="287">
        <f t="shared" si="274"/>
        <v>-122.24418539274166</v>
      </c>
      <c r="M1785" s="344">
        <f t="shared" si="275"/>
        <v>122.09914794059159</v>
      </c>
      <c r="N1785" s="344">
        <f t="shared" si="278"/>
        <v>-27.365030805002792</v>
      </c>
      <c r="Q1785" s="323">
        <f t="shared" si="276"/>
        <v>1742.0991479405916</v>
      </c>
      <c r="R1785" s="287">
        <f t="shared" si="277"/>
        <v>-27.365030805002792</v>
      </c>
    </row>
    <row r="1786" spans="1:18" x14ac:dyDescent="0.25">
      <c r="A1786" s="273">
        <v>1769</v>
      </c>
      <c r="B1786" s="323">
        <f t="shared" si="279"/>
        <v>1858.7558146072583</v>
      </c>
      <c r="D1786" s="287">
        <f t="shared" si="270"/>
        <v>1743.033731273925</v>
      </c>
      <c r="F1786" s="273">
        <f t="shared" si="271"/>
        <v>5</v>
      </c>
      <c r="H1786" s="273">
        <f t="shared" si="272"/>
        <v>1800</v>
      </c>
      <c r="J1786" s="287">
        <f t="shared" si="273"/>
        <v>-26.59656618835518</v>
      </c>
      <c r="L1786" s="287">
        <f t="shared" si="274"/>
        <v>-121.24418539274166</v>
      </c>
      <c r="M1786" s="344">
        <f t="shared" si="275"/>
        <v>123.03373127392501</v>
      </c>
      <c r="N1786" s="344">
        <f t="shared" si="278"/>
        <v>-26.59656618835518</v>
      </c>
      <c r="Q1786" s="323">
        <f t="shared" si="276"/>
        <v>1743.033731273925</v>
      </c>
      <c r="R1786" s="287">
        <f t="shared" si="277"/>
        <v>-26.59656618835518</v>
      </c>
    </row>
    <row r="1787" spans="1:18" x14ac:dyDescent="0.25">
      <c r="A1787" s="273">
        <v>1770</v>
      </c>
      <c r="B1787" s="323">
        <f t="shared" si="279"/>
        <v>1859.7558146072583</v>
      </c>
      <c r="D1787" s="287">
        <f t="shared" si="270"/>
        <v>1743.9683146072584</v>
      </c>
      <c r="F1787" s="273">
        <f t="shared" si="271"/>
        <v>5</v>
      </c>
      <c r="H1787" s="273">
        <f t="shared" si="272"/>
        <v>1800</v>
      </c>
      <c r="J1787" s="287">
        <f t="shared" si="273"/>
        <v>-25.820000000000029</v>
      </c>
      <c r="L1787" s="287">
        <f t="shared" si="274"/>
        <v>-120.24418539274166</v>
      </c>
      <c r="M1787" s="344">
        <f t="shared" si="275"/>
        <v>123.96831460725843</v>
      </c>
      <c r="N1787" s="344">
        <f t="shared" si="278"/>
        <v>-25.820000000000029</v>
      </c>
      <c r="Q1787" s="323">
        <f t="shared" si="276"/>
        <v>1743.9683146072584</v>
      </c>
      <c r="R1787" s="287">
        <f t="shared" si="277"/>
        <v>-25.820000000000029</v>
      </c>
    </row>
    <row r="1788" spans="1:18" x14ac:dyDescent="0.25">
      <c r="A1788" s="273">
        <v>1771</v>
      </c>
      <c r="B1788" s="323">
        <f t="shared" si="279"/>
        <v>1860.7558146072583</v>
      </c>
      <c r="D1788" s="287">
        <f t="shared" si="270"/>
        <v>1744.9028979405916</v>
      </c>
      <c r="F1788" s="273">
        <f t="shared" si="271"/>
        <v>5</v>
      </c>
      <c r="H1788" s="273">
        <f t="shared" si="272"/>
        <v>1800</v>
      </c>
      <c r="J1788" s="287">
        <f t="shared" si="273"/>
        <v>-25.035568789520919</v>
      </c>
      <c r="L1788" s="287">
        <f t="shared" si="274"/>
        <v>-119.24418539274166</v>
      </c>
      <c r="M1788" s="344">
        <f t="shared" si="275"/>
        <v>124.90289794059163</v>
      </c>
      <c r="N1788" s="344">
        <f t="shared" si="278"/>
        <v>-25.035568789520919</v>
      </c>
      <c r="Q1788" s="323">
        <f t="shared" si="276"/>
        <v>1744.9028979405916</v>
      </c>
      <c r="R1788" s="287">
        <f t="shared" si="277"/>
        <v>-25.035568789520919</v>
      </c>
    </row>
    <row r="1789" spans="1:18" x14ac:dyDescent="0.25">
      <c r="A1789" s="273">
        <v>1772</v>
      </c>
      <c r="B1789" s="323">
        <f t="shared" si="279"/>
        <v>1861.7558146072583</v>
      </c>
      <c r="D1789" s="287">
        <f t="shared" si="270"/>
        <v>1745.8374812739251</v>
      </c>
      <c r="F1789" s="273">
        <f t="shared" si="271"/>
        <v>5</v>
      </c>
      <c r="H1789" s="273">
        <f t="shared" si="272"/>
        <v>1800</v>
      </c>
      <c r="J1789" s="287">
        <f t="shared" si="273"/>
        <v>-24.243511502263363</v>
      </c>
      <c r="L1789" s="287">
        <f t="shared" si="274"/>
        <v>-118.24418539274166</v>
      </c>
      <c r="M1789" s="344">
        <f t="shared" si="275"/>
        <v>125.83748127392505</v>
      </c>
      <c r="N1789" s="344">
        <f t="shared" si="278"/>
        <v>-24.243511502263363</v>
      </c>
      <c r="Q1789" s="323">
        <f t="shared" si="276"/>
        <v>1745.8374812739251</v>
      </c>
      <c r="R1789" s="287">
        <f t="shared" si="277"/>
        <v>-24.243511502263363</v>
      </c>
    </row>
    <row r="1790" spans="1:18" x14ac:dyDescent="0.25">
      <c r="A1790" s="273">
        <v>1773</v>
      </c>
      <c r="B1790" s="323">
        <f t="shared" si="279"/>
        <v>1862.7558146072583</v>
      </c>
      <c r="D1790" s="287">
        <f t="shared" si="270"/>
        <v>1746.7720646072582</v>
      </c>
      <c r="F1790" s="273">
        <f t="shared" si="271"/>
        <v>5</v>
      </c>
      <c r="H1790" s="273">
        <f t="shared" si="272"/>
        <v>1800</v>
      </c>
      <c r="J1790" s="287">
        <f t="shared" si="273"/>
        <v>-23.444069406550213</v>
      </c>
      <c r="L1790" s="287">
        <f t="shared" si="274"/>
        <v>-117.24418539274166</v>
      </c>
      <c r="M1790" s="344">
        <f t="shared" si="275"/>
        <v>126.77206460725824</v>
      </c>
      <c r="N1790" s="344">
        <f t="shared" si="278"/>
        <v>-23.444069406550213</v>
      </c>
      <c r="Q1790" s="323">
        <f t="shared" si="276"/>
        <v>1746.7720646072582</v>
      </c>
      <c r="R1790" s="287">
        <f t="shared" si="277"/>
        <v>-23.444069406550213</v>
      </c>
    </row>
    <row r="1791" spans="1:18" x14ac:dyDescent="0.25">
      <c r="A1791" s="273">
        <v>1774</v>
      </c>
      <c r="B1791" s="323">
        <f t="shared" si="279"/>
        <v>1863.7558146072583</v>
      </c>
      <c r="D1791" s="287">
        <f t="shared" si="270"/>
        <v>1747.7066479405917</v>
      </c>
      <c r="F1791" s="273">
        <f t="shared" si="271"/>
        <v>5</v>
      </c>
      <c r="H1791" s="273">
        <f t="shared" si="272"/>
        <v>1800</v>
      </c>
      <c r="J1791" s="287">
        <f t="shared" si="273"/>
        <v>-22.637486020188025</v>
      </c>
      <c r="L1791" s="287">
        <f t="shared" si="274"/>
        <v>-116.24418539274166</v>
      </c>
      <c r="M1791" s="344">
        <f t="shared" si="275"/>
        <v>127.70664794059167</v>
      </c>
      <c r="N1791" s="344">
        <f t="shared" si="278"/>
        <v>-22.637486020188025</v>
      </c>
      <c r="Q1791" s="323">
        <f t="shared" si="276"/>
        <v>1747.7066479405917</v>
      </c>
      <c r="R1791" s="287">
        <f t="shared" si="277"/>
        <v>-22.637486020188025</v>
      </c>
    </row>
    <row r="1792" spans="1:18" x14ac:dyDescent="0.25">
      <c r="A1792" s="273">
        <v>1775</v>
      </c>
      <c r="B1792" s="323">
        <f t="shared" si="279"/>
        <v>1864.7558146072583</v>
      </c>
      <c r="D1792" s="287">
        <f t="shared" si="270"/>
        <v>1748.6412312739251</v>
      </c>
      <c r="F1792" s="273">
        <f t="shared" si="271"/>
        <v>5</v>
      </c>
      <c r="H1792" s="273">
        <f t="shared" si="272"/>
        <v>1800</v>
      </c>
      <c r="J1792" s="287">
        <f t="shared" si="273"/>
        <v>-21.824007036289672</v>
      </c>
      <c r="L1792" s="287">
        <f t="shared" si="274"/>
        <v>-115.24418539274166</v>
      </c>
      <c r="M1792" s="344">
        <f t="shared" si="275"/>
        <v>128.64123127392509</v>
      </c>
      <c r="N1792" s="344">
        <f t="shared" si="278"/>
        <v>-21.824007036289672</v>
      </c>
      <c r="Q1792" s="323">
        <f t="shared" si="276"/>
        <v>1748.6412312739251</v>
      </c>
      <c r="R1792" s="287">
        <f t="shared" si="277"/>
        <v>-21.824007036289672</v>
      </c>
    </row>
    <row r="1793" spans="1:18" x14ac:dyDescent="0.25">
      <c r="A1793" s="273">
        <v>1776</v>
      </c>
      <c r="B1793" s="323">
        <f t="shared" si="279"/>
        <v>1865.7558146072583</v>
      </c>
      <c r="D1793" s="287">
        <f t="shared" si="270"/>
        <v>1749.5758146072583</v>
      </c>
      <c r="F1793" s="273">
        <f t="shared" si="271"/>
        <v>5</v>
      </c>
      <c r="H1793" s="273">
        <f t="shared" si="272"/>
        <v>1800</v>
      </c>
      <c r="J1793" s="287">
        <f t="shared" si="273"/>
        <v>-21.003880248434324</v>
      </c>
      <c r="L1793" s="287">
        <f t="shared" si="274"/>
        <v>-114.24418539274166</v>
      </c>
      <c r="M1793" s="344">
        <f t="shared" si="275"/>
        <v>129.57581460725828</v>
      </c>
      <c r="N1793" s="344">
        <f t="shared" si="278"/>
        <v>-21.003880248434324</v>
      </c>
      <c r="Q1793" s="323">
        <f t="shared" si="276"/>
        <v>1749.5758146072583</v>
      </c>
      <c r="R1793" s="287">
        <f t="shared" si="277"/>
        <v>-21.003880248434324</v>
      </c>
    </row>
    <row r="1794" spans="1:18" x14ac:dyDescent="0.25">
      <c r="A1794" s="273">
        <v>1777</v>
      </c>
      <c r="B1794" s="323">
        <f t="shared" si="279"/>
        <v>1866.7558146072583</v>
      </c>
      <c r="D1794" s="287">
        <f t="shared" si="270"/>
        <v>1750.5103979405917</v>
      </c>
      <c r="F1794" s="273">
        <f t="shared" si="271"/>
        <v>5</v>
      </c>
      <c r="H1794" s="273">
        <f t="shared" si="272"/>
        <v>1800</v>
      </c>
      <c r="J1794" s="287">
        <f t="shared" si="273"/>
        <v>-20.17735547518615</v>
      </c>
      <c r="L1794" s="287">
        <f t="shared" si="274"/>
        <v>-113.24418539274166</v>
      </c>
      <c r="M1794" s="344">
        <f t="shared" si="275"/>
        <v>130.5103979405917</v>
      </c>
      <c r="N1794" s="344">
        <f t="shared" si="278"/>
        <v>-20.17735547518615</v>
      </c>
      <c r="Q1794" s="323">
        <f t="shared" si="276"/>
        <v>1750.5103979405917</v>
      </c>
      <c r="R1794" s="287">
        <f t="shared" si="277"/>
        <v>-20.17735547518615</v>
      </c>
    </row>
    <row r="1795" spans="1:18" x14ac:dyDescent="0.25">
      <c r="A1795" s="273">
        <v>1778</v>
      </c>
      <c r="B1795" s="323">
        <f t="shared" si="279"/>
        <v>1867.7558146072583</v>
      </c>
      <c r="D1795" s="287">
        <f t="shared" si="270"/>
        <v>1751.4449812739249</v>
      </c>
      <c r="F1795" s="273">
        <f t="shared" si="271"/>
        <v>5</v>
      </c>
      <c r="H1795" s="273">
        <f t="shared" si="272"/>
        <v>1800</v>
      </c>
      <c r="J1795" s="287">
        <f t="shared" si="273"/>
        <v>-19.344684483997803</v>
      </c>
      <c r="L1795" s="287">
        <f t="shared" si="274"/>
        <v>-112.24418539274166</v>
      </c>
      <c r="M1795" s="344">
        <f t="shared" si="275"/>
        <v>131.4449812739249</v>
      </c>
      <c r="N1795" s="344">
        <f t="shared" si="278"/>
        <v>-19.344684483997803</v>
      </c>
      <c r="Q1795" s="323">
        <f t="shared" si="276"/>
        <v>1751.4449812739249</v>
      </c>
      <c r="R1795" s="287">
        <f t="shared" si="277"/>
        <v>-19.344684483997803</v>
      </c>
    </row>
    <row r="1796" spans="1:18" x14ac:dyDescent="0.25">
      <c r="A1796" s="273">
        <v>1779</v>
      </c>
      <c r="B1796" s="323">
        <f t="shared" si="279"/>
        <v>1868.7558146072583</v>
      </c>
      <c r="D1796" s="287">
        <f t="shared" si="270"/>
        <v>1752.3795646072583</v>
      </c>
      <c r="F1796" s="273">
        <f t="shared" si="271"/>
        <v>5</v>
      </c>
      <c r="H1796" s="273">
        <f t="shared" si="272"/>
        <v>1800</v>
      </c>
      <c r="J1796" s="287">
        <f t="shared" si="273"/>
        <v>-18.506120914519293</v>
      </c>
      <c r="L1796" s="287">
        <f t="shared" si="274"/>
        <v>-111.24418539274166</v>
      </c>
      <c r="M1796" s="344">
        <f t="shared" si="275"/>
        <v>132.37956460725832</v>
      </c>
      <c r="N1796" s="344">
        <f t="shared" si="278"/>
        <v>-18.506120914519293</v>
      </c>
      <c r="Q1796" s="323">
        <f t="shared" si="276"/>
        <v>1752.3795646072583</v>
      </c>
      <c r="R1796" s="287">
        <f t="shared" si="277"/>
        <v>-18.506120914519293</v>
      </c>
    </row>
    <row r="1797" spans="1:18" x14ac:dyDescent="0.25">
      <c r="A1797" s="273">
        <v>1780</v>
      </c>
      <c r="B1797" s="323">
        <f t="shared" si="279"/>
        <v>1869.7558146072583</v>
      </c>
      <c r="D1797" s="287">
        <f t="shared" si="270"/>
        <v>1753.3141479405917</v>
      </c>
      <c r="F1797" s="273">
        <f t="shared" si="271"/>
        <v>5</v>
      </c>
      <c r="H1797" s="273">
        <f t="shared" si="272"/>
        <v>1800</v>
      </c>
      <c r="J1797" s="287">
        <f t="shared" si="273"/>
        <v>-17.661920201337573</v>
      </c>
      <c r="L1797" s="287">
        <f t="shared" si="274"/>
        <v>-110.24418539274166</v>
      </c>
      <c r="M1797" s="344">
        <f t="shared" si="275"/>
        <v>133.31414794059174</v>
      </c>
      <c r="N1797" s="344">
        <f t="shared" si="278"/>
        <v>-17.661920201337573</v>
      </c>
      <c r="Q1797" s="323">
        <f t="shared" si="276"/>
        <v>1753.3141479405917</v>
      </c>
      <c r="R1797" s="287">
        <f t="shared" si="277"/>
        <v>-17.661920201337573</v>
      </c>
    </row>
    <row r="1798" spans="1:18" x14ac:dyDescent="0.25">
      <c r="A1798" s="273">
        <v>1781</v>
      </c>
      <c r="B1798" s="323">
        <f t="shared" si="279"/>
        <v>1870.7558146072583</v>
      </c>
      <c r="D1798" s="287">
        <f t="shared" si="270"/>
        <v>1754.2487312739249</v>
      </c>
      <c r="F1798" s="273">
        <f t="shared" si="271"/>
        <v>5</v>
      </c>
      <c r="H1798" s="273">
        <f t="shared" si="272"/>
        <v>1800</v>
      </c>
      <c r="J1798" s="287">
        <f t="shared" si="273"/>
        <v>-16.812339496167663</v>
      </c>
      <c r="L1798" s="287">
        <f t="shared" si="274"/>
        <v>-109.24418539274166</v>
      </c>
      <c r="M1798" s="344">
        <f t="shared" si="275"/>
        <v>134.24873127392493</v>
      </c>
      <c r="N1798" s="344">
        <f t="shared" si="278"/>
        <v>-16.812339496167663</v>
      </c>
      <c r="Q1798" s="323">
        <f t="shared" si="276"/>
        <v>1754.2487312739249</v>
      </c>
      <c r="R1798" s="287">
        <f t="shared" si="277"/>
        <v>-16.812339496167663</v>
      </c>
    </row>
    <row r="1799" spans="1:18" x14ac:dyDescent="0.25">
      <c r="A1799" s="273">
        <v>1782</v>
      </c>
      <c r="B1799" s="323">
        <f t="shared" si="279"/>
        <v>1871.7558146072583</v>
      </c>
      <c r="D1799" s="287">
        <f t="shared" si="270"/>
        <v>1755.1833146072584</v>
      </c>
      <c r="F1799" s="273">
        <f t="shared" si="271"/>
        <v>5</v>
      </c>
      <c r="H1799" s="273">
        <f t="shared" si="272"/>
        <v>1800</v>
      </c>
      <c r="J1799" s="287">
        <f t="shared" si="273"/>
        <v>-15.957637589522259</v>
      </c>
      <c r="L1799" s="287">
        <f t="shared" si="274"/>
        <v>-108.24418539274166</v>
      </c>
      <c r="M1799" s="344">
        <f t="shared" si="275"/>
        <v>135.18331460725835</v>
      </c>
      <c r="N1799" s="344">
        <f t="shared" si="278"/>
        <v>-15.957637589522259</v>
      </c>
      <c r="Q1799" s="323">
        <f t="shared" si="276"/>
        <v>1755.1833146072584</v>
      </c>
      <c r="R1799" s="287">
        <f t="shared" si="277"/>
        <v>-15.957637589522259</v>
      </c>
    </row>
    <row r="1800" spans="1:18" x14ac:dyDescent="0.25">
      <c r="A1800" s="273">
        <v>1783</v>
      </c>
      <c r="B1800" s="323">
        <f t="shared" si="279"/>
        <v>1872.7558146072583</v>
      </c>
      <c r="D1800" s="287">
        <f t="shared" si="270"/>
        <v>1756.1178979405918</v>
      </c>
      <c r="F1800" s="273">
        <f t="shared" si="271"/>
        <v>5</v>
      </c>
      <c r="H1800" s="273">
        <f t="shared" si="272"/>
        <v>1800</v>
      </c>
      <c r="J1800" s="287">
        <f t="shared" si="273"/>
        <v>-15.098074831882149</v>
      </c>
      <c r="L1800" s="287">
        <f t="shared" si="274"/>
        <v>-107.24418539274166</v>
      </c>
      <c r="M1800" s="344">
        <f t="shared" si="275"/>
        <v>136.11789794059177</v>
      </c>
      <c r="N1800" s="344">
        <f t="shared" si="278"/>
        <v>-15.098074831882149</v>
      </c>
      <c r="Q1800" s="323">
        <f t="shared" si="276"/>
        <v>1756.1178979405918</v>
      </c>
      <c r="R1800" s="287">
        <f t="shared" si="277"/>
        <v>-15.098074831882149</v>
      </c>
    </row>
    <row r="1801" spans="1:18" x14ac:dyDescent="0.25">
      <c r="A1801" s="273">
        <v>1784</v>
      </c>
      <c r="B1801" s="323">
        <f t="shared" si="279"/>
        <v>1873.7558146072583</v>
      </c>
      <c r="D1801" s="287">
        <f t="shared" si="270"/>
        <v>1757.052481273925</v>
      </c>
      <c r="F1801" s="273">
        <f t="shared" si="271"/>
        <v>5</v>
      </c>
      <c r="H1801" s="273">
        <f t="shared" si="272"/>
        <v>1800</v>
      </c>
      <c r="J1801" s="287">
        <f t="shared" si="273"/>
        <v>-14.233913054389918</v>
      </c>
      <c r="L1801" s="287">
        <f t="shared" si="274"/>
        <v>-106.24418539274166</v>
      </c>
      <c r="M1801" s="344">
        <f t="shared" si="275"/>
        <v>137.05248127392497</v>
      </c>
      <c r="N1801" s="344">
        <f t="shared" si="278"/>
        <v>-14.233913054389918</v>
      </c>
      <c r="Q1801" s="323">
        <f t="shared" si="276"/>
        <v>1757.052481273925</v>
      </c>
      <c r="R1801" s="287">
        <f t="shared" si="277"/>
        <v>-14.233913054389918</v>
      </c>
    </row>
    <row r="1802" spans="1:18" x14ac:dyDescent="0.25">
      <c r="A1802" s="273">
        <v>1785</v>
      </c>
      <c r="B1802" s="323">
        <f t="shared" si="279"/>
        <v>1874.7558146072583</v>
      </c>
      <c r="D1802" s="287">
        <f t="shared" si="270"/>
        <v>1757.9870646072584</v>
      </c>
      <c r="F1802" s="273">
        <f t="shared" si="271"/>
        <v>5</v>
      </c>
      <c r="H1802" s="273">
        <f t="shared" si="272"/>
        <v>1800</v>
      </c>
      <c r="J1802" s="287">
        <f t="shared" si="273"/>
        <v>-13.365415489094127</v>
      </c>
      <c r="L1802" s="287">
        <f t="shared" si="274"/>
        <v>-105.24418539274166</v>
      </c>
      <c r="M1802" s="344">
        <f t="shared" si="275"/>
        <v>137.98706460725839</v>
      </c>
      <c r="N1802" s="344">
        <f t="shared" si="278"/>
        <v>-13.365415489094127</v>
      </c>
      <c r="Q1802" s="323">
        <f t="shared" si="276"/>
        <v>1757.9870646072584</v>
      </c>
      <c r="R1802" s="287">
        <f t="shared" si="277"/>
        <v>-13.365415489094127</v>
      </c>
    </row>
    <row r="1803" spans="1:18" x14ac:dyDescent="0.25">
      <c r="A1803" s="273">
        <v>1786</v>
      </c>
      <c r="B1803" s="323">
        <f t="shared" si="279"/>
        <v>1875.7558146072583</v>
      </c>
      <c r="D1803" s="287">
        <f t="shared" si="270"/>
        <v>1758.9216479405916</v>
      </c>
      <c r="F1803" s="273">
        <f t="shared" si="271"/>
        <v>5</v>
      </c>
      <c r="H1803" s="273">
        <f t="shared" si="272"/>
        <v>1800</v>
      </c>
      <c r="J1803" s="287">
        <f t="shared" si="273"/>
        <v>-12.492846688766853</v>
      </c>
      <c r="L1803" s="287">
        <f t="shared" si="274"/>
        <v>-104.24418539274166</v>
      </c>
      <c r="M1803" s="344">
        <f t="shared" si="275"/>
        <v>138.92164794059158</v>
      </c>
      <c r="N1803" s="344">
        <f t="shared" si="278"/>
        <v>-12.492846688766853</v>
      </c>
      <c r="Q1803" s="323">
        <f t="shared" si="276"/>
        <v>1758.9216479405916</v>
      </c>
      <c r="R1803" s="287">
        <f t="shared" si="277"/>
        <v>-12.492846688766853</v>
      </c>
    </row>
    <row r="1804" spans="1:18" x14ac:dyDescent="0.25">
      <c r="A1804" s="273">
        <v>1787</v>
      </c>
      <c r="B1804" s="323">
        <f t="shared" si="279"/>
        <v>1876.7558146072583</v>
      </c>
      <c r="D1804" s="287">
        <f t="shared" si="270"/>
        <v>1759.856231273925</v>
      </c>
      <c r="F1804" s="273">
        <f t="shared" si="271"/>
        <v>5</v>
      </c>
      <c r="H1804" s="273">
        <f t="shared" si="272"/>
        <v>1800</v>
      </c>
      <c r="J1804" s="287">
        <f t="shared" si="273"/>
        <v>-11.616472446317255</v>
      </c>
      <c r="L1804" s="287">
        <f t="shared" si="274"/>
        <v>-103.24418539274166</v>
      </c>
      <c r="M1804" s="344">
        <f t="shared" si="275"/>
        <v>139.856231273925</v>
      </c>
      <c r="N1804" s="344">
        <f t="shared" si="278"/>
        <v>-11.616472446317255</v>
      </c>
      <c r="Q1804" s="323">
        <f t="shared" si="276"/>
        <v>1759.856231273925</v>
      </c>
      <c r="R1804" s="287">
        <f t="shared" si="277"/>
        <v>-11.616472446317255</v>
      </c>
    </row>
    <row r="1805" spans="1:18" x14ac:dyDescent="0.25">
      <c r="A1805" s="273">
        <v>1788</v>
      </c>
      <c r="B1805" s="323">
        <f t="shared" si="279"/>
        <v>1877.7558146072583</v>
      </c>
      <c r="D1805" s="287">
        <f t="shared" si="270"/>
        <v>1760.7908146072584</v>
      </c>
      <c r="F1805" s="273">
        <f t="shared" si="271"/>
        <v>5</v>
      </c>
      <c r="H1805" s="273">
        <f t="shared" si="272"/>
        <v>1800</v>
      </c>
      <c r="J1805" s="287">
        <f t="shared" si="273"/>
        <v>-10.736559713829033</v>
      </c>
      <c r="L1805" s="287">
        <f t="shared" si="274"/>
        <v>-102.24418539274166</v>
      </c>
      <c r="M1805" s="344">
        <f t="shared" si="275"/>
        <v>140.79081460725843</v>
      </c>
      <c r="N1805" s="344">
        <f t="shared" si="278"/>
        <v>-10.736559713829033</v>
      </c>
      <c r="Q1805" s="323">
        <f t="shared" si="276"/>
        <v>1760.7908146072584</v>
      </c>
      <c r="R1805" s="287">
        <f t="shared" si="277"/>
        <v>-10.736559713829033</v>
      </c>
    </row>
    <row r="1806" spans="1:18" x14ac:dyDescent="0.25">
      <c r="A1806" s="273">
        <v>1789</v>
      </c>
      <c r="B1806" s="323">
        <f t="shared" si="279"/>
        <v>1878.7558146072583</v>
      </c>
      <c r="D1806" s="287">
        <f t="shared" si="270"/>
        <v>1761.7253979405916</v>
      </c>
      <c r="F1806" s="273">
        <f t="shared" si="271"/>
        <v>5</v>
      </c>
      <c r="H1806" s="273">
        <f t="shared" si="272"/>
        <v>1800</v>
      </c>
      <c r="J1806" s="287">
        <f t="shared" si="273"/>
        <v>-9.8533765212447708</v>
      </c>
      <c r="L1806" s="287">
        <f t="shared" si="274"/>
        <v>-101.24418539274166</v>
      </c>
      <c r="M1806" s="344">
        <f t="shared" si="275"/>
        <v>141.72539794059162</v>
      </c>
      <c r="N1806" s="344">
        <f t="shared" si="278"/>
        <v>-9.8533765212447708</v>
      </c>
      <c r="Q1806" s="323">
        <f t="shared" si="276"/>
        <v>1761.7253979405916</v>
      </c>
      <c r="R1806" s="287">
        <f t="shared" si="277"/>
        <v>-9.8533765212447708</v>
      </c>
    </row>
    <row r="1807" spans="1:18" x14ac:dyDescent="0.25">
      <c r="A1807" s="273">
        <v>1790</v>
      </c>
      <c r="B1807" s="323">
        <f t="shared" si="279"/>
        <v>1879.7558146072583</v>
      </c>
      <c r="D1807" s="287">
        <f t="shared" si="270"/>
        <v>1762.659981273925</v>
      </c>
      <c r="F1807" s="273">
        <f t="shared" si="271"/>
        <v>5</v>
      </c>
      <c r="H1807" s="273">
        <f t="shared" si="272"/>
        <v>1800</v>
      </c>
      <c r="J1807" s="287">
        <f t="shared" si="273"/>
        <v>-8.9671918947203348</v>
      </c>
      <c r="L1807" s="287">
        <f t="shared" si="274"/>
        <v>-100.24418539274166</v>
      </c>
      <c r="M1807" s="344">
        <f t="shared" si="275"/>
        <v>142.65998127392504</v>
      </c>
      <c r="N1807" s="344">
        <f t="shared" si="278"/>
        <v>-8.9671918947203348</v>
      </c>
      <c r="Q1807" s="323">
        <f t="shared" si="276"/>
        <v>1762.659981273925</v>
      </c>
      <c r="R1807" s="287">
        <f t="shared" si="277"/>
        <v>-8.9671918947203348</v>
      </c>
    </row>
    <row r="1808" spans="1:18" x14ac:dyDescent="0.25">
      <c r="A1808" s="273">
        <v>1791</v>
      </c>
      <c r="B1808" s="323">
        <f t="shared" si="279"/>
        <v>1880.7558146072583</v>
      </c>
      <c r="D1808" s="287">
        <f t="shared" si="270"/>
        <v>1763.5945646072582</v>
      </c>
      <c r="F1808" s="273">
        <f t="shared" si="271"/>
        <v>5</v>
      </c>
      <c r="H1808" s="273">
        <f t="shared" si="272"/>
        <v>1800</v>
      </c>
      <c r="J1808" s="287">
        <f t="shared" si="273"/>
        <v>-8.0782757746776301</v>
      </c>
      <c r="L1808" s="287">
        <f t="shared" si="274"/>
        <v>-99.244185392741656</v>
      </c>
      <c r="M1808" s="344">
        <f t="shared" si="275"/>
        <v>143.59456460725823</v>
      </c>
      <c r="N1808" s="344">
        <f t="shared" si="278"/>
        <v>-8.0782757746776301</v>
      </c>
      <c r="Q1808" s="323">
        <f t="shared" si="276"/>
        <v>1763.5945646072582</v>
      </c>
      <c r="R1808" s="287">
        <f t="shared" si="277"/>
        <v>-8.0782757746776301</v>
      </c>
    </row>
    <row r="1809" spans="1:18" x14ac:dyDescent="0.25">
      <c r="A1809" s="273">
        <v>1792</v>
      </c>
      <c r="B1809" s="323">
        <f t="shared" si="279"/>
        <v>1881.7558146072583</v>
      </c>
      <c r="D1809" s="287">
        <f t="shared" ref="D1809:D1872" si="280">B1809-A1809/360*$E$11</f>
        <v>1764.5291479405917</v>
      </c>
      <c r="F1809" s="273">
        <f t="shared" ref="F1809:F1872" si="281">INT(B1809/360)</f>
        <v>5</v>
      </c>
      <c r="H1809" s="273">
        <f t="shared" ref="H1809:H1872" si="282">F1809*360</f>
        <v>1800</v>
      </c>
      <c r="J1809" s="287">
        <f t="shared" ref="J1809:J1872" si="283">SIN(RADIANS(A1809))*$E$7</f>
        <v>-7.1868989335777602</v>
      </c>
      <c r="L1809" s="287">
        <f t="shared" ref="L1809:L1872" si="284">B1809-H1809-180</f>
        <v>-98.244185392741656</v>
      </c>
      <c r="M1809" s="344">
        <f t="shared" ref="M1809:M1872" si="285">D1809-INT(D1809/360)*360-180</f>
        <v>144.52914794059166</v>
      </c>
      <c r="N1809" s="344">
        <f t="shared" si="278"/>
        <v>-7.1868989335777602</v>
      </c>
      <c r="Q1809" s="323">
        <f t="shared" ref="Q1809:Q1872" si="286">D1809</f>
        <v>1764.5291479405917</v>
      </c>
      <c r="R1809" s="287">
        <f t="shared" ref="R1809:R1872" si="287">N1809</f>
        <v>-7.1868989335777602</v>
      </c>
    </row>
    <row r="1810" spans="1:18" x14ac:dyDescent="0.25">
      <c r="A1810" s="273">
        <v>1793</v>
      </c>
      <c r="B1810" s="323">
        <f t="shared" si="279"/>
        <v>1882.7558146072583</v>
      </c>
      <c r="D1810" s="287">
        <f t="shared" si="280"/>
        <v>1765.4637312739251</v>
      </c>
      <c r="F1810" s="273">
        <f t="shared" si="281"/>
        <v>5</v>
      </c>
      <c r="H1810" s="273">
        <f t="shared" si="282"/>
        <v>1800</v>
      </c>
      <c r="J1810" s="287">
        <f t="shared" si="283"/>
        <v>-6.2933328934418533</v>
      </c>
      <c r="L1810" s="287">
        <f t="shared" si="284"/>
        <v>-97.244185392741656</v>
      </c>
      <c r="M1810" s="344">
        <f t="shared" si="285"/>
        <v>145.46373127392508</v>
      </c>
      <c r="N1810" s="344">
        <f t="shared" ref="N1810:N1873" si="288">J1810</f>
        <v>-6.2933328934418533</v>
      </c>
      <c r="Q1810" s="323">
        <f t="shared" si="286"/>
        <v>1765.4637312739251</v>
      </c>
      <c r="R1810" s="287">
        <f t="shared" si="287"/>
        <v>-6.2933328934418533</v>
      </c>
    </row>
    <row r="1811" spans="1:18" x14ac:dyDescent="0.25">
      <c r="A1811" s="273">
        <v>1794</v>
      </c>
      <c r="B1811" s="323">
        <f t="shared" ref="B1811:B1874" si="289">$B$17+A1811</f>
        <v>1883.7558146072583</v>
      </c>
      <c r="D1811" s="287">
        <f t="shared" si="280"/>
        <v>1766.3983146072583</v>
      </c>
      <c r="F1811" s="273">
        <f t="shared" si="281"/>
        <v>5</v>
      </c>
      <c r="H1811" s="273">
        <f t="shared" si="282"/>
        <v>1800</v>
      </c>
      <c r="J1811" s="287">
        <f t="shared" si="283"/>
        <v>-5.3978498431417181</v>
      </c>
      <c r="L1811" s="287">
        <f t="shared" si="284"/>
        <v>-96.244185392741656</v>
      </c>
      <c r="M1811" s="344">
        <f t="shared" si="285"/>
        <v>146.39831460725827</v>
      </c>
      <c r="N1811" s="344">
        <f t="shared" si="288"/>
        <v>-5.3978498431417181</v>
      </c>
      <c r="Q1811" s="323">
        <f t="shared" si="286"/>
        <v>1766.3983146072583</v>
      </c>
      <c r="R1811" s="287">
        <f t="shared" si="287"/>
        <v>-5.3978498431417181</v>
      </c>
    </row>
    <row r="1812" spans="1:18" x14ac:dyDescent="0.25">
      <c r="A1812" s="273">
        <v>1795</v>
      </c>
      <c r="B1812" s="323">
        <f t="shared" si="289"/>
        <v>1884.7558146072583</v>
      </c>
      <c r="D1812" s="287">
        <f t="shared" si="280"/>
        <v>1767.3328979405917</v>
      </c>
      <c r="F1812" s="273">
        <f t="shared" si="281"/>
        <v>5</v>
      </c>
      <c r="H1812" s="273">
        <f t="shared" si="282"/>
        <v>1800</v>
      </c>
      <c r="J1812" s="287">
        <f t="shared" si="283"/>
        <v>-4.5007225554890349</v>
      </c>
      <c r="L1812" s="287">
        <f t="shared" si="284"/>
        <v>-95.244185392741656</v>
      </c>
      <c r="M1812" s="344">
        <f t="shared" si="285"/>
        <v>147.33289794059169</v>
      </c>
      <c r="N1812" s="344">
        <f t="shared" si="288"/>
        <v>-4.5007225554890349</v>
      </c>
      <c r="Q1812" s="323">
        <f t="shared" si="286"/>
        <v>1767.3328979405917</v>
      </c>
      <c r="R1812" s="287">
        <f t="shared" si="287"/>
        <v>-4.5007225554890349</v>
      </c>
    </row>
    <row r="1813" spans="1:18" x14ac:dyDescent="0.25">
      <c r="A1813" s="273">
        <v>1796</v>
      </c>
      <c r="B1813" s="323">
        <f t="shared" si="289"/>
        <v>1885.7558146072583</v>
      </c>
      <c r="D1813" s="287">
        <f t="shared" si="280"/>
        <v>1768.2674812739251</v>
      </c>
      <c r="F1813" s="273">
        <f t="shared" si="281"/>
        <v>5</v>
      </c>
      <c r="H1813" s="273">
        <f t="shared" si="282"/>
        <v>1800</v>
      </c>
      <c r="J1813" s="287">
        <f t="shared" si="283"/>
        <v>-3.6022243041466528</v>
      </c>
      <c r="L1813" s="287">
        <f t="shared" si="284"/>
        <v>-94.244185392741656</v>
      </c>
      <c r="M1813" s="344">
        <f t="shared" si="285"/>
        <v>148.26748127392511</v>
      </c>
      <c r="N1813" s="344">
        <f t="shared" si="288"/>
        <v>-3.6022243041466528</v>
      </c>
      <c r="Q1813" s="323">
        <f t="shared" si="286"/>
        <v>1768.2674812739251</v>
      </c>
      <c r="R1813" s="287">
        <f t="shared" si="287"/>
        <v>-3.6022243041466528</v>
      </c>
    </row>
    <row r="1814" spans="1:18" x14ac:dyDescent="0.25">
      <c r="A1814" s="273">
        <v>1797</v>
      </c>
      <c r="B1814" s="323">
        <f t="shared" si="289"/>
        <v>1886.7558146072583</v>
      </c>
      <c r="D1814" s="287">
        <f t="shared" si="280"/>
        <v>1769.2020646072583</v>
      </c>
      <c r="F1814" s="273">
        <f t="shared" si="281"/>
        <v>5</v>
      </c>
      <c r="H1814" s="273">
        <f t="shared" si="282"/>
        <v>1800</v>
      </c>
      <c r="J1814" s="287">
        <f t="shared" si="283"/>
        <v>-2.7026287803856976</v>
      </c>
      <c r="L1814" s="287">
        <f t="shared" si="284"/>
        <v>-93.244185392741656</v>
      </c>
      <c r="M1814" s="344">
        <f t="shared" si="285"/>
        <v>149.20206460725831</v>
      </c>
      <c r="N1814" s="344">
        <f t="shared" si="288"/>
        <v>-2.7026287803856976</v>
      </c>
      <c r="Q1814" s="323">
        <f t="shared" si="286"/>
        <v>1769.2020646072583</v>
      </c>
      <c r="R1814" s="287">
        <f t="shared" si="287"/>
        <v>-2.7026287803856976</v>
      </c>
    </row>
    <row r="1815" spans="1:18" x14ac:dyDescent="0.25">
      <c r="A1815" s="273">
        <v>1798</v>
      </c>
      <c r="B1815" s="323">
        <f t="shared" si="289"/>
        <v>1887.7558146072583</v>
      </c>
      <c r="D1815" s="287">
        <f t="shared" si="280"/>
        <v>1770.1366479405917</v>
      </c>
      <c r="F1815" s="273">
        <f t="shared" si="281"/>
        <v>5</v>
      </c>
      <c r="H1815" s="273">
        <f t="shared" si="282"/>
        <v>1800</v>
      </c>
      <c r="J1815" s="287">
        <f t="shared" si="283"/>
        <v>-1.8022100097171014</v>
      </c>
      <c r="L1815" s="287">
        <f t="shared" si="284"/>
        <v>-92.244185392741656</v>
      </c>
      <c r="M1815" s="344">
        <f t="shared" si="285"/>
        <v>150.13664794059173</v>
      </c>
      <c r="N1815" s="344">
        <f t="shared" si="288"/>
        <v>-1.8022100097171014</v>
      </c>
      <c r="Q1815" s="323">
        <f t="shared" si="286"/>
        <v>1770.1366479405917</v>
      </c>
      <c r="R1815" s="287">
        <f t="shared" si="287"/>
        <v>-1.8022100097171014</v>
      </c>
    </row>
    <row r="1816" spans="1:18" x14ac:dyDescent="0.25">
      <c r="A1816" s="273">
        <v>1799</v>
      </c>
      <c r="B1816" s="323">
        <f t="shared" si="289"/>
        <v>1888.7558146072583</v>
      </c>
      <c r="D1816" s="287">
        <f t="shared" si="280"/>
        <v>1771.0712312739249</v>
      </c>
      <c r="F1816" s="273">
        <f t="shared" si="281"/>
        <v>5</v>
      </c>
      <c r="H1816" s="273">
        <f t="shared" si="282"/>
        <v>1800</v>
      </c>
      <c r="J1816" s="287">
        <f t="shared" si="283"/>
        <v>-0.90124226842132771</v>
      </c>
      <c r="L1816" s="287">
        <f t="shared" si="284"/>
        <v>-91.244185392741656</v>
      </c>
      <c r="M1816" s="344">
        <f t="shared" si="285"/>
        <v>151.07123127392492</v>
      </c>
      <c r="N1816" s="344">
        <f t="shared" si="288"/>
        <v>-0.90124226842132771</v>
      </c>
      <c r="Q1816" s="323">
        <f t="shared" si="286"/>
        <v>1771.0712312739249</v>
      </c>
      <c r="R1816" s="287">
        <f t="shared" si="287"/>
        <v>-0.90124226842132771</v>
      </c>
    </row>
    <row r="1817" spans="1:18" x14ac:dyDescent="0.25">
      <c r="A1817" s="273">
        <v>1800</v>
      </c>
      <c r="B1817" s="323">
        <f t="shared" si="289"/>
        <v>1889.7558146072583</v>
      </c>
      <c r="D1817" s="287">
        <f t="shared" si="280"/>
        <v>1772.0058146072583</v>
      </c>
      <c r="F1817" s="273">
        <f t="shared" si="281"/>
        <v>5</v>
      </c>
      <c r="H1817" s="273">
        <f t="shared" si="282"/>
        <v>1800</v>
      </c>
      <c r="J1817" s="287">
        <f t="shared" si="283"/>
        <v>-6.3266666211481137E-14</v>
      </c>
      <c r="L1817" s="287">
        <f t="shared" si="284"/>
        <v>-90.244185392741656</v>
      </c>
      <c r="M1817" s="344">
        <f t="shared" si="285"/>
        <v>152.00581460725834</v>
      </c>
      <c r="N1817" s="344">
        <f t="shared" si="288"/>
        <v>-6.3266666211481137E-14</v>
      </c>
      <c r="Q1817" s="323">
        <f t="shared" si="286"/>
        <v>1772.0058146072583</v>
      </c>
      <c r="R1817" s="287">
        <f t="shared" si="287"/>
        <v>-6.3266666211481137E-14</v>
      </c>
    </row>
    <row r="1818" spans="1:18" x14ac:dyDescent="0.25">
      <c r="A1818" s="273">
        <v>1801</v>
      </c>
      <c r="B1818" s="323">
        <f t="shared" si="289"/>
        <v>1890.7558146072583</v>
      </c>
      <c r="D1818" s="287">
        <f t="shared" si="280"/>
        <v>1772.9403979405918</v>
      </c>
      <c r="F1818" s="273">
        <f t="shared" si="281"/>
        <v>5</v>
      </c>
      <c r="H1818" s="273">
        <f t="shared" si="282"/>
        <v>1800</v>
      </c>
      <c r="J1818" s="287">
        <f t="shared" si="283"/>
        <v>0.90124226842138466</v>
      </c>
      <c r="L1818" s="287">
        <f t="shared" si="284"/>
        <v>-89.244185392741656</v>
      </c>
      <c r="M1818" s="344">
        <f t="shared" si="285"/>
        <v>152.94039794059177</v>
      </c>
      <c r="N1818" s="344">
        <f t="shared" si="288"/>
        <v>0.90124226842138466</v>
      </c>
      <c r="Q1818" s="323">
        <f t="shared" si="286"/>
        <v>1772.9403979405918</v>
      </c>
      <c r="R1818" s="287">
        <f t="shared" si="287"/>
        <v>0.90124226842138466</v>
      </c>
    </row>
    <row r="1819" spans="1:18" x14ac:dyDescent="0.25">
      <c r="A1819" s="273">
        <v>1802</v>
      </c>
      <c r="B1819" s="323">
        <f t="shared" si="289"/>
        <v>1891.7558146072583</v>
      </c>
      <c r="D1819" s="287">
        <f t="shared" si="280"/>
        <v>1773.874981273925</v>
      </c>
      <c r="F1819" s="273">
        <f t="shared" si="281"/>
        <v>5</v>
      </c>
      <c r="H1819" s="273">
        <f t="shared" si="282"/>
        <v>1800</v>
      </c>
      <c r="J1819" s="287">
        <f t="shared" si="283"/>
        <v>1.8022100097171583</v>
      </c>
      <c r="L1819" s="287">
        <f t="shared" si="284"/>
        <v>-88.244185392741656</v>
      </c>
      <c r="M1819" s="344">
        <f t="shared" si="285"/>
        <v>153.87498127392496</v>
      </c>
      <c r="N1819" s="344">
        <f t="shared" si="288"/>
        <v>1.8022100097171583</v>
      </c>
      <c r="Q1819" s="323">
        <f t="shared" si="286"/>
        <v>1773.874981273925</v>
      </c>
      <c r="R1819" s="287">
        <f t="shared" si="287"/>
        <v>1.8022100097171583</v>
      </c>
    </row>
    <row r="1820" spans="1:18" x14ac:dyDescent="0.25">
      <c r="A1820" s="273">
        <v>1803</v>
      </c>
      <c r="B1820" s="323">
        <f t="shared" si="289"/>
        <v>1892.7558146072583</v>
      </c>
      <c r="D1820" s="287">
        <f t="shared" si="280"/>
        <v>1774.8095646072584</v>
      </c>
      <c r="F1820" s="273">
        <f t="shared" si="281"/>
        <v>5</v>
      </c>
      <c r="H1820" s="273">
        <f t="shared" si="282"/>
        <v>1800</v>
      </c>
      <c r="J1820" s="287">
        <f t="shared" si="283"/>
        <v>2.7026287803855715</v>
      </c>
      <c r="L1820" s="287">
        <f t="shared" si="284"/>
        <v>-87.244185392741656</v>
      </c>
      <c r="M1820" s="344">
        <f t="shared" si="285"/>
        <v>154.80956460725838</v>
      </c>
      <c r="N1820" s="344">
        <f t="shared" si="288"/>
        <v>2.7026287803855715</v>
      </c>
      <c r="Q1820" s="323">
        <f t="shared" si="286"/>
        <v>1774.8095646072584</v>
      </c>
      <c r="R1820" s="287">
        <f t="shared" si="287"/>
        <v>2.7026287803855715</v>
      </c>
    </row>
    <row r="1821" spans="1:18" x14ac:dyDescent="0.25">
      <c r="A1821" s="273">
        <v>1804</v>
      </c>
      <c r="B1821" s="323">
        <f t="shared" si="289"/>
        <v>1893.7558146072583</v>
      </c>
      <c r="D1821" s="287">
        <f t="shared" si="280"/>
        <v>1775.7441479405916</v>
      </c>
      <c r="F1821" s="273">
        <f t="shared" si="281"/>
        <v>5</v>
      </c>
      <c r="H1821" s="273">
        <f t="shared" si="282"/>
        <v>1800</v>
      </c>
      <c r="J1821" s="287">
        <f t="shared" si="283"/>
        <v>3.6022243041465267</v>
      </c>
      <c r="L1821" s="287">
        <f t="shared" si="284"/>
        <v>-86.244185392741656</v>
      </c>
      <c r="M1821" s="344">
        <f t="shared" si="285"/>
        <v>155.74414794059157</v>
      </c>
      <c r="N1821" s="344">
        <f t="shared" si="288"/>
        <v>3.6022243041465267</v>
      </c>
      <c r="Q1821" s="323">
        <f t="shared" si="286"/>
        <v>1775.7441479405916</v>
      </c>
      <c r="R1821" s="287">
        <f t="shared" si="287"/>
        <v>3.6022243041465267</v>
      </c>
    </row>
    <row r="1822" spans="1:18" x14ac:dyDescent="0.25">
      <c r="A1822" s="273">
        <v>1805</v>
      </c>
      <c r="B1822" s="323">
        <f t="shared" si="289"/>
        <v>1894.7558146072583</v>
      </c>
      <c r="D1822" s="287">
        <f t="shared" si="280"/>
        <v>1776.678731273925</v>
      </c>
      <c r="F1822" s="273">
        <f t="shared" si="281"/>
        <v>5</v>
      </c>
      <c r="H1822" s="273">
        <f t="shared" si="282"/>
        <v>1800</v>
      </c>
      <c r="J1822" s="287">
        <f t="shared" si="283"/>
        <v>4.5007225554890917</v>
      </c>
      <c r="L1822" s="287">
        <f t="shared" si="284"/>
        <v>-85.244185392741656</v>
      </c>
      <c r="M1822" s="344">
        <f t="shared" si="285"/>
        <v>156.678731273925</v>
      </c>
      <c r="N1822" s="344">
        <f t="shared" si="288"/>
        <v>4.5007225554890917</v>
      </c>
      <c r="Q1822" s="323">
        <f t="shared" si="286"/>
        <v>1776.678731273925</v>
      </c>
      <c r="R1822" s="287">
        <f t="shared" si="287"/>
        <v>4.5007225554890917</v>
      </c>
    </row>
    <row r="1823" spans="1:18" x14ac:dyDescent="0.25">
      <c r="A1823" s="273">
        <v>1806</v>
      </c>
      <c r="B1823" s="323">
        <f t="shared" si="289"/>
        <v>1895.7558146072583</v>
      </c>
      <c r="D1823" s="287">
        <f t="shared" si="280"/>
        <v>1777.6133146072584</v>
      </c>
      <c r="F1823" s="273">
        <f t="shared" si="281"/>
        <v>5</v>
      </c>
      <c r="H1823" s="273">
        <f t="shared" si="282"/>
        <v>1800</v>
      </c>
      <c r="J1823" s="287">
        <f t="shared" si="283"/>
        <v>5.397849843141592</v>
      </c>
      <c r="L1823" s="287">
        <f t="shared" si="284"/>
        <v>-84.244185392741656</v>
      </c>
      <c r="M1823" s="344">
        <f t="shared" si="285"/>
        <v>157.61331460725842</v>
      </c>
      <c r="N1823" s="344">
        <f t="shared" si="288"/>
        <v>5.397849843141592</v>
      </c>
      <c r="Q1823" s="323">
        <f t="shared" si="286"/>
        <v>1777.6133146072584</v>
      </c>
      <c r="R1823" s="287">
        <f t="shared" si="287"/>
        <v>5.397849843141592</v>
      </c>
    </row>
    <row r="1824" spans="1:18" x14ac:dyDescent="0.25">
      <c r="A1824" s="273">
        <v>1807</v>
      </c>
      <c r="B1824" s="323">
        <f t="shared" si="289"/>
        <v>1896.7558146072583</v>
      </c>
      <c r="D1824" s="287">
        <f t="shared" si="280"/>
        <v>1778.5478979405916</v>
      </c>
      <c r="F1824" s="273">
        <f t="shared" si="281"/>
        <v>5</v>
      </c>
      <c r="H1824" s="273">
        <f t="shared" si="282"/>
        <v>1800</v>
      </c>
      <c r="J1824" s="287">
        <f t="shared" si="283"/>
        <v>6.2933328934417272</v>
      </c>
      <c r="L1824" s="287">
        <f t="shared" si="284"/>
        <v>-83.244185392741656</v>
      </c>
      <c r="M1824" s="344">
        <f t="shared" si="285"/>
        <v>158.54789794059161</v>
      </c>
      <c r="N1824" s="344">
        <f t="shared" si="288"/>
        <v>6.2933328934417272</v>
      </c>
      <c r="Q1824" s="323">
        <f t="shared" si="286"/>
        <v>1778.5478979405916</v>
      </c>
      <c r="R1824" s="287">
        <f t="shared" si="287"/>
        <v>6.2933328934417272</v>
      </c>
    </row>
    <row r="1825" spans="1:18" x14ac:dyDescent="0.25">
      <c r="A1825" s="273">
        <v>1808</v>
      </c>
      <c r="B1825" s="323">
        <f t="shared" si="289"/>
        <v>1897.7558146072583</v>
      </c>
      <c r="D1825" s="287">
        <f t="shared" si="280"/>
        <v>1779.482481273925</v>
      </c>
      <c r="F1825" s="273">
        <f t="shared" si="281"/>
        <v>5</v>
      </c>
      <c r="H1825" s="273">
        <f t="shared" si="282"/>
        <v>1800</v>
      </c>
      <c r="J1825" s="287">
        <f t="shared" si="283"/>
        <v>7.1868989335778179</v>
      </c>
      <c r="L1825" s="287">
        <f t="shared" si="284"/>
        <v>-82.244185392741656</v>
      </c>
      <c r="M1825" s="344">
        <f t="shared" si="285"/>
        <v>159.48248127392503</v>
      </c>
      <c r="N1825" s="344">
        <f t="shared" si="288"/>
        <v>7.1868989335778179</v>
      </c>
      <c r="Q1825" s="323">
        <f t="shared" si="286"/>
        <v>1779.482481273925</v>
      </c>
      <c r="R1825" s="287">
        <f t="shared" si="287"/>
        <v>7.1868989335778179</v>
      </c>
    </row>
    <row r="1826" spans="1:18" x14ac:dyDescent="0.25">
      <c r="A1826" s="273">
        <v>1809</v>
      </c>
      <c r="B1826" s="323">
        <f t="shared" si="289"/>
        <v>1898.7558146072583</v>
      </c>
      <c r="D1826" s="287">
        <f t="shared" si="280"/>
        <v>1780.4170646072582</v>
      </c>
      <c r="F1826" s="273">
        <f t="shared" si="281"/>
        <v>5</v>
      </c>
      <c r="H1826" s="273">
        <f t="shared" si="282"/>
        <v>1800</v>
      </c>
      <c r="J1826" s="287">
        <f t="shared" si="283"/>
        <v>8.0782757746775058</v>
      </c>
      <c r="L1826" s="287">
        <f t="shared" si="284"/>
        <v>-81.244185392741656</v>
      </c>
      <c r="M1826" s="344">
        <f t="shared" si="285"/>
        <v>160.41706460725823</v>
      </c>
      <c r="N1826" s="344">
        <f t="shared" si="288"/>
        <v>8.0782757746775058</v>
      </c>
      <c r="Q1826" s="323">
        <f t="shared" si="286"/>
        <v>1780.4170646072582</v>
      </c>
      <c r="R1826" s="287">
        <f t="shared" si="287"/>
        <v>8.0782757746775058</v>
      </c>
    </row>
    <row r="1827" spans="1:18" x14ac:dyDescent="0.25">
      <c r="A1827" s="273">
        <v>1810</v>
      </c>
      <c r="B1827" s="323">
        <f t="shared" si="289"/>
        <v>1899.7558146072583</v>
      </c>
      <c r="D1827" s="287">
        <f t="shared" si="280"/>
        <v>1781.3516479405916</v>
      </c>
      <c r="F1827" s="273">
        <f t="shared" si="281"/>
        <v>5</v>
      </c>
      <c r="H1827" s="273">
        <f t="shared" si="282"/>
        <v>1800</v>
      </c>
      <c r="J1827" s="287">
        <f t="shared" si="283"/>
        <v>8.9671918947202105</v>
      </c>
      <c r="L1827" s="287">
        <f t="shared" si="284"/>
        <v>-80.244185392741656</v>
      </c>
      <c r="M1827" s="344">
        <f t="shared" si="285"/>
        <v>161.35164794059165</v>
      </c>
      <c r="N1827" s="344">
        <f t="shared" si="288"/>
        <v>8.9671918947202105</v>
      </c>
      <c r="Q1827" s="323">
        <f t="shared" si="286"/>
        <v>1781.3516479405916</v>
      </c>
      <c r="R1827" s="287">
        <f t="shared" si="287"/>
        <v>8.9671918947202105</v>
      </c>
    </row>
    <row r="1828" spans="1:18" x14ac:dyDescent="0.25">
      <c r="A1828" s="273">
        <v>1811</v>
      </c>
      <c r="B1828" s="323">
        <f t="shared" si="289"/>
        <v>1900.7558146072583</v>
      </c>
      <c r="D1828" s="287">
        <f t="shared" si="280"/>
        <v>1782.2862312739251</v>
      </c>
      <c r="F1828" s="273">
        <f t="shared" si="281"/>
        <v>5</v>
      </c>
      <c r="H1828" s="273">
        <f t="shared" si="282"/>
        <v>1800</v>
      </c>
      <c r="J1828" s="287">
        <f t="shared" si="283"/>
        <v>9.8533765212448277</v>
      </c>
      <c r="L1828" s="287">
        <f t="shared" si="284"/>
        <v>-79.244185392741656</v>
      </c>
      <c r="M1828" s="344">
        <f t="shared" si="285"/>
        <v>162.28623127392507</v>
      </c>
      <c r="N1828" s="344">
        <f t="shared" si="288"/>
        <v>9.8533765212448277</v>
      </c>
      <c r="Q1828" s="323">
        <f t="shared" si="286"/>
        <v>1782.2862312739251</v>
      </c>
      <c r="R1828" s="287">
        <f t="shared" si="287"/>
        <v>9.8533765212448277</v>
      </c>
    </row>
    <row r="1829" spans="1:18" x14ac:dyDescent="0.25">
      <c r="A1829" s="273">
        <v>1812</v>
      </c>
      <c r="B1829" s="323">
        <f t="shared" si="289"/>
        <v>1901.7558146072583</v>
      </c>
      <c r="D1829" s="287">
        <f t="shared" si="280"/>
        <v>1783.2208146072583</v>
      </c>
      <c r="F1829" s="273">
        <f t="shared" si="281"/>
        <v>5</v>
      </c>
      <c r="H1829" s="273">
        <f t="shared" si="282"/>
        <v>1800</v>
      </c>
      <c r="J1829" s="287">
        <f t="shared" si="283"/>
        <v>10.73655971382909</v>
      </c>
      <c r="L1829" s="287">
        <f t="shared" si="284"/>
        <v>-78.244185392741656</v>
      </c>
      <c r="M1829" s="344">
        <f t="shared" si="285"/>
        <v>163.22081460725826</v>
      </c>
      <c r="N1829" s="344">
        <f t="shared" si="288"/>
        <v>10.73655971382909</v>
      </c>
      <c r="Q1829" s="323">
        <f t="shared" si="286"/>
        <v>1783.2208146072583</v>
      </c>
      <c r="R1829" s="287">
        <f t="shared" si="287"/>
        <v>10.73655971382909</v>
      </c>
    </row>
    <row r="1830" spans="1:18" x14ac:dyDescent="0.25">
      <c r="A1830" s="273">
        <v>1813</v>
      </c>
      <c r="B1830" s="323">
        <f t="shared" si="289"/>
        <v>1902.7558146072583</v>
      </c>
      <c r="D1830" s="287">
        <f t="shared" si="280"/>
        <v>1784.1553979405917</v>
      </c>
      <c r="F1830" s="273">
        <f t="shared" si="281"/>
        <v>5</v>
      </c>
      <c r="H1830" s="273">
        <f t="shared" si="282"/>
        <v>1800</v>
      </c>
      <c r="J1830" s="287">
        <f t="shared" si="283"/>
        <v>11.616472446317131</v>
      </c>
      <c r="L1830" s="287">
        <f t="shared" si="284"/>
        <v>-77.244185392741656</v>
      </c>
      <c r="M1830" s="344">
        <f t="shared" si="285"/>
        <v>164.15539794059168</v>
      </c>
      <c r="N1830" s="344">
        <f t="shared" si="288"/>
        <v>11.616472446317131</v>
      </c>
      <c r="Q1830" s="323">
        <f t="shared" si="286"/>
        <v>1784.1553979405917</v>
      </c>
      <c r="R1830" s="287">
        <f t="shared" si="287"/>
        <v>11.616472446317131</v>
      </c>
    </row>
    <row r="1831" spans="1:18" x14ac:dyDescent="0.25">
      <c r="A1831" s="273">
        <v>1814</v>
      </c>
      <c r="B1831" s="323">
        <f t="shared" si="289"/>
        <v>1903.7558146072583</v>
      </c>
      <c r="D1831" s="287">
        <f t="shared" si="280"/>
        <v>1785.0899812739251</v>
      </c>
      <c r="F1831" s="273">
        <f t="shared" si="281"/>
        <v>5</v>
      </c>
      <c r="H1831" s="273">
        <f t="shared" si="282"/>
        <v>1800</v>
      </c>
      <c r="J1831" s="287">
        <f t="shared" si="283"/>
        <v>12.492846688766729</v>
      </c>
      <c r="L1831" s="287">
        <f t="shared" si="284"/>
        <v>-76.244185392741656</v>
      </c>
      <c r="M1831" s="344">
        <f t="shared" si="285"/>
        <v>165.0899812739251</v>
      </c>
      <c r="N1831" s="344">
        <f t="shared" si="288"/>
        <v>12.492846688766729</v>
      </c>
      <c r="Q1831" s="323">
        <f t="shared" si="286"/>
        <v>1785.0899812739251</v>
      </c>
      <c r="R1831" s="287">
        <f t="shared" si="287"/>
        <v>12.492846688766729</v>
      </c>
    </row>
    <row r="1832" spans="1:18" x14ac:dyDescent="0.25">
      <c r="A1832" s="273">
        <v>1815</v>
      </c>
      <c r="B1832" s="323">
        <f t="shared" si="289"/>
        <v>1904.7558146072583</v>
      </c>
      <c r="D1832" s="287">
        <f t="shared" si="280"/>
        <v>1786.0245646072583</v>
      </c>
      <c r="F1832" s="273">
        <f t="shared" si="281"/>
        <v>5</v>
      </c>
      <c r="H1832" s="273">
        <f t="shared" si="282"/>
        <v>1800</v>
      </c>
      <c r="J1832" s="287">
        <f t="shared" si="283"/>
        <v>13.365415489094186</v>
      </c>
      <c r="L1832" s="287">
        <f t="shared" si="284"/>
        <v>-75.244185392741656</v>
      </c>
      <c r="M1832" s="344">
        <f t="shared" si="285"/>
        <v>166.0245646072583</v>
      </c>
      <c r="N1832" s="344">
        <f t="shared" si="288"/>
        <v>13.365415489094186</v>
      </c>
      <c r="Q1832" s="323">
        <f t="shared" si="286"/>
        <v>1786.0245646072583</v>
      </c>
      <c r="R1832" s="287">
        <f t="shared" si="287"/>
        <v>13.365415489094186</v>
      </c>
    </row>
    <row r="1833" spans="1:18" x14ac:dyDescent="0.25">
      <c r="A1833" s="273">
        <v>1816</v>
      </c>
      <c r="B1833" s="323">
        <f t="shared" si="289"/>
        <v>1905.7558146072583</v>
      </c>
      <c r="D1833" s="287">
        <f t="shared" si="280"/>
        <v>1786.9591479405917</v>
      </c>
      <c r="F1833" s="273">
        <f t="shared" si="281"/>
        <v>5</v>
      </c>
      <c r="H1833" s="273">
        <f t="shared" si="282"/>
        <v>1800</v>
      </c>
      <c r="J1833" s="287">
        <f t="shared" si="283"/>
        <v>14.233913054389797</v>
      </c>
      <c r="L1833" s="287">
        <f t="shared" si="284"/>
        <v>-74.244185392741656</v>
      </c>
      <c r="M1833" s="344">
        <f t="shared" si="285"/>
        <v>166.95914794059172</v>
      </c>
      <c r="N1833" s="344">
        <f t="shared" si="288"/>
        <v>14.233913054389797</v>
      </c>
      <c r="Q1833" s="323">
        <f t="shared" si="286"/>
        <v>1786.9591479405917</v>
      </c>
      <c r="R1833" s="287">
        <f t="shared" si="287"/>
        <v>14.233913054389797</v>
      </c>
    </row>
    <row r="1834" spans="1:18" x14ac:dyDescent="0.25">
      <c r="A1834" s="273">
        <v>1817</v>
      </c>
      <c r="B1834" s="323">
        <f t="shared" si="289"/>
        <v>1906.7558146072583</v>
      </c>
      <c r="D1834" s="287">
        <f t="shared" si="280"/>
        <v>1787.8937312739249</v>
      </c>
      <c r="F1834" s="273">
        <f t="shared" si="281"/>
        <v>5</v>
      </c>
      <c r="H1834" s="273">
        <f t="shared" si="282"/>
        <v>1800</v>
      </c>
      <c r="J1834" s="287">
        <f t="shared" si="283"/>
        <v>15.098074831882029</v>
      </c>
      <c r="L1834" s="287">
        <f t="shared" si="284"/>
        <v>-73.244185392741656</v>
      </c>
      <c r="M1834" s="344">
        <f t="shared" si="285"/>
        <v>167.89373127392491</v>
      </c>
      <c r="N1834" s="344">
        <f t="shared" si="288"/>
        <v>15.098074831882029</v>
      </c>
      <c r="Q1834" s="323">
        <f t="shared" si="286"/>
        <v>1787.8937312739249</v>
      </c>
      <c r="R1834" s="287">
        <f t="shared" si="287"/>
        <v>15.098074831882029</v>
      </c>
    </row>
    <row r="1835" spans="1:18" x14ac:dyDescent="0.25">
      <c r="A1835" s="273">
        <v>1818</v>
      </c>
      <c r="B1835" s="323">
        <f t="shared" si="289"/>
        <v>1907.7558146072583</v>
      </c>
      <c r="D1835" s="287">
        <f t="shared" si="280"/>
        <v>1788.8283146072583</v>
      </c>
      <c r="F1835" s="273">
        <f t="shared" si="281"/>
        <v>5</v>
      </c>
      <c r="H1835" s="273">
        <f t="shared" si="282"/>
        <v>1800</v>
      </c>
      <c r="J1835" s="287">
        <f t="shared" si="283"/>
        <v>15.957637589522312</v>
      </c>
      <c r="L1835" s="287">
        <f t="shared" si="284"/>
        <v>-72.244185392741656</v>
      </c>
      <c r="M1835" s="344">
        <f t="shared" si="285"/>
        <v>168.82831460725833</v>
      </c>
      <c r="N1835" s="344">
        <f t="shared" si="288"/>
        <v>15.957637589522312</v>
      </c>
      <c r="Q1835" s="323">
        <f t="shared" si="286"/>
        <v>1788.8283146072583</v>
      </c>
      <c r="R1835" s="287">
        <f t="shared" si="287"/>
        <v>15.957637589522312</v>
      </c>
    </row>
    <row r="1836" spans="1:18" x14ac:dyDescent="0.25">
      <c r="A1836" s="273">
        <v>1819</v>
      </c>
      <c r="B1836" s="323">
        <f t="shared" si="289"/>
        <v>1908.7558146072583</v>
      </c>
      <c r="D1836" s="287">
        <f t="shared" si="280"/>
        <v>1789.7628979405918</v>
      </c>
      <c r="F1836" s="273">
        <f t="shared" si="281"/>
        <v>5</v>
      </c>
      <c r="H1836" s="273">
        <f t="shared" si="282"/>
        <v>1800</v>
      </c>
      <c r="J1836" s="287">
        <f t="shared" si="283"/>
        <v>16.812339496167542</v>
      </c>
      <c r="L1836" s="287">
        <f t="shared" si="284"/>
        <v>-71.244185392741656</v>
      </c>
      <c r="M1836" s="344">
        <f t="shared" si="285"/>
        <v>169.76289794059176</v>
      </c>
      <c r="N1836" s="344">
        <f t="shared" si="288"/>
        <v>16.812339496167542</v>
      </c>
      <c r="Q1836" s="323">
        <f t="shared" si="286"/>
        <v>1789.7628979405918</v>
      </c>
      <c r="R1836" s="287">
        <f t="shared" si="287"/>
        <v>16.812339496167542</v>
      </c>
    </row>
    <row r="1837" spans="1:18" x14ac:dyDescent="0.25">
      <c r="A1837" s="273">
        <v>1820</v>
      </c>
      <c r="B1837" s="323">
        <f t="shared" si="289"/>
        <v>1909.7558146072583</v>
      </c>
      <c r="D1837" s="287">
        <f t="shared" si="280"/>
        <v>1790.697481273925</v>
      </c>
      <c r="F1837" s="273">
        <f t="shared" si="281"/>
        <v>5</v>
      </c>
      <c r="H1837" s="273">
        <f t="shared" si="282"/>
        <v>1800</v>
      </c>
      <c r="J1837" s="287">
        <f t="shared" si="283"/>
        <v>17.661920201337455</v>
      </c>
      <c r="L1837" s="287">
        <f t="shared" si="284"/>
        <v>-70.244185392741656</v>
      </c>
      <c r="M1837" s="344">
        <f t="shared" si="285"/>
        <v>170.69748127392495</v>
      </c>
      <c r="N1837" s="344">
        <f t="shared" si="288"/>
        <v>17.661920201337455</v>
      </c>
      <c r="Q1837" s="323">
        <f t="shared" si="286"/>
        <v>1790.697481273925</v>
      </c>
      <c r="R1837" s="287">
        <f t="shared" si="287"/>
        <v>17.661920201337455</v>
      </c>
    </row>
    <row r="1838" spans="1:18" x14ac:dyDescent="0.25">
      <c r="A1838" s="273">
        <v>1821</v>
      </c>
      <c r="B1838" s="323">
        <f t="shared" si="289"/>
        <v>1910.7558146072583</v>
      </c>
      <c r="D1838" s="287">
        <f t="shared" si="280"/>
        <v>1791.6320646072584</v>
      </c>
      <c r="F1838" s="273">
        <f t="shared" si="281"/>
        <v>5</v>
      </c>
      <c r="H1838" s="273">
        <f t="shared" si="282"/>
        <v>1800</v>
      </c>
      <c r="J1838" s="287">
        <f t="shared" si="283"/>
        <v>18.506120914519347</v>
      </c>
      <c r="L1838" s="287">
        <f t="shared" si="284"/>
        <v>-69.244185392741656</v>
      </c>
      <c r="M1838" s="344">
        <f t="shared" si="285"/>
        <v>171.63206460725837</v>
      </c>
      <c r="N1838" s="344">
        <f t="shared" si="288"/>
        <v>18.506120914519347</v>
      </c>
      <c r="Q1838" s="323">
        <f t="shared" si="286"/>
        <v>1791.6320646072584</v>
      </c>
      <c r="R1838" s="287">
        <f t="shared" si="287"/>
        <v>18.506120914519347</v>
      </c>
    </row>
    <row r="1839" spans="1:18" x14ac:dyDescent="0.25">
      <c r="A1839" s="273">
        <v>1822</v>
      </c>
      <c r="B1839" s="323">
        <f t="shared" si="289"/>
        <v>1911.7558146072583</v>
      </c>
      <c r="D1839" s="287">
        <f t="shared" si="280"/>
        <v>1792.5666479405918</v>
      </c>
      <c r="F1839" s="273">
        <f t="shared" si="281"/>
        <v>5</v>
      </c>
      <c r="H1839" s="273">
        <f t="shared" si="282"/>
        <v>1800</v>
      </c>
      <c r="J1839" s="287">
        <f t="shared" si="283"/>
        <v>19.344684483997685</v>
      </c>
      <c r="L1839" s="287">
        <f t="shared" si="284"/>
        <v>-68.244185392741656</v>
      </c>
      <c r="M1839" s="344">
        <f t="shared" si="285"/>
        <v>172.56664794059179</v>
      </c>
      <c r="N1839" s="344">
        <f t="shared" si="288"/>
        <v>19.344684483997685</v>
      </c>
      <c r="Q1839" s="323">
        <f t="shared" si="286"/>
        <v>1792.5666479405918</v>
      </c>
      <c r="R1839" s="287">
        <f t="shared" si="287"/>
        <v>19.344684483997685</v>
      </c>
    </row>
    <row r="1840" spans="1:18" x14ac:dyDescent="0.25">
      <c r="A1840" s="273">
        <v>1823</v>
      </c>
      <c r="B1840" s="323">
        <f t="shared" si="289"/>
        <v>1912.7558146072583</v>
      </c>
      <c r="D1840" s="287">
        <f t="shared" si="280"/>
        <v>1793.501231273925</v>
      </c>
      <c r="F1840" s="273">
        <f t="shared" si="281"/>
        <v>5</v>
      </c>
      <c r="H1840" s="273">
        <f t="shared" si="282"/>
        <v>1800</v>
      </c>
      <c r="J1840" s="287">
        <f t="shared" si="283"/>
        <v>20.177355475186033</v>
      </c>
      <c r="L1840" s="287">
        <f t="shared" si="284"/>
        <v>-67.244185392741656</v>
      </c>
      <c r="M1840" s="344">
        <f t="shared" si="285"/>
        <v>173.50123127392499</v>
      </c>
      <c r="N1840" s="344">
        <f t="shared" si="288"/>
        <v>20.177355475186033</v>
      </c>
      <c r="Q1840" s="323">
        <f t="shared" si="286"/>
        <v>1793.501231273925</v>
      </c>
      <c r="R1840" s="287">
        <f t="shared" si="287"/>
        <v>20.177355475186033</v>
      </c>
    </row>
    <row r="1841" spans="1:18" x14ac:dyDescent="0.25">
      <c r="A1841" s="273">
        <v>1824</v>
      </c>
      <c r="B1841" s="323">
        <f t="shared" si="289"/>
        <v>1913.7558146072583</v>
      </c>
      <c r="D1841" s="287">
        <f t="shared" si="280"/>
        <v>1794.4358146072584</v>
      </c>
      <c r="F1841" s="273">
        <f t="shared" si="281"/>
        <v>5</v>
      </c>
      <c r="H1841" s="273">
        <f t="shared" si="282"/>
        <v>1800</v>
      </c>
      <c r="J1841" s="287">
        <f t="shared" si="283"/>
        <v>21.003880248434378</v>
      </c>
      <c r="L1841" s="287">
        <f t="shared" si="284"/>
        <v>-66.244185392741656</v>
      </c>
      <c r="M1841" s="344">
        <f t="shared" si="285"/>
        <v>174.43581460725841</v>
      </c>
      <c r="N1841" s="344">
        <f t="shared" si="288"/>
        <v>21.003880248434378</v>
      </c>
      <c r="Q1841" s="323">
        <f t="shared" si="286"/>
        <v>1794.4358146072584</v>
      </c>
      <c r="R1841" s="287">
        <f t="shared" si="287"/>
        <v>21.003880248434378</v>
      </c>
    </row>
    <row r="1842" spans="1:18" x14ac:dyDescent="0.25">
      <c r="A1842" s="273">
        <v>1825</v>
      </c>
      <c r="B1842" s="323">
        <f t="shared" si="289"/>
        <v>1914.7558146072583</v>
      </c>
      <c r="D1842" s="287">
        <f t="shared" si="280"/>
        <v>1795.3703979405916</v>
      </c>
      <c r="F1842" s="273">
        <f t="shared" si="281"/>
        <v>5</v>
      </c>
      <c r="H1842" s="273">
        <f t="shared" si="282"/>
        <v>1800</v>
      </c>
      <c r="J1842" s="287">
        <f t="shared" si="283"/>
        <v>21.824007036289721</v>
      </c>
      <c r="L1842" s="287">
        <f t="shared" si="284"/>
        <v>-65.244185392741656</v>
      </c>
      <c r="M1842" s="344">
        <f t="shared" si="285"/>
        <v>175.3703979405916</v>
      </c>
      <c r="N1842" s="344">
        <f t="shared" si="288"/>
        <v>21.824007036289721</v>
      </c>
      <c r="Q1842" s="323">
        <f t="shared" si="286"/>
        <v>1795.3703979405916</v>
      </c>
      <c r="R1842" s="287">
        <f t="shared" si="287"/>
        <v>21.824007036289721</v>
      </c>
    </row>
    <row r="1843" spans="1:18" x14ac:dyDescent="0.25">
      <c r="A1843" s="273">
        <v>1826</v>
      </c>
      <c r="B1843" s="323">
        <f t="shared" si="289"/>
        <v>1915.7558146072583</v>
      </c>
      <c r="D1843" s="287">
        <f t="shared" si="280"/>
        <v>1796.304981273925</v>
      </c>
      <c r="F1843" s="273">
        <f t="shared" si="281"/>
        <v>5</v>
      </c>
      <c r="H1843" s="273">
        <f t="shared" si="282"/>
        <v>1800</v>
      </c>
      <c r="J1843" s="287">
        <f t="shared" si="283"/>
        <v>22.637486020187907</v>
      </c>
      <c r="L1843" s="287">
        <f t="shared" si="284"/>
        <v>-64.244185392741656</v>
      </c>
      <c r="M1843" s="344">
        <f t="shared" si="285"/>
        <v>176.30498127392502</v>
      </c>
      <c r="N1843" s="344">
        <f t="shared" si="288"/>
        <v>22.637486020187907</v>
      </c>
      <c r="Q1843" s="323">
        <f t="shared" si="286"/>
        <v>1796.304981273925</v>
      </c>
      <c r="R1843" s="287">
        <f t="shared" si="287"/>
        <v>22.637486020187907</v>
      </c>
    </row>
    <row r="1844" spans="1:18" x14ac:dyDescent="0.25">
      <c r="A1844" s="273">
        <v>1827</v>
      </c>
      <c r="B1844" s="323">
        <f t="shared" si="289"/>
        <v>1916.7558146072583</v>
      </c>
      <c r="D1844" s="287">
        <f t="shared" si="280"/>
        <v>1797.2395646072582</v>
      </c>
      <c r="F1844" s="273">
        <f t="shared" si="281"/>
        <v>5</v>
      </c>
      <c r="H1844" s="273">
        <f t="shared" si="282"/>
        <v>1800</v>
      </c>
      <c r="J1844" s="287">
        <f t="shared" si="283"/>
        <v>23.444069406550099</v>
      </c>
      <c r="L1844" s="287">
        <f t="shared" si="284"/>
        <v>-63.244185392741656</v>
      </c>
      <c r="M1844" s="344">
        <f t="shared" si="285"/>
        <v>177.23956460725822</v>
      </c>
      <c r="N1844" s="344">
        <f t="shared" si="288"/>
        <v>23.444069406550099</v>
      </c>
      <c r="Q1844" s="323">
        <f t="shared" si="286"/>
        <v>1797.2395646072582</v>
      </c>
      <c r="R1844" s="287">
        <f t="shared" si="287"/>
        <v>23.444069406550099</v>
      </c>
    </row>
    <row r="1845" spans="1:18" x14ac:dyDescent="0.25">
      <c r="A1845" s="273">
        <v>1828</v>
      </c>
      <c r="B1845" s="323">
        <f t="shared" si="289"/>
        <v>1917.7558146072583</v>
      </c>
      <c r="D1845" s="287">
        <f t="shared" si="280"/>
        <v>1798.1741479405916</v>
      </c>
      <c r="F1845" s="273">
        <f t="shared" si="281"/>
        <v>5</v>
      </c>
      <c r="H1845" s="273">
        <f t="shared" si="282"/>
        <v>1800</v>
      </c>
      <c r="J1845" s="287">
        <f t="shared" si="283"/>
        <v>24.243511502263416</v>
      </c>
      <c r="L1845" s="287">
        <f t="shared" si="284"/>
        <v>-62.244185392741656</v>
      </c>
      <c r="M1845" s="344">
        <f t="shared" si="285"/>
        <v>178.17414794059164</v>
      </c>
      <c r="N1845" s="344">
        <f t="shared" si="288"/>
        <v>24.243511502263416</v>
      </c>
      <c r="Q1845" s="323">
        <f t="shared" si="286"/>
        <v>1798.1741479405916</v>
      </c>
      <c r="R1845" s="287">
        <f t="shared" si="287"/>
        <v>24.243511502263416</v>
      </c>
    </row>
    <row r="1846" spans="1:18" x14ac:dyDescent="0.25">
      <c r="A1846" s="273">
        <v>1829</v>
      </c>
      <c r="B1846" s="323">
        <f t="shared" si="289"/>
        <v>1918.7558146072583</v>
      </c>
      <c r="D1846" s="287">
        <f t="shared" si="280"/>
        <v>1799.1087312739251</v>
      </c>
      <c r="F1846" s="273">
        <f t="shared" si="281"/>
        <v>5</v>
      </c>
      <c r="H1846" s="273">
        <f t="shared" si="282"/>
        <v>1800</v>
      </c>
      <c r="J1846" s="287">
        <f t="shared" si="283"/>
        <v>25.035568789520813</v>
      </c>
      <c r="L1846" s="287">
        <f t="shared" si="284"/>
        <v>-61.244185392741656</v>
      </c>
      <c r="M1846" s="344">
        <f t="shared" si="285"/>
        <v>179.10873127392506</v>
      </c>
      <c r="N1846" s="344">
        <f t="shared" si="288"/>
        <v>25.035568789520813</v>
      </c>
      <c r="Q1846" s="323">
        <f t="shared" si="286"/>
        <v>1799.1087312739251</v>
      </c>
      <c r="R1846" s="287">
        <f t="shared" si="287"/>
        <v>25.035568789520813</v>
      </c>
    </row>
    <row r="1847" spans="1:18" x14ac:dyDescent="0.25">
      <c r="A1847" s="273">
        <v>1830</v>
      </c>
      <c r="B1847" s="323">
        <f t="shared" si="289"/>
        <v>1919.7558146072583</v>
      </c>
      <c r="D1847" s="287">
        <f t="shared" si="280"/>
        <v>1800.0433146072583</v>
      </c>
      <c r="F1847" s="273">
        <f t="shared" si="281"/>
        <v>5</v>
      </c>
      <c r="H1847" s="273">
        <f t="shared" si="282"/>
        <v>1800</v>
      </c>
      <c r="J1847" s="287">
        <f t="shared" si="283"/>
        <v>25.819999999999919</v>
      </c>
      <c r="L1847" s="287">
        <f t="shared" si="284"/>
        <v>-60.244185392741656</v>
      </c>
      <c r="M1847" s="344">
        <f t="shared" si="285"/>
        <v>-179.95668539274175</v>
      </c>
      <c r="N1847" s="344">
        <f t="shared" si="288"/>
        <v>25.819999999999919</v>
      </c>
      <c r="Q1847" s="323">
        <f t="shared" si="286"/>
        <v>1800.0433146072583</v>
      </c>
      <c r="R1847" s="287">
        <f t="shared" si="287"/>
        <v>25.819999999999919</v>
      </c>
    </row>
    <row r="1848" spans="1:18" x14ac:dyDescent="0.25">
      <c r="A1848" s="273">
        <v>1831</v>
      </c>
      <c r="B1848" s="323">
        <f t="shared" si="289"/>
        <v>1920.7558146072583</v>
      </c>
      <c r="D1848" s="287">
        <f t="shared" si="280"/>
        <v>1800.9778979405917</v>
      </c>
      <c r="F1848" s="273">
        <f t="shared" si="281"/>
        <v>5</v>
      </c>
      <c r="H1848" s="273">
        <f t="shared" si="282"/>
        <v>1800</v>
      </c>
      <c r="J1848" s="287">
        <f t="shared" si="283"/>
        <v>26.596566188355226</v>
      </c>
      <c r="L1848" s="287">
        <f t="shared" si="284"/>
        <v>-59.244185392741656</v>
      </c>
      <c r="M1848" s="344">
        <f t="shared" si="285"/>
        <v>-179.02210205940833</v>
      </c>
      <c r="N1848" s="344">
        <f t="shared" si="288"/>
        <v>26.596566188355226</v>
      </c>
      <c r="Q1848" s="323">
        <f t="shared" si="286"/>
        <v>1800.9778979405917</v>
      </c>
      <c r="R1848" s="287">
        <f t="shared" si="287"/>
        <v>26.596566188355226</v>
      </c>
    </row>
    <row r="1849" spans="1:18" x14ac:dyDescent="0.25">
      <c r="A1849" s="273">
        <v>1832</v>
      </c>
      <c r="B1849" s="323">
        <f t="shared" si="289"/>
        <v>1921.7558146072583</v>
      </c>
      <c r="D1849" s="287">
        <f t="shared" si="280"/>
        <v>1801.9124812739251</v>
      </c>
      <c r="F1849" s="273">
        <f t="shared" si="281"/>
        <v>5</v>
      </c>
      <c r="H1849" s="273">
        <f t="shared" si="282"/>
        <v>1800</v>
      </c>
      <c r="J1849" s="287">
        <f t="shared" si="283"/>
        <v>27.365030805002686</v>
      </c>
      <c r="L1849" s="287">
        <f t="shared" si="284"/>
        <v>-58.244185392741656</v>
      </c>
      <c r="M1849" s="344">
        <f t="shared" si="285"/>
        <v>-178.0875187260749</v>
      </c>
      <c r="N1849" s="344">
        <f t="shared" si="288"/>
        <v>27.365030805002686</v>
      </c>
      <c r="Q1849" s="323">
        <f t="shared" si="286"/>
        <v>1801.9124812739251</v>
      </c>
      <c r="R1849" s="287">
        <f t="shared" si="287"/>
        <v>27.365030805002686</v>
      </c>
    </row>
    <row r="1850" spans="1:18" x14ac:dyDescent="0.25">
      <c r="A1850" s="273">
        <v>1833</v>
      </c>
      <c r="B1850" s="323">
        <f t="shared" si="289"/>
        <v>1922.7558146072583</v>
      </c>
      <c r="D1850" s="287">
        <f t="shared" si="280"/>
        <v>1802.8470646072583</v>
      </c>
      <c r="F1850" s="273">
        <f t="shared" si="281"/>
        <v>5</v>
      </c>
      <c r="H1850" s="273">
        <f t="shared" si="282"/>
        <v>1800</v>
      </c>
      <c r="J1850" s="287">
        <f t="shared" si="283"/>
        <v>28.12515976817593</v>
      </c>
      <c r="L1850" s="287">
        <f t="shared" si="284"/>
        <v>-57.244185392741656</v>
      </c>
      <c r="M1850" s="344">
        <f t="shared" si="285"/>
        <v>-177.15293539274171</v>
      </c>
      <c r="N1850" s="344">
        <f t="shared" si="288"/>
        <v>28.12515976817593</v>
      </c>
      <c r="Q1850" s="323">
        <f t="shared" si="286"/>
        <v>1802.8470646072583</v>
      </c>
      <c r="R1850" s="287">
        <f t="shared" si="287"/>
        <v>28.12515976817593</v>
      </c>
    </row>
    <row r="1851" spans="1:18" x14ac:dyDescent="0.25">
      <c r="A1851" s="273">
        <v>1834</v>
      </c>
      <c r="B1851" s="323">
        <f t="shared" si="289"/>
        <v>1923.7558146072583</v>
      </c>
      <c r="D1851" s="287">
        <f t="shared" si="280"/>
        <v>1803.7816479405917</v>
      </c>
      <c r="F1851" s="273">
        <f t="shared" si="281"/>
        <v>5</v>
      </c>
      <c r="H1851" s="273">
        <f t="shared" si="282"/>
        <v>1800</v>
      </c>
      <c r="J1851" s="287">
        <f t="shared" si="283"/>
        <v>28.876721535229255</v>
      </c>
      <c r="L1851" s="287">
        <f t="shared" si="284"/>
        <v>-56.244185392741656</v>
      </c>
      <c r="M1851" s="344">
        <f t="shared" si="285"/>
        <v>-176.21835205940829</v>
      </c>
      <c r="N1851" s="344">
        <f t="shared" si="288"/>
        <v>28.876721535229255</v>
      </c>
      <c r="Q1851" s="323">
        <f t="shared" si="286"/>
        <v>1803.7816479405917</v>
      </c>
      <c r="R1851" s="287">
        <f t="shared" si="287"/>
        <v>28.876721535229255</v>
      </c>
    </row>
    <row r="1852" spans="1:18" x14ac:dyDescent="0.25">
      <c r="A1852" s="273">
        <v>1835</v>
      </c>
      <c r="B1852" s="323">
        <f t="shared" si="289"/>
        <v>1924.7558146072583</v>
      </c>
      <c r="D1852" s="287">
        <f t="shared" si="280"/>
        <v>1804.7162312739249</v>
      </c>
      <c r="F1852" s="273">
        <f t="shared" si="281"/>
        <v>5</v>
      </c>
      <c r="H1852" s="273">
        <f t="shared" si="282"/>
        <v>1800</v>
      </c>
      <c r="J1852" s="287">
        <f t="shared" si="283"/>
        <v>29.619487173168011</v>
      </c>
      <c r="L1852" s="287">
        <f t="shared" si="284"/>
        <v>-55.244185392741656</v>
      </c>
      <c r="M1852" s="344">
        <f t="shared" si="285"/>
        <v>-175.2837687260751</v>
      </c>
      <c r="N1852" s="344">
        <f t="shared" si="288"/>
        <v>29.619487173168011</v>
      </c>
      <c r="Q1852" s="323">
        <f t="shared" si="286"/>
        <v>1804.7162312739249</v>
      </c>
      <c r="R1852" s="287">
        <f t="shared" si="287"/>
        <v>29.619487173168011</v>
      </c>
    </row>
    <row r="1853" spans="1:18" x14ac:dyDescent="0.25">
      <c r="A1853" s="273">
        <v>1836</v>
      </c>
      <c r="B1853" s="323">
        <f t="shared" si="289"/>
        <v>1925.7558146072583</v>
      </c>
      <c r="D1853" s="287">
        <f t="shared" si="280"/>
        <v>1805.6508146072583</v>
      </c>
      <c r="F1853" s="273">
        <f t="shared" si="281"/>
        <v>5</v>
      </c>
      <c r="H1853" s="273">
        <f t="shared" si="282"/>
        <v>1800</v>
      </c>
      <c r="J1853" s="287">
        <f t="shared" si="283"/>
        <v>30.353230428383412</v>
      </c>
      <c r="L1853" s="287">
        <f t="shared" si="284"/>
        <v>-54.244185392741656</v>
      </c>
      <c r="M1853" s="344">
        <f t="shared" si="285"/>
        <v>-174.34918539274167</v>
      </c>
      <c r="N1853" s="344">
        <f t="shared" si="288"/>
        <v>30.353230428383412</v>
      </c>
      <c r="Q1853" s="323">
        <f t="shared" si="286"/>
        <v>1805.6508146072583</v>
      </c>
      <c r="R1853" s="287">
        <f t="shared" si="287"/>
        <v>30.353230428383412</v>
      </c>
    </row>
    <row r="1854" spans="1:18" x14ac:dyDescent="0.25">
      <c r="A1854" s="273">
        <v>1837</v>
      </c>
      <c r="B1854" s="323">
        <f t="shared" si="289"/>
        <v>1926.7558146072583</v>
      </c>
      <c r="D1854" s="287">
        <f t="shared" si="280"/>
        <v>1806.5853979405917</v>
      </c>
      <c r="F1854" s="273">
        <f t="shared" si="281"/>
        <v>5</v>
      </c>
      <c r="H1854" s="273">
        <f t="shared" si="282"/>
        <v>1800</v>
      </c>
      <c r="J1854" s="287">
        <f t="shared" si="283"/>
        <v>31.077727795571676</v>
      </c>
      <c r="L1854" s="287">
        <f t="shared" si="284"/>
        <v>-53.244185392741656</v>
      </c>
      <c r="M1854" s="344">
        <f t="shared" si="285"/>
        <v>-173.41460205940825</v>
      </c>
      <c r="N1854" s="344">
        <f t="shared" si="288"/>
        <v>31.077727795571676</v>
      </c>
      <c r="Q1854" s="323">
        <f t="shared" si="286"/>
        <v>1806.5853979405917</v>
      </c>
      <c r="R1854" s="287">
        <f t="shared" si="287"/>
        <v>31.077727795571676</v>
      </c>
    </row>
    <row r="1855" spans="1:18" x14ac:dyDescent="0.25">
      <c r="A1855" s="273">
        <v>1838</v>
      </c>
      <c r="B1855" s="323">
        <f t="shared" si="289"/>
        <v>1927.7558146072583</v>
      </c>
      <c r="D1855" s="287">
        <f t="shared" si="280"/>
        <v>1807.5199812739249</v>
      </c>
      <c r="F1855" s="273">
        <f t="shared" si="281"/>
        <v>5</v>
      </c>
      <c r="H1855" s="273">
        <f t="shared" si="282"/>
        <v>1800</v>
      </c>
      <c r="J1855" s="287">
        <f t="shared" si="283"/>
        <v>31.792758585817001</v>
      </c>
      <c r="L1855" s="287">
        <f t="shared" si="284"/>
        <v>-52.244185392741656</v>
      </c>
      <c r="M1855" s="344">
        <f t="shared" si="285"/>
        <v>-172.48001872607506</v>
      </c>
      <c r="N1855" s="344">
        <f t="shared" si="288"/>
        <v>31.792758585817001</v>
      </c>
      <c r="Q1855" s="323">
        <f t="shared" si="286"/>
        <v>1807.5199812739249</v>
      </c>
      <c r="R1855" s="287">
        <f t="shared" si="287"/>
        <v>31.792758585817001</v>
      </c>
    </row>
    <row r="1856" spans="1:18" x14ac:dyDescent="0.25">
      <c r="A1856" s="273">
        <v>1839</v>
      </c>
      <c r="B1856" s="323">
        <f t="shared" si="289"/>
        <v>1928.7558146072583</v>
      </c>
      <c r="D1856" s="287">
        <f t="shared" si="280"/>
        <v>1808.4545646072584</v>
      </c>
      <c r="F1856" s="273">
        <f t="shared" si="281"/>
        <v>5</v>
      </c>
      <c r="H1856" s="273">
        <f t="shared" si="282"/>
        <v>1800</v>
      </c>
      <c r="J1856" s="287">
        <f t="shared" si="283"/>
        <v>32.498104993813712</v>
      </c>
      <c r="L1856" s="287">
        <f t="shared" si="284"/>
        <v>-51.244185392741656</v>
      </c>
      <c r="M1856" s="344">
        <f t="shared" si="285"/>
        <v>-171.54543539274164</v>
      </c>
      <c r="N1856" s="344">
        <f t="shared" si="288"/>
        <v>32.498104993813712</v>
      </c>
      <c r="Q1856" s="323">
        <f t="shared" si="286"/>
        <v>1808.4545646072584</v>
      </c>
      <c r="R1856" s="287">
        <f t="shared" si="287"/>
        <v>32.498104993813712</v>
      </c>
    </row>
    <row r="1857" spans="1:18" x14ac:dyDescent="0.25">
      <c r="A1857" s="273">
        <v>1840</v>
      </c>
      <c r="B1857" s="323">
        <f t="shared" si="289"/>
        <v>1929.7558146072583</v>
      </c>
      <c r="D1857" s="287">
        <f t="shared" si="280"/>
        <v>1809.3891479405918</v>
      </c>
      <c r="F1857" s="273">
        <f t="shared" si="281"/>
        <v>5</v>
      </c>
      <c r="H1857" s="273">
        <f t="shared" si="282"/>
        <v>1800</v>
      </c>
      <c r="J1857" s="287">
        <f t="shared" si="283"/>
        <v>33.193552164212811</v>
      </c>
      <c r="L1857" s="287">
        <f t="shared" si="284"/>
        <v>-50.244185392741656</v>
      </c>
      <c r="M1857" s="344">
        <f t="shared" si="285"/>
        <v>-170.61085205940822</v>
      </c>
      <c r="N1857" s="344">
        <f t="shared" si="288"/>
        <v>33.193552164212811</v>
      </c>
      <c r="Q1857" s="323">
        <f t="shared" si="286"/>
        <v>1809.3891479405918</v>
      </c>
      <c r="R1857" s="287">
        <f t="shared" si="287"/>
        <v>33.193552164212811</v>
      </c>
    </row>
    <row r="1858" spans="1:18" x14ac:dyDescent="0.25">
      <c r="A1858" s="273">
        <v>1841</v>
      </c>
      <c r="B1858" s="323">
        <f t="shared" si="289"/>
        <v>1930.7558146072583</v>
      </c>
      <c r="D1858" s="287">
        <f t="shared" si="280"/>
        <v>1810.323731273925</v>
      </c>
      <c r="F1858" s="273">
        <f t="shared" si="281"/>
        <v>5</v>
      </c>
      <c r="H1858" s="273">
        <f t="shared" si="282"/>
        <v>1800</v>
      </c>
      <c r="J1858" s="287">
        <f t="shared" si="283"/>
        <v>33.878888257069811</v>
      </c>
      <c r="L1858" s="287">
        <f t="shared" si="284"/>
        <v>-49.244185392741656</v>
      </c>
      <c r="M1858" s="344">
        <f t="shared" si="285"/>
        <v>-169.67626872607502</v>
      </c>
      <c r="N1858" s="344">
        <f t="shared" si="288"/>
        <v>33.878888257069811</v>
      </c>
      <c r="Q1858" s="323">
        <f t="shared" si="286"/>
        <v>1810.323731273925</v>
      </c>
      <c r="R1858" s="287">
        <f t="shared" si="287"/>
        <v>33.878888257069811</v>
      </c>
    </row>
    <row r="1859" spans="1:18" x14ac:dyDescent="0.25">
      <c r="A1859" s="273">
        <v>1842</v>
      </c>
      <c r="B1859" s="323">
        <f t="shared" si="289"/>
        <v>1931.7558146072583</v>
      </c>
      <c r="D1859" s="287">
        <f t="shared" si="280"/>
        <v>1811.2583146072584</v>
      </c>
      <c r="F1859" s="273">
        <f t="shared" si="281"/>
        <v>5</v>
      </c>
      <c r="H1859" s="273">
        <f t="shared" si="282"/>
        <v>1800</v>
      </c>
      <c r="J1859" s="287">
        <f t="shared" si="283"/>
        <v>34.553904512371545</v>
      </c>
      <c r="L1859" s="287">
        <f t="shared" si="284"/>
        <v>-48.244185392741656</v>
      </c>
      <c r="M1859" s="344">
        <f t="shared" si="285"/>
        <v>-168.7416853927416</v>
      </c>
      <c r="N1859" s="344">
        <f t="shared" si="288"/>
        <v>34.553904512371545</v>
      </c>
      <c r="Q1859" s="323">
        <f t="shared" si="286"/>
        <v>1811.2583146072584</v>
      </c>
      <c r="R1859" s="287">
        <f t="shared" si="287"/>
        <v>34.553904512371545</v>
      </c>
    </row>
    <row r="1860" spans="1:18" x14ac:dyDescent="0.25">
      <c r="A1860" s="273">
        <v>1843</v>
      </c>
      <c r="B1860" s="323">
        <f t="shared" si="289"/>
        <v>1932.7558146072583</v>
      </c>
      <c r="D1860" s="287">
        <f t="shared" si="280"/>
        <v>1812.1928979405916</v>
      </c>
      <c r="F1860" s="273">
        <f t="shared" si="281"/>
        <v>5</v>
      </c>
      <c r="H1860" s="273">
        <f t="shared" si="282"/>
        <v>1800</v>
      </c>
      <c r="J1860" s="287">
        <f t="shared" si="283"/>
        <v>35.218395313627362</v>
      </c>
      <c r="L1860" s="287">
        <f t="shared" si="284"/>
        <v>-47.244185392741656</v>
      </c>
      <c r="M1860" s="344">
        <f t="shared" si="285"/>
        <v>-167.80710205940841</v>
      </c>
      <c r="N1860" s="344">
        <f t="shared" si="288"/>
        <v>35.218395313627362</v>
      </c>
      <c r="Q1860" s="323">
        <f t="shared" si="286"/>
        <v>1812.1928979405916</v>
      </c>
      <c r="R1860" s="287">
        <f t="shared" si="287"/>
        <v>35.218395313627362</v>
      </c>
    </row>
    <row r="1861" spans="1:18" x14ac:dyDescent="0.25">
      <c r="A1861" s="273">
        <v>1844</v>
      </c>
      <c r="B1861" s="323">
        <f t="shared" si="289"/>
        <v>1933.7558146072583</v>
      </c>
      <c r="D1861" s="287">
        <f t="shared" si="280"/>
        <v>1813.127481273925</v>
      </c>
      <c r="F1861" s="273">
        <f t="shared" si="281"/>
        <v>5</v>
      </c>
      <c r="H1861" s="273">
        <f t="shared" si="282"/>
        <v>1800</v>
      </c>
      <c r="J1861" s="287">
        <f t="shared" si="283"/>
        <v>35.87215825050265</v>
      </c>
      <c r="L1861" s="287">
        <f t="shared" si="284"/>
        <v>-46.244185392741656</v>
      </c>
      <c r="M1861" s="344">
        <f t="shared" si="285"/>
        <v>-166.87251872607499</v>
      </c>
      <c r="N1861" s="344">
        <f t="shared" si="288"/>
        <v>35.87215825050265</v>
      </c>
      <c r="Q1861" s="323">
        <f t="shared" si="286"/>
        <v>1813.127481273925</v>
      </c>
      <c r="R1861" s="287">
        <f t="shared" si="287"/>
        <v>35.87215825050265</v>
      </c>
    </row>
    <row r="1862" spans="1:18" x14ac:dyDescent="0.25">
      <c r="A1862" s="273">
        <v>1845</v>
      </c>
      <c r="B1862" s="323">
        <f t="shared" si="289"/>
        <v>1934.7558146072583</v>
      </c>
      <c r="D1862" s="287">
        <f t="shared" si="280"/>
        <v>1814.0620646072584</v>
      </c>
      <c r="F1862" s="273">
        <f t="shared" si="281"/>
        <v>5</v>
      </c>
      <c r="H1862" s="273">
        <f t="shared" si="282"/>
        <v>1800</v>
      </c>
      <c r="J1862" s="287">
        <f t="shared" si="283"/>
        <v>36.514994180473174</v>
      </c>
      <c r="L1862" s="287">
        <f t="shared" si="284"/>
        <v>-45.244185392741656</v>
      </c>
      <c r="M1862" s="344">
        <f t="shared" si="285"/>
        <v>-165.93793539274157</v>
      </c>
      <c r="N1862" s="344">
        <f t="shared" si="288"/>
        <v>36.514994180473174</v>
      </c>
      <c r="Q1862" s="323">
        <f t="shared" si="286"/>
        <v>1814.0620646072584</v>
      </c>
      <c r="R1862" s="287">
        <f t="shared" si="287"/>
        <v>36.514994180473174</v>
      </c>
    </row>
    <row r="1863" spans="1:18" x14ac:dyDescent="0.25">
      <c r="A1863" s="273">
        <v>1846</v>
      </c>
      <c r="B1863" s="323">
        <f t="shared" si="289"/>
        <v>1935.7558146072583</v>
      </c>
      <c r="D1863" s="287">
        <f t="shared" si="280"/>
        <v>1814.9966479405916</v>
      </c>
      <c r="F1863" s="273">
        <f t="shared" si="281"/>
        <v>5</v>
      </c>
      <c r="H1863" s="273">
        <f t="shared" si="282"/>
        <v>1800</v>
      </c>
      <c r="J1863" s="287">
        <f t="shared" si="283"/>
        <v>37.146707289487892</v>
      </c>
      <c r="L1863" s="287">
        <f t="shared" si="284"/>
        <v>-44.244185392741656</v>
      </c>
      <c r="M1863" s="344">
        <f t="shared" si="285"/>
        <v>-165.00335205940837</v>
      </c>
      <c r="N1863" s="344">
        <f t="shared" si="288"/>
        <v>37.146707289487892</v>
      </c>
      <c r="Q1863" s="323">
        <f t="shared" si="286"/>
        <v>1814.9966479405916</v>
      </c>
      <c r="R1863" s="287">
        <f t="shared" si="287"/>
        <v>37.146707289487892</v>
      </c>
    </row>
    <row r="1864" spans="1:18" x14ac:dyDescent="0.25">
      <c r="A1864" s="273">
        <v>1847</v>
      </c>
      <c r="B1864" s="323">
        <f t="shared" si="289"/>
        <v>1936.7558146072583</v>
      </c>
      <c r="D1864" s="287">
        <f t="shared" si="280"/>
        <v>1815.9312312739251</v>
      </c>
      <c r="F1864" s="273">
        <f t="shared" si="281"/>
        <v>5</v>
      </c>
      <c r="H1864" s="273">
        <f t="shared" si="282"/>
        <v>1800</v>
      </c>
      <c r="J1864" s="287">
        <f t="shared" si="283"/>
        <v>37.767105151613997</v>
      </c>
      <c r="L1864" s="287">
        <f t="shared" si="284"/>
        <v>-43.244185392741656</v>
      </c>
      <c r="M1864" s="344">
        <f t="shared" si="285"/>
        <v>-164.06876872607495</v>
      </c>
      <c r="N1864" s="344">
        <f t="shared" si="288"/>
        <v>37.767105151613997</v>
      </c>
      <c r="Q1864" s="323">
        <f t="shared" si="286"/>
        <v>1815.9312312739251</v>
      </c>
      <c r="R1864" s="287">
        <f t="shared" si="287"/>
        <v>37.767105151613997</v>
      </c>
    </row>
    <row r="1865" spans="1:18" x14ac:dyDescent="0.25">
      <c r="A1865" s="273">
        <v>1848</v>
      </c>
      <c r="B1865" s="323">
        <f t="shared" si="289"/>
        <v>1937.7558146072583</v>
      </c>
      <c r="D1865" s="287">
        <f t="shared" si="280"/>
        <v>1816.8658146072582</v>
      </c>
      <c r="F1865" s="273">
        <f t="shared" si="281"/>
        <v>5</v>
      </c>
      <c r="H1865" s="273">
        <f t="shared" si="282"/>
        <v>1800</v>
      </c>
      <c r="J1865" s="287">
        <f t="shared" si="283"/>
        <v>38.375998787652513</v>
      </c>
      <c r="L1865" s="287">
        <f t="shared" si="284"/>
        <v>-42.244185392741656</v>
      </c>
      <c r="M1865" s="344">
        <f t="shared" si="285"/>
        <v>-163.13418539274176</v>
      </c>
      <c r="N1865" s="344">
        <f t="shared" si="288"/>
        <v>38.375998787652513</v>
      </c>
      <c r="Q1865" s="323">
        <f t="shared" si="286"/>
        <v>1816.8658146072582</v>
      </c>
      <c r="R1865" s="287">
        <f t="shared" si="287"/>
        <v>38.375998787652513</v>
      </c>
    </row>
    <row r="1866" spans="1:18" x14ac:dyDescent="0.25">
      <c r="A1866" s="273">
        <v>1849</v>
      </c>
      <c r="B1866" s="323">
        <f t="shared" si="289"/>
        <v>1938.7558146072583</v>
      </c>
      <c r="D1866" s="287">
        <f t="shared" si="280"/>
        <v>1817.8003979405917</v>
      </c>
      <c r="F1866" s="273">
        <f t="shared" si="281"/>
        <v>5</v>
      </c>
      <c r="H1866" s="273">
        <f t="shared" si="282"/>
        <v>1800</v>
      </c>
      <c r="J1866" s="287">
        <f t="shared" si="283"/>
        <v>38.97320272270391</v>
      </c>
      <c r="L1866" s="287">
        <f t="shared" si="284"/>
        <v>-41.244185392741656</v>
      </c>
      <c r="M1866" s="344">
        <f t="shared" si="285"/>
        <v>-162.19960205940833</v>
      </c>
      <c r="N1866" s="344">
        <f t="shared" si="288"/>
        <v>38.97320272270391</v>
      </c>
      <c r="Q1866" s="323">
        <f t="shared" si="286"/>
        <v>1817.8003979405917</v>
      </c>
      <c r="R1866" s="287">
        <f t="shared" si="287"/>
        <v>38.97320272270391</v>
      </c>
    </row>
    <row r="1867" spans="1:18" x14ac:dyDescent="0.25">
      <c r="A1867" s="273">
        <v>1850</v>
      </c>
      <c r="B1867" s="323">
        <f t="shared" si="289"/>
        <v>1939.7558146072583</v>
      </c>
      <c r="D1867" s="287">
        <f t="shared" si="280"/>
        <v>1818.7349812739251</v>
      </c>
      <c r="F1867" s="273">
        <f t="shared" si="281"/>
        <v>5</v>
      </c>
      <c r="H1867" s="273">
        <f t="shared" si="282"/>
        <v>1800</v>
      </c>
      <c r="J1867" s="287">
        <f t="shared" si="283"/>
        <v>39.558535042664069</v>
      </c>
      <c r="L1867" s="287">
        <f t="shared" si="284"/>
        <v>-40.244185392741656</v>
      </c>
      <c r="M1867" s="344">
        <f t="shared" si="285"/>
        <v>-161.26501872607491</v>
      </c>
      <c r="N1867" s="344">
        <f t="shared" si="288"/>
        <v>39.558535042664069</v>
      </c>
      <c r="Q1867" s="323">
        <f t="shared" si="286"/>
        <v>1818.7349812739251</v>
      </c>
      <c r="R1867" s="287">
        <f t="shared" si="287"/>
        <v>39.558535042664069</v>
      </c>
    </row>
    <row r="1868" spans="1:18" x14ac:dyDescent="0.25">
      <c r="A1868" s="273">
        <v>1851</v>
      </c>
      <c r="B1868" s="323">
        <f t="shared" si="289"/>
        <v>1940.7558146072583</v>
      </c>
      <c r="D1868" s="287">
        <f t="shared" si="280"/>
        <v>1819.6695646072583</v>
      </c>
      <c r="F1868" s="273">
        <f t="shared" si="281"/>
        <v>5</v>
      </c>
      <c r="H1868" s="273">
        <f t="shared" si="282"/>
        <v>1800</v>
      </c>
      <c r="J1868" s="287">
        <f t="shared" si="283"/>
        <v>40.131817449637872</v>
      </c>
      <c r="L1868" s="287">
        <f t="shared" si="284"/>
        <v>-39.244185392741656</v>
      </c>
      <c r="M1868" s="344">
        <f t="shared" si="285"/>
        <v>-160.33043539274172</v>
      </c>
      <c r="N1868" s="344">
        <f t="shared" si="288"/>
        <v>40.131817449637872</v>
      </c>
      <c r="Q1868" s="323">
        <f t="shared" si="286"/>
        <v>1819.6695646072583</v>
      </c>
      <c r="R1868" s="287">
        <f t="shared" si="287"/>
        <v>40.131817449637872</v>
      </c>
    </row>
    <row r="1869" spans="1:18" x14ac:dyDescent="0.25">
      <c r="A1869" s="273">
        <v>1852</v>
      </c>
      <c r="B1869" s="323">
        <f t="shared" si="289"/>
        <v>1941.7558146072583</v>
      </c>
      <c r="D1869" s="287">
        <f t="shared" si="280"/>
        <v>1820.6041479405917</v>
      </c>
      <c r="F1869" s="273">
        <f t="shared" si="281"/>
        <v>5</v>
      </c>
      <c r="H1869" s="273">
        <f t="shared" si="282"/>
        <v>1800</v>
      </c>
      <c r="J1869" s="287">
        <f t="shared" si="283"/>
        <v>40.692875316251097</v>
      </c>
      <c r="L1869" s="287">
        <f t="shared" si="284"/>
        <v>-38.244185392741656</v>
      </c>
      <c r="M1869" s="344">
        <f t="shared" si="285"/>
        <v>-159.3958520594083</v>
      </c>
      <c r="N1869" s="344">
        <f t="shared" si="288"/>
        <v>40.692875316251097</v>
      </c>
      <c r="Q1869" s="323">
        <f t="shared" si="286"/>
        <v>1820.6041479405917</v>
      </c>
      <c r="R1869" s="287">
        <f t="shared" si="287"/>
        <v>40.692875316251097</v>
      </c>
    </row>
    <row r="1870" spans="1:18" x14ac:dyDescent="0.25">
      <c r="A1870" s="273">
        <v>1853</v>
      </c>
      <c r="B1870" s="323">
        <f t="shared" si="289"/>
        <v>1942.7558146072583</v>
      </c>
      <c r="D1870" s="287">
        <f t="shared" si="280"/>
        <v>1821.5387312739249</v>
      </c>
      <c r="F1870" s="273">
        <f t="shared" si="281"/>
        <v>5</v>
      </c>
      <c r="H1870" s="273">
        <f t="shared" si="282"/>
        <v>1800</v>
      </c>
      <c r="J1870" s="287">
        <f t="shared" si="283"/>
        <v>41.241537738842254</v>
      </c>
      <c r="L1870" s="287">
        <f t="shared" si="284"/>
        <v>-37.244185392741656</v>
      </c>
      <c r="M1870" s="344">
        <f t="shared" si="285"/>
        <v>-158.4612687260751</v>
      </c>
      <c r="N1870" s="344">
        <f t="shared" si="288"/>
        <v>41.241537738842254</v>
      </c>
      <c r="Q1870" s="323">
        <f t="shared" si="286"/>
        <v>1821.5387312739249</v>
      </c>
      <c r="R1870" s="287">
        <f t="shared" si="287"/>
        <v>41.241537738842254</v>
      </c>
    </row>
    <row r="1871" spans="1:18" x14ac:dyDescent="0.25">
      <c r="A1871" s="273">
        <v>1854</v>
      </c>
      <c r="B1871" s="323">
        <f t="shared" si="289"/>
        <v>1943.7558146072583</v>
      </c>
      <c r="D1871" s="287">
        <f t="shared" si="280"/>
        <v>1822.4733146072583</v>
      </c>
      <c r="F1871" s="273">
        <f t="shared" si="281"/>
        <v>5</v>
      </c>
      <c r="H1871" s="273">
        <f t="shared" si="282"/>
        <v>1800</v>
      </c>
      <c r="J1871" s="287">
        <f t="shared" si="283"/>
        <v>41.777637589522193</v>
      </c>
      <c r="L1871" s="287">
        <f t="shared" si="284"/>
        <v>-36.244185392741656</v>
      </c>
      <c r="M1871" s="344">
        <f t="shared" si="285"/>
        <v>-157.52668539274168</v>
      </c>
      <c r="N1871" s="344">
        <f t="shared" si="288"/>
        <v>41.777637589522193</v>
      </c>
      <c r="Q1871" s="323">
        <f t="shared" si="286"/>
        <v>1822.4733146072583</v>
      </c>
      <c r="R1871" s="287">
        <f t="shared" si="287"/>
        <v>41.777637589522193</v>
      </c>
    </row>
    <row r="1872" spans="1:18" x14ac:dyDescent="0.25">
      <c r="A1872" s="273">
        <v>1855</v>
      </c>
      <c r="B1872" s="323">
        <f t="shared" si="289"/>
        <v>1944.7558146072583</v>
      </c>
      <c r="D1872" s="287">
        <f t="shared" si="280"/>
        <v>1823.4078979405917</v>
      </c>
      <c r="F1872" s="273">
        <f t="shared" si="281"/>
        <v>5</v>
      </c>
      <c r="H1872" s="273">
        <f t="shared" si="282"/>
        <v>1800</v>
      </c>
      <c r="J1872" s="287">
        <f t="shared" si="283"/>
        <v>42.301011567083521</v>
      </c>
      <c r="L1872" s="287">
        <f t="shared" si="284"/>
        <v>-35.244185392741656</v>
      </c>
      <c r="M1872" s="344">
        <f t="shared" si="285"/>
        <v>-156.59210205940826</v>
      </c>
      <c r="N1872" s="344">
        <f t="shared" si="288"/>
        <v>42.301011567083521</v>
      </c>
      <c r="Q1872" s="323">
        <f t="shared" si="286"/>
        <v>1823.4078979405917</v>
      </c>
      <c r="R1872" s="287">
        <f t="shared" si="287"/>
        <v>42.301011567083521</v>
      </c>
    </row>
    <row r="1873" spans="1:18" x14ac:dyDescent="0.25">
      <c r="A1873" s="273">
        <v>1856</v>
      </c>
      <c r="B1873" s="323">
        <f t="shared" si="289"/>
        <v>1945.7558146072583</v>
      </c>
      <c r="D1873" s="287">
        <f t="shared" ref="D1873:D1936" si="290">B1873-A1873/360*$E$11</f>
        <v>1824.3424812739249</v>
      </c>
      <c r="F1873" s="273">
        <f t="shared" ref="F1873:F1936" si="291">INT(B1873/360)</f>
        <v>5</v>
      </c>
      <c r="H1873" s="273">
        <f t="shared" ref="H1873:H1936" si="292">F1873*360</f>
        <v>1800</v>
      </c>
      <c r="J1873" s="287">
        <f t="shared" ref="J1873:J1936" si="293">SIN(RADIANS(A1873))*$E$7</f>
        <v>42.811500246742405</v>
      </c>
      <c r="L1873" s="287">
        <f t="shared" ref="L1873:L1936" si="294">B1873-H1873-180</f>
        <v>-34.244185392741656</v>
      </c>
      <c r="M1873" s="344">
        <f t="shared" ref="M1873:M1936" si="295">D1873-INT(D1873/360)*360-180</f>
        <v>-155.65751872607507</v>
      </c>
      <c r="N1873" s="344">
        <f t="shared" si="288"/>
        <v>42.811500246742405</v>
      </c>
      <c r="Q1873" s="323">
        <f t="shared" ref="Q1873:Q1936" si="296">D1873</f>
        <v>1824.3424812739249</v>
      </c>
      <c r="R1873" s="287">
        <f t="shared" ref="R1873:R1936" si="297">N1873</f>
        <v>42.811500246742405</v>
      </c>
    </row>
    <row r="1874" spans="1:18" x14ac:dyDescent="0.25">
      <c r="A1874" s="273">
        <v>1857</v>
      </c>
      <c r="B1874" s="323">
        <f t="shared" si="289"/>
        <v>1946.7558146072583</v>
      </c>
      <c r="D1874" s="287">
        <f t="shared" si="290"/>
        <v>1825.2770646072584</v>
      </c>
      <c r="F1874" s="273">
        <f t="shared" si="291"/>
        <v>5</v>
      </c>
      <c r="H1874" s="273">
        <f t="shared" si="292"/>
        <v>1800</v>
      </c>
      <c r="J1874" s="287">
        <f t="shared" si="293"/>
        <v>43.308948128701616</v>
      </c>
      <c r="L1874" s="287">
        <f t="shared" si="294"/>
        <v>-33.244185392741656</v>
      </c>
      <c r="M1874" s="344">
        <f t="shared" si="295"/>
        <v>-154.72293539274165</v>
      </c>
      <c r="N1874" s="344">
        <f t="shared" ref="N1874:N1937" si="298">J1874</f>
        <v>43.308948128701616</v>
      </c>
      <c r="Q1874" s="323">
        <f t="shared" si="296"/>
        <v>1825.2770646072584</v>
      </c>
      <c r="R1874" s="287">
        <f t="shared" si="297"/>
        <v>43.308948128701616</v>
      </c>
    </row>
    <row r="1875" spans="1:18" x14ac:dyDescent="0.25">
      <c r="A1875" s="273">
        <v>1858</v>
      </c>
      <c r="B1875" s="323">
        <f t="shared" ref="B1875:B1938" si="299">$B$17+A1875</f>
        <v>1947.7558146072583</v>
      </c>
      <c r="D1875" s="287">
        <f t="shared" si="290"/>
        <v>1826.2116479405918</v>
      </c>
      <c r="F1875" s="273">
        <f t="shared" si="291"/>
        <v>5</v>
      </c>
      <c r="H1875" s="273">
        <f t="shared" si="292"/>
        <v>1800</v>
      </c>
      <c r="J1875" s="287">
        <f t="shared" si="293"/>
        <v>43.793203685517831</v>
      </c>
      <c r="L1875" s="287">
        <f t="shared" si="294"/>
        <v>-32.244185392741656</v>
      </c>
      <c r="M1875" s="344">
        <f t="shared" si="295"/>
        <v>-153.78835205940823</v>
      </c>
      <c r="N1875" s="344">
        <f t="shared" si="298"/>
        <v>43.793203685517831</v>
      </c>
      <c r="Q1875" s="323">
        <f t="shared" si="296"/>
        <v>1826.2116479405918</v>
      </c>
      <c r="R1875" s="287">
        <f t="shared" si="297"/>
        <v>43.793203685517831</v>
      </c>
    </row>
    <row r="1876" spans="1:18" x14ac:dyDescent="0.25">
      <c r="A1876" s="273">
        <v>1859</v>
      </c>
      <c r="B1876" s="323">
        <f t="shared" si="299"/>
        <v>1948.7558146072583</v>
      </c>
      <c r="D1876" s="287">
        <f t="shared" si="290"/>
        <v>1827.146231273925</v>
      </c>
      <c r="F1876" s="273">
        <f t="shared" si="291"/>
        <v>5</v>
      </c>
      <c r="H1876" s="273">
        <f t="shared" si="292"/>
        <v>1800</v>
      </c>
      <c r="J1876" s="287">
        <f t="shared" si="293"/>
        <v>44.264119408257137</v>
      </c>
      <c r="L1876" s="287">
        <f t="shared" si="294"/>
        <v>-31.244185392741656</v>
      </c>
      <c r="M1876" s="344">
        <f t="shared" si="295"/>
        <v>-152.85376872607503</v>
      </c>
      <c r="N1876" s="344">
        <f t="shared" si="298"/>
        <v>44.264119408257137</v>
      </c>
      <c r="Q1876" s="323">
        <f t="shared" si="296"/>
        <v>1827.146231273925</v>
      </c>
      <c r="R1876" s="287">
        <f t="shared" si="297"/>
        <v>44.264119408257137</v>
      </c>
    </row>
    <row r="1877" spans="1:18" x14ac:dyDescent="0.25">
      <c r="A1877" s="273">
        <v>1860</v>
      </c>
      <c r="B1877" s="323">
        <f t="shared" si="299"/>
        <v>1949.7558146072583</v>
      </c>
      <c r="D1877" s="287">
        <f t="shared" si="290"/>
        <v>1828.0808146072584</v>
      </c>
      <c r="F1877" s="273">
        <f t="shared" si="291"/>
        <v>5</v>
      </c>
      <c r="H1877" s="273">
        <f t="shared" si="292"/>
        <v>1800</v>
      </c>
      <c r="J1877" s="287">
        <f t="shared" si="293"/>
        <v>44.721551851428345</v>
      </c>
      <c r="L1877" s="287">
        <f t="shared" si="294"/>
        <v>-30.244185392741656</v>
      </c>
      <c r="M1877" s="344">
        <f t="shared" si="295"/>
        <v>-151.91918539274161</v>
      </c>
      <c r="N1877" s="344">
        <f t="shared" si="298"/>
        <v>44.721551851428345</v>
      </c>
      <c r="Q1877" s="323">
        <f t="shared" si="296"/>
        <v>1828.0808146072584</v>
      </c>
      <c r="R1877" s="287">
        <f t="shared" si="297"/>
        <v>44.721551851428345</v>
      </c>
    </row>
    <row r="1878" spans="1:18" x14ac:dyDescent="0.25">
      <c r="A1878" s="273">
        <v>1861</v>
      </c>
      <c r="B1878" s="323">
        <f t="shared" si="299"/>
        <v>1950.7558146072583</v>
      </c>
      <c r="D1878" s="287">
        <f t="shared" si="290"/>
        <v>1829.0153979405916</v>
      </c>
      <c r="F1878" s="273">
        <f t="shared" si="291"/>
        <v>5</v>
      </c>
      <c r="H1878" s="273">
        <f t="shared" si="292"/>
        <v>1800</v>
      </c>
      <c r="J1878" s="287">
        <f t="shared" si="293"/>
        <v>45.165361676678401</v>
      </c>
      <c r="L1878" s="287">
        <f t="shared" si="294"/>
        <v>-29.244185392741656</v>
      </c>
      <c r="M1878" s="344">
        <f t="shared" si="295"/>
        <v>-150.98460205940842</v>
      </c>
      <c r="N1878" s="344">
        <f t="shared" si="298"/>
        <v>45.165361676678401</v>
      </c>
      <c r="Q1878" s="323">
        <f t="shared" si="296"/>
        <v>1829.0153979405916</v>
      </c>
      <c r="R1878" s="287">
        <f t="shared" si="297"/>
        <v>45.165361676678401</v>
      </c>
    </row>
    <row r="1879" spans="1:18" x14ac:dyDescent="0.25">
      <c r="A1879" s="273">
        <v>1862</v>
      </c>
      <c r="B1879" s="323">
        <f t="shared" si="299"/>
        <v>1951.7558146072583</v>
      </c>
      <c r="D1879" s="287">
        <f t="shared" si="290"/>
        <v>1829.949981273925</v>
      </c>
      <c r="F1879" s="273">
        <f t="shared" si="291"/>
        <v>5</v>
      </c>
      <c r="H1879" s="273">
        <f t="shared" si="292"/>
        <v>1800</v>
      </c>
      <c r="J1879" s="287">
        <f t="shared" si="293"/>
        <v>45.595413695235045</v>
      </c>
      <c r="L1879" s="287">
        <f t="shared" si="294"/>
        <v>-28.244185392741656</v>
      </c>
      <c r="M1879" s="344">
        <f t="shared" si="295"/>
        <v>-150.050018726075</v>
      </c>
      <c r="N1879" s="344">
        <f t="shared" si="298"/>
        <v>45.595413695235045</v>
      </c>
      <c r="Q1879" s="323">
        <f t="shared" si="296"/>
        <v>1829.949981273925</v>
      </c>
      <c r="R1879" s="287">
        <f t="shared" si="297"/>
        <v>45.595413695235045</v>
      </c>
    </row>
    <row r="1880" spans="1:18" x14ac:dyDescent="0.25">
      <c r="A1880" s="273">
        <v>1863</v>
      </c>
      <c r="B1880" s="323">
        <f t="shared" si="299"/>
        <v>1952.7558146072583</v>
      </c>
      <c r="D1880" s="287">
        <f t="shared" si="290"/>
        <v>1830.8845646072584</v>
      </c>
      <c r="F1880" s="273">
        <f t="shared" si="291"/>
        <v>5</v>
      </c>
      <c r="H1880" s="273">
        <f t="shared" si="292"/>
        <v>1800</v>
      </c>
      <c r="J1880" s="287">
        <f t="shared" si="293"/>
        <v>46.011576909087267</v>
      </c>
      <c r="L1880" s="287">
        <f t="shared" si="294"/>
        <v>-27.244185392741656</v>
      </c>
      <c r="M1880" s="344">
        <f t="shared" si="295"/>
        <v>-149.11543539274157</v>
      </c>
      <c r="N1880" s="344">
        <f t="shared" si="298"/>
        <v>46.011576909087267</v>
      </c>
      <c r="Q1880" s="323">
        <f t="shared" si="296"/>
        <v>1830.8845646072584</v>
      </c>
      <c r="R1880" s="287">
        <f t="shared" si="297"/>
        <v>46.011576909087267</v>
      </c>
    </row>
    <row r="1881" spans="1:18" x14ac:dyDescent="0.25">
      <c r="A1881" s="273">
        <v>1864</v>
      </c>
      <c r="B1881" s="323">
        <f t="shared" si="299"/>
        <v>1953.7558146072583</v>
      </c>
      <c r="D1881" s="287">
        <f t="shared" si="290"/>
        <v>1831.8191479405916</v>
      </c>
      <c r="F1881" s="273">
        <f t="shared" si="291"/>
        <v>5</v>
      </c>
      <c r="H1881" s="273">
        <f t="shared" si="292"/>
        <v>1800</v>
      </c>
      <c r="J1881" s="287">
        <f t="shared" si="293"/>
        <v>46.413724550888993</v>
      </c>
      <c r="L1881" s="287">
        <f t="shared" si="294"/>
        <v>-26.244185392741656</v>
      </c>
      <c r="M1881" s="344">
        <f t="shared" si="295"/>
        <v>-148.18085205940838</v>
      </c>
      <c r="N1881" s="344">
        <f t="shared" si="298"/>
        <v>46.413724550888993</v>
      </c>
      <c r="Q1881" s="323">
        <f t="shared" si="296"/>
        <v>1831.8191479405916</v>
      </c>
      <c r="R1881" s="287">
        <f t="shared" si="297"/>
        <v>46.413724550888993</v>
      </c>
    </row>
    <row r="1882" spans="1:18" x14ac:dyDescent="0.25">
      <c r="A1882" s="273">
        <v>1865</v>
      </c>
      <c r="B1882" s="323">
        <f t="shared" si="299"/>
        <v>1954.7558146072583</v>
      </c>
      <c r="D1882" s="287">
        <f t="shared" si="290"/>
        <v>1832.753731273925</v>
      </c>
      <c r="F1882" s="273">
        <f t="shared" si="291"/>
        <v>5</v>
      </c>
      <c r="H1882" s="273">
        <f t="shared" si="292"/>
        <v>1800</v>
      </c>
      <c r="J1882" s="287">
        <f t="shared" si="293"/>
        <v>46.801734122572668</v>
      </c>
      <c r="L1882" s="287">
        <f t="shared" si="294"/>
        <v>-25.244185392741656</v>
      </c>
      <c r="M1882" s="344">
        <f t="shared" si="295"/>
        <v>-147.24626872607496</v>
      </c>
      <c r="N1882" s="344">
        <f t="shared" si="298"/>
        <v>46.801734122572668</v>
      </c>
      <c r="Q1882" s="323">
        <f t="shared" si="296"/>
        <v>1832.753731273925</v>
      </c>
      <c r="R1882" s="287">
        <f t="shared" si="297"/>
        <v>46.801734122572668</v>
      </c>
    </row>
    <row r="1883" spans="1:18" x14ac:dyDescent="0.25">
      <c r="A1883" s="273">
        <v>1866</v>
      </c>
      <c r="B1883" s="323">
        <f t="shared" si="299"/>
        <v>1955.7558146072583</v>
      </c>
      <c r="D1883" s="287">
        <f t="shared" si="290"/>
        <v>1833.6883146072582</v>
      </c>
      <c r="F1883" s="273">
        <f t="shared" si="291"/>
        <v>5</v>
      </c>
      <c r="H1883" s="273">
        <f t="shared" si="292"/>
        <v>1800</v>
      </c>
      <c r="J1883" s="287">
        <f t="shared" si="293"/>
        <v>47.175487432663871</v>
      </c>
      <c r="L1883" s="287">
        <f t="shared" si="294"/>
        <v>-24.244185392741656</v>
      </c>
      <c r="M1883" s="344">
        <f t="shared" si="295"/>
        <v>-146.31168539274177</v>
      </c>
      <c r="N1883" s="344">
        <f t="shared" si="298"/>
        <v>47.175487432663871</v>
      </c>
      <c r="Q1883" s="323">
        <f t="shared" si="296"/>
        <v>1833.6883146072582</v>
      </c>
      <c r="R1883" s="287">
        <f t="shared" si="297"/>
        <v>47.175487432663871</v>
      </c>
    </row>
    <row r="1884" spans="1:18" x14ac:dyDescent="0.25">
      <c r="A1884" s="273">
        <v>1867</v>
      </c>
      <c r="B1884" s="323">
        <f t="shared" si="299"/>
        <v>1956.7558146072583</v>
      </c>
      <c r="D1884" s="287">
        <f t="shared" si="290"/>
        <v>1834.6228979405917</v>
      </c>
      <c r="F1884" s="273">
        <f t="shared" si="291"/>
        <v>5</v>
      </c>
      <c r="H1884" s="273">
        <f t="shared" si="292"/>
        <v>1800</v>
      </c>
      <c r="J1884" s="287">
        <f t="shared" si="293"/>
        <v>47.534870632284033</v>
      </c>
      <c r="L1884" s="287">
        <f t="shared" si="294"/>
        <v>-23.244185392741656</v>
      </c>
      <c r="M1884" s="344">
        <f t="shared" si="295"/>
        <v>-145.37710205940834</v>
      </c>
      <c r="N1884" s="344">
        <f t="shared" si="298"/>
        <v>47.534870632284033</v>
      </c>
      <c r="Q1884" s="323">
        <f t="shared" si="296"/>
        <v>1834.6228979405917</v>
      </c>
      <c r="R1884" s="287">
        <f t="shared" si="297"/>
        <v>47.534870632284033</v>
      </c>
    </row>
    <row r="1885" spans="1:18" x14ac:dyDescent="0.25">
      <c r="A1885" s="273">
        <v>1868</v>
      </c>
      <c r="B1885" s="323">
        <f t="shared" si="299"/>
        <v>1957.7558146072583</v>
      </c>
      <c r="D1885" s="287">
        <f t="shared" si="290"/>
        <v>1835.5574812739251</v>
      </c>
      <c r="F1885" s="273">
        <f t="shared" si="291"/>
        <v>5</v>
      </c>
      <c r="H1885" s="273">
        <f t="shared" si="292"/>
        <v>1800</v>
      </c>
      <c r="J1885" s="287">
        <f t="shared" si="293"/>
        <v>47.87977424982882</v>
      </c>
      <c r="L1885" s="287">
        <f t="shared" si="294"/>
        <v>-22.244185392741656</v>
      </c>
      <c r="M1885" s="344">
        <f t="shared" si="295"/>
        <v>-144.44251872607492</v>
      </c>
      <c r="N1885" s="344">
        <f t="shared" si="298"/>
        <v>47.87977424982882</v>
      </c>
      <c r="Q1885" s="323">
        <f t="shared" si="296"/>
        <v>1835.5574812739251</v>
      </c>
      <c r="R1885" s="287">
        <f t="shared" si="297"/>
        <v>47.87977424982882</v>
      </c>
    </row>
    <row r="1886" spans="1:18" x14ac:dyDescent="0.25">
      <c r="A1886" s="273">
        <v>1869</v>
      </c>
      <c r="B1886" s="323">
        <f t="shared" si="299"/>
        <v>1958.7558146072583</v>
      </c>
      <c r="D1886" s="287">
        <f t="shared" si="290"/>
        <v>1836.4920646072583</v>
      </c>
      <c r="F1886" s="273">
        <f t="shared" si="291"/>
        <v>5</v>
      </c>
      <c r="H1886" s="273">
        <f t="shared" si="292"/>
        <v>1800</v>
      </c>
      <c r="J1886" s="287">
        <f t="shared" si="293"/>
        <v>48.210093224315472</v>
      </c>
      <c r="L1886" s="287">
        <f t="shared" si="294"/>
        <v>-21.244185392741656</v>
      </c>
      <c r="M1886" s="344">
        <f t="shared" si="295"/>
        <v>-143.50793539274173</v>
      </c>
      <c r="N1886" s="344">
        <f t="shared" si="298"/>
        <v>48.210093224315472</v>
      </c>
      <c r="Q1886" s="323">
        <f t="shared" si="296"/>
        <v>1836.4920646072583</v>
      </c>
      <c r="R1886" s="287">
        <f t="shared" si="297"/>
        <v>48.210093224315472</v>
      </c>
    </row>
    <row r="1887" spans="1:18" x14ac:dyDescent="0.25">
      <c r="A1887" s="273">
        <v>1870</v>
      </c>
      <c r="B1887" s="323">
        <f t="shared" si="299"/>
        <v>1959.7558146072583</v>
      </c>
      <c r="D1887" s="287">
        <f t="shared" si="290"/>
        <v>1837.4266479405917</v>
      </c>
      <c r="F1887" s="273">
        <f t="shared" si="291"/>
        <v>5</v>
      </c>
      <c r="H1887" s="273">
        <f t="shared" si="292"/>
        <v>1800</v>
      </c>
      <c r="J1887" s="287">
        <f t="shared" si="293"/>
        <v>48.52572693738432</v>
      </c>
      <c r="L1887" s="287">
        <f t="shared" si="294"/>
        <v>-20.244185392741656</v>
      </c>
      <c r="M1887" s="344">
        <f t="shared" si="295"/>
        <v>-142.57335205940831</v>
      </c>
      <c r="N1887" s="344">
        <f t="shared" si="298"/>
        <v>48.52572693738432</v>
      </c>
      <c r="Q1887" s="323">
        <f t="shared" si="296"/>
        <v>1837.4266479405917</v>
      </c>
      <c r="R1887" s="287">
        <f t="shared" si="297"/>
        <v>48.52572693738432</v>
      </c>
    </row>
    <row r="1888" spans="1:18" x14ac:dyDescent="0.25">
      <c r="A1888" s="273">
        <v>1871</v>
      </c>
      <c r="B1888" s="323">
        <f t="shared" si="299"/>
        <v>1960.7558146072583</v>
      </c>
      <c r="D1888" s="287">
        <f t="shared" si="290"/>
        <v>1838.3612312739251</v>
      </c>
      <c r="F1888" s="273">
        <f t="shared" si="291"/>
        <v>5</v>
      </c>
      <c r="H1888" s="273">
        <f t="shared" si="292"/>
        <v>1800</v>
      </c>
      <c r="J1888" s="287">
        <f t="shared" si="293"/>
        <v>48.826579243948657</v>
      </c>
      <c r="L1888" s="287">
        <f t="shared" si="294"/>
        <v>-19.244185392741656</v>
      </c>
      <c r="M1888" s="344">
        <f t="shared" si="295"/>
        <v>-141.63876872607489</v>
      </c>
      <c r="N1888" s="344">
        <f t="shared" si="298"/>
        <v>48.826579243948657</v>
      </c>
      <c r="Q1888" s="323">
        <f t="shared" si="296"/>
        <v>1838.3612312739251</v>
      </c>
      <c r="R1888" s="287">
        <f t="shared" si="297"/>
        <v>48.826579243948657</v>
      </c>
    </row>
    <row r="1889" spans="1:18" x14ac:dyDescent="0.25">
      <c r="A1889" s="273">
        <v>1872</v>
      </c>
      <c r="B1889" s="323">
        <f t="shared" si="299"/>
        <v>1961.7558146072583</v>
      </c>
      <c r="D1889" s="287">
        <f t="shared" si="290"/>
        <v>1839.2958146072583</v>
      </c>
      <c r="F1889" s="273">
        <f t="shared" si="291"/>
        <v>5</v>
      </c>
      <c r="H1889" s="273">
        <f t="shared" si="292"/>
        <v>1800</v>
      </c>
      <c r="J1889" s="287">
        <f t="shared" si="293"/>
        <v>49.112558501481715</v>
      </c>
      <c r="L1889" s="287">
        <f t="shared" si="294"/>
        <v>-18.244185392741656</v>
      </c>
      <c r="M1889" s="344">
        <f t="shared" si="295"/>
        <v>-140.70418539274169</v>
      </c>
      <c r="N1889" s="344">
        <f t="shared" si="298"/>
        <v>49.112558501481715</v>
      </c>
      <c r="Q1889" s="323">
        <f t="shared" si="296"/>
        <v>1839.2958146072583</v>
      </c>
      <c r="R1889" s="287">
        <f t="shared" si="297"/>
        <v>49.112558501481715</v>
      </c>
    </row>
    <row r="1890" spans="1:18" x14ac:dyDescent="0.25">
      <c r="A1890" s="273">
        <v>1873</v>
      </c>
      <c r="B1890" s="323">
        <f t="shared" si="299"/>
        <v>1962.7558146072583</v>
      </c>
      <c r="D1890" s="287">
        <f t="shared" si="290"/>
        <v>1840.2303979405917</v>
      </c>
      <c r="F1890" s="273">
        <f t="shared" si="291"/>
        <v>5</v>
      </c>
      <c r="H1890" s="273">
        <f t="shared" si="292"/>
        <v>1800</v>
      </c>
      <c r="J1890" s="287">
        <f t="shared" si="293"/>
        <v>49.383577597931172</v>
      </c>
      <c r="L1890" s="287">
        <f t="shared" si="294"/>
        <v>-17.244185392741656</v>
      </c>
      <c r="M1890" s="344">
        <f t="shared" si="295"/>
        <v>-139.76960205940827</v>
      </c>
      <c r="N1890" s="344">
        <f t="shared" si="298"/>
        <v>49.383577597931172</v>
      </c>
      <c r="Q1890" s="323">
        <f t="shared" si="296"/>
        <v>1840.2303979405917</v>
      </c>
      <c r="R1890" s="287">
        <f t="shared" si="297"/>
        <v>49.383577597931172</v>
      </c>
    </row>
    <row r="1891" spans="1:18" x14ac:dyDescent="0.25">
      <c r="A1891" s="273">
        <v>1874</v>
      </c>
      <c r="B1891" s="323">
        <f t="shared" si="299"/>
        <v>1963.7558146072583</v>
      </c>
      <c r="D1891" s="287">
        <f t="shared" si="290"/>
        <v>1841.1649812739249</v>
      </c>
      <c r="F1891" s="273">
        <f t="shared" si="291"/>
        <v>5</v>
      </c>
      <c r="H1891" s="273">
        <f t="shared" si="292"/>
        <v>1800</v>
      </c>
      <c r="J1891" s="287">
        <f t="shared" si="293"/>
        <v>49.639553978254739</v>
      </c>
      <c r="L1891" s="287">
        <f t="shared" si="294"/>
        <v>-16.244185392741656</v>
      </c>
      <c r="M1891" s="344">
        <f t="shared" si="295"/>
        <v>-138.83501872607508</v>
      </c>
      <c r="N1891" s="344">
        <f t="shared" si="298"/>
        <v>49.639553978254739</v>
      </c>
      <c r="Q1891" s="323">
        <f t="shared" si="296"/>
        <v>1841.1649812739249</v>
      </c>
      <c r="R1891" s="287">
        <f t="shared" si="297"/>
        <v>49.639553978254739</v>
      </c>
    </row>
    <row r="1892" spans="1:18" x14ac:dyDescent="0.25">
      <c r="A1892" s="273">
        <v>1875</v>
      </c>
      <c r="B1892" s="323">
        <f t="shared" si="299"/>
        <v>1964.7558146072583</v>
      </c>
      <c r="D1892" s="287">
        <f t="shared" si="290"/>
        <v>1842.0995646072583</v>
      </c>
      <c r="F1892" s="273">
        <f t="shared" si="291"/>
        <v>5</v>
      </c>
      <c r="H1892" s="273">
        <f t="shared" si="292"/>
        <v>1800</v>
      </c>
      <c r="J1892" s="287">
        <f t="shared" si="293"/>
        <v>49.88040966956747</v>
      </c>
      <c r="L1892" s="287">
        <f t="shared" si="294"/>
        <v>-15.244185392741656</v>
      </c>
      <c r="M1892" s="344">
        <f t="shared" si="295"/>
        <v>-137.90043539274166</v>
      </c>
      <c r="N1892" s="344">
        <f t="shared" si="298"/>
        <v>49.88040966956747</v>
      </c>
      <c r="Q1892" s="323">
        <f t="shared" si="296"/>
        <v>1842.0995646072583</v>
      </c>
      <c r="R1892" s="287">
        <f t="shared" si="297"/>
        <v>49.88040966956747</v>
      </c>
    </row>
    <row r="1893" spans="1:18" x14ac:dyDescent="0.25">
      <c r="A1893" s="273">
        <v>1876</v>
      </c>
      <c r="B1893" s="323">
        <f t="shared" si="299"/>
        <v>1965.7558146072583</v>
      </c>
      <c r="D1893" s="287">
        <f t="shared" si="290"/>
        <v>1843.0341479405918</v>
      </c>
      <c r="F1893" s="273">
        <f t="shared" si="291"/>
        <v>5</v>
      </c>
      <c r="H1893" s="273">
        <f t="shared" si="292"/>
        <v>1800</v>
      </c>
      <c r="J1893" s="287">
        <f t="shared" si="293"/>
        <v>50.106071304892474</v>
      </c>
      <c r="L1893" s="287">
        <f t="shared" si="294"/>
        <v>-14.244185392741656</v>
      </c>
      <c r="M1893" s="344">
        <f t="shared" si="295"/>
        <v>-136.96585205940823</v>
      </c>
      <c r="N1893" s="344">
        <f t="shared" si="298"/>
        <v>50.106071304892474</v>
      </c>
      <c r="Q1893" s="323">
        <f t="shared" si="296"/>
        <v>1843.0341479405918</v>
      </c>
      <c r="R1893" s="287">
        <f t="shared" si="297"/>
        <v>50.106071304892474</v>
      </c>
    </row>
    <row r="1894" spans="1:18" x14ac:dyDescent="0.25">
      <c r="A1894" s="273">
        <v>1877</v>
      </c>
      <c r="B1894" s="323">
        <f t="shared" si="299"/>
        <v>1966.7558146072583</v>
      </c>
      <c r="D1894" s="287">
        <f t="shared" si="290"/>
        <v>1843.968731273925</v>
      </c>
      <c r="F1894" s="273">
        <f t="shared" si="291"/>
        <v>5</v>
      </c>
      <c r="H1894" s="273">
        <f t="shared" si="292"/>
        <v>1800</v>
      </c>
      <c r="J1894" s="287">
        <f t="shared" si="293"/>
        <v>50.316470145509506</v>
      </c>
      <c r="L1894" s="287">
        <f t="shared" si="294"/>
        <v>-13.244185392741656</v>
      </c>
      <c r="M1894" s="344">
        <f t="shared" si="295"/>
        <v>-136.03126872607504</v>
      </c>
      <c r="N1894" s="344">
        <f t="shared" si="298"/>
        <v>50.316470145509506</v>
      </c>
      <c r="Q1894" s="323">
        <f t="shared" si="296"/>
        <v>1843.968731273925</v>
      </c>
      <c r="R1894" s="287">
        <f t="shared" si="297"/>
        <v>50.316470145509506</v>
      </c>
    </row>
    <row r="1895" spans="1:18" x14ac:dyDescent="0.25">
      <c r="A1895" s="273">
        <v>1878</v>
      </c>
      <c r="B1895" s="323">
        <f t="shared" si="299"/>
        <v>1967.7558146072583</v>
      </c>
      <c r="D1895" s="287">
        <f t="shared" si="290"/>
        <v>1844.9033146072584</v>
      </c>
      <c r="F1895" s="273">
        <f t="shared" si="291"/>
        <v>5</v>
      </c>
      <c r="H1895" s="273">
        <f t="shared" si="292"/>
        <v>1800</v>
      </c>
      <c r="J1895" s="287">
        <f t="shared" si="293"/>
        <v>50.511542101893717</v>
      </c>
      <c r="L1895" s="287">
        <f t="shared" si="294"/>
        <v>-12.244185392741656</v>
      </c>
      <c r="M1895" s="344">
        <f t="shared" si="295"/>
        <v>-135.09668539274162</v>
      </c>
      <c r="N1895" s="344">
        <f t="shared" si="298"/>
        <v>50.511542101893717</v>
      </c>
      <c r="Q1895" s="323">
        <f t="shared" si="296"/>
        <v>1844.9033146072584</v>
      </c>
      <c r="R1895" s="287">
        <f t="shared" si="297"/>
        <v>50.511542101893717</v>
      </c>
    </row>
    <row r="1896" spans="1:18" x14ac:dyDescent="0.25">
      <c r="A1896" s="273">
        <v>1879</v>
      </c>
      <c r="B1896" s="323">
        <f t="shared" si="299"/>
        <v>1968.7558146072583</v>
      </c>
      <c r="D1896" s="287">
        <f t="shared" si="290"/>
        <v>1845.8378979405916</v>
      </c>
      <c r="F1896" s="273">
        <f t="shared" si="291"/>
        <v>5</v>
      </c>
      <c r="H1896" s="273">
        <f t="shared" si="292"/>
        <v>1800</v>
      </c>
      <c r="J1896" s="287">
        <f t="shared" si="293"/>
        <v>50.691227753237385</v>
      </c>
      <c r="L1896" s="287">
        <f t="shared" si="294"/>
        <v>-11.244185392741656</v>
      </c>
      <c r="M1896" s="344">
        <f t="shared" si="295"/>
        <v>-134.16210205940843</v>
      </c>
      <c r="N1896" s="344">
        <f t="shared" si="298"/>
        <v>50.691227753237385</v>
      </c>
      <c r="Q1896" s="323">
        <f t="shared" si="296"/>
        <v>1845.8378979405916</v>
      </c>
      <c r="R1896" s="287">
        <f t="shared" si="297"/>
        <v>50.691227753237385</v>
      </c>
    </row>
    <row r="1897" spans="1:18" x14ac:dyDescent="0.25">
      <c r="A1897" s="273">
        <v>1880</v>
      </c>
      <c r="B1897" s="323">
        <f t="shared" si="299"/>
        <v>1969.7558146072583</v>
      </c>
      <c r="D1897" s="287">
        <f t="shared" si="290"/>
        <v>1846.772481273925</v>
      </c>
      <c r="F1897" s="273">
        <f t="shared" si="291"/>
        <v>5</v>
      </c>
      <c r="H1897" s="273">
        <f t="shared" si="292"/>
        <v>1800</v>
      </c>
      <c r="J1897" s="287">
        <f t="shared" si="293"/>
        <v>50.855472365550398</v>
      </c>
      <c r="L1897" s="287">
        <f t="shared" si="294"/>
        <v>-10.244185392741656</v>
      </c>
      <c r="M1897" s="344">
        <f t="shared" si="295"/>
        <v>-133.227518726075</v>
      </c>
      <c r="N1897" s="344">
        <f t="shared" si="298"/>
        <v>50.855472365550398</v>
      </c>
      <c r="Q1897" s="323">
        <f t="shared" si="296"/>
        <v>1846.772481273925</v>
      </c>
      <c r="R1897" s="287">
        <f t="shared" si="297"/>
        <v>50.855472365550398</v>
      </c>
    </row>
    <row r="1898" spans="1:18" x14ac:dyDescent="0.25">
      <c r="A1898" s="273">
        <v>1881</v>
      </c>
      <c r="B1898" s="323">
        <f t="shared" si="299"/>
        <v>1970.7558146072583</v>
      </c>
      <c r="D1898" s="287">
        <f t="shared" si="290"/>
        <v>1847.7070646072584</v>
      </c>
      <c r="F1898" s="273">
        <f t="shared" si="291"/>
        <v>5</v>
      </c>
      <c r="H1898" s="273">
        <f t="shared" si="292"/>
        <v>1800</v>
      </c>
      <c r="J1898" s="287">
        <f t="shared" si="293"/>
        <v>51.004225908332913</v>
      </c>
      <c r="L1898" s="287">
        <f t="shared" si="294"/>
        <v>-9.244185392741656</v>
      </c>
      <c r="M1898" s="344">
        <f t="shared" si="295"/>
        <v>-132.29293539274158</v>
      </c>
      <c r="N1898" s="344">
        <f t="shared" si="298"/>
        <v>51.004225908332913</v>
      </c>
      <c r="Q1898" s="323">
        <f t="shared" si="296"/>
        <v>1847.7070646072584</v>
      </c>
      <c r="R1898" s="287">
        <f t="shared" si="297"/>
        <v>51.004225908332913</v>
      </c>
    </row>
    <row r="1899" spans="1:18" x14ac:dyDescent="0.25">
      <c r="A1899" s="273">
        <v>1882</v>
      </c>
      <c r="B1899" s="323">
        <f t="shared" si="299"/>
        <v>1971.7558146072583</v>
      </c>
      <c r="D1899" s="287">
        <f t="shared" si="290"/>
        <v>1848.6416479405916</v>
      </c>
      <c r="F1899" s="273">
        <f t="shared" si="291"/>
        <v>5</v>
      </c>
      <c r="H1899" s="273">
        <f t="shared" si="292"/>
        <v>1800</v>
      </c>
      <c r="J1899" s="287">
        <f t="shared" si="293"/>
        <v>51.137443069814708</v>
      </c>
      <c r="L1899" s="287">
        <f t="shared" si="294"/>
        <v>-8.244185392741656</v>
      </c>
      <c r="M1899" s="344">
        <f t="shared" si="295"/>
        <v>-131.35835205940839</v>
      </c>
      <c r="N1899" s="344">
        <f t="shared" si="298"/>
        <v>51.137443069814708</v>
      </c>
      <c r="Q1899" s="323">
        <f t="shared" si="296"/>
        <v>1848.6416479405916</v>
      </c>
      <c r="R1899" s="287">
        <f t="shared" si="297"/>
        <v>51.137443069814708</v>
      </c>
    </row>
    <row r="1900" spans="1:18" x14ac:dyDescent="0.25">
      <c r="A1900" s="273">
        <v>1883</v>
      </c>
      <c r="B1900" s="323">
        <f t="shared" si="299"/>
        <v>1972.7558146072583</v>
      </c>
      <c r="D1900" s="287">
        <f t="shared" si="290"/>
        <v>1849.576231273925</v>
      </c>
      <c r="F1900" s="273">
        <f t="shared" si="291"/>
        <v>5</v>
      </c>
      <c r="H1900" s="273">
        <f t="shared" si="292"/>
        <v>1800</v>
      </c>
      <c r="J1900" s="287">
        <f t="shared" si="293"/>
        <v>51.255083270757858</v>
      </c>
      <c r="L1900" s="287">
        <f t="shared" si="294"/>
        <v>-7.244185392741656</v>
      </c>
      <c r="M1900" s="344">
        <f t="shared" si="295"/>
        <v>-130.42376872607497</v>
      </c>
      <c r="N1900" s="344">
        <f t="shared" si="298"/>
        <v>51.255083270757858</v>
      </c>
      <c r="Q1900" s="323">
        <f t="shared" si="296"/>
        <v>1849.576231273925</v>
      </c>
      <c r="R1900" s="287">
        <f t="shared" si="297"/>
        <v>51.255083270757858</v>
      </c>
    </row>
    <row r="1901" spans="1:18" x14ac:dyDescent="0.25">
      <c r="A1901" s="273">
        <v>1884</v>
      </c>
      <c r="B1901" s="323">
        <f t="shared" si="299"/>
        <v>1973.7558146072583</v>
      </c>
      <c r="D1901" s="287">
        <f t="shared" si="290"/>
        <v>1850.5108146072585</v>
      </c>
      <c r="F1901" s="273">
        <f t="shared" si="291"/>
        <v>5</v>
      </c>
      <c r="H1901" s="273">
        <f t="shared" si="292"/>
        <v>1800</v>
      </c>
      <c r="J1901" s="287">
        <f t="shared" si="293"/>
        <v>51.357110676817634</v>
      </c>
      <c r="L1901" s="287">
        <f t="shared" si="294"/>
        <v>-6.244185392741656</v>
      </c>
      <c r="M1901" s="344">
        <f t="shared" si="295"/>
        <v>-129.48918539274155</v>
      </c>
      <c r="N1901" s="344">
        <f t="shared" si="298"/>
        <v>51.357110676817634</v>
      </c>
      <c r="Q1901" s="323">
        <f t="shared" si="296"/>
        <v>1850.5108146072585</v>
      </c>
      <c r="R1901" s="287">
        <f t="shared" si="297"/>
        <v>51.357110676817634</v>
      </c>
    </row>
    <row r="1902" spans="1:18" x14ac:dyDescent="0.25">
      <c r="A1902" s="273">
        <v>1885</v>
      </c>
      <c r="B1902" s="323">
        <f t="shared" si="299"/>
        <v>1974.7558146072583</v>
      </c>
      <c r="D1902" s="287">
        <f t="shared" si="290"/>
        <v>1851.4453979405916</v>
      </c>
      <c r="F1902" s="273">
        <f t="shared" si="291"/>
        <v>5</v>
      </c>
      <c r="H1902" s="273">
        <f t="shared" si="292"/>
        <v>1800</v>
      </c>
      <c r="J1902" s="287">
        <f t="shared" si="293"/>
        <v>51.443494209457754</v>
      </c>
      <c r="L1902" s="287">
        <f t="shared" si="294"/>
        <v>-5.244185392741656</v>
      </c>
      <c r="M1902" s="344">
        <f t="shared" si="295"/>
        <v>-128.55460205940835</v>
      </c>
      <c r="N1902" s="344">
        <f t="shared" si="298"/>
        <v>51.443494209457754</v>
      </c>
      <c r="Q1902" s="323">
        <f t="shared" si="296"/>
        <v>1851.4453979405916</v>
      </c>
      <c r="R1902" s="287">
        <f t="shared" si="297"/>
        <v>51.443494209457754</v>
      </c>
    </row>
    <row r="1903" spans="1:18" x14ac:dyDescent="0.25">
      <c r="A1903" s="273">
        <v>1886</v>
      </c>
      <c r="B1903" s="323">
        <f t="shared" si="299"/>
        <v>1975.7558146072583</v>
      </c>
      <c r="D1903" s="287">
        <f t="shared" si="290"/>
        <v>1852.3799812739251</v>
      </c>
      <c r="F1903" s="273">
        <f t="shared" si="291"/>
        <v>5</v>
      </c>
      <c r="H1903" s="273">
        <f t="shared" si="292"/>
        <v>1800</v>
      </c>
      <c r="J1903" s="287">
        <f t="shared" si="293"/>
        <v>51.514207555417315</v>
      </c>
      <c r="L1903" s="287">
        <f t="shared" si="294"/>
        <v>-4.244185392741656</v>
      </c>
      <c r="M1903" s="344">
        <f t="shared" si="295"/>
        <v>-127.62001872607493</v>
      </c>
      <c r="N1903" s="344">
        <f t="shared" si="298"/>
        <v>51.514207555417315</v>
      </c>
      <c r="Q1903" s="323">
        <f t="shared" si="296"/>
        <v>1852.3799812739251</v>
      </c>
      <c r="R1903" s="287">
        <f t="shared" si="297"/>
        <v>51.514207555417315</v>
      </c>
    </row>
    <row r="1904" spans="1:18" x14ac:dyDescent="0.25">
      <c r="A1904" s="273">
        <v>1887</v>
      </c>
      <c r="B1904" s="323">
        <f t="shared" si="299"/>
        <v>1976.7558146072583</v>
      </c>
      <c r="D1904" s="287">
        <f t="shared" si="290"/>
        <v>1853.3145646072583</v>
      </c>
      <c r="F1904" s="273">
        <f t="shared" si="291"/>
        <v>5</v>
      </c>
      <c r="H1904" s="273">
        <f t="shared" si="292"/>
        <v>1800</v>
      </c>
      <c r="J1904" s="287">
        <f t="shared" si="293"/>
        <v>51.569229174726196</v>
      </c>
      <c r="L1904" s="287">
        <f t="shared" si="294"/>
        <v>-3.244185392741656</v>
      </c>
      <c r="M1904" s="344">
        <f t="shared" si="295"/>
        <v>-126.68543539274174</v>
      </c>
      <c r="N1904" s="344">
        <f t="shared" si="298"/>
        <v>51.569229174726196</v>
      </c>
      <c r="Q1904" s="323">
        <f t="shared" si="296"/>
        <v>1853.3145646072583</v>
      </c>
      <c r="R1904" s="287">
        <f t="shared" si="297"/>
        <v>51.569229174726196</v>
      </c>
    </row>
    <row r="1905" spans="1:18" x14ac:dyDescent="0.25">
      <c r="A1905" s="273">
        <v>1888</v>
      </c>
      <c r="B1905" s="323">
        <f t="shared" si="299"/>
        <v>1977.7558146072583</v>
      </c>
      <c r="D1905" s="287">
        <f t="shared" si="290"/>
        <v>1854.2491479405917</v>
      </c>
      <c r="F1905" s="273">
        <f t="shared" si="291"/>
        <v>5</v>
      </c>
      <c r="H1905" s="273">
        <f t="shared" si="292"/>
        <v>1800</v>
      </c>
      <c r="J1905" s="287">
        <f t="shared" si="293"/>
        <v>51.608542307266113</v>
      </c>
      <c r="L1905" s="287">
        <f t="shared" si="294"/>
        <v>-2.244185392741656</v>
      </c>
      <c r="M1905" s="344">
        <f t="shared" si="295"/>
        <v>-125.75085205940832</v>
      </c>
      <c r="N1905" s="344">
        <f t="shared" si="298"/>
        <v>51.608542307266113</v>
      </c>
      <c r="Q1905" s="323">
        <f t="shared" si="296"/>
        <v>1854.2491479405917</v>
      </c>
      <c r="R1905" s="287">
        <f t="shared" si="297"/>
        <v>51.608542307266113</v>
      </c>
    </row>
    <row r="1906" spans="1:18" x14ac:dyDescent="0.25">
      <c r="A1906" s="273">
        <v>1889</v>
      </c>
      <c r="B1906" s="323">
        <f t="shared" si="299"/>
        <v>1978.7558146072583</v>
      </c>
      <c r="D1906" s="287">
        <f t="shared" si="290"/>
        <v>1855.1837312739251</v>
      </c>
      <c r="F1906" s="273">
        <f t="shared" si="291"/>
        <v>5</v>
      </c>
      <c r="H1906" s="273">
        <f t="shared" si="292"/>
        <v>1800</v>
      </c>
      <c r="J1906" s="287">
        <f t="shared" si="293"/>
        <v>51.632134977876042</v>
      </c>
      <c r="L1906" s="287">
        <f t="shared" si="294"/>
        <v>-1.244185392741656</v>
      </c>
      <c r="M1906" s="344">
        <f t="shared" si="295"/>
        <v>-124.8162687260749</v>
      </c>
      <c r="N1906" s="344">
        <f t="shared" si="298"/>
        <v>51.632134977876042</v>
      </c>
      <c r="Q1906" s="323">
        <f t="shared" si="296"/>
        <v>1855.1837312739251</v>
      </c>
      <c r="R1906" s="287">
        <f t="shared" si="297"/>
        <v>51.632134977876042</v>
      </c>
    </row>
    <row r="1907" spans="1:18" x14ac:dyDescent="0.25">
      <c r="A1907" s="273">
        <v>1890</v>
      </c>
      <c r="B1907" s="323">
        <f t="shared" si="299"/>
        <v>1979.7558146072583</v>
      </c>
      <c r="D1907" s="287">
        <f t="shared" si="290"/>
        <v>1856.1183146072583</v>
      </c>
      <c r="F1907" s="273">
        <f t="shared" si="291"/>
        <v>5</v>
      </c>
      <c r="H1907" s="273">
        <f t="shared" si="292"/>
        <v>1800</v>
      </c>
      <c r="J1907" s="287">
        <f t="shared" si="293"/>
        <v>51.64</v>
      </c>
      <c r="L1907" s="287">
        <f t="shared" si="294"/>
        <v>-0.24418539274165596</v>
      </c>
      <c r="M1907" s="344">
        <f t="shared" si="295"/>
        <v>-123.8816853927417</v>
      </c>
      <c r="N1907" s="344">
        <f t="shared" si="298"/>
        <v>51.64</v>
      </c>
      <c r="Q1907" s="323">
        <f t="shared" si="296"/>
        <v>1856.1183146072583</v>
      </c>
      <c r="R1907" s="287">
        <f t="shared" si="297"/>
        <v>51.64</v>
      </c>
    </row>
    <row r="1908" spans="1:18" x14ac:dyDescent="0.25">
      <c r="A1908" s="273">
        <v>1891</v>
      </c>
      <c r="B1908" s="323">
        <f t="shared" si="299"/>
        <v>1980.7558146072583</v>
      </c>
      <c r="D1908" s="287">
        <f t="shared" si="290"/>
        <v>1857.0528979405917</v>
      </c>
      <c r="F1908" s="273">
        <f t="shared" si="291"/>
        <v>5</v>
      </c>
      <c r="H1908" s="273">
        <f t="shared" si="292"/>
        <v>1800</v>
      </c>
      <c r="J1908" s="287">
        <f t="shared" si="293"/>
        <v>51.632134977876042</v>
      </c>
      <c r="L1908" s="287">
        <f t="shared" si="294"/>
        <v>0.75581460725834404</v>
      </c>
      <c r="M1908" s="344">
        <f t="shared" si="295"/>
        <v>-122.94710205940828</v>
      </c>
      <c r="N1908" s="344">
        <f t="shared" si="298"/>
        <v>51.632134977876042</v>
      </c>
      <c r="Q1908" s="323">
        <f t="shared" si="296"/>
        <v>1857.0528979405917</v>
      </c>
      <c r="R1908" s="287">
        <f t="shared" si="297"/>
        <v>51.632134977876042</v>
      </c>
    </row>
    <row r="1909" spans="1:18" x14ac:dyDescent="0.25">
      <c r="A1909" s="273">
        <v>1892</v>
      </c>
      <c r="B1909" s="323">
        <f t="shared" si="299"/>
        <v>1981.7558146072583</v>
      </c>
      <c r="D1909" s="287">
        <f t="shared" si="290"/>
        <v>1857.9874812739249</v>
      </c>
      <c r="F1909" s="273">
        <f t="shared" si="291"/>
        <v>5</v>
      </c>
      <c r="H1909" s="273">
        <f t="shared" si="292"/>
        <v>1800</v>
      </c>
      <c r="J1909" s="287">
        <f t="shared" si="293"/>
        <v>51.608542307266106</v>
      </c>
      <c r="L1909" s="287">
        <f t="shared" si="294"/>
        <v>1.755814607258344</v>
      </c>
      <c r="M1909" s="344">
        <f t="shared" si="295"/>
        <v>-122.01251872607509</v>
      </c>
      <c r="N1909" s="344">
        <f t="shared" si="298"/>
        <v>51.608542307266106</v>
      </c>
      <c r="Q1909" s="323">
        <f t="shared" si="296"/>
        <v>1857.9874812739249</v>
      </c>
      <c r="R1909" s="287">
        <f t="shared" si="297"/>
        <v>51.608542307266106</v>
      </c>
    </row>
    <row r="1910" spans="1:18" x14ac:dyDescent="0.25">
      <c r="A1910" s="273">
        <v>1893</v>
      </c>
      <c r="B1910" s="323">
        <f t="shared" si="299"/>
        <v>1982.7558146072583</v>
      </c>
      <c r="D1910" s="287">
        <f t="shared" si="290"/>
        <v>1858.9220646072583</v>
      </c>
      <c r="F1910" s="273">
        <f t="shared" si="291"/>
        <v>5</v>
      </c>
      <c r="H1910" s="273">
        <f t="shared" si="292"/>
        <v>1800</v>
      </c>
      <c r="J1910" s="287">
        <f t="shared" si="293"/>
        <v>51.569229174726196</v>
      </c>
      <c r="L1910" s="287">
        <f t="shared" si="294"/>
        <v>2.755814607258344</v>
      </c>
      <c r="M1910" s="344">
        <f t="shared" si="295"/>
        <v>-121.07793539274167</v>
      </c>
      <c r="N1910" s="344">
        <f t="shared" si="298"/>
        <v>51.569229174726196</v>
      </c>
      <c r="Q1910" s="323">
        <f t="shared" si="296"/>
        <v>1858.9220646072583</v>
      </c>
      <c r="R1910" s="287">
        <f t="shared" si="297"/>
        <v>51.569229174726196</v>
      </c>
    </row>
    <row r="1911" spans="1:18" x14ac:dyDescent="0.25">
      <c r="A1911" s="273">
        <v>1894</v>
      </c>
      <c r="B1911" s="323">
        <f t="shared" si="299"/>
        <v>1983.7558146072583</v>
      </c>
      <c r="D1911" s="287">
        <f t="shared" si="290"/>
        <v>1859.8566479405918</v>
      </c>
      <c r="F1911" s="273">
        <f t="shared" si="291"/>
        <v>5</v>
      </c>
      <c r="H1911" s="273">
        <f t="shared" si="292"/>
        <v>1800</v>
      </c>
      <c r="J1911" s="287">
        <f t="shared" si="293"/>
        <v>51.514207555417336</v>
      </c>
      <c r="L1911" s="287">
        <f t="shared" si="294"/>
        <v>3.755814607258344</v>
      </c>
      <c r="M1911" s="344">
        <f t="shared" si="295"/>
        <v>-120.14335205940824</v>
      </c>
      <c r="N1911" s="344">
        <f t="shared" si="298"/>
        <v>51.514207555417336</v>
      </c>
      <c r="Q1911" s="323">
        <f t="shared" si="296"/>
        <v>1859.8566479405918</v>
      </c>
      <c r="R1911" s="287">
        <f t="shared" si="297"/>
        <v>51.514207555417336</v>
      </c>
    </row>
    <row r="1912" spans="1:18" x14ac:dyDescent="0.25">
      <c r="A1912" s="273">
        <v>1895</v>
      </c>
      <c r="B1912" s="323">
        <f t="shared" si="299"/>
        <v>1984.7558146072583</v>
      </c>
      <c r="D1912" s="287">
        <f t="shared" si="290"/>
        <v>1860.791231273925</v>
      </c>
      <c r="F1912" s="273">
        <f t="shared" si="291"/>
        <v>5</v>
      </c>
      <c r="H1912" s="273">
        <f t="shared" si="292"/>
        <v>1800</v>
      </c>
      <c r="J1912" s="287">
        <f t="shared" si="293"/>
        <v>51.443494209457747</v>
      </c>
      <c r="L1912" s="287">
        <f t="shared" si="294"/>
        <v>4.755814607258344</v>
      </c>
      <c r="M1912" s="344">
        <f t="shared" si="295"/>
        <v>-119.20876872607505</v>
      </c>
      <c r="N1912" s="344">
        <f t="shared" si="298"/>
        <v>51.443494209457747</v>
      </c>
      <c r="Q1912" s="323">
        <f t="shared" si="296"/>
        <v>1860.791231273925</v>
      </c>
      <c r="R1912" s="287">
        <f t="shared" si="297"/>
        <v>51.443494209457747</v>
      </c>
    </row>
    <row r="1913" spans="1:18" x14ac:dyDescent="0.25">
      <c r="A1913" s="273">
        <v>1896</v>
      </c>
      <c r="B1913" s="323">
        <f t="shared" si="299"/>
        <v>1985.7558146072583</v>
      </c>
      <c r="D1913" s="287">
        <f t="shared" si="290"/>
        <v>1861.7258146072584</v>
      </c>
      <c r="F1913" s="273">
        <f t="shared" si="291"/>
        <v>5</v>
      </c>
      <c r="H1913" s="273">
        <f t="shared" si="292"/>
        <v>1800</v>
      </c>
      <c r="J1913" s="287">
        <f t="shared" si="293"/>
        <v>51.357110676817626</v>
      </c>
      <c r="L1913" s="287">
        <f t="shared" si="294"/>
        <v>5.755814607258344</v>
      </c>
      <c r="M1913" s="344">
        <f t="shared" si="295"/>
        <v>-118.27418539274163</v>
      </c>
      <c r="N1913" s="344">
        <f t="shared" si="298"/>
        <v>51.357110676817626</v>
      </c>
      <c r="Q1913" s="323">
        <f t="shared" si="296"/>
        <v>1861.7258146072584</v>
      </c>
      <c r="R1913" s="287">
        <f t="shared" si="297"/>
        <v>51.357110676817626</v>
      </c>
    </row>
    <row r="1914" spans="1:18" x14ac:dyDescent="0.25">
      <c r="A1914" s="273">
        <v>1897</v>
      </c>
      <c r="B1914" s="323">
        <f t="shared" si="299"/>
        <v>1986.7558146072583</v>
      </c>
      <c r="D1914" s="287">
        <f t="shared" si="290"/>
        <v>1862.6603979405916</v>
      </c>
      <c r="F1914" s="273">
        <f t="shared" si="291"/>
        <v>5</v>
      </c>
      <c r="H1914" s="273">
        <f t="shared" si="292"/>
        <v>1800</v>
      </c>
      <c r="J1914" s="287">
        <f t="shared" si="293"/>
        <v>51.255083270757893</v>
      </c>
      <c r="L1914" s="287">
        <f t="shared" si="294"/>
        <v>6.755814607258344</v>
      </c>
      <c r="M1914" s="344">
        <f t="shared" si="295"/>
        <v>-117.33960205940843</v>
      </c>
      <c r="N1914" s="344">
        <f t="shared" si="298"/>
        <v>51.255083270757893</v>
      </c>
      <c r="Q1914" s="323">
        <f t="shared" si="296"/>
        <v>1862.6603979405916</v>
      </c>
      <c r="R1914" s="287">
        <f t="shared" si="297"/>
        <v>51.255083270757893</v>
      </c>
    </row>
    <row r="1915" spans="1:18" x14ac:dyDescent="0.25">
      <c r="A1915" s="273">
        <v>1898</v>
      </c>
      <c r="B1915" s="323">
        <f t="shared" si="299"/>
        <v>1987.7558146072583</v>
      </c>
      <c r="D1915" s="287">
        <f t="shared" si="290"/>
        <v>1863.594981273925</v>
      </c>
      <c r="F1915" s="273">
        <f t="shared" si="291"/>
        <v>5</v>
      </c>
      <c r="H1915" s="273">
        <f t="shared" si="292"/>
        <v>1800</v>
      </c>
      <c r="J1915" s="287">
        <f t="shared" si="293"/>
        <v>51.137443069814701</v>
      </c>
      <c r="L1915" s="287">
        <f t="shared" si="294"/>
        <v>7.755814607258344</v>
      </c>
      <c r="M1915" s="344">
        <f t="shared" si="295"/>
        <v>-116.40501872607501</v>
      </c>
      <c r="N1915" s="344">
        <f t="shared" si="298"/>
        <v>51.137443069814701</v>
      </c>
      <c r="Q1915" s="323">
        <f t="shared" si="296"/>
        <v>1863.594981273925</v>
      </c>
      <c r="R1915" s="287">
        <f t="shared" si="297"/>
        <v>51.137443069814701</v>
      </c>
    </row>
    <row r="1916" spans="1:18" x14ac:dyDescent="0.25">
      <c r="A1916" s="273">
        <v>1899</v>
      </c>
      <c r="B1916" s="323">
        <f t="shared" si="299"/>
        <v>1988.7558146072583</v>
      </c>
      <c r="D1916" s="287">
        <f t="shared" si="290"/>
        <v>1864.5295646072584</v>
      </c>
      <c r="F1916" s="273">
        <f t="shared" si="291"/>
        <v>5</v>
      </c>
      <c r="H1916" s="273">
        <f t="shared" si="292"/>
        <v>1800</v>
      </c>
      <c r="J1916" s="287">
        <f t="shared" si="293"/>
        <v>51.004225908332906</v>
      </c>
      <c r="L1916" s="287">
        <f t="shared" si="294"/>
        <v>8.755814607258344</v>
      </c>
      <c r="M1916" s="344">
        <f t="shared" si="295"/>
        <v>-115.47043539274159</v>
      </c>
      <c r="N1916" s="344">
        <f t="shared" si="298"/>
        <v>51.004225908332906</v>
      </c>
      <c r="Q1916" s="323">
        <f t="shared" si="296"/>
        <v>1864.5295646072584</v>
      </c>
      <c r="R1916" s="287">
        <f t="shared" si="297"/>
        <v>51.004225908332906</v>
      </c>
    </row>
    <row r="1917" spans="1:18" x14ac:dyDescent="0.25">
      <c r="A1917" s="273">
        <v>1900</v>
      </c>
      <c r="B1917" s="323">
        <f t="shared" si="299"/>
        <v>1989.7558146072583</v>
      </c>
      <c r="D1917" s="287">
        <f t="shared" si="290"/>
        <v>1865.4641479405916</v>
      </c>
      <c r="F1917" s="273">
        <f t="shared" si="291"/>
        <v>5</v>
      </c>
      <c r="H1917" s="273">
        <f t="shared" si="292"/>
        <v>1800</v>
      </c>
      <c r="J1917" s="287">
        <f t="shared" si="293"/>
        <v>50.855472365550455</v>
      </c>
      <c r="L1917" s="287">
        <f t="shared" si="294"/>
        <v>9.755814607258344</v>
      </c>
      <c r="M1917" s="344">
        <f t="shared" si="295"/>
        <v>-114.5358520594084</v>
      </c>
      <c r="N1917" s="344">
        <f t="shared" si="298"/>
        <v>50.855472365550455</v>
      </c>
      <c r="Q1917" s="323">
        <f t="shared" si="296"/>
        <v>1865.4641479405916</v>
      </c>
      <c r="R1917" s="287">
        <f t="shared" si="297"/>
        <v>50.855472365550455</v>
      </c>
    </row>
    <row r="1918" spans="1:18" x14ac:dyDescent="0.25">
      <c r="A1918" s="273">
        <v>1901</v>
      </c>
      <c r="B1918" s="323">
        <f t="shared" si="299"/>
        <v>1990.7558146072583</v>
      </c>
      <c r="D1918" s="287">
        <f t="shared" si="290"/>
        <v>1866.398731273925</v>
      </c>
      <c r="F1918" s="273">
        <f t="shared" si="291"/>
        <v>5</v>
      </c>
      <c r="H1918" s="273">
        <f t="shared" si="292"/>
        <v>1800</v>
      </c>
      <c r="J1918" s="287">
        <f t="shared" si="293"/>
        <v>50.691227753237371</v>
      </c>
      <c r="L1918" s="287">
        <f t="shared" si="294"/>
        <v>10.755814607258344</v>
      </c>
      <c r="M1918" s="344">
        <f t="shared" si="295"/>
        <v>-113.60126872607498</v>
      </c>
      <c r="N1918" s="344">
        <f t="shared" si="298"/>
        <v>50.691227753237371</v>
      </c>
      <c r="Q1918" s="323">
        <f t="shared" si="296"/>
        <v>1866.398731273925</v>
      </c>
      <c r="R1918" s="287">
        <f t="shared" si="297"/>
        <v>50.691227753237371</v>
      </c>
    </row>
    <row r="1919" spans="1:18" x14ac:dyDescent="0.25">
      <c r="A1919" s="273">
        <v>1902</v>
      </c>
      <c r="B1919" s="323">
        <f t="shared" si="299"/>
        <v>1991.7558146072583</v>
      </c>
      <c r="D1919" s="287">
        <f t="shared" si="290"/>
        <v>1867.3333146072584</v>
      </c>
      <c r="F1919" s="273">
        <f t="shared" si="291"/>
        <v>5</v>
      </c>
      <c r="H1919" s="273">
        <f t="shared" si="292"/>
        <v>1800</v>
      </c>
      <c r="J1919" s="287">
        <f t="shared" si="293"/>
        <v>50.511542101893703</v>
      </c>
      <c r="L1919" s="287">
        <f t="shared" si="294"/>
        <v>11.755814607258344</v>
      </c>
      <c r="M1919" s="344">
        <f t="shared" si="295"/>
        <v>-112.66668539274156</v>
      </c>
      <c r="N1919" s="344">
        <f t="shared" si="298"/>
        <v>50.511542101893703</v>
      </c>
      <c r="Q1919" s="323">
        <f t="shared" si="296"/>
        <v>1867.3333146072584</v>
      </c>
      <c r="R1919" s="287">
        <f t="shared" si="297"/>
        <v>50.511542101893703</v>
      </c>
    </row>
    <row r="1920" spans="1:18" x14ac:dyDescent="0.25">
      <c r="A1920" s="273">
        <v>1903</v>
      </c>
      <c r="B1920" s="323">
        <f t="shared" si="299"/>
        <v>1992.7558146072583</v>
      </c>
      <c r="D1920" s="287">
        <f t="shared" si="290"/>
        <v>1868.2678979405916</v>
      </c>
      <c r="F1920" s="273">
        <f t="shared" si="291"/>
        <v>5</v>
      </c>
      <c r="H1920" s="273">
        <f t="shared" si="292"/>
        <v>1800</v>
      </c>
      <c r="J1920" s="287">
        <f t="shared" si="293"/>
        <v>50.316470145509584</v>
      </c>
      <c r="L1920" s="287">
        <f t="shared" si="294"/>
        <v>12.755814607258344</v>
      </c>
      <c r="M1920" s="344">
        <f t="shared" si="295"/>
        <v>-111.73210205940836</v>
      </c>
      <c r="N1920" s="344">
        <f t="shared" si="298"/>
        <v>50.316470145509584</v>
      </c>
      <c r="Q1920" s="323">
        <f t="shared" si="296"/>
        <v>1868.2678979405916</v>
      </c>
      <c r="R1920" s="287">
        <f t="shared" si="297"/>
        <v>50.316470145509584</v>
      </c>
    </row>
    <row r="1921" spans="1:18" x14ac:dyDescent="0.25">
      <c r="A1921" s="273">
        <v>1904</v>
      </c>
      <c r="B1921" s="323">
        <f t="shared" si="299"/>
        <v>1993.7558146072583</v>
      </c>
      <c r="D1921" s="287">
        <f t="shared" si="290"/>
        <v>1869.2024812739251</v>
      </c>
      <c r="F1921" s="273">
        <f t="shared" si="291"/>
        <v>5</v>
      </c>
      <c r="H1921" s="273">
        <f t="shared" si="292"/>
        <v>1800</v>
      </c>
      <c r="J1921" s="287">
        <f t="shared" si="293"/>
        <v>50.106071304892467</v>
      </c>
      <c r="L1921" s="287">
        <f t="shared" si="294"/>
        <v>13.755814607258344</v>
      </c>
      <c r="M1921" s="344">
        <f t="shared" si="295"/>
        <v>-110.79751872607494</v>
      </c>
      <c r="N1921" s="344">
        <f t="shared" si="298"/>
        <v>50.106071304892467</v>
      </c>
      <c r="Q1921" s="323">
        <f t="shared" si="296"/>
        <v>1869.2024812739251</v>
      </c>
      <c r="R1921" s="287">
        <f t="shared" si="297"/>
        <v>50.106071304892467</v>
      </c>
    </row>
    <row r="1922" spans="1:18" x14ac:dyDescent="0.25">
      <c r="A1922" s="273">
        <v>1905</v>
      </c>
      <c r="B1922" s="323">
        <f t="shared" si="299"/>
        <v>1994.7558146072583</v>
      </c>
      <c r="D1922" s="287">
        <f t="shared" si="290"/>
        <v>1870.1370646072583</v>
      </c>
      <c r="F1922" s="273">
        <f t="shared" si="291"/>
        <v>5</v>
      </c>
      <c r="H1922" s="273">
        <f t="shared" si="292"/>
        <v>1800</v>
      </c>
      <c r="J1922" s="287">
        <f t="shared" si="293"/>
        <v>49.880409669567463</v>
      </c>
      <c r="L1922" s="287">
        <f t="shared" si="294"/>
        <v>14.755814607258344</v>
      </c>
      <c r="M1922" s="344">
        <f t="shared" si="295"/>
        <v>-109.86293539274175</v>
      </c>
      <c r="N1922" s="344">
        <f t="shared" si="298"/>
        <v>49.880409669567463</v>
      </c>
      <c r="Q1922" s="323">
        <f t="shared" si="296"/>
        <v>1870.1370646072583</v>
      </c>
      <c r="R1922" s="287">
        <f t="shared" si="297"/>
        <v>49.880409669567463</v>
      </c>
    </row>
    <row r="1923" spans="1:18" x14ac:dyDescent="0.25">
      <c r="A1923" s="273">
        <v>1906</v>
      </c>
      <c r="B1923" s="323">
        <f t="shared" si="299"/>
        <v>1995.7558146072583</v>
      </c>
      <c r="D1923" s="287">
        <f t="shared" si="290"/>
        <v>1871.0716479405917</v>
      </c>
      <c r="F1923" s="273">
        <f t="shared" si="291"/>
        <v>5</v>
      </c>
      <c r="H1923" s="273">
        <f t="shared" si="292"/>
        <v>1800</v>
      </c>
      <c r="J1923" s="287">
        <f t="shared" si="293"/>
        <v>49.639553978254824</v>
      </c>
      <c r="L1923" s="287">
        <f t="shared" si="294"/>
        <v>15.755814607258344</v>
      </c>
      <c r="M1923" s="344">
        <f t="shared" si="295"/>
        <v>-108.92835205940833</v>
      </c>
      <c r="N1923" s="344">
        <f t="shared" si="298"/>
        <v>49.639553978254824</v>
      </c>
      <c r="Q1923" s="323">
        <f t="shared" si="296"/>
        <v>1871.0716479405917</v>
      </c>
      <c r="R1923" s="287">
        <f t="shared" si="297"/>
        <v>49.639553978254824</v>
      </c>
    </row>
    <row r="1924" spans="1:18" x14ac:dyDescent="0.25">
      <c r="A1924" s="273">
        <v>1907</v>
      </c>
      <c r="B1924" s="323">
        <f t="shared" si="299"/>
        <v>1996.7558146072583</v>
      </c>
      <c r="D1924" s="287">
        <f t="shared" si="290"/>
        <v>1872.0062312739251</v>
      </c>
      <c r="F1924" s="273">
        <f t="shared" si="291"/>
        <v>5</v>
      </c>
      <c r="H1924" s="273">
        <f t="shared" si="292"/>
        <v>1800</v>
      </c>
      <c r="J1924" s="287">
        <f t="shared" si="293"/>
        <v>49.383577597931158</v>
      </c>
      <c r="L1924" s="287">
        <f t="shared" si="294"/>
        <v>16.755814607258344</v>
      </c>
      <c r="M1924" s="344">
        <f t="shared" si="295"/>
        <v>-107.9937687260749</v>
      </c>
      <c r="N1924" s="344">
        <f t="shared" si="298"/>
        <v>49.383577597931158</v>
      </c>
      <c r="Q1924" s="323">
        <f t="shared" si="296"/>
        <v>1872.0062312739251</v>
      </c>
      <c r="R1924" s="287">
        <f t="shared" si="297"/>
        <v>49.383577597931158</v>
      </c>
    </row>
    <row r="1925" spans="1:18" x14ac:dyDescent="0.25">
      <c r="A1925" s="273">
        <v>1908</v>
      </c>
      <c r="B1925" s="323">
        <f t="shared" si="299"/>
        <v>1997.7558146072583</v>
      </c>
      <c r="D1925" s="287">
        <f t="shared" si="290"/>
        <v>1872.9408146072583</v>
      </c>
      <c r="F1925" s="273">
        <f t="shared" si="291"/>
        <v>5</v>
      </c>
      <c r="H1925" s="273">
        <f t="shared" si="292"/>
        <v>1800</v>
      </c>
      <c r="J1925" s="287">
        <f t="shared" si="293"/>
        <v>49.112558501481693</v>
      </c>
      <c r="L1925" s="287">
        <f t="shared" si="294"/>
        <v>17.755814607258344</v>
      </c>
      <c r="M1925" s="344">
        <f t="shared" si="295"/>
        <v>-107.05918539274171</v>
      </c>
      <c r="N1925" s="344">
        <f t="shared" si="298"/>
        <v>49.112558501481693</v>
      </c>
      <c r="Q1925" s="323">
        <f t="shared" si="296"/>
        <v>1872.9408146072583</v>
      </c>
      <c r="R1925" s="287">
        <f t="shared" si="297"/>
        <v>49.112558501481693</v>
      </c>
    </row>
    <row r="1926" spans="1:18" x14ac:dyDescent="0.25">
      <c r="A1926" s="273">
        <v>1909</v>
      </c>
      <c r="B1926" s="323">
        <f t="shared" si="299"/>
        <v>1998.7558146072583</v>
      </c>
      <c r="D1926" s="287">
        <f t="shared" si="290"/>
        <v>1873.8753979405917</v>
      </c>
      <c r="F1926" s="273">
        <f t="shared" si="291"/>
        <v>5</v>
      </c>
      <c r="H1926" s="273">
        <f t="shared" si="292"/>
        <v>1800</v>
      </c>
      <c r="J1926" s="287">
        <f t="shared" si="293"/>
        <v>48.826579243948764</v>
      </c>
      <c r="L1926" s="287">
        <f t="shared" si="294"/>
        <v>18.755814607258344</v>
      </c>
      <c r="M1926" s="344">
        <f t="shared" si="295"/>
        <v>-106.12460205940829</v>
      </c>
      <c r="N1926" s="344">
        <f t="shared" si="298"/>
        <v>48.826579243948764</v>
      </c>
      <c r="Q1926" s="323">
        <f t="shared" si="296"/>
        <v>1873.8753979405917</v>
      </c>
      <c r="R1926" s="287">
        <f t="shared" si="297"/>
        <v>48.826579243948764</v>
      </c>
    </row>
    <row r="1927" spans="1:18" x14ac:dyDescent="0.25">
      <c r="A1927" s="273">
        <v>1910</v>
      </c>
      <c r="B1927" s="323">
        <f t="shared" si="299"/>
        <v>1999.7558146072583</v>
      </c>
      <c r="D1927" s="287">
        <f t="shared" si="290"/>
        <v>1874.8099812739251</v>
      </c>
      <c r="F1927" s="273">
        <f t="shared" si="291"/>
        <v>5</v>
      </c>
      <c r="H1927" s="273">
        <f t="shared" si="292"/>
        <v>1800</v>
      </c>
      <c r="J1927" s="287">
        <f t="shared" si="293"/>
        <v>48.525726937384306</v>
      </c>
      <c r="L1927" s="287">
        <f t="shared" si="294"/>
        <v>19.755814607258344</v>
      </c>
      <c r="M1927" s="344">
        <f t="shared" si="295"/>
        <v>-105.19001872607487</v>
      </c>
      <c r="N1927" s="344">
        <f t="shared" si="298"/>
        <v>48.525726937384306</v>
      </c>
      <c r="Q1927" s="323">
        <f t="shared" si="296"/>
        <v>1874.8099812739251</v>
      </c>
      <c r="R1927" s="287">
        <f t="shared" si="297"/>
        <v>48.525726937384306</v>
      </c>
    </row>
    <row r="1928" spans="1:18" x14ac:dyDescent="0.25">
      <c r="A1928" s="273">
        <v>1911</v>
      </c>
      <c r="B1928" s="323">
        <f t="shared" si="299"/>
        <v>2000.7558146072583</v>
      </c>
      <c r="D1928" s="287">
        <f t="shared" si="290"/>
        <v>1875.7445646072583</v>
      </c>
      <c r="F1928" s="273">
        <f t="shared" si="291"/>
        <v>5</v>
      </c>
      <c r="H1928" s="273">
        <f t="shared" si="292"/>
        <v>1800</v>
      </c>
      <c r="J1928" s="287">
        <f t="shared" si="293"/>
        <v>48.21009322431545</v>
      </c>
      <c r="L1928" s="287">
        <f t="shared" si="294"/>
        <v>20.755814607258344</v>
      </c>
      <c r="M1928" s="344">
        <f t="shared" si="295"/>
        <v>-104.25543539274167</v>
      </c>
      <c r="N1928" s="344">
        <f t="shared" si="298"/>
        <v>48.21009322431545</v>
      </c>
      <c r="Q1928" s="323">
        <f t="shared" si="296"/>
        <v>1875.7445646072583</v>
      </c>
      <c r="R1928" s="287">
        <f t="shared" si="297"/>
        <v>48.21009322431545</v>
      </c>
    </row>
    <row r="1929" spans="1:18" x14ac:dyDescent="0.25">
      <c r="A1929" s="273">
        <v>1912</v>
      </c>
      <c r="B1929" s="323">
        <f t="shared" si="299"/>
        <v>2001.7558146072583</v>
      </c>
      <c r="D1929" s="287">
        <f t="shared" si="290"/>
        <v>1876.6791479405917</v>
      </c>
      <c r="F1929" s="273">
        <f t="shared" si="291"/>
        <v>5</v>
      </c>
      <c r="H1929" s="273">
        <f t="shared" si="292"/>
        <v>1800</v>
      </c>
      <c r="J1929" s="287">
        <f t="shared" si="293"/>
        <v>47.879774249828941</v>
      </c>
      <c r="L1929" s="287">
        <f t="shared" si="294"/>
        <v>21.755814607258344</v>
      </c>
      <c r="M1929" s="344">
        <f t="shared" si="295"/>
        <v>-103.32085205940825</v>
      </c>
      <c r="N1929" s="344">
        <f t="shared" si="298"/>
        <v>47.879774249828941</v>
      </c>
      <c r="Q1929" s="323">
        <f t="shared" si="296"/>
        <v>1876.6791479405917</v>
      </c>
      <c r="R1929" s="287">
        <f t="shared" si="297"/>
        <v>47.879774249828941</v>
      </c>
    </row>
    <row r="1930" spans="1:18" x14ac:dyDescent="0.25">
      <c r="A1930" s="273">
        <v>1913</v>
      </c>
      <c r="B1930" s="323">
        <f t="shared" si="299"/>
        <v>2002.7558146072583</v>
      </c>
      <c r="D1930" s="287">
        <f t="shared" si="290"/>
        <v>1877.6137312739249</v>
      </c>
      <c r="F1930" s="273">
        <f t="shared" si="291"/>
        <v>5</v>
      </c>
      <c r="H1930" s="273">
        <f t="shared" si="292"/>
        <v>1800</v>
      </c>
      <c r="J1930" s="287">
        <f t="shared" si="293"/>
        <v>47.534870632284012</v>
      </c>
      <c r="L1930" s="287">
        <f t="shared" si="294"/>
        <v>22.755814607258344</v>
      </c>
      <c r="M1930" s="344">
        <f t="shared" si="295"/>
        <v>-102.38626872607506</v>
      </c>
      <c r="N1930" s="344">
        <f t="shared" si="298"/>
        <v>47.534870632284012</v>
      </c>
      <c r="Q1930" s="323">
        <f t="shared" si="296"/>
        <v>1877.6137312739249</v>
      </c>
      <c r="R1930" s="287">
        <f t="shared" si="297"/>
        <v>47.534870632284012</v>
      </c>
    </row>
    <row r="1931" spans="1:18" x14ac:dyDescent="0.25">
      <c r="A1931" s="273">
        <v>1914</v>
      </c>
      <c r="B1931" s="323">
        <f t="shared" si="299"/>
        <v>2003.7558146072583</v>
      </c>
      <c r="D1931" s="287">
        <f t="shared" si="290"/>
        <v>1878.5483146072584</v>
      </c>
      <c r="F1931" s="273">
        <f t="shared" si="291"/>
        <v>5</v>
      </c>
      <c r="H1931" s="273">
        <f t="shared" si="292"/>
        <v>1800</v>
      </c>
      <c r="J1931" s="287">
        <f t="shared" si="293"/>
        <v>47.17548743266385</v>
      </c>
      <c r="L1931" s="287">
        <f t="shared" si="294"/>
        <v>23.755814607258344</v>
      </c>
      <c r="M1931" s="344">
        <f t="shared" si="295"/>
        <v>-101.45168539274164</v>
      </c>
      <c r="N1931" s="344">
        <f t="shared" si="298"/>
        <v>47.17548743266385</v>
      </c>
      <c r="Q1931" s="323">
        <f t="shared" si="296"/>
        <v>1878.5483146072584</v>
      </c>
      <c r="R1931" s="287">
        <f t="shared" si="297"/>
        <v>47.17548743266385</v>
      </c>
    </row>
    <row r="1932" spans="1:18" x14ac:dyDescent="0.25">
      <c r="A1932" s="273">
        <v>1915</v>
      </c>
      <c r="B1932" s="323">
        <f t="shared" si="299"/>
        <v>2004.7558146072583</v>
      </c>
      <c r="D1932" s="287">
        <f t="shared" si="290"/>
        <v>1879.4828979405916</v>
      </c>
      <c r="F1932" s="273">
        <f t="shared" si="291"/>
        <v>5</v>
      </c>
      <c r="H1932" s="273">
        <f t="shared" si="292"/>
        <v>1800</v>
      </c>
      <c r="J1932" s="287">
        <f t="shared" si="293"/>
        <v>46.801734122572647</v>
      </c>
      <c r="L1932" s="287">
        <f t="shared" si="294"/>
        <v>24.755814607258344</v>
      </c>
      <c r="M1932" s="344">
        <f t="shared" si="295"/>
        <v>-100.51710205940844</v>
      </c>
      <c r="N1932" s="344">
        <f t="shared" si="298"/>
        <v>46.801734122572647</v>
      </c>
      <c r="Q1932" s="323">
        <f t="shared" si="296"/>
        <v>1879.4828979405916</v>
      </c>
      <c r="R1932" s="287">
        <f t="shared" si="297"/>
        <v>46.801734122572647</v>
      </c>
    </row>
    <row r="1933" spans="1:18" x14ac:dyDescent="0.25">
      <c r="A1933" s="273">
        <v>1916</v>
      </c>
      <c r="B1933" s="323">
        <f t="shared" si="299"/>
        <v>2005.7558146072583</v>
      </c>
      <c r="D1933" s="287">
        <f t="shared" si="290"/>
        <v>1880.417481273925</v>
      </c>
      <c r="F1933" s="273">
        <f t="shared" si="291"/>
        <v>5</v>
      </c>
      <c r="H1933" s="273">
        <f t="shared" si="292"/>
        <v>1800</v>
      </c>
      <c r="J1933" s="287">
        <f t="shared" si="293"/>
        <v>46.413724550888972</v>
      </c>
      <c r="L1933" s="287">
        <f t="shared" si="294"/>
        <v>25.755814607258344</v>
      </c>
      <c r="M1933" s="344">
        <f t="shared" si="295"/>
        <v>-99.582518726075023</v>
      </c>
      <c r="N1933" s="344">
        <f t="shared" si="298"/>
        <v>46.413724550888972</v>
      </c>
      <c r="Q1933" s="323">
        <f t="shared" si="296"/>
        <v>1880.417481273925</v>
      </c>
      <c r="R1933" s="287">
        <f t="shared" si="297"/>
        <v>46.413724550888972</v>
      </c>
    </row>
    <row r="1934" spans="1:18" x14ac:dyDescent="0.25">
      <c r="A1934" s="273">
        <v>1917</v>
      </c>
      <c r="B1934" s="323">
        <f t="shared" si="299"/>
        <v>2006.7558146072583</v>
      </c>
      <c r="D1934" s="287">
        <f t="shared" si="290"/>
        <v>1881.3520646072584</v>
      </c>
      <c r="F1934" s="273">
        <f t="shared" si="291"/>
        <v>5</v>
      </c>
      <c r="H1934" s="273">
        <f t="shared" si="292"/>
        <v>1800</v>
      </c>
      <c r="J1934" s="287">
        <f t="shared" si="293"/>
        <v>46.01157690908741</v>
      </c>
      <c r="L1934" s="287">
        <f t="shared" si="294"/>
        <v>26.755814607258344</v>
      </c>
      <c r="M1934" s="344">
        <f t="shared" si="295"/>
        <v>-98.647935392741601</v>
      </c>
      <c r="N1934" s="344">
        <f t="shared" si="298"/>
        <v>46.01157690908741</v>
      </c>
      <c r="Q1934" s="323">
        <f t="shared" si="296"/>
        <v>1881.3520646072584</v>
      </c>
      <c r="R1934" s="287">
        <f t="shared" si="297"/>
        <v>46.01157690908741</v>
      </c>
    </row>
    <row r="1935" spans="1:18" x14ac:dyDescent="0.25">
      <c r="A1935" s="273">
        <v>1918</v>
      </c>
      <c r="B1935" s="323">
        <f t="shared" si="299"/>
        <v>2007.7558146072583</v>
      </c>
      <c r="D1935" s="287">
        <f t="shared" si="290"/>
        <v>1882.2866479405916</v>
      </c>
      <c r="F1935" s="273">
        <f t="shared" si="291"/>
        <v>5</v>
      </c>
      <c r="H1935" s="273">
        <f t="shared" si="292"/>
        <v>1800</v>
      </c>
      <c r="J1935" s="287">
        <f t="shared" si="293"/>
        <v>45.595413695235024</v>
      </c>
      <c r="L1935" s="287">
        <f t="shared" si="294"/>
        <v>27.755814607258344</v>
      </c>
      <c r="M1935" s="344">
        <f t="shared" si="295"/>
        <v>-97.713352059408408</v>
      </c>
      <c r="N1935" s="344">
        <f t="shared" si="298"/>
        <v>45.595413695235024</v>
      </c>
      <c r="Q1935" s="323">
        <f t="shared" si="296"/>
        <v>1882.2866479405916</v>
      </c>
      <c r="R1935" s="287">
        <f t="shared" si="297"/>
        <v>45.595413695235024</v>
      </c>
    </row>
    <row r="1936" spans="1:18" x14ac:dyDescent="0.25">
      <c r="A1936" s="273">
        <v>1919</v>
      </c>
      <c r="B1936" s="323">
        <f t="shared" si="299"/>
        <v>2008.7558146072583</v>
      </c>
      <c r="D1936" s="287">
        <f t="shared" si="290"/>
        <v>1883.221231273925</v>
      </c>
      <c r="F1936" s="273">
        <f t="shared" si="291"/>
        <v>5</v>
      </c>
      <c r="H1936" s="273">
        <f t="shared" si="292"/>
        <v>1800</v>
      </c>
      <c r="J1936" s="287">
        <f t="shared" si="293"/>
        <v>45.165361676678373</v>
      </c>
      <c r="L1936" s="287">
        <f t="shared" si="294"/>
        <v>28.755814607258344</v>
      </c>
      <c r="M1936" s="344">
        <f t="shared" si="295"/>
        <v>-96.778768726074986</v>
      </c>
      <c r="N1936" s="344">
        <f t="shared" si="298"/>
        <v>45.165361676678373</v>
      </c>
      <c r="Q1936" s="323">
        <f t="shared" si="296"/>
        <v>1883.221231273925</v>
      </c>
      <c r="R1936" s="287">
        <f t="shared" si="297"/>
        <v>45.165361676678373</v>
      </c>
    </row>
    <row r="1937" spans="1:18" x14ac:dyDescent="0.25">
      <c r="A1937" s="273">
        <v>1920</v>
      </c>
      <c r="B1937" s="323">
        <f t="shared" si="299"/>
        <v>2009.7558146072583</v>
      </c>
      <c r="D1937" s="287">
        <f t="shared" ref="D1937:D2000" si="300">B1937-A1937/360*$E$11</f>
        <v>1884.1558146072584</v>
      </c>
      <c r="F1937" s="273">
        <f t="shared" ref="F1937:F2000" si="301">INT(B1937/360)</f>
        <v>5</v>
      </c>
      <c r="H1937" s="273">
        <f t="shared" ref="H1937:H2000" si="302">F1937*360</f>
        <v>1800</v>
      </c>
      <c r="J1937" s="287">
        <f t="shared" ref="J1937:J2000" si="303">SIN(RADIANS(A1937))*$E$7</f>
        <v>44.721551851428508</v>
      </c>
      <c r="L1937" s="287">
        <f t="shared" ref="L1937:L2000" si="304">B1937-H1937-180</f>
        <v>29.755814607258344</v>
      </c>
      <c r="M1937" s="344">
        <f t="shared" ref="M1937:M2000" si="305">D1937-INT(D1937/360)*360-180</f>
        <v>-95.844185392741565</v>
      </c>
      <c r="N1937" s="344">
        <f t="shared" si="298"/>
        <v>44.721551851428508</v>
      </c>
      <c r="Q1937" s="323">
        <f t="shared" ref="Q1937:Q2000" si="306">D1937</f>
        <v>1884.1558146072584</v>
      </c>
      <c r="R1937" s="287">
        <f t="shared" ref="R1937:R2000" si="307">N1937</f>
        <v>44.721551851428508</v>
      </c>
    </row>
    <row r="1938" spans="1:18" x14ac:dyDescent="0.25">
      <c r="A1938" s="273">
        <v>1921</v>
      </c>
      <c r="B1938" s="323">
        <f t="shared" si="299"/>
        <v>2010.7558146072583</v>
      </c>
      <c r="D1938" s="287">
        <f t="shared" si="300"/>
        <v>1885.0903979405916</v>
      </c>
      <c r="F1938" s="273">
        <f t="shared" si="301"/>
        <v>5</v>
      </c>
      <c r="H1938" s="273">
        <f t="shared" si="302"/>
        <v>1800</v>
      </c>
      <c r="J1938" s="287">
        <f t="shared" si="303"/>
        <v>44.264119408257109</v>
      </c>
      <c r="L1938" s="287">
        <f t="shared" si="304"/>
        <v>30.755814607258344</v>
      </c>
      <c r="M1938" s="344">
        <f t="shared" si="305"/>
        <v>-94.909602059408371</v>
      </c>
      <c r="N1938" s="344">
        <f t="shared" ref="N1938:N2001" si="308">J1938</f>
        <v>44.264119408257109</v>
      </c>
      <c r="Q1938" s="323">
        <f t="shared" si="306"/>
        <v>1885.0903979405916</v>
      </c>
      <c r="R1938" s="287">
        <f t="shared" si="307"/>
        <v>44.264119408257109</v>
      </c>
    </row>
    <row r="1939" spans="1:18" x14ac:dyDescent="0.25">
      <c r="A1939" s="273">
        <v>1922</v>
      </c>
      <c r="B1939" s="323">
        <f t="shared" ref="B1939:B2002" si="309">$B$17+A1939</f>
        <v>2011.7558146072583</v>
      </c>
      <c r="D1939" s="287">
        <f t="shared" si="300"/>
        <v>1886.0249812739251</v>
      </c>
      <c r="F1939" s="273">
        <f t="shared" si="301"/>
        <v>5</v>
      </c>
      <c r="H1939" s="273">
        <f t="shared" si="302"/>
        <v>1800</v>
      </c>
      <c r="J1939" s="287">
        <f t="shared" si="303"/>
        <v>43.793203685517803</v>
      </c>
      <c r="L1939" s="287">
        <f t="shared" si="304"/>
        <v>31.755814607258344</v>
      </c>
      <c r="M1939" s="344">
        <f t="shared" si="305"/>
        <v>-93.97501872607495</v>
      </c>
      <c r="N1939" s="344">
        <f t="shared" si="308"/>
        <v>43.793203685517803</v>
      </c>
      <c r="Q1939" s="323">
        <f t="shared" si="306"/>
        <v>1886.0249812739251</v>
      </c>
      <c r="R1939" s="287">
        <f t="shared" si="307"/>
        <v>43.793203685517803</v>
      </c>
    </row>
    <row r="1940" spans="1:18" x14ac:dyDescent="0.25">
      <c r="A1940" s="273">
        <v>1923</v>
      </c>
      <c r="B1940" s="323">
        <f t="shared" si="309"/>
        <v>2012.7558146072583</v>
      </c>
      <c r="D1940" s="287">
        <f t="shared" si="300"/>
        <v>1886.9595646072582</v>
      </c>
      <c r="F1940" s="273">
        <f t="shared" si="301"/>
        <v>5</v>
      </c>
      <c r="H1940" s="273">
        <f t="shared" si="302"/>
        <v>1800</v>
      </c>
      <c r="J1940" s="287">
        <f t="shared" si="303"/>
        <v>43.308948128701793</v>
      </c>
      <c r="L1940" s="287">
        <f t="shared" si="304"/>
        <v>32.755814607258344</v>
      </c>
      <c r="M1940" s="344">
        <f t="shared" si="305"/>
        <v>-93.040435392741756</v>
      </c>
      <c r="N1940" s="344">
        <f t="shared" si="308"/>
        <v>43.308948128701793</v>
      </c>
      <c r="Q1940" s="323">
        <f t="shared" si="306"/>
        <v>1886.9595646072582</v>
      </c>
      <c r="R1940" s="287">
        <f t="shared" si="307"/>
        <v>43.308948128701793</v>
      </c>
    </row>
    <row r="1941" spans="1:18" x14ac:dyDescent="0.25">
      <c r="A1941" s="273">
        <v>1924</v>
      </c>
      <c r="B1941" s="323">
        <f t="shared" si="309"/>
        <v>2013.7558146072583</v>
      </c>
      <c r="D1941" s="287">
        <f t="shared" si="300"/>
        <v>1887.8941479405917</v>
      </c>
      <c r="F1941" s="273">
        <f t="shared" si="301"/>
        <v>5</v>
      </c>
      <c r="H1941" s="273">
        <f t="shared" si="302"/>
        <v>1800</v>
      </c>
      <c r="J1941" s="287">
        <f t="shared" si="303"/>
        <v>42.811500246742376</v>
      </c>
      <c r="L1941" s="287">
        <f t="shared" si="304"/>
        <v>33.755814607258344</v>
      </c>
      <c r="M1941" s="344">
        <f t="shared" si="305"/>
        <v>-92.105852059408335</v>
      </c>
      <c r="N1941" s="344">
        <f t="shared" si="308"/>
        <v>42.811500246742376</v>
      </c>
      <c r="Q1941" s="323">
        <f t="shared" si="306"/>
        <v>1887.8941479405917</v>
      </c>
      <c r="R1941" s="287">
        <f t="shared" si="307"/>
        <v>42.811500246742376</v>
      </c>
    </row>
    <row r="1942" spans="1:18" x14ac:dyDescent="0.25">
      <c r="A1942" s="273">
        <v>1925</v>
      </c>
      <c r="B1942" s="323">
        <f t="shared" si="309"/>
        <v>2014.7558146072583</v>
      </c>
      <c r="D1942" s="287">
        <f t="shared" si="300"/>
        <v>1888.8287312739251</v>
      </c>
      <c r="F1942" s="273">
        <f t="shared" si="301"/>
        <v>5</v>
      </c>
      <c r="H1942" s="273">
        <f t="shared" si="302"/>
        <v>1800</v>
      </c>
      <c r="J1942" s="287">
        <f t="shared" si="303"/>
        <v>42.301011567083492</v>
      </c>
      <c r="L1942" s="287">
        <f t="shared" si="304"/>
        <v>34.755814607258344</v>
      </c>
      <c r="M1942" s="344">
        <f t="shared" si="305"/>
        <v>-91.171268726074914</v>
      </c>
      <c r="N1942" s="344">
        <f t="shared" si="308"/>
        <v>42.301011567083492</v>
      </c>
      <c r="Q1942" s="323">
        <f t="shared" si="306"/>
        <v>1888.8287312739251</v>
      </c>
      <c r="R1942" s="287">
        <f t="shared" si="307"/>
        <v>42.301011567083492</v>
      </c>
    </row>
    <row r="1943" spans="1:18" x14ac:dyDescent="0.25">
      <c r="A1943" s="273">
        <v>1926</v>
      </c>
      <c r="B1943" s="323">
        <f t="shared" si="309"/>
        <v>2015.7558146072583</v>
      </c>
      <c r="D1943" s="287">
        <f t="shared" si="300"/>
        <v>1889.7633146072583</v>
      </c>
      <c r="F1943" s="273">
        <f t="shared" si="301"/>
        <v>5</v>
      </c>
      <c r="H1943" s="273">
        <f t="shared" si="302"/>
        <v>1800</v>
      </c>
      <c r="J1943" s="287">
        <f t="shared" si="303"/>
        <v>41.777637589522378</v>
      </c>
      <c r="L1943" s="287">
        <f t="shared" si="304"/>
        <v>35.755814607258344</v>
      </c>
      <c r="M1943" s="344">
        <f t="shared" si="305"/>
        <v>-90.23668539274172</v>
      </c>
      <c r="N1943" s="344">
        <f t="shared" si="308"/>
        <v>41.777637589522378</v>
      </c>
      <c r="Q1943" s="323">
        <f t="shared" si="306"/>
        <v>1889.7633146072583</v>
      </c>
      <c r="R1943" s="287">
        <f t="shared" si="307"/>
        <v>41.777637589522378</v>
      </c>
    </row>
    <row r="1944" spans="1:18" x14ac:dyDescent="0.25">
      <c r="A1944" s="273">
        <v>1927</v>
      </c>
      <c r="B1944" s="323">
        <f t="shared" si="309"/>
        <v>2016.7558146072583</v>
      </c>
      <c r="D1944" s="287">
        <f t="shared" si="300"/>
        <v>1890.6978979405917</v>
      </c>
      <c r="F1944" s="273">
        <f t="shared" si="301"/>
        <v>5</v>
      </c>
      <c r="H1944" s="273">
        <f t="shared" si="302"/>
        <v>1800</v>
      </c>
      <c r="J1944" s="287">
        <f t="shared" si="303"/>
        <v>41.241537738842226</v>
      </c>
      <c r="L1944" s="287">
        <f t="shared" si="304"/>
        <v>36.755814607258344</v>
      </c>
      <c r="M1944" s="344">
        <f t="shared" si="305"/>
        <v>-89.302102059408298</v>
      </c>
      <c r="N1944" s="344">
        <f t="shared" si="308"/>
        <v>41.241537738842226</v>
      </c>
      <c r="Q1944" s="323">
        <f t="shared" si="306"/>
        <v>1890.6978979405917</v>
      </c>
      <c r="R1944" s="287">
        <f t="shared" si="307"/>
        <v>41.241537738842226</v>
      </c>
    </row>
    <row r="1945" spans="1:18" x14ac:dyDescent="0.25">
      <c r="A1945" s="273">
        <v>1928</v>
      </c>
      <c r="B1945" s="323">
        <f t="shared" si="309"/>
        <v>2017.7558146072583</v>
      </c>
      <c r="D1945" s="287">
        <f t="shared" si="300"/>
        <v>1891.6324812739249</v>
      </c>
      <c r="F1945" s="273">
        <f t="shared" si="301"/>
        <v>5</v>
      </c>
      <c r="H1945" s="273">
        <f t="shared" si="302"/>
        <v>1800</v>
      </c>
      <c r="J1945" s="287">
        <f t="shared" si="303"/>
        <v>40.692875316251062</v>
      </c>
      <c r="L1945" s="287">
        <f t="shared" si="304"/>
        <v>37.755814607258344</v>
      </c>
      <c r="M1945" s="344">
        <f t="shared" si="305"/>
        <v>-88.367518726075104</v>
      </c>
      <c r="N1945" s="344">
        <f t="shared" si="308"/>
        <v>40.692875316251062</v>
      </c>
      <c r="Q1945" s="323">
        <f t="shared" si="306"/>
        <v>1891.6324812739249</v>
      </c>
      <c r="R1945" s="287">
        <f t="shared" si="307"/>
        <v>40.692875316251062</v>
      </c>
    </row>
    <row r="1946" spans="1:18" x14ac:dyDescent="0.25">
      <c r="A1946" s="273">
        <v>1929</v>
      </c>
      <c r="B1946" s="323">
        <f t="shared" si="309"/>
        <v>2018.7558146072583</v>
      </c>
      <c r="D1946" s="287">
        <f t="shared" si="300"/>
        <v>1892.5670646072583</v>
      </c>
      <c r="F1946" s="273">
        <f t="shared" si="301"/>
        <v>5</v>
      </c>
      <c r="H1946" s="273">
        <f t="shared" si="302"/>
        <v>1800</v>
      </c>
      <c r="J1946" s="287">
        <f t="shared" si="303"/>
        <v>40.131817449638071</v>
      </c>
      <c r="L1946" s="287">
        <f t="shared" si="304"/>
        <v>38.755814607258344</v>
      </c>
      <c r="M1946" s="344">
        <f t="shared" si="305"/>
        <v>-87.432935392741683</v>
      </c>
      <c r="N1946" s="344">
        <f t="shared" si="308"/>
        <v>40.131817449638071</v>
      </c>
      <c r="Q1946" s="323">
        <f t="shared" si="306"/>
        <v>1892.5670646072583</v>
      </c>
      <c r="R1946" s="287">
        <f t="shared" si="307"/>
        <v>40.131817449638071</v>
      </c>
    </row>
    <row r="1947" spans="1:18" x14ac:dyDescent="0.25">
      <c r="A1947" s="273">
        <v>1930</v>
      </c>
      <c r="B1947" s="323">
        <f t="shared" si="309"/>
        <v>2019.7558146072583</v>
      </c>
      <c r="D1947" s="287">
        <f t="shared" si="300"/>
        <v>1893.5016479405917</v>
      </c>
      <c r="F1947" s="273">
        <f t="shared" si="301"/>
        <v>5</v>
      </c>
      <c r="H1947" s="273">
        <f t="shared" si="302"/>
        <v>1800</v>
      </c>
      <c r="J1947" s="287">
        <f t="shared" si="303"/>
        <v>39.558535042664033</v>
      </c>
      <c r="L1947" s="287">
        <f t="shared" si="304"/>
        <v>39.755814607258344</v>
      </c>
      <c r="M1947" s="344">
        <f t="shared" si="305"/>
        <v>-86.498352059408262</v>
      </c>
      <c r="N1947" s="344">
        <f t="shared" si="308"/>
        <v>39.558535042664033</v>
      </c>
      <c r="Q1947" s="323">
        <f t="shared" si="306"/>
        <v>1893.5016479405917</v>
      </c>
      <c r="R1947" s="287">
        <f t="shared" si="307"/>
        <v>39.558535042664033</v>
      </c>
    </row>
    <row r="1948" spans="1:18" x14ac:dyDescent="0.25">
      <c r="A1948" s="273">
        <v>1931</v>
      </c>
      <c r="B1948" s="323">
        <f t="shared" si="309"/>
        <v>2020.7558146072583</v>
      </c>
      <c r="D1948" s="287">
        <f t="shared" si="300"/>
        <v>1894.4362312739249</v>
      </c>
      <c r="F1948" s="273">
        <f t="shared" si="301"/>
        <v>5</v>
      </c>
      <c r="H1948" s="273">
        <f t="shared" si="302"/>
        <v>1800</v>
      </c>
      <c r="J1948" s="287">
        <f t="shared" si="303"/>
        <v>38.973202722703874</v>
      </c>
      <c r="L1948" s="287">
        <f t="shared" si="304"/>
        <v>40.755814607258344</v>
      </c>
      <c r="M1948" s="344">
        <f t="shared" si="305"/>
        <v>-85.563768726075068</v>
      </c>
      <c r="N1948" s="344">
        <f t="shared" si="308"/>
        <v>38.973202722703874</v>
      </c>
      <c r="Q1948" s="323">
        <f t="shared" si="306"/>
        <v>1894.4362312739249</v>
      </c>
      <c r="R1948" s="287">
        <f t="shared" si="307"/>
        <v>38.973202722703874</v>
      </c>
    </row>
    <row r="1949" spans="1:18" x14ac:dyDescent="0.25">
      <c r="A1949" s="273">
        <v>1932</v>
      </c>
      <c r="B1949" s="323">
        <f t="shared" si="309"/>
        <v>2021.7558146072583</v>
      </c>
      <c r="D1949" s="287">
        <f t="shared" si="300"/>
        <v>1895.3708146072584</v>
      </c>
      <c r="F1949" s="273">
        <f t="shared" si="301"/>
        <v>5</v>
      </c>
      <c r="H1949" s="273">
        <f t="shared" si="302"/>
        <v>1800</v>
      </c>
      <c r="J1949" s="287">
        <f t="shared" si="303"/>
        <v>38.375998787652726</v>
      </c>
      <c r="L1949" s="287">
        <f t="shared" si="304"/>
        <v>41.755814607258344</v>
      </c>
      <c r="M1949" s="344">
        <f t="shared" si="305"/>
        <v>-84.629185392741647</v>
      </c>
      <c r="N1949" s="344">
        <f t="shared" si="308"/>
        <v>38.375998787652726</v>
      </c>
      <c r="Q1949" s="323">
        <f t="shared" si="306"/>
        <v>1895.3708146072584</v>
      </c>
      <c r="R1949" s="287">
        <f t="shared" si="307"/>
        <v>38.375998787652726</v>
      </c>
    </row>
    <row r="1950" spans="1:18" x14ac:dyDescent="0.25">
      <c r="A1950" s="273">
        <v>1933</v>
      </c>
      <c r="B1950" s="323">
        <f t="shared" si="309"/>
        <v>2022.7558146072583</v>
      </c>
      <c r="D1950" s="287">
        <f t="shared" si="300"/>
        <v>1896.3053979405918</v>
      </c>
      <c r="F1950" s="273">
        <f t="shared" si="301"/>
        <v>5</v>
      </c>
      <c r="H1950" s="273">
        <f t="shared" si="302"/>
        <v>1800</v>
      </c>
      <c r="J1950" s="287">
        <f t="shared" si="303"/>
        <v>37.767105151613961</v>
      </c>
      <c r="L1950" s="287">
        <f t="shared" si="304"/>
        <v>42.755814607258344</v>
      </c>
      <c r="M1950" s="344">
        <f t="shared" si="305"/>
        <v>-83.694602059408226</v>
      </c>
      <c r="N1950" s="344">
        <f t="shared" si="308"/>
        <v>37.767105151613961</v>
      </c>
      <c r="Q1950" s="323">
        <f t="shared" si="306"/>
        <v>1896.3053979405918</v>
      </c>
      <c r="R1950" s="287">
        <f t="shared" si="307"/>
        <v>37.767105151613961</v>
      </c>
    </row>
    <row r="1951" spans="1:18" x14ac:dyDescent="0.25">
      <c r="A1951" s="273">
        <v>1934</v>
      </c>
      <c r="B1951" s="323">
        <f t="shared" si="309"/>
        <v>2023.7558146072583</v>
      </c>
      <c r="D1951" s="287">
        <f t="shared" si="300"/>
        <v>1897.239981273925</v>
      </c>
      <c r="F1951" s="273">
        <f t="shared" si="301"/>
        <v>5</v>
      </c>
      <c r="H1951" s="273">
        <f t="shared" si="302"/>
        <v>1800</v>
      </c>
      <c r="J1951" s="287">
        <f t="shared" si="303"/>
        <v>37.146707289487857</v>
      </c>
      <c r="L1951" s="287">
        <f t="shared" si="304"/>
        <v>43.755814607258344</v>
      </c>
      <c r="M1951" s="344">
        <f t="shared" si="305"/>
        <v>-82.760018726075032</v>
      </c>
      <c r="N1951" s="344">
        <f t="shared" si="308"/>
        <v>37.146707289487857</v>
      </c>
      <c r="Q1951" s="323">
        <f t="shared" si="306"/>
        <v>1897.239981273925</v>
      </c>
      <c r="R1951" s="287">
        <f t="shared" si="307"/>
        <v>37.146707289487857</v>
      </c>
    </row>
    <row r="1952" spans="1:18" x14ac:dyDescent="0.25">
      <c r="A1952" s="273">
        <v>1935</v>
      </c>
      <c r="B1952" s="323">
        <f t="shared" si="309"/>
        <v>2024.7558146072583</v>
      </c>
      <c r="D1952" s="287">
        <f t="shared" si="300"/>
        <v>1898.1745646072584</v>
      </c>
      <c r="F1952" s="273">
        <f t="shared" si="301"/>
        <v>5</v>
      </c>
      <c r="H1952" s="273">
        <f t="shared" si="302"/>
        <v>1800</v>
      </c>
      <c r="J1952" s="287">
        <f t="shared" si="303"/>
        <v>36.514994180473394</v>
      </c>
      <c r="L1952" s="287">
        <f t="shared" si="304"/>
        <v>44.755814607258344</v>
      </c>
      <c r="M1952" s="344">
        <f t="shared" si="305"/>
        <v>-81.82543539274161</v>
      </c>
      <c r="N1952" s="344">
        <f t="shared" si="308"/>
        <v>36.514994180473394</v>
      </c>
      <c r="Q1952" s="323">
        <f t="shared" si="306"/>
        <v>1898.1745646072584</v>
      </c>
      <c r="R1952" s="287">
        <f t="shared" si="307"/>
        <v>36.514994180473394</v>
      </c>
    </row>
    <row r="1953" spans="1:18" x14ac:dyDescent="0.25">
      <c r="A1953" s="273">
        <v>1936</v>
      </c>
      <c r="B1953" s="323">
        <f t="shared" si="309"/>
        <v>2025.7558146072583</v>
      </c>
      <c r="D1953" s="287">
        <f t="shared" si="300"/>
        <v>1899.1091479405916</v>
      </c>
      <c r="F1953" s="273">
        <f t="shared" si="301"/>
        <v>5</v>
      </c>
      <c r="H1953" s="273">
        <f t="shared" si="302"/>
        <v>1800</v>
      </c>
      <c r="J1953" s="287">
        <f t="shared" si="303"/>
        <v>35.872158250502615</v>
      </c>
      <c r="L1953" s="287">
        <f t="shared" si="304"/>
        <v>45.755814607258344</v>
      </c>
      <c r="M1953" s="344">
        <f t="shared" si="305"/>
        <v>-80.890852059408417</v>
      </c>
      <c r="N1953" s="344">
        <f t="shared" si="308"/>
        <v>35.872158250502615</v>
      </c>
      <c r="Q1953" s="323">
        <f t="shared" si="306"/>
        <v>1899.1091479405916</v>
      </c>
      <c r="R1953" s="287">
        <f t="shared" si="307"/>
        <v>35.872158250502615</v>
      </c>
    </row>
    <row r="1954" spans="1:18" x14ac:dyDescent="0.25">
      <c r="A1954" s="273">
        <v>1937</v>
      </c>
      <c r="B1954" s="323">
        <f t="shared" si="309"/>
        <v>2026.7558146072583</v>
      </c>
      <c r="D1954" s="287">
        <f t="shared" si="300"/>
        <v>1900.043731273925</v>
      </c>
      <c r="F1954" s="273">
        <f t="shared" si="301"/>
        <v>5</v>
      </c>
      <c r="H1954" s="273">
        <f t="shared" si="302"/>
        <v>1800</v>
      </c>
      <c r="J1954" s="287">
        <f t="shared" si="303"/>
        <v>35.218395313627319</v>
      </c>
      <c r="L1954" s="287">
        <f t="shared" si="304"/>
        <v>46.755814607258344</v>
      </c>
      <c r="M1954" s="344">
        <f t="shared" si="305"/>
        <v>-79.956268726074995</v>
      </c>
      <c r="N1954" s="344">
        <f t="shared" si="308"/>
        <v>35.218395313627319</v>
      </c>
      <c r="Q1954" s="323">
        <f t="shared" si="306"/>
        <v>1900.043731273925</v>
      </c>
      <c r="R1954" s="287">
        <f t="shared" si="307"/>
        <v>35.218395313627319</v>
      </c>
    </row>
    <row r="1955" spans="1:18" x14ac:dyDescent="0.25">
      <c r="A1955" s="273">
        <v>1938</v>
      </c>
      <c r="B1955" s="323">
        <f t="shared" si="309"/>
        <v>2027.7558146072583</v>
      </c>
      <c r="D1955" s="287">
        <f t="shared" si="300"/>
        <v>1900.9783146072584</v>
      </c>
      <c r="F1955" s="273">
        <f t="shared" si="301"/>
        <v>5</v>
      </c>
      <c r="H1955" s="273">
        <f t="shared" si="302"/>
        <v>1800</v>
      </c>
      <c r="J1955" s="287">
        <f t="shared" si="303"/>
        <v>34.553904512371517</v>
      </c>
      <c r="L1955" s="287">
        <f t="shared" si="304"/>
        <v>47.755814607258344</v>
      </c>
      <c r="M1955" s="344">
        <f t="shared" si="305"/>
        <v>-79.021685392741574</v>
      </c>
      <c r="N1955" s="344">
        <f t="shared" si="308"/>
        <v>34.553904512371517</v>
      </c>
      <c r="Q1955" s="323">
        <f t="shared" si="306"/>
        <v>1900.9783146072584</v>
      </c>
      <c r="R1955" s="287">
        <f t="shared" si="307"/>
        <v>34.553904512371517</v>
      </c>
    </row>
    <row r="1956" spans="1:18" x14ac:dyDescent="0.25">
      <c r="A1956" s="273">
        <v>1939</v>
      </c>
      <c r="B1956" s="323">
        <f t="shared" si="309"/>
        <v>2028.7558146072583</v>
      </c>
      <c r="D1956" s="287">
        <f t="shared" si="300"/>
        <v>1901.9128979405916</v>
      </c>
      <c r="F1956" s="273">
        <f t="shared" si="301"/>
        <v>5</v>
      </c>
      <c r="H1956" s="273">
        <f t="shared" si="302"/>
        <v>1800</v>
      </c>
      <c r="J1956" s="287">
        <f t="shared" si="303"/>
        <v>33.878888257069775</v>
      </c>
      <c r="L1956" s="287">
        <f t="shared" si="304"/>
        <v>48.755814607258344</v>
      </c>
      <c r="M1956" s="344">
        <f t="shared" si="305"/>
        <v>-78.08710205940838</v>
      </c>
      <c r="N1956" s="344">
        <f t="shared" si="308"/>
        <v>33.878888257069775</v>
      </c>
      <c r="Q1956" s="323">
        <f t="shared" si="306"/>
        <v>1901.9128979405916</v>
      </c>
      <c r="R1956" s="287">
        <f t="shared" si="307"/>
        <v>33.878888257069775</v>
      </c>
    </row>
    <row r="1957" spans="1:18" x14ac:dyDescent="0.25">
      <c r="A1957" s="273">
        <v>1940</v>
      </c>
      <c r="B1957" s="323">
        <f t="shared" si="309"/>
        <v>2029.7558146072583</v>
      </c>
      <c r="D1957" s="287">
        <f t="shared" si="300"/>
        <v>1902.847481273925</v>
      </c>
      <c r="F1957" s="273">
        <f t="shared" si="301"/>
        <v>5</v>
      </c>
      <c r="H1957" s="273">
        <f t="shared" si="302"/>
        <v>1800</v>
      </c>
      <c r="J1957" s="287">
        <f t="shared" si="303"/>
        <v>33.193552164213052</v>
      </c>
      <c r="L1957" s="287">
        <f t="shared" si="304"/>
        <v>49.755814607258344</v>
      </c>
      <c r="M1957" s="344">
        <f t="shared" si="305"/>
        <v>-77.152518726074959</v>
      </c>
      <c r="N1957" s="344">
        <f t="shared" si="308"/>
        <v>33.193552164213052</v>
      </c>
      <c r="Q1957" s="323">
        <f t="shared" si="306"/>
        <v>1902.847481273925</v>
      </c>
      <c r="R1957" s="287">
        <f t="shared" si="307"/>
        <v>33.193552164213052</v>
      </c>
    </row>
    <row r="1958" spans="1:18" x14ac:dyDescent="0.25">
      <c r="A1958" s="273">
        <v>1941</v>
      </c>
      <c r="B1958" s="323">
        <f t="shared" si="309"/>
        <v>2030.7558146072583</v>
      </c>
      <c r="D1958" s="287">
        <f t="shared" si="300"/>
        <v>1903.7820646072582</v>
      </c>
      <c r="F1958" s="273">
        <f t="shared" si="301"/>
        <v>5</v>
      </c>
      <c r="H1958" s="273">
        <f t="shared" si="302"/>
        <v>1800</v>
      </c>
      <c r="J1958" s="287">
        <f t="shared" si="303"/>
        <v>32.498104993813669</v>
      </c>
      <c r="L1958" s="287">
        <f t="shared" si="304"/>
        <v>50.755814607258344</v>
      </c>
      <c r="M1958" s="344">
        <f t="shared" si="305"/>
        <v>-76.217935392741765</v>
      </c>
      <c r="N1958" s="344">
        <f t="shared" si="308"/>
        <v>32.498104993813669</v>
      </c>
      <c r="Q1958" s="323">
        <f t="shared" si="306"/>
        <v>1903.7820646072582</v>
      </c>
      <c r="R1958" s="287">
        <f t="shared" si="307"/>
        <v>32.498104993813669</v>
      </c>
    </row>
    <row r="1959" spans="1:18" x14ac:dyDescent="0.25">
      <c r="A1959" s="273">
        <v>1942</v>
      </c>
      <c r="B1959" s="323">
        <f t="shared" si="309"/>
        <v>2031.7558146072583</v>
      </c>
      <c r="D1959" s="287">
        <f t="shared" si="300"/>
        <v>1904.7166479405917</v>
      </c>
      <c r="F1959" s="273">
        <f t="shared" si="301"/>
        <v>5</v>
      </c>
      <c r="H1959" s="273">
        <f t="shared" si="302"/>
        <v>1800</v>
      </c>
      <c r="J1959" s="287">
        <f t="shared" si="303"/>
        <v>31.792758585816959</v>
      </c>
      <c r="L1959" s="287">
        <f t="shared" si="304"/>
        <v>51.755814607258344</v>
      </c>
      <c r="M1959" s="344">
        <f t="shared" si="305"/>
        <v>-75.283352059408344</v>
      </c>
      <c r="N1959" s="344">
        <f t="shared" si="308"/>
        <v>31.792758585816959</v>
      </c>
      <c r="Q1959" s="323">
        <f t="shared" si="306"/>
        <v>1904.7166479405917</v>
      </c>
      <c r="R1959" s="287">
        <f t="shared" si="307"/>
        <v>31.792758585816959</v>
      </c>
    </row>
    <row r="1960" spans="1:18" x14ac:dyDescent="0.25">
      <c r="A1960" s="273">
        <v>1943</v>
      </c>
      <c r="B1960" s="323">
        <f t="shared" si="309"/>
        <v>2032.7558146072583</v>
      </c>
      <c r="D1960" s="287">
        <f t="shared" si="300"/>
        <v>1905.6512312739251</v>
      </c>
      <c r="F1960" s="273">
        <f t="shared" si="301"/>
        <v>5</v>
      </c>
      <c r="H1960" s="273">
        <f t="shared" si="302"/>
        <v>1800</v>
      </c>
      <c r="J1960" s="287">
        <f t="shared" si="303"/>
        <v>31.077727795571928</v>
      </c>
      <c r="L1960" s="287">
        <f t="shared" si="304"/>
        <v>52.755814607258344</v>
      </c>
      <c r="M1960" s="344">
        <f t="shared" si="305"/>
        <v>-74.348768726074923</v>
      </c>
      <c r="N1960" s="344">
        <f t="shared" si="308"/>
        <v>31.077727795571928</v>
      </c>
      <c r="Q1960" s="323">
        <f t="shared" si="306"/>
        <v>1905.6512312739251</v>
      </c>
      <c r="R1960" s="287">
        <f t="shared" si="307"/>
        <v>31.077727795571928</v>
      </c>
    </row>
    <row r="1961" spans="1:18" x14ac:dyDescent="0.25">
      <c r="A1961" s="273">
        <v>1944</v>
      </c>
      <c r="B1961" s="323">
        <f t="shared" si="309"/>
        <v>2033.7558146072583</v>
      </c>
      <c r="D1961" s="287">
        <f t="shared" si="300"/>
        <v>1906.5858146072583</v>
      </c>
      <c r="F1961" s="273">
        <f t="shared" si="301"/>
        <v>5</v>
      </c>
      <c r="H1961" s="273">
        <f t="shared" si="302"/>
        <v>1800</v>
      </c>
      <c r="J1961" s="287">
        <f t="shared" si="303"/>
        <v>30.35323042838337</v>
      </c>
      <c r="L1961" s="287">
        <f t="shared" si="304"/>
        <v>53.755814607258344</v>
      </c>
      <c r="M1961" s="344">
        <f t="shared" si="305"/>
        <v>-73.414185392741729</v>
      </c>
      <c r="N1961" s="344">
        <f t="shared" si="308"/>
        <v>30.35323042838337</v>
      </c>
      <c r="Q1961" s="323">
        <f t="shared" si="306"/>
        <v>1906.5858146072583</v>
      </c>
      <c r="R1961" s="287">
        <f t="shared" si="307"/>
        <v>30.35323042838337</v>
      </c>
    </row>
    <row r="1962" spans="1:18" x14ac:dyDescent="0.25">
      <c r="A1962" s="273">
        <v>1945</v>
      </c>
      <c r="B1962" s="323">
        <f t="shared" si="309"/>
        <v>2034.7558146072583</v>
      </c>
      <c r="D1962" s="287">
        <f t="shared" si="300"/>
        <v>1907.5203979405917</v>
      </c>
      <c r="F1962" s="273">
        <f t="shared" si="301"/>
        <v>5</v>
      </c>
      <c r="H1962" s="273">
        <f t="shared" si="302"/>
        <v>1800</v>
      </c>
      <c r="J1962" s="287">
        <f t="shared" si="303"/>
        <v>29.619487173167972</v>
      </c>
      <c r="L1962" s="287">
        <f t="shared" si="304"/>
        <v>54.755814607258344</v>
      </c>
      <c r="M1962" s="344">
        <f t="shared" si="305"/>
        <v>-72.479602059408307</v>
      </c>
      <c r="N1962" s="344">
        <f t="shared" si="308"/>
        <v>29.619487173167972</v>
      </c>
      <c r="Q1962" s="323">
        <f t="shared" si="306"/>
        <v>1907.5203979405917</v>
      </c>
      <c r="R1962" s="287">
        <f t="shared" si="307"/>
        <v>29.619487173167972</v>
      </c>
    </row>
    <row r="1963" spans="1:18" x14ac:dyDescent="0.25">
      <c r="A1963" s="273">
        <v>1946</v>
      </c>
      <c r="B1963" s="323">
        <f t="shared" si="309"/>
        <v>2035.7558146072583</v>
      </c>
      <c r="D1963" s="287">
        <f t="shared" si="300"/>
        <v>1908.4549812739251</v>
      </c>
      <c r="F1963" s="273">
        <f t="shared" si="301"/>
        <v>5</v>
      </c>
      <c r="H1963" s="273">
        <f t="shared" si="302"/>
        <v>1800</v>
      </c>
      <c r="J1963" s="287">
        <f t="shared" si="303"/>
        <v>28.876721535229514</v>
      </c>
      <c r="L1963" s="287">
        <f t="shared" si="304"/>
        <v>55.755814607258344</v>
      </c>
      <c r="M1963" s="344">
        <f t="shared" si="305"/>
        <v>-71.545018726074886</v>
      </c>
      <c r="N1963" s="344">
        <f t="shared" si="308"/>
        <v>28.876721535229514</v>
      </c>
      <c r="Q1963" s="323">
        <f t="shared" si="306"/>
        <v>1908.4549812739251</v>
      </c>
      <c r="R1963" s="287">
        <f t="shared" si="307"/>
        <v>28.876721535229514</v>
      </c>
    </row>
    <row r="1964" spans="1:18" x14ac:dyDescent="0.25">
      <c r="A1964" s="273">
        <v>1947</v>
      </c>
      <c r="B1964" s="323">
        <f t="shared" si="309"/>
        <v>2036.7558146072583</v>
      </c>
      <c r="D1964" s="287">
        <f t="shared" si="300"/>
        <v>1909.3895646072583</v>
      </c>
      <c r="F1964" s="273">
        <f t="shared" si="301"/>
        <v>5</v>
      </c>
      <c r="H1964" s="273">
        <f t="shared" si="302"/>
        <v>1800</v>
      </c>
      <c r="J1964" s="287">
        <f t="shared" si="303"/>
        <v>28.125159768176044</v>
      </c>
      <c r="L1964" s="287">
        <f t="shared" si="304"/>
        <v>56.755814607258344</v>
      </c>
      <c r="M1964" s="344">
        <f t="shared" si="305"/>
        <v>-70.610435392741692</v>
      </c>
      <c r="N1964" s="344">
        <f t="shared" si="308"/>
        <v>28.125159768176044</v>
      </c>
      <c r="Q1964" s="323">
        <f t="shared" si="306"/>
        <v>1909.3895646072583</v>
      </c>
      <c r="R1964" s="287">
        <f t="shared" si="307"/>
        <v>28.125159768176044</v>
      </c>
    </row>
    <row r="1965" spans="1:18" x14ac:dyDescent="0.25">
      <c r="A1965" s="273">
        <v>1948</v>
      </c>
      <c r="B1965" s="323">
        <f t="shared" si="309"/>
        <v>2037.7558146072583</v>
      </c>
      <c r="D1965" s="287">
        <f t="shared" si="300"/>
        <v>1910.3241479405917</v>
      </c>
      <c r="F1965" s="273">
        <f t="shared" si="301"/>
        <v>5</v>
      </c>
      <c r="H1965" s="273">
        <f t="shared" si="302"/>
        <v>1800</v>
      </c>
      <c r="J1965" s="287">
        <f t="shared" si="303"/>
        <v>27.365030805002643</v>
      </c>
      <c r="L1965" s="287">
        <f t="shared" si="304"/>
        <v>57.755814607258344</v>
      </c>
      <c r="M1965" s="344">
        <f t="shared" si="305"/>
        <v>-69.675852059408271</v>
      </c>
      <c r="N1965" s="344">
        <f t="shared" si="308"/>
        <v>27.365030805002643</v>
      </c>
      <c r="Q1965" s="323">
        <f t="shared" si="306"/>
        <v>1910.3241479405917</v>
      </c>
      <c r="R1965" s="287">
        <f t="shared" si="307"/>
        <v>27.365030805002643</v>
      </c>
    </row>
    <row r="1966" spans="1:18" x14ac:dyDescent="0.25">
      <c r="A1966" s="273">
        <v>1949</v>
      </c>
      <c r="B1966" s="323">
        <f t="shared" si="309"/>
        <v>2038.7558146072583</v>
      </c>
      <c r="D1966" s="287">
        <f t="shared" si="300"/>
        <v>1911.2587312739249</v>
      </c>
      <c r="F1966" s="273">
        <f t="shared" si="301"/>
        <v>5</v>
      </c>
      <c r="H1966" s="273">
        <f t="shared" si="302"/>
        <v>1800</v>
      </c>
      <c r="J1966" s="287">
        <f t="shared" si="303"/>
        <v>26.596566188355339</v>
      </c>
      <c r="L1966" s="287">
        <f t="shared" si="304"/>
        <v>58.755814607258344</v>
      </c>
      <c r="M1966" s="344">
        <f t="shared" si="305"/>
        <v>-68.741268726075077</v>
      </c>
      <c r="N1966" s="344">
        <f t="shared" si="308"/>
        <v>26.596566188355339</v>
      </c>
      <c r="Q1966" s="323">
        <f t="shared" si="306"/>
        <v>1911.2587312739249</v>
      </c>
      <c r="R1966" s="287">
        <f t="shared" si="307"/>
        <v>26.596566188355339</v>
      </c>
    </row>
    <row r="1967" spans="1:18" x14ac:dyDescent="0.25">
      <c r="A1967" s="273">
        <v>1950</v>
      </c>
      <c r="B1967" s="323">
        <f t="shared" si="309"/>
        <v>2039.7558146072583</v>
      </c>
      <c r="D1967" s="287">
        <f t="shared" si="300"/>
        <v>1912.1933146072583</v>
      </c>
      <c r="F1967" s="273">
        <f t="shared" si="301"/>
        <v>5</v>
      </c>
      <c r="H1967" s="273">
        <f t="shared" si="302"/>
        <v>1800</v>
      </c>
      <c r="J1967" s="287">
        <f t="shared" si="303"/>
        <v>25.820000000000036</v>
      </c>
      <c r="L1967" s="287">
        <f t="shared" si="304"/>
        <v>59.755814607258344</v>
      </c>
      <c r="M1967" s="344">
        <f t="shared" si="305"/>
        <v>-67.806685392741656</v>
      </c>
      <c r="N1967" s="344">
        <f t="shared" si="308"/>
        <v>25.820000000000036</v>
      </c>
      <c r="Q1967" s="323">
        <f t="shared" si="306"/>
        <v>1912.1933146072583</v>
      </c>
      <c r="R1967" s="287">
        <f t="shared" si="307"/>
        <v>25.820000000000036</v>
      </c>
    </row>
    <row r="1968" spans="1:18" x14ac:dyDescent="0.25">
      <c r="A1968" s="273">
        <v>1951</v>
      </c>
      <c r="B1968" s="323">
        <f t="shared" si="309"/>
        <v>2040.7558146072583</v>
      </c>
      <c r="D1968" s="287">
        <f t="shared" si="300"/>
        <v>1913.1278979405918</v>
      </c>
      <c r="F1968" s="273">
        <f t="shared" si="301"/>
        <v>5</v>
      </c>
      <c r="H1968" s="273">
        <f t="shared" si="302"/>
        <v>1800</v>
      </c>
      <c r="J1968" s="287">
        <f t="shared" si="303"/>
        <v>25.035568789520767</v>
      </c>
      <c r="L1968" s="287">
        <f t="shared" si="304"/>
        <v>60.755814607258344</v>
      </c>
      <c r="M1968" s="344">
        <f t="shared" si="305"/>
        <v>-66.872102059408235</v>
      </c>
      <c r="N1968" s="344">
        <f t="shared" si="308"/>
        <v>25.035568789520767</v>
      </c>
      <c r="Q1968" s="323">
        <f t="shared" si="306"/>
        <v>1913.1278979405918</v>
      </c>
      <c r="R1968" s="287">
        <f t="shared" si="307"/>
        <v>25.035568789520767</v>
      </c>
    </row>
    <row r="1969" spans="1:18" x14ac:dyDescent="0.25">
      <c r="A1969" s="273">
        <v>1952</v>
      </c>
      <c r="B1969" s="323">
        <f t="shared" si="309"/>
        <v>2041.7558146072583</v>
      </c>
      <c r="D1969" s="287">
        <f t="shared" si="300"/>
        <v>1914.062481273925</v>
      </c>
      <c r="F1969" s="273">
        <f t="shared" si="301"/>
        <v>5</v>
      </c>
      <c r="H1969" s="273">
        <f t="shared" si="302"/>
        <v>1800</v>
      </c>
      <c r="J1969" s="287">
        <f t="shared" si="303"/>
        <v>24.243511502263534</v>
      </c>
      <c r="L1969" s="287">
        <f t="shared" si="304"/>
        <v>61.755814607258344</v>
      </c>
      <c r="M1969" s="344">
        <f t="shared" si="305"/>
        <v>-65.937518726075041</v>
      </c>
      <c r="N1969" s="344">
        <f t="shared" si="308"/>
        <v>24.243511502263534</v>
      </c>
      <c r="Q1969" s="323">
        <f t="shared" si="306"/>
        <v>1914.062481273925</v>
      </c>
      <c r="R1969" s="287">
        <f t="shared" si="307"/>
        <v>24.243511502263534</v>
      </c>
    </row>
    <row r="1970" spans="1:18" x14ac:dyDescent="0.25">
      <c r="A1970" s="273">
        <v>1953</v>
      </c>
      <c r="B1970" s="323">
        <f t="shared" si="309"/>
        <v>2042.7558146072583</v>
      </c>
      <c r="D1970" s="287">
        <f t="shared" si="300"/>
        <v>1914.9970646072584</v>
      </c>
      <c r="F1970" s="273">
        <f t="shared" si="301"/>
        <v>5</v>
      </c>
      <c r="H1970" s="273">
        <f t="shared" si="302"/>
        <v>1800</v>
      </c>
      <c r="J1970" s="287">
        <f t="shared" si="303"/>
        <v>23.444069406550216</v>
      </c>
      <c r="L1970" s="287">
        <f t="shared" si="304"/>
        <v>62.755814607258344</v>
      </c>
      <c r="M1970" s="344">
        <f t="shared" si="305"/>
        <v>-65.00293539274162</v>
      </c>
      <c r="N1970" s="344">
        <f t="shared" si="308"/>
        <v>23.444069406550216</v>
      </c>
      <c r="Q1970" s="323">
        <f t="shared" si="306"/>
        <v>1914.9970646072584</v>
      </c>
      <c r="R1970" s="287">
        <f t="shared" si="307"/>
        <v>23.444069406550216</v>
      </c>
    </row>
    <row r="1971" spans="1:18" x14ac:dyDescent="0.25">
      <c r="A1971" s="273">
        <v>1954</v>
      </c>
      <c r="B1971" s="323">
        <f t="shared" si="309"/>
        <v>2043.7558146072583</v>
      </c>
      <c r="D1971" s="287">
        <f t="shared" si="300"/>
        <v>1915.9316479405916</v>
      </c>
      <c r="F1971" s="273">
        <f t="shared" si="301"/>
        <v>5</v>
      </c>
      <c r="H1971" s="273">
        <f t="shared" si="302"/>
        <v>1800</v>
      </c>
      <c r="J1971" s="287">
        <f t="shared" si="303"/>
        <v>22.637486020187861</v>
      </c>
      <c r="L1971" s="287">
        <f t="shared" si="304"/>
        <v>63.755814607258344</v>
      </c>
      <c r="M1971" s="344">
        <f t="shared" si="305"/>
        <v>-64.068352059408426</v>
      </c>
      <c r="N1971" s="344">
        <f t="shared" si="308"/>
        <v>22.637486020187861</v>
      </c>
      <c r="Q1971" s="323">
        <f t="shared" si="306"/>
        <v>1915.9316479405916</v>
      </c>
      <c r="R1971" s="287">
        <f t="shared" si="307"/>
        <v>22.637486020187861</v>
      </c>
    </row>
    <row r="1972" spans="1:18" x14ac:dyDescent="0.25">
      <c r="A1972" s="273">
        <v>1955</v>
      </c>
      <c r="B1972" s="323">
        <f t="shared" si="309"/>
        <v>2044.7558146072583</v>
      </c>
      <c r="D1972" s="287">
        <f t="shared" si="300"/>
        <v>1916.866231273925</v>
      </c>
      <c r="F1972" s="273">
        <f t="shared" si="301"/>
        <v>5</v>
      </c>
      <c r="H1972" s="273">
        <f t="shared" si="302"/>
        <v>1800</v>
      </c>
      <c r="J1972" s="287">
        <f t="shared" si="303"/>
        <v>21.824007036289842</v>
      </c>
      <c r="L1972" s="287">
        <f t="shared" si="304"/>
        <v>64.755814607258344</v>
      </c>
      <c r="M1972" s="344">
        <f t="shared" si="305"/>
        <v>-63.133768726075004</v>
      </c>
      <c r="N1972" s="344">
        <f t="shared" si="308"/>
        <v>21.824007036289842</v>
      </c>
      <c r="Q1972" s="323">
        <f t="shared" si="306"/>
        <v>1916.866231273925</v>
      </c>
      <c r="R1972" s="287">
        <f t="shared" si="307"/>
        <v>21.824007036289842</v>
      </c>
    </row>
    <row r="1973" spans="1:18" x14ac:dyDescent="0.25">
      <c r="A1973" s="273">
        <v>1956</v>
      </c>
      <c r="B1973" s="323">
        <f t="shared" si="309"/>
        <v>2045.7558146072583</v>
      </c>
      <c r="D1973" s="287">
        <f t="shared" si="300"/>
        <v>1917.8008146072584</v>
      </c>
      <c r="F1973" s="273">
        <f t="shared" si="301"/>
        <v>5</v>
      </c>
      <c r="H1973" s="273">
        <f t="shared" si="302"/>
        <v>1800</v>
      </c>
      <c r="J1973" s="287">
        <f t="shared" si="303"/>
        <v>21.003880248434328</v>
      </c>
      <c r="L1973" s="287">
        <f t="shared" si="304"/>
        <v>65.755814607258344</v>
      </c>
      <c r="M1973" s="344">
        <f t="shared" si="305"/>
        <v>-62.199185392741583</v>
      </c>
      <c r="N1973" s="344">
        <f t="shared" si="308"/>
        <v>21.003880248434328</v>
      </c>
      <c r="Q1973" s="323">
        <f t="shared" si="306"/>
        <v>1917.8008146072584</v>
      </c>
      <c r="R1973" s="287">
        <f t="shared" si="307"/>
        <v>21.003880248434328</v>
      </c>
    </row>
    <row r="1974" spans="1:18" x14ac:dyDescent="0.25">
      <c r="A1974" s="273">
        <v>1957</v>
      </c>
      <c r="B1974" s="323">
        <f t="shared" si="309"/>
        <v>2046.7558146072583</v>
      </c>
      <c r="D1974" s="287">
        <f t="shared" si="300"/>
        <v>1918.7353979405916</v>
      </c>
      <c r="F1974" s="273">
        <f t="shared" si="301"/>
        <v>5</v>
      </c>
      <c r="H1974" s="273">
        <f t="shared" si="302"/>
        <v>1800</v>
      </c>
      <c r="J1974" s="287">
        <f t="shared" si="303"/>
        <v>20.177355475185987</v>
      </c>
      <c r="L1974" s="287">
        <f t="shared" si="304"/>
        <v>66.755814607258344</v>
      </c>
      <c r="M1974" s="344">
        <f t="shared" si="305"/>
        <v>-61.264602059408389</v>
      </c>
      <c r="N1974" s="344">
        <f t="shared" si="308"/>
        <v>20.177355475185987</v>
      </c>
      <c r="Q1974" s="323">
        <f t="shared" si="306"/>
        <v>1918.7353979405916</v>
      </c>
      <c r="R1974" s="287">
        <f t="shared" si="307"/>
        <v>20.177355475185987</v>
      </c>
    </row>
    <row r="1975" spans="1:18" x14ac:dyDescent="0.25">
      <c r="A1975" s="273">
        <v>1958</v>
      </c>
      <c r="B1975" s="323">
        <f t="shared" si="309"/>
        <v>2047.7558146072583</v>
      </c>
      <c r="D1975" s="287">
        <f t="shared" si="300"/>
        <v>1919.669981273925</v>
      </c>
      <c r="F1975" s="273">
        <f t="shared" si="301"/>
        <v>5</v>
      </c>
      <c r="H1975" s="273">
        <f t="shared" si="302"/>
        <v>1800</v>
      </c>
      <c r="J1975" s="287">
        <f t="shared" si="303"/>
        <v>19.34468448399781</v>
      </c>
      <c r="L1975" s="287">
        <f t="shared" si="304"/>
        <v>67.755814607258344</v>
      </c>
      <c r="M1975" s="344">
        <f t="shared" si="305"/>
        <v>-60.330018726074968</v>
      </c>
      <c r="N1975" s="344">
        <f t="shared" si="308"/>
        <v>19.34468448399781</v>
      </c>
      <c r="Q1975" s="323">
        <f t="shared" si="306"/>
        <v>1919.669981273925</v>
      </c>
      <c r="R1975" s="287">
        <f t="shared" si="307"/>
        <v>19.34468448399781</v>
      </c>
    </row>
    <row r="1976" spans="1:18" x14ac:dyDescent="0.25">
      <c r="A1976" s="273">
        <v>1959</v>
      </c>
      <c r="B1976" s="323">
        <f t="shared" si="309"/>
        <v>2048.7558146072583</v>
      </c>
      <c r="D1976" s="287">
        <f t="shared" si="300"/>
        <v>1920.6045646072585</v>
      </c>
      <c r="F1976" s="273">
        <f t="shared" si="301"/>
        <v>5</v>
      </c>
      <c r="H1976" s="273">
        <f t="shared" si="302"/>
        <v>1800</v>
      </c>
      <c r="J1976" s="287">
        <f t="shared" si="303"/>
        <v>18.5061209145193</v>
      </c>
      <c r="L1976" s="287">
        <f t="shared" si="304"/>
        <v>68.755814607258344</v>
      </c>
      <c r="M1976" s="344">
        <f t="shared" si="305"/>
        <v>-59.395435392741547</v>
      </c>
      <c r="N1976" s="344">
        <f t="shared" si="308"/>
        <v>18.5061209145193</v>
      </c>
      <c r="Q1976" s="323">
        <f t="shared" si="306"/>
        <v>1920.6045646072585</v>
      </c>
      <c r="R1976" s="287">
        <f t="shared" si="307"/>
        <v>18.5061209145193</v>
      </c>
    </row>
    <row r="1977" spans="1:18" x14ac:dyDescent="0.25">
      <c r="A1977" s="273">
        <v>1960</v>
      </c>
      <c r="B1977" s="323">
        <f t="shared" si="309"/>
        <v>2049.7558146072583</v>
      </c>
      <c r="D1977" s="287">
        <f t="shared" si="300"/>
        <v>1921.5391479405916</v>
      </c>
      <c r="F1977" s="273">
        <f t="shared" si="301"/>
        <v>5</v>
      </c>
      <c r="H1977" s="273">
        <f t="shared" si="302"/>
        <v>1800</v>
      </c>
      <c r="J1977" s="287">
        <f t="shared" si="303"/>
        <v>17.661920201337406</v>
      </c>
      <c r="L1977" s="287">
        <f t="shared" si="304"/>
        <v>69.755814607258344</v>
      </c>
      <c r="M1977" s="344">
        <f t="shared" si="305"/>
        <v>-58.460852059408353</v>
      </c>
      <c r="N1977" s="344">
        <f t="shared" si="308"/>
        <v>17.661920201337406</v>
      </c>
      <c r="Q1977" s="323">
        <f t="shared" si="306"/>
        <v>1921.5391479405916</v>
      </c>
      <c r="R1977" s="287">
        <f t="shared" si="307"/>
        <v>17.661920201337406</v>
      </c>
    </row>
    <row r="1978" spans="1:18" x14ac:dyDescent="0.25">
      <c r="A1978" s="273">
        <v>1961</v>
      </c>
      <c r="B1978" s="323">
        <f t="shared" si="309"/>
        <v>2050.7558146072583</v>
      </c>
      <c r="D1978" s="287">
        <f t="shared" si="300"/>
        <v>1922.4737312739251</v>
      </c>
      <c r="F1978" s="273">
        <f t="shared" si="301"/>
        <v>5</v>
      </c>
      <c r="H1978" s="273">
        <f t="shared" si="302"/>
        <v>1800</v>
      </c>
      <c r="J1978" s="287">
        <f t="shared" si="303"/>
        <v>16.81233949616767</v>
      </c>
      <c r="L1978" s="287">
        <f t="shared" si="304"/>
        <v>70.755814607258344</v>
      </c>
      <c r="M1978" s="344">
        <f t="shared" si="305"/>
        <v>-57.526268726074932</v>
      </c>
      <c r="N1978" s="344">
        <f t="shared" si="308"/>
        <v>16.81233949616767</v>
      </c>
      <c r="Q1978" s="323">
        <f t="shared" si="306"/>
        <v>1922.4737312739251</v>
      </c>
      <c r="R1978" s="287">
        <f t="shared" si="307"/>
        <v>16.81233949616767</v>
      </c>
    </row>
    <row r="1979" spans="1:18" x14ac:dyDescent="0.25">
      <c r="A1979" s="273">
        <v>1962</v>
      </c>
      <c r="B1979" s="323">
        <f t="shared" si="309"/>
        <v>2051.7558146072583</v>
      </c>
      <c r="D1979" s="287">
        <f t="shared" si="300"/>
        <v>1923.4083146072583</v>
      </c>
      <c r="F1979" s="273">
        <f t="shared" si="301"/>
        <v>5</v>
      </c>
      <c r="H1979" s="273">
        <f t="shared" si="302"/>
        <v>1800</v>
      </c>
      <c r="J1979" s="287">
        <f t="shared" si="303"/>
        <v>15.957637589522264</v>
      </c>
      <c r="L1979" s="287">
        <f t="shared" si="304"/>
        <v>71.755814607258344</v>
      </c>
      <c r="M1979" s="344">
        <f t="shared" si="305"/>
        <v>-56.591685392741738</v>
      </c>
      <c r="N1979" s="344">
        <f t="shared" si="308"/>
        <v>15.957637589522264</v>
      </c>
      <c r="Q1979" s="323">
        <f t="shared" si="306"/>
        <v>1923.4083146072583</v>
      </c>
      <c r="R1979" s="287">
        <f t="shared" si="307"/>
        <v>15.957637589522264</v>
      </c>
    </row>
    <row r="1980" spans="1:18" x14ac:dyDescent="0.25">
      <c r="A1980" s="273">
        <v>1963</v>
      </c>
      <c r="B1980" s="323">
        <f t="shared" si="309"/>
        <v>2052.7558146072583</v>
      </c>
      <c r="D1980" s="287">
        <f t="shared" si="300"/>
        <v>1924.3428979405917</v>
      </c>
      <c r="F1980" s="273">
        <f t="shared" si="301"/>
        <v>5</v>
      </c>
      <c r="H1980" s="273">
        <f t="shared" si="302"/>
        <v>1800</v>
      </c>
      <c r="J1980" s="287">
        <f t="shared" si="303"/>
        <v>15.098074831881981</v>
      </c>
      <c r="L1980" s="287">
        <f t="shared" si="304"/>
        <v>72.755814607258344</v>
      </c>
      <c r="M1980" s="344">
        <f t="shared" si="305"/>
        <v>-55.657102059408317</v>
      </c>
      <c r="N1980" s="344">
        <f t="shared" si="308"/>
        <v>15.098074831881981</v>
      </c>
      <c r="Q1980" s="323">
        <f t="shared" si="306"/>
        <v>1924.3428979405917</v>
      </c>
      <c r="R1980" s="287">
        <f t="shared" si="307"/>
        <v>15.098074831881981</v>
      </c>
    </row>
    <row r="1981" spans="1:18" x14ac:dyDescent="0.25">
      <c r="A1981" s="273">
        <v>1964</v>
      </c>
      <c r="B1981" s="323">
        <f t="shared" si="309"/>
        <v>2053.7558146072583</v>
      </c>
      <c r="D1981" s="287">
        <f t="shared" si="300"/>
        <v>1925.2774812739249</v>
      </c>
      <c r="F1981" s="273">
        <f t="shared" si="301"/>
        <v>5</v>
      </c>
      <c r="H1981" s="273">
        <f t="shared" si="302"/>
        <v>1800</v>
      </c>
      <c r="J1981" s="287">
        <f t="shared" si="303"/>
        <v>14.233913054389923</v>
      </c>
      <c r="L1981" s="287">
        <f t="shared" si="304"/>
        <v>73.755814607258344</v>
      </c>
      <c r="M1981" s="344">
        <f t="shared" si="305"/>
        <v>-54.722518726075123</v>
      </c>
      <c r="N1981" s="344">
        <f t="shared" si="308"/>
        <v>14.233913054389923</v>
      </c>
      <c r="Q1981" s="323">
        <f t="shared" si="306"/>
        <v>1925.2774812739249</v>
      </c>
      <c r="R1981" s="287">
        <f t="shared" si="307"/>
        <v>14.233913054389923</v>
      </c>
    </row>
    <row r="1982" spans="1:18" x14ac:dyDescent="0.25">
      <c r="A1982" s="273">
        <v>1965</v>
      </c>
      <c r="B1982" s="323">
        <f t="shared" si="309"/>
        <v>2054.7558146072583</v>
      </c>
      <c r="D1982" s="287">
        <f t="shared" si="300"/>
        <v>1926.2120646072583</v>
      </c>
      <c r="F1982" s="273">
        <f t="shared" si="301"/>
        <v>5</v>
      </c>
      <c r="H1982" s="273">
        <f t="shared" si="302"/>
        <v>1800</v>
      </c>
      <c r="J1982" s="287">
        <f t="shared" si="303"/>
        <v>13.365415489094136</v>
      </c>
      <c r="L1982" s="287">
        <f t="shared" si="304"/>
        <v>74.755814607258344</v>
      </c>
      <c r="M1982" s="344">
        <f t="shared" si="305"/>
        <v>-53.787935392741701</v>
      </c>
      <c r="N1982" s="344">
        <f t="shared" si="308"/>
        <v>13.365415489094136</v>
      </c>
      <c r="Q1982" s="323">
        <f t="shared" si="306"/>
        <v>1926.2120646072583</v>
      </c>
      <c r="R1982" s="287">
        <f t="shared" si="307"/>
        <v>13.365415489094136</v>
      </c>
    </row>
    <row r="1983" spans="1:18" x14ac:dyDescent="0.25">
      <c r="A1983" s="273">
        <v>1966</v>
      </c>
      <c r="B1983" s="323">
        <f t="shared" si="309"/>
        <v>2055.7558146072583</v>
      </c>
      <c r="D1983" s="287">
        <f t="shared" si="300"/>
        <v>1927.1466479405917</v>
      </c>
      <c r="F1983" s="273">
        <f t="shared" si="301"/>
        <v>5</v>
      </c>
      <c r="H1983" s="273">
        <f t="shared" si="302"/>
        <v>1800</v>
      </c>
      <c r="J1983" s="287">
        <f t="shared" si="303"/>
        <v>12.492846688767036</v>
      </c>
      <c r="L1983" s="287">
        <f t="shared" si="304"/>
        <v>75.755814607258344</v>
      </c>
      <c r="M1983" s="344">
        <f t="shared" si="305"/>
        <v>-52.85335205940828</v>
      </c>
      <c r="N1983" s="344">
        <f t="shared" si="308"/>
        <v>12.492846688767036</v>
      </c>
      <c r="Q1983" s="323">
        <f t="shared" si="306"/>
        <v>1927.1466479405917</v>
      </c>
      <c r="R1983" s="287">
        <f t="shared" si="307"/>
        <v>12.492846688767036</v>
      </c>
    </row>
    <row r="1984" spans="1:18" x14ac:dyDescent="0.25">
      <c r="A1984" s="273">
        <v>1967</v>
      </c>
      <c r="B1984" s="323">
        <f t="shared" si="309"/>
        <v>2056.7558146072583</v>
      </c>
      <c r="D1984" s="287">
        <f t="shared" si="300"/>
        <v>1928.0812312739249</v>
      </c>
      <c r="F1984" s="273">
        <f t="shared" si="301"/>
        <v>5</v>
      </c>
      <c r="H1984" s="273">
        <f t="shared" si="302"/>
        <v>1800</v>
      </c>
      <c r="J1984" s="287">
        <f t="shared" si="303"/>
        <v>11.61647244631726</v>
      </c>
      <c r="L1984" s="287">
        <f t="shared" si="304"/>
        <v>76.755814607258344</v>
      </c>
      <c r="M1984" s="344">
        <f t="shared" si="305"/>
        <v>-51.918768726075086</v>
      </c>
      <c r="N1984" s="344">
        <f t="shared" si="308"/>
        <v>11.61647244631726</v>
      </c>
      <c r="Q1984" s="323">
        <f t="shared" si="306"/>
        <v>1928.0812312739249</v>
      </c>
      <c r="R1984" s="287">
        <f t="shared" si="307"/>
        <v>11.61647244631726</v>
      </c>
    </row>
    <row r="1985" spans="1:18" x14ac:dyDescent="0.25">
      <c r="A1985" s="273">
        <v>1968</v>
      </c>
      <c r="B1985" s="323">
        <f t="shared" si="309"/>
        <v>2057.7558146072583</v>
      </c>
      <c r="D1985" s="287">
        <f t="shared" si="300"/>
        <v>1929.0158146072583</v>
      </c>
      <c r="F1985" s="273">
        <f t="shared" si="301"/>
        <v>5</v>
      </c>
      <c r="H1985" s="273">
        <f t="shared" si="302"/>
        <v>1800</v>
      </c>
      <c r="J1985" s="287">
        <f t="shared" si="303"/>
        <v>10.736559713829042</v>
      </c>
      <c r="L1985" s="287">
        <f t="shared" si="304"/>
        <v>77.755814607258344</v>
      </c>
      <c r="M1985" s="344">
        <f t="shared" si="305"/>
        <v>-50.984185392741665</v>
      </c>
      <c r="N1985" s="344">
        <f t="shared" si="308"/>
        <v>10.736559713829042</v>
      </c>
      <c r="Q1985" s="323">
        <f t="shared" si="306"/>
        <v>1929.0158146072583</v>
      </c>
      <c r="R1985" s="287">
        <f t="shared" si="307"/>
        <v>10.736559713829042</v>
      </c>
    </row>
    <row r="1986" spans="1:18" x14ac:dyDescent="0.25">
      <c r="A1986" s="273">
        <v>1969</v>
      </c>
      <c r="B1986" s="323">
        <f t="shared" si="309"/>
        <v>2058.7558146072583</v>
      </c>
      <c r="D1986" s="287">
        <f t="shared" si="300"/>
        <v>1929.9503979405918</v>
      </c>
      <c r="F1986" s="273">
        <f t="shared" si="301"/>
        <v>5</v>
      </c>
      <c r="H1986" s="273">
        <f t="shared" si="302"/>
        <v>1800</v>
      </c>
      <c r="J1986" s="287">
        <f t="shared" si="303"/>
        <v>9.8533765212449573</v>
      </c>
      <c r="L1986" s="287">
        <f t="shared" si="304"/>
        <v>78.755814607258344</v>
      </c>
      <c r="M1986" s="344">
        <f t="shared" si="305"/>
        <v>-50.049602059408244</v>
      </c>
      <c r="N1986" s="344">
        <f t="shared" si="308"/>
        <v>9.8533765212449573</v>
      </c>
      <c r="Q1986" s="323">
        <f t="shared" si="306"/>
        <v>1929.9503979405918</v>
      </c>
      <c r="R1986" s="287">
        <f t="shared" si="307"/>
        <v>9.8533765212449573</v>
      </c>
    </row>
    <row r="1987" spans="1:18" x14ac:dyDescent="0.25">
      <c r="A1987" s="273">
        <v>1970</v>
      </c>
      <c r="B1987" s="323">
        <f t="shared" si="309"/>
        <v>2059.7558146072583</v>
      </c>
      <c r="D1987" s="287">
        <f t="shared" si="300"/>
        <v>1930.884981273925</v>
      </c>
      <c r="F1987" s="273">
        <f t="shared" si="301"/>
        <v>5</v>
      </c>
      <c r="H1987" s="273">
        <f t="shared" si="302"/>
        <v>1800</v>
      </c>
      <c r="J1987" s="287">
        <f t="shared" si="303"/>
        <v>8.9671918947203419</v>
      </c>
      <c r="L1987" s="287">
        <f t="shared" si="304"/>
        <v>79.755814607258344</v>
      </c>
      <c r="M1987" s="344">
        <f t="shared" si="305"/>
        <v>-49.11501872607505</v>
      </c>
      <c r="N1987" s="344">
        <f t="shared" si="308"/>
        <v>8.9671918947203419</v>
      </c>
      <c r="Q1987" s="323">
        <f t="shared" si="306"/>
        <v>1930.884981273925</v>
      </c>
      <c r="R1987" s="287">
        <f t="shared" si="307"/>
        <v>8.9671918947203419</v>
      </c>
    </row>
    <row r="1988" spans="1:18" x14ac:dyDescent="0.25">
      <c r="A1988" s="273">
        <v>1971</v>
      </c>
      <c r="B1988" s="323">
        <f t="shared" si="309"/>
        <v>2060.7558146072583</v>
      </c>
      <c r="D1988" s="287">
        <f t="shared" si="300"/>
        <v>1931.8195646072584</v>
      </c>
      <c r="F1988" s="273">
        <f t="shared" si="301"/>
        <v>5</v>
      </c>
      <c r="H1988" s="273">
        <f t="shared" si="302"/>
        <v>1800</v>
      </c>
      <c r="J1988" s="287">
        <f t="shared" si="303"/>
        <v>8.0782757746774543</v>
      </c>
      <c r="L1988" s="287">
        <f t="shared" si="304"/>
        <v>80.755814607258344</v>
      </c>
      <c r="M1988" s="344">
        <f t="shared" si="305"/>
        <v>-48.180435392741629</v>
      </c>
      <c r="N1988" s="344">
        <f t="shared" si="308"/>
        <v>8.0782757746774543</v>
      </c>
      <c r="Q1988" s="323">
        <f t="shared" si="306"/>
        <v>1931.8195646072584</v>
      </c>
      <c r="R1988" s="287">
        <f t="shared" si="307"/>
        <v>8.0782757746774543</v>
      </c>
    </row>
    <row r="1989" spans="1:18" x14ac:dyDescent="0.25">
      <c r="A1989" s="273">
        <v>1972</v>
      </c>
      <c r="B1989" s="323">
        <f t="shared" si="309"/>
        <v>2061.7558146072583</v>
      </c>
      <c r="D1989" s="287">
        <f t="shared" si="300"/>
        <v>1932.7541479405918</v>
      </c>
      <c r="F1989" s="273">
        <f t="shared" si="301"/>
        <v>5</v>
      </c>
      <c r="H1989" s="273">
        <f t="shared" si="302"/>
        <v>1800</v>
      </c>
      <c r="J1989" s="287">
        <f t="shared" si="303"/>
        <v>7.1868989335779503</v>
      </c>
      <c r="L1989" s="287">
        <f t="shared" si="304"/>
        <v>81.755814607258344</v>
      </c>
      <c r="M1989" s="344">
        <f t="shared" si="305"/>
        <v>-47.245852059408207</v>
      </c>
      <c r="N1989" s="344">
        <f t="shared" si="308"/>
        <v>7.1868989335779503</v>
      </c>
      <c r="Q1989" s="323">
        <f t="shared" si="306"/>
        <v>1932.7541479405918</v>
      </c>
      <c r="R1989" s="287">
        <f t="shared" si="307"/>
        <v>7.1868989335779503</v>
      </c>
    </row>
    <row r="1990" spans="1:18" x14ac:dyDescent="0.25">
      <c r="A1990" s="273">
        <v>1973</v>
      </c>
      <c r="B1990" s="323">
        <f t="shared" si="309"/>
        <v>2062.7558146072583</v>
      </c>
      <c r="D1990" s="287">
        <f t="shared" si="300"/>
        <v>1933.688731273925</v>
      </c>
      <c r="F1990" s="273">
        <f t="shared" si="301"/>
        <v>5</v>
      </c>
      <c r="H1990" s="273">
        <f t="shared" si="302"/>
        <v>1800</v>
      </c>
      <c r="J1990" s="287">
        <f t="shared" si="303"/>
        <v>6.2933328934418595</v>
      </c>
      <c r="L1990" s="287">
        <f t="shared" si="304"/>
        <v>82.755814607258344</v>
      </c>
      <c r="M1990" s="344">
        <f t="shared" si="305"/>
        <v>-46.311268726075014</v>
      </c>
      <c r="N1990" s="344">
        <f t="shared" si="308"/>
        <v>6.2933328934418595</v>
      </c>
      <c r="Q1990" s="323">
        <f t="shared" si="306"/>
        <v>1933.688731273925</v>
      </c>
      <c r="R1990" s="287">
        <f t="shared" si="307"/>
        <v>6.2933328934418595</v>
      </c>
    </row>
    <row r="1991" spans="1:18" x14ac:dyDescent="0.25">
      <c r="A1991" s="273">
        <v>1974</v>
      </c>
      <c r="B1991" s="323">
        <f t="shared" si="309"/>
        <v>2063.7558146072583</v>
      </c>
      <c r="D1991" s="287">
        <f t="shared" si="300"/>
        <v>1934.6233146072584</v>
      </c>
      <c r="F1991" s="273">
        <f t="shared" si="301"/>
        <v>5</v>
      </c>
      <c r="H1991" s="273">
        <f t="shared" si="302"/>
        <v>1800</v>
      </c>
      <c r="J1991" s="287">
        <f t="shared" si="303"/>
        <v>5.3978498431415423</v>
      </c>
      <c r="L1991" s="287">
        <f t="shared" si="304"/>
        <v>83.755814607258344</v>
      </c>
      <c r="M1991" s="344">
        <f t="shared" si="305"/>
        <v>-45.376685392741592</v>
      </c>
      <c r="N1991" s="344">
        <f t="shared" si="308"/>
        <v>5.3978498431415423</v>
      </c>
      <c r="Q1991" s="323">
        <f t="shared" si="306"/>
        <v>1934.6233146072584</v>
      </c>
      <c r="R1991" s="287">
        <f t="shared" si="307"/>
        <v>5.3978498431415423</v>
      </c>
    </row>
    <row r="1992" spans="1:18" x14ac:dyDescent="0.25">
      <c r="A1992" s="273">
        <v>1975</v>
      </c>
      <c r="B1992" s="323">
        <f t="shared" si="309"/>
        <v>2064.7558146072583</v>
      </c>
      <c r="D1992" s="287">
        <f t="shared" si="300"/>
        <v>1935.5578979405916</v>
      </c>
      <c r="F1992" s="273">
        <f t="shared" si="301"/>
        <v>5</v>
      </c>
      <c r="H1992" s="273">
        <f t="shared" si="302"/>
        <v>1800</v>
      </c>
      <c r="J1992" s="287">
        <f t="shared" si="303"/>
        <v>4.5007225554892232</v>
      </c>
      <c r="L1992" s="287">
        <f t="shared" si="304"/>
        <v>84.755814607258344</v>
      </c>
      <c r="M1992" s="344">
        <f t="shared" si="305"/>
        <v>-44.442102059408398</v>
      </c>
      <c r="N1992" s="344">
        <f t="shared" si="308"/>
        <v>4.5007225554892232</v>
      </c>
      <c r="Q1992" s="323">
        <f t="shared" si="306"/>
        <v>1935.5578979405916</v>
      </c>
      <c r="R1992" s="287">
        <f t="shared" si="307"/>
        <v>4.5007225554892232</v>
      </c>
    </row>
    <row r="1993" spans="1:18" x14ac:dyDescent="0.25">
      <c r="A1993" s="273">
        <v>1976</v>
      </c>
      <c r="B1993" s="323">
        <f t="shared" si="309"/>
        <v>2065.7558146072583</v>
      </c>
      <c r="D1993" s="287">
        <f t="shared" si="300"/>
        <v>1936.492481273925</v>
      </c>
      <c r="F1993" s="273">
        <f t="shared" si="301"/>
        <v>5</v>
      </c>
      <c r="H1993" s="273">
        <f t="shared" si="302"/>
        <v>1800</v>
      </c>
      <c r="J1993" s="287">
        <f t="shared" si="303"/>
        <v>3.6022243041466595</v>
      </c>
      <c r="L1993" s="287">
        <f t="shared" si="304"/>
        <v>85.755814607258344</v>
      </c>
      <c r="M1993" s="344">
        <f t="shared" si="305"/>
        <v>-43.507518726074977</v>
      </c>
      <c r="N1993" s="344">
        <f t="shared" si="308"/>
        <v>3.6022243041466595</v>
      </c>
      <c r="Q1993" s="323">
        <f t="shared" si="306"/>
        <v>1936.492481273925</v>
      </c>
      <c r="R1993" s="287">
        <f t="shared" si="307"/>
        <v>3.6022243041466595</v>
      </c>
    </row>
    <row r="1994" spans="1:18" x14ac:dyDescent="0.25">
      <c r="A1994" s="273">
        <v>1977</v>
      </c>
      <c r="B1994" s="323">
        <f t="shared" si="309"/>
        <v>2066.7558146072583</v>
      </c>
      <c r="D1994" s="287">
        <f t="shared" si="300"/>
        <v>1937.4270646072584</v>
      </c>
      <c r="F1994" s="273">
        <f t="shared" si="301"/>
        <v>5</v>
      </c>
      <c r="H1994" s="273">
        <f t="shared" si="302"/>
        <v>1800</v>
      </c>
      <c r="J1994" s="287">
        <f t="shared" si="303"/>
        <v>2.7026287803855209</v>
      </c>
      <c r="L1994" s="287">
        <f t="shared" si="304"/>
        <v>86.755814607258344</v>
      </c>
      <c r="M1994" s="344">
        <f t="shared" si="305"/>
        <v>-42.572935392741556</v>
      </c>
      <c r="N1994" s="344">
        <f t="shared" si="308"/>
        <v>2.7026287803855209</v>
      </c>
      <c r="Q1994" s="323">
        <f t="shared" si="306"/>
        <v>1937.4270646072584</v>
      </c>
      <c r="R1994" s="287">
        <f t="shared" si="307"/>
        <v>2.7026287803855209</v>
      </c>
    </row>
    <row r="1995" spans="1:18" x14ac:dyDescent="0.25">
      <c r="A1995" s="273">
        <v>1978</v>
      </c>
      <c r="B1995" s="323">
        <f t="shared" si="309"/>
        <v>2067.7558146072583</v>
      </c>
      <c r="D1995" s="287">
        <f t="shared" si="300"/>
        <v>1938.3616479405916</v>
      </c>
      <c r="F1995" s="273">
        <f t="shared" si="301"/>
        <v>5</v>
      </c>
      <c r="H1995" s="273">
        <f t="shared" si="302"/>
        <v>1800</v>
      </c>
      <c r="J1995" s="287">
        <f t="shared" si="303"/>
        <v>1.8022100097172908</v>
      </c>
      <c r="L1995" s="287">
        <f t="shared" si="304"/>
        <v>87.755814607258344</v>
      </c>
      <c r="M1995" s="344">
        <f t="shared" si="305"/>
        <v>-41.638352059408362</v>
      </c>
      <c r="N1995" s="344">
        <f t="shared" si="308"/>
        <v>1.8022100097172908</v>
      </c>
      <c r="Q1995" s="323">
        <f t="shared" si="306"/>
        <v>1938.3616479405916</v>
      </c>
      <c r="R1995" s="287">
        <f t="shared" si="307"/>
        <v>1.8022100097172908</v>
      </c>
    </row>
    <row r="1996" spans="1:18" x14ac:dyDescent="0.25">
      <c r="A1996" s="273">
        <v>1979</v>
      </c>
      <c r="B1996" s="323">
        <f t="shared" si="309"/>
        <v>2068.7558146072583</v>
      </c>
      <c r="D1996" s="287">
        <f t="shared" si="300"/>
        <v>1939.2962312739251</v>
      </c>
      <c r="F1996" s="273">
        <f t="shared" si="301"/>
        <v>5</v>
      </c>
      <c r="H1996" s="273">
        <f t="shared" si="302"/>
        <v>1800</v>
      </c>
      <c r="J1996" s="287">
        <f t="shared" si="303"/>
        <v>0.90124226842133415</v>
      </c>
      <c r="L1996" s="287">
        <f t="shared" si="304"/>
        <v>88.755814607258344</v>
      </c>
      <c r="M1996" s="344">
        <f t="shared" si="305"/>
        <v>-40.703768726074941</v>
      </c>
      <c r="N1996" s="344">
        <f t="shared" si="308"/>
        <v>0.90124226842133415</v>
      </c>
      <c r="Q1996" s="323">
        <f t="shared" si="306"/>
        <v>1939.2962312739251</v>
      </c>
      <c r="R1996" s="287">
        <f t="shared" si="307"/>
        <v>0.90124226842133415</v>
      </c>
    </row>
    <row r="1997" spans="1:18" x14ac:dyDescent="0.25">
      <c r="A1997" s="273">
        <v>1980</v>
      </c>
      <c r="B1997" s="323">
        <f t="shared" si="309"/>
        <v>2069.7558146072583</v>
      </c>
      <c r="D1997" s="287">
        <f t="shared" si="300"/>
        <v>1940.2308146072583</v>
      </c>
      <c r="F1997" s="273">
        <f t="shared" si="301"/>
        <v>5</v>
      </c>
      <c r="H1997" s="273">
        <f t="shared" si="302"/>
        <v>1800</v>
      </c>
      <c r="J1997" s="287">
        <f t="shared" si="303"/>
        <v>-1.1386880154062862E-13</v>
      </c>
      <c r="L1997" s="287">
        <f t="shared" si="304"/>
        <v>89.755814607258344</v>
      </c>
      <c r="M1997" s="344">
        <f t="shared" si="305"/>
        <v>-39.769185392741747</v>
      </c>
      <c r="N1997" s="344">
        <f t="shared" si="308"/>
        <v>-1.1386880154062862E-13</v>
      </c>
      <c r="Q1997" s="323">
        <f t="shared" si="306"/>
        <v>1940.2308146072583</v>
      </c>
      <c r="R1997" s="287">
        <f t="shared" si="307"/>
        <v>-1.1386880154062862E-13</v>
      </c>
    </row>
    <row r="1998" spans="1:18" x14ac:dyDescent="0.25">
      <c r="A1998" s="273">
        <v>1981</v>
      </c>
      <c r="B1998" s="323">
        <f t="shared" si="309"/>
        <v>2070.7558146072583</v>
      </c>
      <c r="D1998" s="287">
        <f t="shared" si="300"/>
        <v>1941.1653979405917</v>
      </c>
      <c r="F1998" s="273">
        <f t="shared" si="301"/>
        <v>5</v>
      </c>
      <c r="H1998" s="273">
        <f t="shared" si="302"/>
        <v>1800</v>
      </c>
      <c r="J1998" s="287">
        <f t="shared" si="303"/>
        <v>-0.90124226842119493</v>
      </c>
      <c r="L1998" s="287">
        <f t="shared" si="304"/>
        <v>90.755814607258344</v>
      </c>
      <c r="M1998" s="344">
        <f t="shared" si="305"/>
        <v>-38.834602059408326</v>
      </c>
      <c r="N1998" s="344">
        <f t="shared" si="308"/>
        <v>-0.90124226842119493</v>
      </c>
      <c r="Q1998" s="323">
        <f t="shared" si="306"/>
        <v>1941.1653979405917</v>
      </c>
      <c r="R1998" s="287">
        <f t="shared" si="307"/>
        <v>-0.90124226842119493</v>
      </c>
    </row>
    <row r="1999" spans="1:18" x14ac:dyDescent="0.25">
      <c r="A1999" s="273">
        <v>1982</v>
      </c>
      <c r="B1999" s="323">
        <f t="shared" si="309"/>
        <v>2071.7558146072583</v>
      </c>
      <c r="D1999" s="287">
        <f t="shared" si="300"/>
        <v>1942.0999812739251</v>
      </c>
      <c r="F1999" s="273">
        <f t="shared" si="301"/>
        <v>5</v>
      </c>
      <c r="H1999" s="273">
        <f t="shared" si="302"/>
        <v>1800</v>
      </c>
      <c r="J1999" s="287">
        <f t="shared" si="303"/>
        <v>-1.8022100097171518</v>
      </c>
      <c r="L1999" s="287">
        <f t="shared" si="304"/>
        <v>91.755814607258344</v>
      </c>
      <c r="M1999" s="344">
        <f t="shared" si="305"/>
        <v>-37.900018726074904</v>
      </c>
      <c r="N1999" s="344">
        <f t="shared" si="308"/>
        <v>-1.8022100097171518</v>
      </c>
      <c r="Q1999" s="323">
        <f t="shared" si="306"/>
        <v>1942.0999812739251</v>
      </c>
      <c r="R1999" s="287">
        <f t="shared" si="307"/>
        <v>-1.8022100097171518</v>
      </c>
    </row>
    <row r="2000" spans="1:18" x14ac:dyDescent="0.25">
      <c r="A2000" s="273">
        <v>1983</v>
      </c>
      <c r="B2000" s="323">
        <f t="shared" si="309"/>
        <v>2072.7558146072583</v>
      </c>
      <c r="D2000" s="287">
        <f t="shared" si="300"/>
        <v>1943.0345646072583</v>
      </c>
      <c r="F2000" s="273">
        <f t="shared" si="301"/>
        <v>5</v>
      </c>
      <c r="H2000" s="273">
        <f t="shared" si="302"/>
        <v>1800</v>
      </c>
      <c r="J2000" s="287">
        <f t="shared" si="303"/>
        <v>-2.7026287803857483</v>
      </c>
      <c r="L2000" s="287">
        <f t="shared" si="304"/>
        <v>92.755814607258344</v>
      </c>
      <c r="M2000" s="344">
        <f t="shared" si="305"/>
        <v>-36.965435392741711</v>
      </c>
      <c r="N2000" s="344">
        <f t="shared" si="308"/>
        <v>-2.7026287803857483</v>
      </c>
      <c r="Q2000" s="323">
        <f t="shared" si="306"/>
        <v>1943.0345646072583</v>
      </c>
      <c r="R2000" s="287">
        <f t="shared" si="307"/>
        <v>-2.7026287803857483</v>
      </c>
    </row>
    <row r="2001" spans="1:18" x14ac:dyDescent="0.25">
      <c r="A2001" s="273">
        <v>1984</v>
      </c>
      <c r="B2001" s="323">
        <f t="shared" si="309"/>
        <v>2073.7558146072583</v>
      </c>
      <c r="D2001" s="287">
        <f t="shared" ref="D2001:D2064" si="310">B2001-A2001/360*$E$11</f>
        <v>1943.9691479405917</v>
      </c>
      <c r="F2001" s="273">
        <f t="shared" ref="F2001:F2064" si="311">INT(B2001/360)</f>
        <v>5</v>
      </c>
      <c r="H2001" s="273">
        <f t="shared" ref="H2001:H2064" si="312">F2001*360</f>
        <v>1800</v>
      </c>
      <c r="J2001" s="287">
        <f t="shared" ref="J2001:J2064" si="313">SIN(RADIANS(A2001))*$E$7</f>
        <v>-3.6022243041465205</v>
      </c>
      <c r="L2001" s="287">
        <f t="shared" ref="L2001:L2064" si="314">B2001-H2001-180</f>
        <v>93.755814607258344</v>
      </c>
      <c r="M2001" s="344">
        <f t="shared" ref="M2001:M2064" si="315">D2001-INT(D2001/360)*360-180</f>
        <v>-36.030852059408289</v>
      </c>
      <c r="N2001" s="344">
        <f t="shared" si="308"/>
        <v>-3.6022243041465205</v>
      </c>
      <c r="Q2001" s="323">
        <f t="shared" ref="Q2001:Q2064" si="316">D2001</f>
        <v>1943.9691479405917</v>
      </c>
      <c r="R2001" s="287">
        <f t="shared" ref="R2001:R2064" si="317">N2001</f>
        <v>-3.6022243041465205</v>
      </c>
    </row>
    <row r="2002" spans="1:18" x14ac:dyDescent="0.25">
      <c r="A2002" s="273">
        <v>1985</v>
      </c>
      <c r="B2002" s="323">
        <f t="shared" si="309"/>
        <v>2074.7558146072583</v>
      </c>
      <c r="D2002" s="287">
        <f t="shared" si="310"/>
        <v>1944.9037312739249</v>
      </c>
      <c r="F2002" s="273">
        <f t="shared" si="311"/>
        <v>5</v>
      </c>
      <c r="H2002" s="273">
        <f t="shared" si="312"/>
        <v>1800</v>
      </c>
      <c r="J2002" s="287">
        <f t="shared" si="313"/>
        <v>-4.5007225554890846</v>
      </c>
      <c r="L2002" s="287">
        <f t="shared" si="314"/>
        <v>94.755814607258344</v>
      </c>
      <c r="M2002" s="344">
        <f t="shared" si="315"/>
        <v>-35.096268726075095</v>
      </c>
      <c r="N2002" s="344">
        <f t="shared" ref="N2002:N2065" si="318">J2002</f>
        <v>-4.5007225554890846</v>
      </c>
      <c r="Q2002" s="323">
        <f t="shared" si="316"/>
        <v>1944.9037312739249</v>
      </c>
      <c r="R2002" s="287">
        <f t="shared" si="317"/>
        <v>-4.5007225554890846</v>
      </c>
    </row>
    <row r="2003" spans="1:18" x14ac:dyDescent="0.25">
      <c r="A2003" s="273">
        <v>1986</v>
      </c>
      <c r="B2003" s="323">
        <f t="shared" ref="B2003:B2066" si="319">$B$17+A2003</f>
        <v>2075.7558146072583</v>
      </c>
      <c r="D2003" s="287">
        <f t="shared" si="310"/>
        <v>1945.8383146072583</v>
      </c>
      <c r="F2003" s="273">
        <f t="shared" si="311"/>
        <v>5</v>
      </c>
      <c r="H2003" s="273">
        <f t="shared" si="312"/>
        <v>1800</v>
      </c>
      <c r="J2003" s="287">
        <f t="shared" si="313"/>
        <v>-5.3978498431417687</v>
      </c>
      <c r="L2003" s="287">
        <f t="shared" si="314"/>
        <v>95.755814607258344</v>
      </c>
      <c r="M2003" s="344">
        <f t="shared" si="315"/>
        <v>-34.161685392741674</v>
      </c>
      <c r="N2003" s="344">
        <f t="shared" si="318"/>
        <v>-5.3978498431417687</v>
      </c>
      <c r="Q2003" s="323">
        <f t="shared" si="316"/>
        <v>1945.8383146072583</v>
      </c>
      <c r="R2003" s="287">
        <f t="shared" si="317"/>
        <v>-5.3978498431417687</v>
      </c>
    </row>
    <row r="2004" spans="1:18" x14ac:dyDescent="0.25">
      <c r="A2004" s="273">
        <v>1987</v>
      </c>
      <c r="B2004" s="323">
        <f t="shared" si="319"/>
        <v>2076.7558146072583</v>
      </c>
      <c r="D2004" s="287">
        <f t="shared" si="310"/>
        <v>1946.7728979405917</v>
      </c>
      <c r="F2004" s="273">
        <f t="shared" si="311"/>
        <v>5</v>
      </c>
      <c r="H2004" s="273">
        <f t="shared" si="312"/>
        <v>1800</v>
      </c>
      <c r="J2004" s="287">
        <f t="shared" si="313"/>
        <v>-6.293332893441721</v>
      </c>
      <c r="L2004" s="287">
        <f t="shared" si="314"/>
        <v>96.755814607258344</v>
      </c>
      <c r="M2004" s="344">
        <f t="shared" si="315"/>
        <v>-33.227102059408253</v>
      </c>
      <c r="N2004" s="344">
        <f t="shared" si="318"/>
        <v>-6.293332893441721</v>
      </c>
      <c r="Q2004" s="323">
        <f t="shared" si="316"/>
        <v>1946.7728979405917</v>
      </c>
      <c r="R2004" s="287">
        <f t="shared" si="317"/>
        <v>-6.293332893441721</v>
      </c>
    </row>
    <row r="2005" spans="1:18" x14ac:dyDescent="0.25">
      <c r="A2005" s="273">
        <v>1988</v>
      </c>
      <c r="B2005" s="323">
        <f t="shared" si="319"/>
        <v>2077.7558146072583</v>
      </c>
      <c r="D2005" s="287">
        <f t="shared" si="310"/>
        <v>1947.7074812739249</v>
      </c>
      <c r="F2005" s="273">
        <f t="shared" si="311"/>
        <v>5</v>
      </c>
      <c r="H2005" s="273">
        <f t="shared" si="312"/>
        <v>1800</v>
      </c>
      <c r="J2005" s="287">
        <f t="shared" si="313"/>
        <v>-7.1868989335778108</v>
      </c>
      <c r="L2005" s="287">
        <f t="shared" si="314"/>
        <v>97.755814607258344</v>
      </c>
      <c r="M2005" s="344">
        <f t="shared" si="315"/>
        <v>-32.292518726075059</v>
      </c>
      <c r="N2005" s="344">
        <f t="shared" si="318"/>
        <v>-7.1868989335778108</v>
      </c>
      <c r="Q2005" s="323">
        <f t="shared" si="316"/>
        <v>1947.7074812739249</v>
      </c>
      <c r="R2005" s="287">
        <f t="shared" si="317"/>
        <v>-7.1868989335778108</v>
      </c>
    </row>
    <row r="2006" spans="1:18" x14ac:dyDescent="0.25">
      <c r="A2006" s="273">
        <v>1989</v>
      </c>
      <c r="B2006" s="323">
        <f t="shared" si="319"/>
        <v>2078.7558146072583</v>
      </c>
      <c r="D2006" s="287">
        <f t="shared" si="310"/>
        <v>1948.6420646072584</v>
      </c>
      <c r="F2006" s="273">
        <f t="shared" si="311"/>
        <v>5</v>
      </c>
      <c r="H2006" s="273">
        <f t="shared" si="312"/>
        <v>1800</v>
      </c>
      <c r="J2006" s="287">
        <f t="shared" si="313"/>
        <v>-8.0782757746773175</v>
      </c>
      <c r="L2006" s="287">
        <f t="shared" si="314"/>
        <v>98.755814607258344</v>
      </c>
      <c r="M2006" s="344">
        <f t="shared" si="315"/>
        <v>-31.357935392741638</v>
      </c>
      <c r="N2006" s="344">
        <f t="shared" si="318"/>
        <v>-8.0782757746773175</v>
      </c>
      <c r="Q2006" s="323">
        <f t="shared" si="316"/>
        <v>1948.6420646072584</v>
      </c>
      <c r="R2006" s="287">
        <f t="shared" si="317"/>
        <v>-8.0782757746773175</v>
      </c>
    </row>
    <row r="2007" spans="1:18" x14ac:dyDescent="0.25">
      <c r="A2007" s="273">
        <v>1990</v>
      </c>
      <c r="B2007" s="323">
        <f t="shared" si="319"/>
        <v>2079.7558146072583</v>
      </c>
      <c r="D2007" s="287">
        <f t="shared" si="310"/>
        <v>1949.5766479405916</v>
      </c>
      <c r="F2007" s="273">
        <f t="shared" si="311"/>
        <v>5</v>
      </c>
      <c r="H2007" s="273">
        <f t="shared" si="312"/>
        <v>1800</v>
      </c>
      <c r="J2007" s="287">
        <f t="shared" si="313"/>
        <v>-8.9671918947202052</v>
      </c>
      <c r="L2007" s="287">
        <f t="shared" si="314"/>
        <v>99.755814607258344</v>
      </c>
      <c r="M2007" s="344">
        <f t="shared" si="315"/>
        <v>-30.423352059408444</v>
      </c>
      <c r="N2007" s="344">
        <f t="shared" si="318"/>
        <v>-8.9671918947202052</v>
      </c>
      <c r="Q2007" s="323">
        <f t="shared" si="316"/>
        <v>1949.5766479405916</v>
      </c>
      <c r="R2007" s="287">
        <f t="shared" si="317"/>
        <v>-8.9671918947202052</v>
      </c>
    </row>
    <row r="2008" spans="1:18" x14ac:dyDescent="0.25">
      <c r="A2008" s="273">
        <v>1991</v>
      </c>
      <c r="B2008" s="323">
        <f t="shared" si="319"/>
        <v>2080.7558146072583</v>
      </c>
      <c r="D2008" s="287">
        <f t="shared" si="310"/>
        <v>1950.511231273925</v>
      </c>
      <c r="F2008" s="273">
        <f t="shared" si="311"/>
        <v>5</v>
      </c>
      <c r="H2008" s="273">
        <f t="shared" si="312"/>
        <v>1800</v>
      </c>
      <c r="J2008" s="287">
        <f t="shared" si="313"/>
        <v>-9.8533765212448206</v>
      </c>
      <c r="L2008" s="287">
        <f t="shared" si="314"/>
        <v>100.75581460725834</v>
      </c>
      <c r="M2008" s="344">
        <f t="shared" si="315"/>
        <v>-29.488768726075023</v>
      </c>
      <c r="N2008" s="344">
        <f t="shared" si="318"/>
        <v>-9.8533765212448206</v>
      </c>
      <c r="Q2008" s="323">
        <f t="shared" si="316"/>
        <v>1950.511231273925</v>
      </c>
      <c r="R2008" s="287">
        <f t="shared" si="317"/>
        <v>-9.8533765212448206</v>
      </c>
    </row>
    <row r="2009" spans="1:18" x14ac:dyDescent="0.25">
      <c r="A2009" s="273">
        <v>1992</v>
      </c>
      <c r="B2009" s="323">
        <f t="shared" si="319"/>
        <v>2081.7558146072583</v>
      </c>
      <c r="D2009" s="287">
        <f t="shared" si="310"/>
        <v>1951.4458146072584</v>
      </c>
      <c r="F2009" s="273">
        <f t="shared" si="311"/>
        <v>5</v>
      </c>
      <c r="H2009" s="273">
        <f t="shared" si="312"/>
        <v>1800</v>
      </c>
      <c r="J2009" s="287">
        <f t="shared" si="313"/>
        <v>-10.736559713828905</v>
      </c>
      <c r="L2009" s="287">
        <f t="shared" si="314"/>
        <v>101.75581460725834</v>
      </c>
      <c r="M2009" s="344">
        <f t="shared" si="315"/>
        <v>-28.554185392741601</v>
      </c>
      <c r="N2009" s="344">
        <f t="shared" si="318"/>
        <v>-10.736559713828905</v>
      </c>
      <c r="Q2009" s="323">
        <f t="shared" si="316"/>
        <v>1951.4458146072584</v>
      </c>
      <c r="R2009" s="287">
        <f t="shared" si="317"/>
        <v>-10.736559713828905</v>
      </c>
    </row>
    <row r="2010" spans="1:18" x14ac:dyDescent="0.25">
      <c r="A2010" s="273">
        <v>1993</v>
      </c>
      <c r="B2010" s="323">
        <f t="shared" si="319"/>
        <v>2082.7558146072583</v>
      </c>
      <c r="D2010" s="287">
        <f t="shared" si="310"/>
        <v>1952.3803979405916</v>
      </c>
      <c r="F2010" s="273">
        <f t="shared" si="311"/>
        <v>5</v>
      </c>
      <c r="H2010" s="273">
        <f t="shared" si="312"/>
        <v>1800</v>
      </c>
      <c r="J2010" s="287">
        <f t="shared" si="313"/>
        <v>-11.616472446317125</v>
      </c>
      <c r="L2010" s="287">
        <f t="shared" si="314"/>
        <v>102.75581460725834</v>
      </c>
      <c r="M2010" s="344">
        <f t="shared" si="315"/>
        <v>-27.619602059408408</v>
      </c>
      <c r="N2010" s="344">
        <f t="shared" si="318"/>
        <v>-11.616472446317125</v>
      </c>
      <c r="Q2010" s="323">
        <f t="shared" si="316"/>
        <v>1952.3803979405916</v>
      </c>
      <c r="R2010" s="287">
        <f t="shared" si="317"/>
        <v>-11.616472446317125</v>
      </c>
    </row>
    <row r="2011" spans="1:18" x14ac:dyDescent="0.25">
      <c r="A2011" s="273">
        <v>1994</v>
      </c>
      <c r="B2011" s="323">
        <f t="shared" si="319"/>
        <v>2083.7558146072583</v>
      </c>
      <c r="D2011" s="287">
        <f t="shared" si="310"/>
        <v>1953.314981273925</v>
      </c>
      <c r="F2011" s="273">
        <f t="shared" si="311"/>
        <v>5</v>
      </c>
      <c r="H2011" s="273">
        <f t="shared" si="312"/>
        <v>1800</v>
      </c>
      <c r="J2011" s="287">
        <f t="shared" si="313"/>
        <v>-12.492846688766901</v>
      </c>
      <c r="L2011" s="287">
        <f t="shared" si="314"/>
        <v>103.75581460725834</v>
      </c>
      <c r="M2011" s="344">
        <f t="shared" si="315"/>
        <v>-26.685018726074986</v>
      </c>
      <c r="N2011" s="344">
        <f t="shared" si="318"/>
        <v>-12.492846688766901</v>
      </c>
      <c r="Q2011" s="323">
        <f t="shared" si="316"/>
        <v>1953.314981273925</v>
      </c>
      <c r="R2011" s="287">
        <f t="shared" si="317"/>
        <v>-12.492846688766901</v>
      </c>
    </row>
    <row r="2012" spans="1:18" x14ac:dyDescent="0.25">
      <c r="A2012" s="273">
        <v>1995</v>
      </c>
      <c r="B2012" s="323">
        <f t="shared" si="319"/>
        <v>2084.7558146072583</v>
      </c>
      <c r="D2012" s="287">
        <f t="shared" si="310"/>
        <v>1954.2495646072584</v>
      </c>
      <c r="F2012" s="273">
        <f t="shared" si="311"/>
        <v>5</v>
      </c>
      <c r="H2012" s="273">
        <f t="shared" si="312"/>
        <v>1800</v>
      </c>
      <c r="J2012" s="287">
        <f t="shared" si="313"/>
        <v>-13.365415489094001</v>
      </c>
      <c r="L2012" s="287">
        <f t="shared" si="314"/>
        <v>104.75581460725834</v>
      </c>
      <c r="M2012" s="344">
        <f t="shared" si="315"/>
        <v>-25.750435392741565</v>
      </c>
      <c r="N2012" s="344">
        <f t="shared" si="318"/>
        <v>-13.365415489094001</v>
      </c>
      <c r="Q2012" s="323">
        <f t="shared" si="316"/>
        <v>1954.2495646072584</v>
      </c>
      <c r="R2012" s="287">
        <f t="shared" si="317"/>
        <v>-13.365415489094001</v>
      </c>
    </row>
    <row r="2013" spans="1:18" x14ac:dyDescent="0.25">
      <c r="A2013" s="273">
        <v>1996</v>
      </c>
      <c r="B2013" s="323">
        <f t="shared" si="319"/>
        <v>2085.7558146072583</v>
      </c>
      <c r="D2013" s="287">
        <f t="shared" si="310"/>
        <v>1955.1841479405916</v>
      </c>
      <c r="F2013" s="273">
        <f t="shared" si="311"/>
        <v>5</v>
      </c>
      <c r="H2013" s="273">
        <f t="shared" si="312"/>
        <v>1800</v>
      </c>
      <c r="J2013" s="287">
        <f t="shared" si="313"/>
        <v>-14.233913054389792</v>
      </c>
      <c r="L2013" s="287">
        <f t="shared" si="314"/>
        <v>105.75581460725834</v>
      </c>
      <c r="M2013" s="344">
        <f t="shared" si="315"/>
        <v>-24.815852059408371</v>
      </c>
      <c r="N2013" s="344">
        <f t="shared" si="318"/>
        <v>-14.233913054389792</v>
      </c>
      <c r="Q2013" s="323">
        <f t="shared" si="316"/>
        <v>1955.1841479405916</v>
      </c>
      <c r="R2013" s="287">
        <f t="shared" si="317"/>
        <v>-14.233913054389792</v>
      </c>
    </row>
    <row r="2014" spans="1:18" x14ac:dyDescent="0.25">
      <c r="A2014" s="273">
        <v>1997</v>
      </c>
      <c r="B2014" s="323">
        <f t="shared" si="319"/>
        <v>2086.7558146072583</v>
      </c>
      <c r="D2014" s="287">
        <f t="shared" si="310"/>
        <v>1956.1187312739251</v>
      </c>
      <c r="F2014" s="273">
        <f t="shared" si="311"/>
        <v>5</v>
      </c>
      <c r="H2014" s="273">
        <f t="shared" si="312"/>
        <v>1800</v>
      </c>
      <c r="J2014" s="287">
        <f t="shared" si="313"/>
        <v>-15.098074831882199</v>
      </c>
      <c r="L2014" s="287">
        <f t="shared" si="314"/>
        <v>106.75581460725834</v>
      </c>
      <c r="M2014" s="344">
        <f t="shared" si="315"/>
        <v>-23.88126872607495</v>
      </c>
      <c r="N2014" s="344">
        <f t="shared" si="318"/>
        <v>-15.098074831882199</v>
      </c>
      <c r="Q2014" s="323">
        <f t="shared" si="316"/>
        <v>1956.1187312739251</v>
      </c>
      <c r="R2014" s="287">
        <f t="shared" si="317"/>
        <v>-15.098074831882199</v>
      </c>
    </row>
    <row r="2015" spans="1:18" x14ac:dyDescent="0.25">
      <c r="A2015" s="273">
        <v>1998</v>
      </c>
      <c r="B2015" s="323">
        <f t="shared" si="319"/>
        <v>2087.7558146072583</v>
      </c>
      <c r="D2015" s="287">
        <f t="shared" si="310"/>
        <v>1957.0533146072585</v>
      </c>
      <c r="F2015" s="273">
        <f t="shared" si="311"/>
        <v>5</v>
      </c>
      <c r="H2015" s="273">
        <f t="shared" si="312"/>
        <v>1800</v>
      </c>
      <c r="J2015" s="287">
        <f t="shared" si="313"/>
        <v>-15.957637589522133</v>
      </c>
      <c r="L2015" s="287">
        <f t="shared" si="314"/>
        <v>107.75581460725834</v>
      </c>
      <c r="M2015" s="344">
        <f t="shared" si="315"/>
        <v>-22.946685392741529</v>
      </c>
      <c r="N2015" s="344">
        <f t="shared" si="318"/>
        <v>-15.957637589522133</v>
      </c>
      <c r="Q2015" s="323">
        <f t="shared" si="316"/>
        <v>1957.0533146072585</v>
      </c>
      <c r="R2015" s="287">
        <f t="shared" si="317"/>
        <v>-15.957637589522133</v>
      </c>
    </row>
    <row r="2016" spans="1:18" x14ac:dyDescent="0.25">
      <c r="A2016" s="273">
        <v>1999</v>
      </c>
      <c r="B2016" s="323">
        <f t="shared" si="319"/>
        <v>2088.7558146072583</v>
      </c>
      <c r="D2016" s="287">
        <f t="shared" si="310"/>
        <v>1957.9878979405917</v>
      </c>
      <c r="F2016" s="273">
        <f t="shared" si="311"/>
        <v>5</v>
      </c>
      <c r="H2016" s="273">
        <f t="shared" si="312"/>
        <v>1800</v>
      </c>
      <c r="J2016" s="287">
        <f t="shared" si="313"/>
        <v>-16.812339496167539</v>
      </c>
      <c r="L2016" s="287">
        <f t="shared" si="314"/>
        <v>108.75581460725834</v>
      </c>
      <c r="M2016" s="344">
        <f t="shared" si="315"/>
        <v>-22.012102059408335</v>
      </c>
      <c r="N2016" s="344">
        <f t="shared" si="318"/>
        <v>-16.812339496167539</v>
      </c>
      <c r="Q2016" s="323">
        <f t="shared" si="316"/>
        <v>1957.9878979405917</v>
      </c>
      <c r="R2016" s="287">
        <f t="shared" si="317"/>
        <v>-16.812339496167539</v>
      </c>
    </row>
    <row r="2017" spans="1:18" x14ac:dyDescent="0.25">
      <c r="A2017" s="273">
        <v>2000</v>
      </c>
      <c r="B2017" s="323">
        <f t="shared" si="319"/>
        <v>2089.7558146072583</v>
      </c>
      <c r="D2017" s="287">
        <f t="shared" si="310"/>
        <v>1958.9224812739251</v>
      </c>
      <c r="F2017" s="273">
        <f t="shared" si="311"/>
        <v>5</v>
      </c>
      <c r="H2017" s="273">
        <f t="shared" si="312"/>
        <v>1800</v>
      </c>
      <c r="J2017" s="287">
        <f t="shared" si="313"/>
        <v>-17.661920201337622</v>
      </c>
      <c r="L2017" s="287">
        <f t="shared" si="314"/>
        <v>109.75581460725834</v>
      </c>
      <c r="M2017" s="344">
        <f t="shared" si="315"/>
        <v>-21.077518726074914</v>
      </c>
      <c r="N2017" s="344">
        <f t="shared" si="318"/>
        <v>-17.661920201337622</v>
      </c>
      <c r="Q2017" s="323">
        <f t="shared" si="316"/>
        <v>1958.9224812739251</v>
      </c>
      <c r="R2017" s="287">
        <f t="shared" si="317"/>
        <v>-17.661920201337622</v>
      </c>
    </row>
    <row r="2018" spans="1:18" x14ac:dyDescent="0.25">
      <c r="A2018" s="273">
        <v>2001</v>
      </c>
      <c r="B2018" s="323">
        <f t="shared" si="319"/>
        <v>2090.7558146072583</v>
      </c>
      <c r="D2018" s="287">
        <f t="shared" si="310"/>
        <v>1959.8570646072583</v>
      </c>
      <c r="F2018" s="273">
        <f t="shared" si="311"/>
        <v>5</v>
      </c>
      <c r="H2018" s="273">
        <f t="shared" si="312"/>
        <v>1800</v>
      </c>
      <c r="J2018" s="287">
        <f t="shared" si="313"/>
        <v>-18.506120914519169</v>
      </c>
      <c r="L2018" s="287">
        <f t="shared" si="314"/>
        <v>110.75581460725834</v>
      </c>
      <c r="M2018" s="344">
        <f t="shared" si="315"/>
        <v>-20.14293539274172</v>
      </c>
      <c r="N2018" s="344">
        <f t="shared" si="318"/>
        <v>-18.506120914519169</v>
      </c>
      <c r="Q2018" s="323">
        <f t="shared" si="316"/>
        <v>1959.8570646072583</v>
      </c>
      <c r="R2018" s="287">
        <f t="shared" si="317"/>
        <v>-18.506120914519169</v>
      </c>
    </row>
    <row r="2019" spans="1:18" x14ac:dyDescent="0.25">
      <c r="A2019" s="273">
        <v>2002</v>
      </c>
      <c r="B2019" s="323">
        <f t="shared" si="319"/>
        <v>2091.7558146072583</v>
      </c>
      <c r="D2019" s="287">
        <f t="shared" si="310"/>
        <v>1960.7916479405917</v>
      </c>
      <c r="F2019" s="273">
        <f t="shared" si="311"/>
        <v>5</v>
      </c>
      <c r="H2019" s="273">
        <f t="shared" si="312"/>
        <v>1800</v>
      </c>
      <c r="J2019" s="287">
        <f t="shared" si="313"/>
        <v>-19.344684483997678</v>
      </c>
      <c r="L2019" s="287">
        <f t="shared" si="314"/>
        <v>111.75581460725834</v>
      </c>
      <c r="M2019" s="344">
        <f t="shared" si="315"/>
        <v>-19.208352059408298</v>
      </c>
      <c r="N2019" s="344">
        <f t="shared" si="318"/>
        <v>-19.344684483997678</v>
      </c>
      <c r="Q2019" s="323">
        <f t="shared" si="316"/>
        <v>1960.7916479405917</v>
      </c>
      <c r="R2019" s="287">
        <f t="shared" si="317"/>
        <v>-19.344684483997678</v>
      </c>
    </row>
    <row r="2020" spans="1:18" x14ac:dyDescent="0.25">
      <c r="A2020" s="273">
        <v>2003</v>
      </c>
      <c r="B2020" s="323">
        <f t="shared" si="319"/>
        <v>2092.7558146072583</v>
      </c>
      <c r="D2020" s="287">
        <f t="shared" si="310"/>
        <v>1961.7262312739249</v>
      </c>
      <c r="F2020" s="273">
        <f t="shared" si="311"/>
        <v>5</v>
      </c>
      <c r="H2020" s="273">
        <f t="shared" si="312"/>
        <v>1800</v>
      </c>
      <c r="J2020" s="287">
        <f t="shared" si="313"/>
        <v>-20.177355475186197</v>
      </c>
      <c r="L2020" s="287">
        <f t="shared" si="314"/>
        <v>112.75581460725834</v>
      </c>
      <c r="M2020" s="344">
        <f t="shared" si="315"/>
        <v>-18.273768726075104</v>
      </c>
      <c r="N2020" s="344">
        <f t="shared" si="318"/>
        <v>-20.177355475186197</v>
      </c>
      <c r="Q2020" s="323">
        <f t="shared" si="316"/>
        <v>1961.7262312739249</v>
      </c>
      <c r="R2020" s="287">
        <f t="shared" si="317"/>
        <v>-20.177355475186197</v>
      </c>
    </row>
    <row r="2021" spans="1:18" x14ac:dyDescent="0.25">
      <c r="A2021" s="273">
        <v>2004</v>
      </c>
      <c r="B2021" s="323">
        <f t="shared" si="319"/>
        <v>2093.7558146072583</v>
      </c>
      <c r="D2021" s="287">
        <f t="shared" si="310"/>
        <v>1962.6608146072583</v>
      </c>
      <c r="F2021" s="273">
        <f t="shared" si="311"/>
        <v>5</v>
      </c>
      <c r="H2021" s="273">
        <f t="shared" si="312"/>
        <v>1800</v>
      </c>
      <c r="J2021" s="287">
        <f t="shared" si="313"/>
        <v>-21.003880248434204</v>
      </c>
      <c r="L2021" s="287">
        <f t="shared" si="314"/>
        <v>113.75581460725834</v>
      </c>
      <c r="M2021" s="344">
        <f t="shared" si="315"/>
        <v>-17.339185392741683</v>
      </c>
      <c r="N2021" s="344">
        <f t="shared" si="318"/>
        <v>-21.003880248434204</v>
      </c>
      <c r="Q2021" s="323">
        <f t="shared" si="316"/>
        <v>1962.6608146072583</v>
      </c>
      <c r="R2021" s="287">
        <f t="shared" si="317"/>
        <v>-21.003880248434204</v>
      </c>
    </row>
    <row r="2022" spans="1:18" x14ac:dyDescent="0.25">
      <c r="A2022" s="273">
        <v>2005</v>
      </c>
      <c r="B2022" s="323">
        <f t="shared" si="319"/>
        <v>2094.7558146072583</v>
      </c>
      <c r="D2022" s="287">
        <f t="shared" si="310"/>
        <v>1963.5953979405917</v>
      </c>
      <c r="F2022" s="273">
        <f t="shared" si="311"/>
        <v>5</v>
      </c>
      <c r="H2022" s="273">
        <f t="shared" si="312"/>
        <v>1800</v>
      </c>
      <c r="J2022" s="287">
        <f t="shared" si="313"/>
        <v>-21.824007036289718</v>
      </c>
      <c r="L2022" s="287">
        <f t="shared" si="314"/>
        <v>114.75581460725834</v>
      </c>
      <c r="M2022" s="344">
        <f t="shared" si="315"/>
        <v>-16.404602059408262</v>
      </c>
      <c r="N2022" s="344">
        <f t="shared" si="318"/>
        <v>-21.824007036289718</v>
      </c>
      <c r="Q2022" s="323">
        <f t="shared" si="316"/>
        <v>1963.5953979405917</v>
      </c>
      <c r="R2022" s="287">
        <f t="shared" si="317"/>
        <v>-21.824007036289718</v>
      </c>
    </row>
    <row r="2023" spans="1:18" x14ac:dyDescent="0.25">
      <c r="A2023" s="273">
        <v>2006</v>
      </c>
      <c r="B2023" s="323">
        <f t="shared" si="319"/>
        <v>2095.7558146072583</v>
      </c>
      <c r="D2023" s="287">
        <f t="shared" si="310"/>
        <v>1964.5299812739249</v>
      </c>
      <c r="F2023" s="273">
        <f t="shared" si="311"/>
        <v>5</v>
      </c>
      <c r="H2023" s="273">
        <f t="shared" si="312"/>
        <v>1800</v>
      </c>
      <c r="J2023" s="287">
        <f t="shared" si="313"/>
        <v>-22.637486020188071</v>
      </c>
      <c r="L2023" s="287">
        <f t="shared" si="314"/>
        <v>115.75581460725834</v>
      </c>
      <c r="M2023" s="344">
        <f t="shared" si="315"/>
        <v>-15.470018726075068</v>
      </c>
      <c r="N2023" s="344">
        <f t="shared" si="318"/>
        <v>-22.637486020188071</v>
      </c>
      <c r="Q2023" s="323">
        <f t="shared" si="316"/>
        <v>1964.5299812739249</v>
      </c>
      <c r="R2023" s="287">
        <f t="shared" si="317"/>
        <v>-22.637486020188071</v>
      </c>
    </row>
    <row r="2024" spans="1:18" x14ac:dyDescent="0.25">
      <c r="A2024" s="273">
        <v>2007</v>
      </c>
      <c r="B2024" s="323">
        <f t="shared" si="319"/>
        <v>2096.7558146072583</v>
      </c>
      <c r="D2024" s="287">
        <f t="shared" si="310"/>
        <v>1965.4645646072584</v>
      </c>
      <c r="F2024" s="273">
        <f t="shared" si="311"/>
        <v>5</v>
      </c>
      <c r="H2024" s="273">
        <f t="shared" si="312"/>
        <v>1800</v>
      </c>
      <c r="J2024" s="287">
        <f t="shared" si="313"/>
        <v>-23.444069406550096</v>
      </c>
      <c r="L2024" s="287">
        <f t="shared" si="314"/>
        <v>116.75581460725834</v>
      </c>
      <c r="M2024" s="344">
        <f t="shared" si="315"/>
        <v>-14.535435392741647</v>
      </c>
      <c r="N2024" s="344">
        <f t="shared" si="318"/>
        <v>-23.444069406550096</v>
      </c>
      <c r="Q2024" s="323">
        <f t="shared" si="316"/>
        <v>1965.4645646072584</v>
      </c>
      <c r="R2024" s="287">
        <f t="shared" si="317"/>
        <v>-23.444069406550096</v>
      </c>
    </row>
    <row r="2025" spans="1:18" x14ac:dyDescent="0.25">
      <c r="A2025" s="273">
        <v>2008</v>
      </c>
      <c r="B2025" s="323">
        <f t="shared" si="319"/>
        <v>2097.7558146072583</v>
      </c>
      <c r="D2025" s="287">
        <f t="shared" si="310"/>
        <v>1966.3991479405918</v>
      </c>
      <c r="F2025" s="273">
        <f t="shared" si="311"/>
        <v>5</v>
      </c>
      <c r="H2025" s="273">
        <f t="shared" si="312"/>
        <v>1800</v>
      </c>
      <c r="J2025" s="287">
        <f t="shared" si="313"/>
        <v>-24.243511502263409</v>
      </c>
      <c r="L2025" s="287">
        <f t="shared" si="314"/>
        <v>117.75581460725834</v>
      </c>
      <c r="M2025" s="344">
        <f t="shared" si="315"/>
        <v>-13.600852059408226</v>
      </c>
      <c r="N2025" s="344">
        <f t="shared" si="318"/>
        <v>-24.243511502263409</v>
      </c>
      <c r="Q2025" s="323">
        <f t="shared" si="316"/>
        <v>1966.3991479405918</v>
      </c>
      <c r="R2025" s="287">
        <f t="shared" si="317"/>
        <v>-24.243511502263409</v>
      </c>
    </row>
    <row r="2026" spans="1:18" x14ac:dyDescent="0.25">
      <c r="A2026" s="273">
        <v>2009</v>
      </c>
      <c r="B2026" s="323">
        <f t="shared" si="319"/>
        <v>2098.7558146072583</v>
      </c>
      <c r="D2026" s="287">
        <f t="shared" si="310"/>
        <v>1967.333731273925</v>
      </c>
      <c r="F2026" s="273">
        <f t="shared" si="311"/>
        <v>5</v>
      </c>
      <c r="H2026" s="273">
        <f t="shared" si="312"/>
        <v>1800</v>
      </c>
      <c r="J2026" s="287">
        <f t="shared" si="313"/>
        <v>-25.035568789520966</v>
      </c>
      <c r="L2026" s="287">
        <f t="shared" si="314"/>
        <v>118.75581460725834</v>
      </c>
      <c r="M2026" s="344">
        <f t="shared" si="315"/>
        <v>-12.666268726075032</v>
      </c>
      <c r="N2026" s="344">
        <f t="shared" si="318"/>
        <v>-25.035568789520966</v>
      </c>
      <c r="Q2026" s="323">
        <f t="shared" si="316"/>
        <v>1967.333731273925</v>
      </c>
      <c r="R2026" s="287">
        <f t="shared" si="317"/>
        <v>-25.035568789520966</v>
      </c>
    </row>
    <row r="2027" spans="1:18" x14ac:dyDescent="0.25">
      <c r="A2027" s="273">
        <v>2010</v>
      </c>
      <c r="B2027" s="323">
        <f t="shared" si="319"/>
        <v>2099.7558146072583</v>
      </c>
      <c r="D2027" s="287">
        <f t="shared" si="310"/>
        <v>1968.2683146072584</v>
      </c>
      <c r="F2027" s="273">
        <f t="shared" si="311"/>
        <v>5</v>
      </c>
      <c r="H2027" s="273">
        <f t="shared" si="312"/>
        <v>1800</v>
      </c>
      <c r="J2027" s="287">
        <f t="shared" si="313"/>
        <v>-25.819999999999911</v>
      </c>
      <c r="L2027" s="287">
        <f t="shared" si="314"/>
        <v>119.75581460725834</v>
      </c>
      <c r="M2027" s="344">
        <f t="shared" si="315"/>
        <v>-11.73168539274161</v>
      </c>
      <c r="N2027" s="344">
        <f t="shared" si="318"/>
        <v>-25.819999999999911</v>
      </c>
      <c r="Q2027" s="323">
        <f t="shared" si="316"/>
        <v>1968.2683146072584</v>
      </c>
      <c r="R2027" s="287">
        <f t="shared" si="317"/>
        <v>-25.819999999999911</v>
      </c>
    </row>
    <row r="2028" spans="1:18" x14ac:dyDescent="0.25">
      <c r="A2028" s="273">
        <v>2011</v>
      </c>
      <c r="B2028" s="323">
        <f t="shared" si="319"/>
        <v>2100.7558146072583</v>
      </c>
      <c r="D2028" s="287">
        <f t="shared" si="310"/>
        <v>1969.2028979405916</v>
      </c>
      <c r="F2028" s="273">
        <f t="shared" si="311"/>
        <v>5</v>
      </c>
      <c r="H2028" s="273">
        <f t="shared" si="312"/>
        <v>1800</v>
      </c>
      <c r="J2028" s="287">
        <f t="shared" si="313"/>
        <v>-26.596566188355219</v>
      </c>
      <c r="L2028" s="287">
        <f t="shared" si="314"/>
        <v>120.75581460725834</v>
      </c>
      <c r="M2028" s="344">
        <f t="shared" si="315"/>
        <v>-10.797102059408417</v>
      </c>
      <c r="N2028" s="344">
        <f t="shared" si="318"/>
        <v>-26.596566188355219</v>
      </c>
      <c r="Q2028" s="323">
        <f t="shared" si="316"/>
        <v>1969.2028979405916</v>
      </c>
      <c r="R2028" s="287">
        <f t="shared" si="317"/>
        <v>-26.596566188355219</v>
      </c>
    </row>
    <row r="2029" spans="1:18" x14ac:dyDescent="0.25">
      <c r="A2029" s="273">
        <v>2012</v>
      </c>
      <c r="B2029" s="323">
        <f t="shared" si="319"/>
        <v>2101.7558146072583</v>
      </c>
      <c r="D2029" s="287">
        <f t="shared" si="310"/>
        <v>1970.137481273925</v>
      </c>
      <c r="F2029" s="273">
        <f t="shared" si="311"/>
        <v>5</v>
      </c>
      <c r="H2029" s="273">
        <f t="shared" si="312"/>
        <v>1800</v>
      </c>
      <c r="J2029" s="287">
        <f t="shared" si="313"/>
        <v>-27.365030805002522</v>
      </c>
      <c r="L2029" s="287">
        <f t="shared" si="314"/>
        <v>121.75581460725834</v>
      </c>
      <c r="M2029" s="344">
        <f t="shared" si="315"/>
        <v>-9.8625187260749954</v>
      </c>
      <c r="N2029" s="344">
        <f t="shared" si="318"/>
        <v>-27.365030805002522</v>
      </c>
      <c r="Q2029" s="323">
        <f t="shared" si="316"/>
        <v>1970.137481273925</v>
      </c>
      <c r="R2029" s="287">
        <f t="shared" si="317"/>
        <v>-27.365030805002522</v>
      </c>
    </row>
    <row r="2030" spans="1:18" x14ac:dyDescent="0.25">
      <c r="A2030" s="273">
        <v>2013</v>
      </c>
      <c r="B2030" s="323">
        <f t="shared" si="319"/>
        <v>2102.7558146072583</v>
      </c>
      <c r="D2030" s="287">
        <f t="shared" si="310"/>
        <v>1971.0720646072584</v>
      </c>
      <c r="F2030" s="273">
        <f t="shared" si="311"/>
        <v>5</v>
      </c>
      <c r="H2030" s="273">
        <f t="shared" si="312"/>
        <v>1800</v>
      </c>
      <c r="J2030" s="287">
        <f t="shared" si="313"/>
        <v>-28.125159768175923</v>
      </c>
      <c r="L2030" s="287">
        <f t="shared" si="314"/>
        <v>122.75581460725834</v>
      </c>
      <c r="M2030" s="344">
        <f t="shared" si="315"/>
        <v>-8.9279353927415741</v>
      </c>
      <c r="N2030" s="344">
        <f t="shared" si="318"/>
        <v>-28.125159768175923</v>
      </c>
      <c r="Q2030" s="323">
        <f t="shared" si="316"/>
        <v>1971.0720646072584</v>
      </c>
      <c r="R2030" s="287">
        <f t="shared" si="317"/>
        <v>-28.125159768175923</v>
      </c>
    </row>
    <row r="2031" spans="1:18" x14ac:dyDescent="0.25">
      <c r="A2031" s="273">
        <v>2014</v>
      </c>
      <c r="B2031" s="323">
        <f t="shared" si="319"/>
        <v>2103.7558146072583</v>
      </c>
      <c r="D2031" s="287">
        <f t="shared" si="310"/>
        <v>1972.0066479405916</v>
      </c>
      <c r="F2031" s="273">
        <f t="shared" si="311"/>
        <v>5</v>
      </c>
      <c r="H2031" s="273">
        <f t="shared" si="312"/>
        <v>1800</v>
      </c>
      <c r="J2031" s="287">
        <f t="shared" si="313"/>
        <v>-28.8767215352294</v>
      </c>
      <c r="L2031" s="287">
        <f t="shared" si="314"/>
        <v>123.75581460725834</v>
      </c>
      <c r="M2031" s="344">
        <f t="shared" si="315"/>
        <v>-7.9933520594083802</v>
      </c>
      <c r="N2031" s="344">
        <f t="shared" si="318"/>
        <v>-28.8767215352294</v>
      </c>
      <c r="Q2031" s="323">
        <f t="shared" si="316"/>
        <v>1972.0066479405916</v>
      </c>
      <c r="R2031" s="287">
        <f t="shared" si="317"/>
        <v>-28.8767215352294</v>
      </c>
    </row>
    <row r="2032" spans="1:18" x14ac:dyDescent="0.25">
      <c r="A2032" s="273">
        <v>2015</v>
      </c>
      <c r="B2032" s="323">
        <f t="shared" si="319"/>
        <v>2104.7558146072583</v>
      </c>
      <c r="D2032" s="287">
        <f t="shared" si="310"/>
        <v>1972.941231273925</v>
      </c>
      <c r="F2032" s="273">
        <f t="shared" si="311"/>
        <v>5</v>
      </c>
      <c r="H2032" s="273">
        <f t="shared" si="312"/>
        <v>1800</v>
      </c>
      <c r="J2032" s="287">
        <f t="shared" si="313"/>
        <v>-29.619487173167858</v>
      </c>
      <c r="L2032" s="287">
        <f t="shared" si="314"/>
        <v>124.75581460725834</v>
      </c>
      <c r="M2032" s="344">
        <f t="shared" si="315"/>
        <v>-7.058768726074959</v>
      </c>
      <c r="N2032" s="344">
        <f t="shared" si="318"/>
        <v>-29.619487173167858</v>
      </c>
      <c r="Q2032" s="323">
        <f t="shared" si="316"/>
        <v>1972.941231273925</v>
      </c>
      <c r="R2032" s="287">
        <f t="shared" si="317"/>
        <v>-29.619487173167858</v>
      </c>
    </row>
    <row r="2033" spans="1:18" x14ac:dyDescent="0.25">
      <c r="A2033" s="273">
        <v>2016</v>
      </c>
      <c r="B2033" s="323">
        <f t="shared" si="319"/>
        <v>2105.7558146072583</v>
      </c>
      <c r="D2033" s="287">
        <f t="shared" si="310"/>
        <v>1973.8758146072582</v>
      </c>
      <c r="F2033" s="273">
        <f t="shared" si="311"/>
        <v>5</v>
      </c>
      <c r="H2033" s="273">
        <f t="shared" si="312"/>
        <v>1800</v>
      </c>
      <c r="J2033" s="287">
        <f t="shared" si="313"/>
        <v>-30.353230428383256</v>
      </c>
      <c r="L2033" s="287">
        <f t="shared" si="314"/>
        <v>125.75581460725834</v>
      </c>
      <c r="M2033" s="344">
        <f t="shared" si="315"/>
        <v>-6.1241853927417651</v>
      </c>
      <c r="N2033" s="344">
        <f t="shared" si="318"/>
        <v>-30.353230428383256</v>
      </c>
      <c r="Q2033" s="323">
        <f t="shared" si="316"/>
        <v>1973.8758146072582</v>
      </c>
      <c r="R2033" s="287">
        <f t="shared" si="317"/>
        <v>-30.353230428383256</v>
      </c>
    </row>
    <row r="2034" spans="1:18" x14ac:dyDescent="0.25">
      <c r="A2034" s="273">
        <v>2017</v>
      </c>
      <c r="B2034" s="323">
        <f t="shared" si="319"/>
        <v>2106.7558146072583</v>
      </c>
      <c r="D2034" s="287">
        <f t="shared" si="310"/>
        <v>1974.8103979405917</v>
      </c>
      <c r="F2034" s="273">
        <f t="shared" si="311"/>
        <v>5</v>
      </c>
      <c r="H2034" s="273">
        <f t="shared" si="312"/>
        <v>1800</v>
      </c>
      <c r="J2034" s="287">
        <f t="shared" si="313"/>
        <v>-31.077727795571818</v>
      </c>
      <c r="L2034" s="287">
        <f t="shared" si="314"/>
        <v>126.75581460725834</v>
      </c>
      <c r="M2034" s="344">
        <f t="shared" si="315"/>
        <v>-5.1896020594083438</v>
      </c>
      <c r="N2034" s="344">
        <f t="shared" si="318"/>
        <v>-31.077727795571818</v>
      </c>
      <c r="Q2034" s="323">
        <f t="shared" si="316"/>
        <v>1974.8103979405917</v>
      </c>
      <c r="R2034" s="287">
        <f t="shared" si="317"/>
        <v>-31.077727795571818</v>
      </c>
    </row>
    <row r="2035" spans="1:18" x14ac:dyDescent="0.25">
      <c r="A2035" s="273">
        <v>2018</v>
      </c>
      <c r="B2035" s="323">
        <f t="shared" si="319"/>
        <v>2107.7558146072583</v>
      </c>
      <c r="D2035" s="287">
        <f t="shared" si="310"/>
        <v>1975.7449812739251</v>
      </c>
      <c r="F2035" s="273">
        <f t="shared" si="311"/>
        <v>5</v>
      </c>
      <c r="H2035" s="273">
        <f t="shared" si="312"/>
        <v>1800</v>
      </c>
      <c r="J2035" s="287">
        <f t="shared" si="313"/>
        <v>-31.792758585816852</v>
      </c>
      <c r="L2035" s="287">
        <f t="shared" si="314"/>
        <v>127.75581460725834</v>
      </c>
      <c r="M2035" s="344">
        <f t="shared" si="315"/>
        <v>-4.2550187260749226</v>
      </c>
      <c r="N2035" s="344">
        <f t="shared" si="318"/>
        <v>-31.792758585816852</v>
      </c>
      <c r="Q2035" s="323">
        <f t="shared" si="316"/>
        <v>1975.7449812739251</v>
      </c>
      <c r="R2035" s="287">
        <f t="shared" si="317"/>
        <v>-31.792758585816852</v>
      </c>
    </row>
    <row r="2036" spans="1:18" x14ac:dyDescent="0.25">
      <c r="A2036" s="273">
        <v>2019</v>
      </c>
      <c r="B2036" s="323">
        <f t="shared" si="319"/>
        <v>2108.7558146072583</v>
      </c>
      <c r="D2036" s="287">
        <f t="shared" si="310"/>
        <v>1976.6795646072583</v>
      </c>
      <c r="F2036" s="273">
        <f t="shared" si="311"/>
        <v>5</v>
      </c>
      <c r="H2036" s="273">
        <f t="shared" si="312"/>
        <v>1800</v>
      </c>
      <c r="J2036" s="287">
        <f t="shared" si="313"/>
        <v>-32.498104993813563</v>
      </c>
      <c r="L2036" s="287">
        <f t="shared" si="314"/>
        <v>128.75581460725834</v>
      </c>
      <c r="M2036" s="344">
        <f t="shared" si="315"/>
        <v>-3.3204353927417287</v>
      </c>
      <c r="N2036" s="344">
        <f t="shared" si="318"/>
        <v>-32.498104993813563</v>
      </c>
      <c r="Q2036" s="323">
        <f t="shared" si="316"/>
        <v>1976.6795646072583</v>
      </c>
      <c r="R2036" s="287">
        <f t="shared" si="317"/>
        <v>-32.498104993813563</v>
      </c>
    </row>
    <row r="2037" spans="1:18" x14ac:dyDescent="0.25">
      <c r="A2037" s="273">
        <v>2020</v>
      </c>
      <c r="B2037" s="323">
        <f t="shared" si="319"/>
        <v>2109.7558146072583</v>
      </c>
      <c r="D2037" s="287">
        <f t="shared" si="310"/>
        <v>1977.6141479405917</v>
      </c>
      <c r="F2037" s="273">
        <f t="shared" si="311"/>
        <v>5</v>
      </c>
      <c r="H2037" s="273">
        <f t="shared" si="312"/>
        <v>1800</v>
      </c>
      <c r="J2037" s="287">
        <f t="shared" si="313"/>
        <v>-33.193552164212946</v>
      </c>
      <c r="L2037" s="287">
        <f t="shared" si="314"/>
        <v>129.75581460725834</v>
      </c>
      <c r="M2037" s="344">
        <f t="shared" si="315"/>
        <v>-2.3858520594083075</v>
      </c>
      <c r="N2037" s="344">
        <f t="shared" si="318"/>
        <v>-33.193552164212946</v>
      </c>
      <c r="Q2037" s="323">
        <f t="shared" si="316"/>
        <v>1977.6141479405917</v>
      </c>
      <c r="R2037" s="287">
        <f t="shared" si="317"/>
        <v>-33.193552164212946</v>
      </c>
    </row>
    <row r="2038" spans="1:18" x14ac:dyDescent="0.25">
      <c r="A2038" s="273">
        <v>2021</v>
      </c>
      <c r="B2038" s="323">
        <f t="shared" si="319"/>
        <v>2110.7558146072583</v>
      </c>
      <c r="D2038" s="287">
        <f t="shared" si="310"/>
        <v>1978.5487312739251</v>
      </c>
      <c r="F2038" s="273">
        <f t="shared" si="311"/>
        <v>5</v>
      </c>
      <c r="H2038" s="273">
        <f t="shared" si="312"/>
        <v>1800</v>
      </c>
      <c r="J2038" s="287">
        <f t="shared" si="313"/>
        <v>-33.878888257069669</v>
      </c>
      <c r="L2038" s="287">
        <f t="shared" si="314"/>
        <v>130.75581460725834</v>
      </c>
      <c r="M2038" s="344">
        <f t="shared" si="315"/>
        <v>-1.4512687260748862</v>
      </c>
      <c r="N2038" s="344">
        <f t="shared" si="318"/>
        <v>-33.878888257069669</v>
      </c>
      <c r="Q2038" s="323">
        <f t="shared" si="316"/>
        <v>1978.5487312739251</v>
      </c>
      <c r="R2038" s="287">
        <f t="shared" si="317"/>
        <v>-33.878888257069669</v>
      </c>
    </row>
    <row r="2039" spans="1:18" x14ac:dyDescent="0.25">
      <c r="A2039" s="273">
        <v>2022</v>
      </c>
      <c r="B2039" s="323">
        <f t="shared" si="319"/>
        <v>2111.7558146072583</v>
      </c>
      <c r="D2039" s="287">
        <f t="shared" si="310"/>
        <v>1979.4833146072583</v>
      </c>
      <c r="F2039" s="273">
        <f t="shared" si="311"/>
        <v>5</v>
      </c>
      <c r="H2039" s="273">
        <f t="shared" si="312"/>
        <v>1800</v>
      </c>
      <c r="J2039" s="287">
        <f t="shared" si="313"/>
        <v>-34.55390451237141</v>
      </c>
      <c r="L2039" s="287">
        <f t="shared" si="314"/>
        <v>131.75581460725834</v>
      </c>
      <c r="M2039" s="344">
        <f t="shared" si="315"/>
        <v>-0.51668539274169234</v>
      </c>
      <c r="N2039" s="344">
        <f t="shared" si="318"/>
        <v>-34.55390451237141</v>
      </c>
      <c r="Q2039" s="323">
        <f t="shared" si="316"/>
        <v>1979.4833146072583</v>
      </c>
      <c r="R2039" s="287">
        <f t="shared" si="317"/>
        <v>-34.55390451237141</v>
      </c>
    </row>
    <row r="2040" spans="1:18" x14ac:dyDescent="0.25">
      <c r="A2040" s="273">
        <v>2023</v>
      </c>
      <c r="B2040" s="323">
        <f t="shared" si="319"/>
        <v>2112.7558146072583</v>
      </c>
      <c r="D2040" s="287">
        <f t="shared" si="310"/>
        <v>1980.4178979405917</v>
      </c>
      <c r="F2040" s="273">
        <f t="shared" si="311"/>
        <v>5</v>
      </c>
      <c r="H2040" s="273">
        <f t="shared" si="312"/>
        <v>1800</v>
      </c>
      <c r="J2040" s="287">
        <f t="shared" si="313"/>
        <v>-35.218395313627482</v>
      </c>
      <c r="L2040" s="287">
        <f t="shared" si="314"/>
        <v>132.75581460725834</v>
      </c>
      <c r="M2040" s="344">
        <f t="shared" si="315"/>
        <v>0.41789794059172891</v>
      </c>
      <c r="N2040" s="344">
        <f t="shared" si="318"/>
        <v>-35.218395313627482</v>
      </c>
      <c r="Q2040" s="323">
        <f t="shared" si="316"/>
        <v>1980.4178979405917</v>
      </c>
      <c r="R2040" s="287">
        <f t="shared" si="317"/>
        <v>-35.218395313627482</v>
      </c>
    </row>
    <row r="2041" spans="1:18" x14ac:dyDescent="0.25">
      <c r="A2041" s="273">
        <v>2024</v>
      </c>
      <c r="B2041" s="323">
        <f t="shared" si="319"/>
        <v>2113.7558146072583</v>
      </c>
      <c r="D2041" s="287">
        <f t="shared" si="310"/>
        <v>1981.3524812739249</v>
      </c>
      <c r="F2041" s="273">
        <f t="shared" si="311"/>
        <v>5</v>
      </c>
      <c r="H2041" s="273">
        <f t="shared" si="312"/>
        <v>1800</v>
      </c>
      <c r="J2041" s="287">
        <f t="shared" si="313"/>
        <v>-35.872158250502508</v>
      </c>
      <c r="L2041" s="287">
        <f t="shared" si="314"/>
        <v>133.75581460725834</v>
      </c>
      <c r="M2041" s="344">
        <f t="shared" si="315"/>
        <v>1.3524812739249228</v>
      </c>
      <c r="N2041" s="344">
        <f t="shared" si="318"/>
        <v>-35.872158250502508</v>
      </c>
      <c r="Q2041" s="323">
        <f t="shared" si="316"/>
        <v>1981.3524812739249</v>
      </c>
      <c r="R2041" s="287">
        <f t="shared" si="317"/>
        <v>-35.872158250502508</v>
      </c>
    </row>
    <row r="2042" spans="1:18" x14ac:dyDescent="0.25">
      <c r="A2042" s="273">
        <v>2025</v>
      </c>
      <c r="B2042" s="323">
        <f t="shared" si="319"/>
        <v>2114.7558146072583</v>
      </c>
      <c r="D2042" s="287">
        <f t="shared" si="310"/>
        <v>1982.2870646072583</v>
      </c>
      <c r="F2042" s="273">
        <f t="shared" si="311"/>
        <v>5</v>
      </c>
      <c r="H2042" s="273">
        <f t="shared" si="312"/>
        <v>1800</v>
      </c>
      <c r="J2042" s="287">
        <f t="shared" si="313"/>
        <v>-36.514994180473295</v>
      </c>
      <c r="L2042" s="287">
        <f t="shared" si="314"/>
        <v>134.75581460725834</v>
      </c>
      <c r="M2042" s="344">
        <f t="shared" si="315"/>
        <v>2.287064607258344</v>
      </c>
      <c r="N2042" s="344">
        <f t="shared" si="318"/>
        <v>-36.514994180473295</v>
      </c>
      <c r="Q2042" s="323">
        <f t="shared" si="316"/>
        <v>1982.2870646072583</v>
      </c>
      <c r="R2042" s="287">
        <f t="shared" si="317"/>
        <v>-36.514994180473295</v>
      </c>
    </row>
    <row r="2043" spans="1:18" x14ac:dyDescent="0.25">
      <c r="A2043" s="273">
        <v>2026</v>
      </c>
      <c r="B2043" s="323">
        <f t="shared" si="319"/>
        <v>2115.7558146072583</v>
      </c>
      <c r="D2043" s="287">
        <f t="shared" si="310"/>
        <v>1983.2216479405915</v>
      </c>
      <c r="F2043" s="273">
        <f t="shared" si="311"/>
        <v>5</v>
      </c>
      <c r="H2043" s="273">
        <f t="shared" si="312"/>
        <v>1800</v>
      </c>
      <c r="J2043" s="287">
        <f t="shared" si="313"/>
        <v>-37.146707289488013</v>
      </c>
      <c r="L2043" s="287">
        <f t="shared" si="314"/>
        <v>135.75581460725834</v>
      </c>
      <c r="M2043" s="344">
        <f t="shared" si="315"/>
        <v>3.2216479405915379</v>
      </c>
      <c r="N2043" s="344">
        <f t="shared" si="318"/>
        <v>-37.146707289488013</v>
      </c>
      <c r="Q2043" s="323">
        <f t="shared" si="316"/>
        <v>1983.2216479405915</v>
      </c>
      <c r="R2043" s="287">
        <f t="shared" si="317"/>
        <v>-37.146707289488013</v>
      </c>
    </row>
    <row r="2044" spans="1:18" x14ac:dyDescent="0.25">
      <c r="A2044" s="273">
        <v>2027</v>
      </c>
      <c r="B2044" s="323">
        <f t="shared" si="319"/>
        <v>2116.7558146072583</v>
      </c>
      <c r="D2044" s="287">
        <f t="shared" si="310"/>
        <v>1984.156231273925</v>
      </c>
      <c r="F2044" s="273">
        <f t="shared" si="311"/>
        <v>5</v>
      </c>
      <c r="H2044" s="273">
        <f t="shared" si="312"/>
        <v>1800</v>
      </c>
      <c r="J2044" s="287">
        <f t="shared" si="313"/>
        <v>-37.767105151613869</v>
      </c>
      <c r="L2044" s="287">
        <f t="shared" si="314"/>
        <v>136.75581460725834</v>
      </c>
      <c r="M2044" s="344">
        <f t="shared" si="315"/>
        <v>4.1562312739249592</v>
      </c>
      <c r="N2044" s="344">
        <f t="shared" si="318"/>
        <v>-37.767105151613869</v>
      </c>
      <c r="Q2044" s="323">
        <f t="shared" si="316"/>
        <v>1984.156231273925</v>
      </c>
      <c r="R2044" s="287">
        <f t="shared" si="317"/>
        <v>-37.767105151613869</v>
      </c>
    </row>
    <row r="2045" spans="1:18" x14ac:dyDescent="0.25">
      <c r="A2045" s="273">
        <v>2028</v>
      </c>
      <c r="B2045" s="323">
        <f t="shared" si="319"/>
        <v>2117.7558146072583</v>
      </c>
      <c r="D2045" s="287">
        <f t="shared" si="310"/>
        <v>1985.0908146072584</v>
      </c>
      <c r="F2045" s="273">
        <f t="shared" si="311"/>
        <v>5</v>
      </c>
      <c r="H2045" s="273">
        <f t="shared" si="312"/>
        <v>1800</v>
      </c>
      <c r="J2045" s="287">
        <f t="shared" si="313"/>
        <v>-38.375998787652634</v>
      </c>
      <c r="L2045" s="287">
        <f t="shared" si="314"/>
        <v>137.75581460725834</v>
      </c>
      <c r="M2045" s="344">
        <f t="shared" si="315"/>
        <v>5.0908146072583804</v>
      </c>
      <c r="N2045" s="344">
        <f t="shared" si="318"/>
        <v>-38.375998787652634</v>
      </c>
      <c r="Q2045" s="323">
        <f t="shared" si="316"/>
        <v>1985.0908146072584</v>
      </c>
      <c r="R2045" s="287">
        <f t="shared" si="317"/>
        <v>-38.375998787652634</v>
      </c>
    </row>
    <row r="2046" spans="1:18" x14ac:dyDescent="0.25">
      <c r="A2046" s="273">
        <v>2029</v>
      </c>
      <c r="B2046" s="323">
        <f t="shared" si="319"/>
        <v>2118.7558146072583</v>
      </c>
      <c r="D2046" s="287">
        <f t="shared" si="310"/>
        <v>1986.0253979405916</v>
      </c>
      <c r="F2046" s="273">
        <f t="shared" si="311"/>
        <v>5</v>
      </c>
      <c r="H2046" s="273">
        <f t="shared" si="312"/>
        <v>1800</v>
      </c>
      <c r="J2046" s="287">
        <f t="shared" si="313"/>
        <v>-38.973202722704023</v>
      </c>
      <c r="L2046" s="287">
        <f t="shared" si="314"/>
        <v>138.75581460725834</v>
      </c>
      <c r="M2046" s="344">
        <f t="shared" si="315"/>
        <v>6.0253979405915743</v>
      </c>
      <c r="N2046" s="344">
        <f t="shared" si="318"/>
        <v>-38.973202722704023</v>
      </c>
      <c r="Q2046" s="323">
        <f t="shared" si="316"/>
        <v>1986.0253979405916</v>
      </c>
      <c r="R2046" s="287">
        <f t="shared" si="317"/>
        <v>-38.973202722704023</v>
      </c>
    </row>
    <row r="2047" spans="1:18" x14ac:dyDescent="0.25">
      <c r="A2047" s="273">
        <v>2030</v>
      </c>
      <c r="B2047" s="323">
        <f t="shared" si="319"/>
        <v>2119.7558146072583</v>
      </c>
      <c r="D2047" s="287">
        <f t="shared" si="310"/>
        <v>1986.959981273925</v>
      </c>
      <c r="F2047" s="273">
        <f t="shared" si="311"/>
        <v>5</v>
      </c>
      <c r="H2047" s="273">
        <f t="shared" si="312"/>
        <v>1800</v>
      </c>
      <c r="J2047" s="287">
        <f t="shared" si="313"/>
        <v>-39.558535042663948</v>
      </c>
      <c r="L2047" s="287">
        <f t="shared" si="314"/>
        <v>139.75581460725834</v>
      </c>
      <c r="M2047" s="344">
        <f t="shared" si="315"/>
        <v>6.9599812739249955</v>
      </c>
      <c r="N2047" s="344">
        <f t="shared" si="318"/>
        <v>-39.558535042663948</v>
      </c>
      <c r="Q2047" s="323">
        <f t="shared" si="316"/>
        <v>1986.959981273925</v>
      </c>
      <c r="R2047" s="287">
        <f t="shared" si="317"/>
        <v>-39.558535042663948</v>
      </c>
    </row>
    <row r="2048" spans="1:18" x14ac:dyDescent="0.25">
      <c r="A2048" s="273">
        <v>2031</v>
      </c>
      <c r="B2048" s="323">
        <f t="shared" si="319"/>
        <v>2120.7558146072583</v>
      </c>
      <c r="D2048" s="287">
        <f t="shared" si="310"/>
        <v>1987.8945646072584</v>
      </c>
      <c r="F2048" s="273">
        <f t="shared" si="311"/>
        <v>5</v>
      </c>
      <c r="H2048" s="273">
        <f t="shared" si="312"/>
        <v>1800</v>
      </c>
      <c r="J2048" s="287">
        <f t="shared" si="313"/>
        <v>-40.131817449637978</v>
      </c>
      <c r="L2048" s="287">
        <f t="shared" si="314"/>
        <v>140.75581460725834</v>
      </c>
      <c r="M2048" s="344">
        <f t="shared" si="315"/>
        <v>7.8945646072584168</v>
      </c>
      <c r="N2048" s="344">
        <f t="shared" si="318"/>
        <v>-40.131817449637978</v>
      </c>
      <c r="Q2048" s="323">
        <f t="shared" si="316"/>
        <v>1987.8945646072584</v>
      </c>
      <c r="R2048" s="287">
        <f t="shared" si="317"/>
        <v>-40.131817449637978</v>
      </c>
    </row>
    <row r="2049" spans="1:18" x14ac:dyDescent="0.25">
      <c r="A2049" s="273">
        <v>2032</v>
      </c>
      <c r="B2049" s="323">
        <f t="shared" si="319"/>
        <v>2121.7558146072583</v>
      </c>
      <c r="D2049" s="287">
        <f t="shared" si="310"/>
        <v>1988.8291479405916</v>
      </c>
      <c r="F2049" s="273">
        <f t="shared" si="311"/>
        <v>5</v>
      </c>
      <c r="H2049" s="273">
        <f t="shared" si="312"/>
        <v>1800</v>
      </c>
      <c r="J2049" s="287">
        <f t="shared" si="313"/>
        <v>-40.692875316251204</v>
      </c>
      <c r="L2049" s="287">
        <f t="shared" si="314"/>
        <v>141.75581460725834</v>
      </c>
      <c r="M2049" s="344">
        <f t="shared" si="315"/>
        <v>8.8291479405916107</v>
      </c>
      <c r="N2049" s="344">
        <f t="shared" si="318"/>
        <v>-40.692875316251204</v>
      </c>
      <c r="Q2049" s="323">
        <f t="shared" si="316"/>
        <v>1988.8291479405916</v>
      </c>
      <c r="R2049" s="287">
        <f t="shared" si="317"/>
        <v>-40.692875316251204</v>
      </c>
    </row>
    <row r="2050" spans="1:18" x14ac:dyDescent="0.25">
      <c r="A2050" s="273">
        <v>2033</v>
      </c>
      <c r="B2050" s="323">
        <f t="shared" si="319"/>
        <v>2122.7558146072583</v>
      </c>
      <c r="D2050" s="287">
        <f t="shared" si="310"/>
        <v>1989.763731273925</v>
      </c>
      <c r="F2050" s="273">
        <f t="shared" si="311"/>
        <v>5</v>
      </c>
      <c r="H2050" s="273">
        <f t="shared" si="312"/>
        <v>1800</v>
      </c>
      <c r="J2050" s="287">
        <f t="shared" si="313"/>
        <v>-41.24153773884214</v>
      </c>
      <c r="L2050" s="287">
        <f t="shared" si="314"/>
        <v>142.75581460725834</v>
      </c>
      <c r="M2050" s="344">
        <f t="shared" si="315"/>
        <v>9.7637312739250319</v>
      </c>
      <c r="N2050" s="344">
        <f t="shared" si="318"/>
        <v>-41.24153773884214</v>
      </c>
      <c r="Q2050" s="323">
        <f t="shared" si="316"/>
        <v>1989.763731273925</v>
      </c>
      <c r="R2050" s="287">
        <f t="shared" si="317"/>
        <v>-41.24153773884214</v>
      </c>
    </row>
    <row r="2051" spans="1:18" x14ac:dyDescent="0.25">
      <c r="A2051" s="273">
        <v>2034</v>
      </c>
      <c r="B2051" s="323">
        <f t="shared" si="319"/>
        <v>2123.7558146072583</v>
      </c>
      <c r="D2051" s="287">
        <f t="shared" si="310"/>
        <v>1990.6983146072585</v>
      </c>
      <c r="F2051" s="273">
        <f t="shared" si="311"/>
        <v>5</v>
      </c>
      <c r="H2051" s="273">
        <f t="shared" si="312"/>
        <v>1800</v>
      </c>
      <c r="J2051" s="287">
        <f t="shared" si="313"/>
        <v>-41.7776375895223</v>
      </c>
      <c r="L2051" s="287">
        <f t="shared" si="314"/>
        <v>143.75581460725834</v>
      </c>
      <c r="M2051" s="344">
        <f t="shared" si="315"/>
        <v>10.698314607258453</v>
      </c>
      <c r="N2051" s="344">
        <f t="shared" si="318"/>
        <v>-41.7776375895223</v>
      </c>
      <c r="Q2051" s="323">
        <f t="shared" si="316"/>
        <v>1990.6983146072585</v>
      </c>
      <c r="R2051" s="287">
        <f t="shared" si="317"/>
        <v>-41.7776375895223</v>
      </c>
    </row>
    <row r="2052" spans="1:18" x14ac:dyDescent="0.25">
      <c r="A2052" s="273">
        <v>2035</v>
      </c>
      <c r="B2052" s="323">
        <f t="shared" si="319"/>
        <v>2124.7558146072583</v>
      </c>
      <c r="D2052" s="287">
        <f t="shared" si="310"/>
        <v>1991.6328979405916</v>
      </c>
      <c r="F2052" s="273">
        <f t="shared" si="311"/>
        <v>5</v>
      </c>
      <c r="H2052" s="273">
        <f t="shared" si="312"/>
        <v>1800</v>
      </c>
      <c r="J2052" s="287">
        <f t="shared" si="313"/>
        <v>-42.30101156708362</v>
      </c>
      <c r="L2052" s="287">
        <f t="shared" si="314"/>
        <v>144.75581460725834</v>
      </c>
      <c r="M2052" s="344">
        <f t="shared" si="315"/>
        <v>11.632897940591647</v>
      </c>
      <c r="N2052" s="344">
        <f t="shared" si="318"/>
        <v>-42.30101156708362</v>
      </c>
      <c r="Q2052" s="323">
        <f t="shared" si="316"/>
        <v>1991.6328979405916</v>
      </c>
      <c r="R2052" s="287">
        <f t="shared" si="317"/>
        <v>-42.30101156708362</v>
      </c>
    </row>
    <row r="2053" spans="1:18" x14ac:dyDescent="0.25">
      <c r="A2053" s="273">
        <v>2036</v>
      </c>
      <c r="B2053" s="323">
        <f t="shared" si="319"/>
        <v>2125.7558146072583</v>
      </c>
      <c r="D2053" s="287">
        <f t="shared" si="310"/>
        <v>1992.5674812739251</v>
      </c>
      <c r="F2053" s="273">
        <f t="shared" si="311"/>
        <v>5</v>
      </c>
      <c r="H2053" s="273">
        <f t="shared" si="312"/>
        <v>1800</v>
      </c>
      <c r="J2053" s="287">
        <f t="shared" si="313"/>
        <v>-42.811500246742305</v>
      </c>
      <c r="L2053" s="287">
        <f t="shared" si="314"/>
        <v>145.75581460725834</v>
      </c>
      <c r="M2053" s="344">
        <f t="shared" si="315"/>
        <v>12.567481273925068</v>
      </c>
      <c r="N2053" s="344">
        <f t="shared" si="318"/>
        <v>-42.811500246742305</v>
      </c>
      <c r="Q2053" s="323">
        <f t="shared" si="316"/>
        <v>1992.5674812739251</v>
      </c>
      <c r="R2053" s="287">
        <f t="shared" si="317"/>
        <v>-42.811500246742305</v>
      </c>
    </row>
    <row r="2054" spans="1:18" x14ac:dyDescent="0.25">
      <c r="A2054" s="273">
        <v>2037</v>
      </c>
      <c r="B2054" s="323">
        <f t="shared" si="319"/>
        <v>2126.7558146072583</v>
      </c>
      <c r="D2054" s="287">
        <f t="shared" si="310"/>
        <v>1993.5020646072583</v>
      </c>
      <c r="F2054" s="273">
        <f t="shared" si="311"/>
        <v>5</v>
      </c>
      <c r="H2054" s="273">
        <f t="shared" si="312"/>
        <v>1800</v>
      </c>
      <c r="J2054" s="287">
        <f t="shared" si="313"/>
        <v>-43.308948128701715</v>
      </c>
      <c r="L2054" s="287">
        <f t="shared" si="314"/>
        <v>146.75581460725834</v>
      </c>
      <c r="M2054" s="344">
        <f t="shared" si="315"/>
        <v>13.502064607258262</v>
      </c>
      <c r="N2054" s="344">
        <f t="shared" si="318"/>
        <v>-43.308948128701715</v>
      </c>
      <c r="Q2054" s="323">
        <f t="shared" si="316"/>
        <v>1993.5020646072583</v>
      </c>
      <c r="R2054" s="287">
        <f t="shared" si="317"/>
        <v>-43.308948128701715</v>
      </c>
    </row>
    <row r="2055" spans="1:18" x14ac:dyDescent="0.25">
      <c r="A2055" s="273">
        <v>2038</v>
      </c>
      <c r="B2055" s="323">
        <f t="shared" si="319"/>
        <v>2127.7558146072583</v>
      </c>
      <c r="D2055" s="287">
        <f t="shared" si="310"/>
        <v>1994.4366479405917</v>
      </c>
      <c r="F2055" s="273">
        <f t="shared" si="311"/>
        <v>5</v>
      </c>
      <c r="H2055" s="273">
        <f t="shared" si="312"/>
        <v>1800</v>
      </c>
      <c r="J2055" s="287">
        <f t="shared" si="313"/>
        <v>-43.793203685517724</v>
      </c>
      <c r="L2055" s="287">
        <f t="shared" si="314"/>
        <v>147.75581460725834</v>
      </c>
      <c r="M2055" s="344">
        <f t="shared" si="315"/>
        <v>14.436647940591683</v>
      </c>
      <c r="N2055" s="344">
        <f t="shared" si="318"/>
        <v>-43.793203685517724</v>
      </c>
      <c r="Q2055" s="323">
        <f t="shared" si="316"/>
        <v>1994.4366479405917</v>
      </c>
      <c r="R2055" s="287">
        <f t="shared" si="317"/>
        <v>-43.793203685517724</v>
      </c>
    </row>
    <row r="2056" spans="1:18" x14ac:dyDescent="0.25">
      <c r="A2056" s="273">
        <v>2039</v>
      </c>
      <c r="B2056" s="323">
        <f t="shared" si="319"/>
        <v>2128.7558146072583</v>
      </c>
      <c r="D2056" s="287">
        <f t="shared" si="310"/>
        <v>1995.3712312739251</v>
      </c>
      <c r="F2056" s="273">
        <f t="shared" si="311"/>
        <v>5</v>
      </c>
      <c r="H2056" s="273">
        <f t="shared" si="312"/>
        <v>1800</v>
      </c>
      <c r="J2056" s="287">
        <f t="shared" si="313"/>
        <v>-44.264119408257038</v>
      </c>
      <c r="L2056" s="287">
        <f t="shared" si="314"/>
        <v>148.75581460725834</v>
      </c>
      <c r="M2056" s="344">
        <f t="shared" si="315"/>
        <v>15.371231273925105</v>
      </c>
      <c r="N2056" s="344">
        <f t="shared" si="318"/>
        <v>-44.264119408257038</v>
      </c>
      <c r="Q2056" s="323">
        <f t="shared" si="316"/>
        <v>1995.3712312739251</v>
      </c>
      <c r="R2056" s="287">
        <f t="shared" si="317"/>
        <v>-44.264119408257038</v>
      </c>
    </row>
    <row r="2057" spans="1:18" x14ac:dyDescent="0.25">
      <c r="A2057" s="273">
        <v>2040</v>
      </c>
      <c r="B2057" s="323">
        <f t="shared" si="319"/>
        <v>2129.7558146072583</v>
      </c>
      <c r="D2057" s="287">
        <f t="shared" si="310"/>
        <v>1996.3058146072583</v>
      </c>
      <c r="F2057" s="273">
        <f t="shared" si="311"/>
        <v>5</v>
      </c>
      <c r="H2057" s="273">
        <f t="shared" si="312"/>
        <v>1800</v>
      </c>
      <c r="J2057" s="287">
        <f t="shared" si="313"/>
        <v>-44.721551851428437</v>
      </c>
      <c r="L2057" s="287">
        <f t="shared" si="314"/>
        <v>149.75581460725834</v>
      </c>
      <c r="M2057" s="344">
        <f t="shared" si="315"/>
        <v>16.305814607258299</v>
      </c>
      <c r="N2057" s="344">
        <f t="shared" si="318"/>
        <v>-44.721551851428437</v>
      </c>
      <c r="Q2057" s="323">
        <f t="shared" si="316"/>
        <v>1996.3058146072583</v>
      </c>
      <c r="R2057" s="287">
        <f t="shared" si="317"/>
        <v>-44.721551851428437</v>
      </c>
    </row>
    <row r="2058" spans="1:18" x14ac:dyDescent="0.25">
      <c r="A2058" s="273">
        <v>2041</v>
      </c>
      <c r="B2058" s="323">
        <f t="shared" si="319"/>
        <v>2130.7558146072583</v>
      </c>
      <c r="D2058" s="287">
        <f t="shared" si="310"/>
        <v>1997.2403979405917</v>
      </c>
      <c r="F2058" s="273">
        <f t="shared" si="311"/>
        <v>5</v>
      </c>
      <c r="H2058" s="273">
        <f t="shared" si="312"/>
        <v>1800</v>
      </c>
      <c r="J2058" s="287">
        <f t="shared" si="313"/>
        <v>-45.165361676678309</v>
      </c>
      <c r="L2058" s="287">
        <f t="shared" si="314"/>
        <v>150.75581460725834</v>
      </c>
      <c r="M2058" s="344">
        <f t="shared" si="315"/>
        <v>17.24039794059172</v>
      </c>
      <c r="N2058" s="344">
        <f t="shared" si="318"/>
        <v>-45.165361676678309</v>
      </c>
      <c r="Q2058" s="323">
        <f t="shared" si="316"/>
        <v>1997.2403979405917</v>
      </c>
      <c r="R2058" s="287">
        <f t="shared" si="317"/>
        <v>-45.165361676678309</v>
      </c>
    </row>
    <row r="2059" spans="1:18" x14ac:dyDescent="0.25">
      <c r="A2059" s="273">
        <v>2042</v>
      </c>
      <c r="B2059" s="323">
        <f t="shared" si="319"/>
        <v>2131.7558146072583</v>
      </c>
      <c r="D2059" s="287">
        <f t="shared" si="310"/>
        <v>1998.1749812739249</v>
      </c>
      <c r="F2059" s="273">
        <f t="shared" si="311"/>
        <v>5</v>
      </c>
      <c r="H2059" s="273">
        <f t="shared" si="312"/>
        <v>1800</v>
      </c>
      <c r="J2059" s="287">
        <f t="shared" si="313"/>
        <v>-45.59541369523496</v>
      </c>
      <c r="L2059" s="287">
        <f t="shared" si="314"/>
        <v>151.75581460725834</v>
      </c>
      <c r="M2059" s="344">
        <f t="shared" si="315"/>
        <v>18.174981273924914</v>
      </c>
      <c r="N2059" s="344">
        <f t="shared" si="318"/>
        <v>-45.59541369523496</v>
      </c>
      <c r="Q2059" s="323">
        <f t="shared" si="316"/>
        <v>1998.1749812739249</v>
      </c>
      <c r="R2059" s="287">
        <f t="shared" si="317"/>
        <v>-45.59541369523496</v>
      </c>
    </row>
    <row r="2060" spans="1:18" x14ac:dyDescent="0.25">
      <c r="A2060" s="273">
        <v>2043</v>
      </c>
      <c r="B2060" s="323">
        <f t="shared" si="319"/>
        <v>2132.7558146072583</v>
      </c>
      <c r="D2060" s="287">
        <f t="shared" si="310"/>
        <v>1999.1095646072583</v>
      </c>
      <c r="F2060" s="273">
        <f t="shared" si="311"/>
        <v>5</v>
      </c>
      <c r="H2060" s="273">
        <f t="shared" si="312"/>
        <v>1800</v>
      </c>
      <c r="J2060" s="287">
        <f t="shared" si="313"/>
        <v>-46.011576909087346</v>
      </c>
      <c r="L2060" s="287">
        <f t="shared" si="314"/>
        <v>152.75581460725834</v>
      </c>
      <c r="M2060" s="344">
        <f t="shared" si="315"/>
        <v>19.109564607258335</v>
      </c>
      <c r="N2060" s="344">
        <f t="shared" si="318"/>
        <v>-46.011576909087346</v>
      </c>
      <c r="Q2060" s="323">
        <f t="shared" si="316"/>
        <v>1999.1095646072583</v>
      </c>
      <c r="R2060" s="287">
        <f t="shared" si="317"/>
        <v>-46.011576909087346</v>
      </c>
    </row>
    <row r="2061" spans="1:18" x14ac:dyDescent="0.25">
      <c r="A2061" s="273">
        <v>2044</v>
      </c>
      <c r="B2061" s="323">
        <f t="shared" si="319"/>
        <v>2133.7558146072583</v>
      </c>
      <c r="D2061" s="287">
        <f t="shared" si="310"/>
        <v>2000.0441479405918</v>
      </c>
      <c r="F2061" s="273">
        <f t="shared" si="311"/>
        <v>5</v>
      </c>
      <c r="H2061" s="273">
        <f t="shared" si="312"/>
        <v>1800</v>
      </c>
      <c r="J2061" s="287">
        <f t="shared" si="313"/>
        <v>-46.413724550888908</v>
      </c>
      <c r="L2061" s="287">
        <f t="shared" si="314"/>
        <v>153.75581460725834</v>
      </c>
      <c r="M2061" s="344">
        <f t="shared" si="315"/>
        <v>20.044147940591756</v>
      </c>
      <c r="N2061" s="344">
        <f t="shared" si="318"/>
        <v>-46.413724550888908</v>
      </c>
      <c r="Q2061" s="323">
        <f t="shared" si="316"/>
        <v>2000.0441479405918</v>
      </c>
      <c r="R2061" s="287">
        <f t="shared" si="317"/>
        <v>-46.413724550888908</v>
      </c>
    </row>
    <row r="2062" spans="1:18" x14ac:dyDescent="0.25">
      <c r="A2062" s="273">
        <v>2045</v>
      </c>
      <c r="B2062" s="323">
        <f t="shared" si="319"/>
        <v>2134.7558146072583</v>
      </c>
      <c r="D2062" s="287">
        <f t="shared" si="310"/>
        <v>2000.978731273925</v>
      </c>
      <c r="F2062" s="273">
        <f t="shared" si="311"/>
        <v>5</v>
      </c>
      <c r="H2062" s="273">
        <f t="shared" si="312"/>
        <v>1800</v>
      </c>
      <c r="J2062" s="287">
        <f t="shared" si="313"/>
        <v>-46.801734122572583</v>
      </c>
      <c r="L2062" s="287">
        <f t="shared" si="314"/>
        <v>154.75581460725834</v>
      </c>
      <c r="M2062" s="344">
        <f t="shared" si="315"/>
        <v>20.97873127392495</v>
      </c>
      <c r="N2062" s="344">
        <f t="shared" si="318"/>
        <v>-46.801734122572583</v>
      </c>
      <c r="Q2062" s="323">
        <f t="shared" si="316"/>
        <v>2000.978731273925</v>
      </c>
      <c r="R2062" s="287">
        <f t="shared" si="317"/>
        <v>-46.801734122572583</v>
      </c>
    </row>
    <row r="2063" spans="1:18" x14ac:dyDescent="0.25">
      <c r="A2063" s="273">
        <v>2046</v>
      </c>
      <c r="B2063" s="323">
        <f t="shared" si="319"/>
        <v>2135.7558146072583</v>
      </c>
      <c r="D2063" s="287">
        <f t="shared" si="310"/>
        <v>2001.9133146072584</v>
      </c>
      <c r="F2063" s="273">
        <f t="shared" si="311"/>
        <v>5</v>
      </c>
      <c r="H2063" s="273">
        <f t="shared" si="312"/>
        <v>1800</v>
      </c>
      <c r="J2063" s="287">
        <f t="shared" si="313"/>
        <v>-47.175487432663942</v>
      </c>
      <c r="L2063" s="287">
        <f t="shared" si="314"/>
        <v>155.75581460725834</v>
      </c>
      <c r="M2063" s="344">
        <f t="shared" si="315"/>
        <v>21.913314607258371</v>
      </c>
      <c r="N2063" s="344">
        <f t="shared" si="318"/>
        <v>-47.175487432663942</v>
      </c>
      <c r="Q2063" s="323">
        <f t="shared" si="316"/>
        <v>2001.9133146072584</v>
      </c>
      <c r="R2063" s="287">
        <f t="shared" si="317"/>
        <v>-47.175487432663942</v>
      </c>
    </row>
    <row r="2064" spans="1:18" x14ac:dyDescent="0.25">
      <c r="A2064" s="273">
        <v>2047</v>
      </c>
      <c r="B2064" s="323">
        <f t="shared" si="319"/>
        <v>2136.7558146072583</v>
      </c>
      <c r="D2064" s="287">
        <f t="shared" si="310"/>
        <v>2002.8478979405918</v>
      </c>
      <c r="F2064" s="273">
        <f t="shared" si="311"/>
        <v>5</v>
      </c>
      <c r="H2064" s="273">
        <f t="shared" si="312"/>
        <v>1800</v>
      </c>
      <c r="J2064" s="287">
        <f t="shared" si="313"/>
        <v>-47.534870632283962</v>
      </c>
      <c r="L2064" s="287">
        <f t="shared" si="314"/>
        <v>156.75581460725834</v>
      </c>
      <c r="M2064" s="344">
        <f t="shared" si="315"/>
        <v>22.847897940591793</v>
      </c>
      <c r="N2064" s="344">
        <f t="shared" si="318"/>
        <v>-47.534870632283962</v>
      </c>
      <c r="Q2064" s="323">
        <f t="shared" si="316"/>
        <v>2002.8478979405918</v>
      </c>
      <c r="R2064" s="287">
        <f t="shared" si="317"/>
        <v>-47.534870632283962</v>
      </c>
    </row>
    <row r="2065" spans="1:18" x14ac:dyDescent="0.25">
      <c r="A2065" s="273">
        <v>2048</v>
      </c>
      <c r="B2065" s="323">
        <f t="shared" si="319"/>
        <v>2137.7558146072583</v>
      </c>
      <c r="D2065" s="287">
        <f t="shared" ref="D2065:D2128" si="320">B2065-A2065/360*$E$11</f>
        <v>2003.782481273925</v>
      </c>
      <c r="F2065" s="273">
        <f t="shared" ref="F2065:F2117" si="321">INT(B2065/360)</f>
        <v>5</v>
      </c>
      <c r="H2065" s="273">
        <f t="shared" ref="H2065:H2117" si="322">F2065*360</f>
        <v>1800</v>
      </c>
      <c r="J2065" s="287">
        <f t="shared" ref="J2065:J2128" si="323">SIN(RADIANS(A2065))*$E$7</f>
        <v>-47.879774249828891</v>
      </c>
      <c r="L2065" s="287">
        <f t="shared" ref="L2065:L2117" si="324">B2065-H2065-180</f>
        <v>157.75581460725834</v>
      </c>
      <c r="M2065" s="344">
        <f t="shared" ref="M2065:M2117" si="325">D2065-INT(D2065/360)*360-180</f>
        <v>23.782481273924986</v>
      </c>
      <c r="N2065" s="344">
        <f t="shared" si="318"/>
        <v>-47.879774249828891</v>
      </c>
      <c r="Q2065" s="323">
        <f t="shared" ref="Q2065:Q2128" si="326">D2065</f>
        <v>2003.782481273925</v>
      </c>
      <c r="R2065" s="287">
        <f t="shared" ref="R2065:R2128" si="327">N2065</f>
        <v>-47.879774249828891</v>
      </c>
    </row>
    <row r="2066" spans="1:18" x14ac:dyDescent="0.25">
      <c r="A2066" s="273">
        <v>2049</v>
      </c>
      <c r="B2066" s="323">
        <f t="shared" si="319"/>
        <v>2138.7558146072583</v>
      </c>
      <c r="D2066" s="287">
        <f t="shared" si="320"/>
        <v>2004.7170646072584</v>
      </c>
      <c r="F2066" s="273">
        <f t="shared" si="321"/>
        <v>5</v>
      </c>
      <c r="H2066" s="273">
        <f t="shared" si="322"/>
        <v>1800</v>
      </c>
      <c r="J2066" s="287">
        <f t="shared" si="323"/>
        <v>-48.210093224315536</v>
      </c>
      <c r="L2066" s="287">
        <f t="shared" si="324"/>
        <v>158.75581460725834</v>
      </c>
      <c r="M2066" s="344">
        <f t="shared" si="325"/>
        <v>24.717064607258408</v>
      </c>
      <c r="N2066" s="344">
        <f t="shared" ref="N2066:N2129" si="328">J2066</f>
        <v>-48.210093224315536</v>
      </c>
      <c r="Q2066" s="323">
        <f t="shared" si="326"/>
        <v>2004.7170646072584</v>
      </c>
      <c r="R2066" s="287">
        <f t="shared" si="327"/>
        <v>-48.210093224315536</v>
      </c>
    </row>
    <row r="2067" spans="1:18" x14ac:dyDescent="0.25">
      <c r="A2067" s="273">
        <v>2050</v>
      </c>
      <c r="B2067" s="323">
        <f t="shared" ref="B2067:B2130" si="329">$B$17+A2067</f>
        <v>2139.7558146072583</v>
      </c>
      <c r="D2067" s="287">
        <f t="shared" si="320"/>
        <v>2005.6516479405916</v>
      </c>
      <c r="F2067" s="273">
        <f t="shared" si="321"/>
        <v>5</v>
      </c>
      <c r="H2067" s="273">
        <f t="shared" si="322"/>
        <v>1800</v>
      </c>
      <c r="J2067" s="287">
        <f t="shared" si="323"/>
        <v>-48.525726937384263</v>
      </c>
      <c r="L2067" s="287">
        <f t="shared" si="324"/>
        <v>159.75581460725834</v>
      </c>
      <c r="M2067" s="344">
        <f t="shared" si="325"/>
        <v>25.651647940591602</v>
      </c>
      <c r="N2067" s="344">
        <f t="shared" si="328"/>
        <v>-48.525726937384263</v>
      </c>
      <c r="Q2067" s="323">
        <f t="shared" si="326"/>
        <v>2005.6516479405916</v>
      </c>
      <c r="R2067" s="287">
        <f t="shared" si="327"/>
        <v>-48.525726937384263</v>
      </c>
    </row>
    <row r="2068" spans="1:18" x14ac:dyDescent="0.25">
      <c r="A2068" s="273">
        <v>2051</v>
      </c>
      <c r="B2068" s="323">
        <f t="shared" si="329"/>
        <v>2140.7558146072583</v>
      </c>
      <c r="D2068" s="287">
        <f t="shared" si="320"/>
        <v>2006.586231273925</v>
      </c>
      <c r="F2068" s="273">
        <f t="shared" si="321"/>
        <v>5</v>
      </c>
      <c r="H2068" s="273">
        <f t="shared" si="322"/>
        <v>1800</v>
      </c>
      <c r="J2068" s="287">
        <f t="shared" si="323"/>
        <v>-48.826579243948714</v>
      </c>
      <c r="L2068" s="287">
        <f t="shared" si="324"/>
        <v>160.75581460725834</v>
      </c>
      <c r="M2068" s="344">
        <f t="shared" si="325"/>
        <v>26.586231273925023</v>
      </c>
      <c r="N2068" s="344">
        <f t="shared" si="328"/>
        <v>-48.826579243948714</v>
      </c>
      <c r="Q2068" s="323">
        <f t="shared" si="326"/>
        <v>2006.586231273925</v>
      </c>
      <c r="R2068" s="287">
        <f t="shared" si="327"/>
        <v>-48.826579243948714</v>
      </c>
    </row>
    <row r="2069" spans="1:18" x14ac:dyDescent="0.25">
      <c r="A2069" s="273">
        <v>2052</v>
      </c>
      <c r="B2069" s="323">
        <f t="shared" si="329"/>
        <v>2141.7558146072583</v>
      </c>
      <c r="D2069" s="287">
        <f t="shared" si="320"/>
        <v>2007.5208146072582</v>
      </c>
      <c r="F2069" s="273">
        <f t="shared" si="321"/>
        <v>5</v>
      </c>
      <c r="H2069" s="273">
        <f t="shared" si="322"/>
        <v>1800</v>
      </c>
      <c r="J2069" s="287">
        <f t="shared" si="323"/>
        <v>-49.112558501481764</v>
      </c>
      <c r="L2069" s="287">
        <f t="shared" si="324"/>
        <v>161.75581460725834</v>
      </c>
      <c r="M2069" s="344">
        <f t="shared" si="325"/>
        <v>27.520814607258217</v>
      </c>
      <c r="N2069" s="344">
        <f t="shared" si="328"/>
        <v>-49.112558501481764</v>
      </c>
      <c r="Q2069" s="323">
        <f t="shared" si="326"/>
        <v>2007.5208146072582</v>
      </c>
      <c r="R2069" s="287">
        <f t="shared" si="327"/>
        <v>-49.112558501481764</v>
      </c>
    </row>
    <row r="2070" spans="1:18" x14ac:dyDescent="0.25">
      <c r="A2070" s="273">
        <v>2053</v>
      </c>
      <c r="B2070" s="323">
        <f t="shared" si="329"/>
        <v>2142.7558146072583</v>
      </c>
      <c r="D2070" s="287">
        <f t="shared" si="320"/>
        <v>2008.4553979405916</v>
      </c>
      <c r="F2070" s="273">
        <f t="shared" si="321"/>
        <v>5</v>
      </c>
      <c r="H2070" s="273">
        <f t="shared" si="322"/>
        <v>1800</v>
      </c>
      <c r="J2070" s="287">
        <f t="shared" si="323"/>
        <v>-49.383577597931115</v>
      </c>
      <c r="L2070" s="287">
        <f t="shared" si="324"/>
        <v>162.75581460725834</v>
      </c>
      <c r="M2070" s="344">
        <f t="shared" si="325"/>
        <v>28.455397940591638</v>
      </c>
      <c r="N2070" s="344">
        <f t="shared" si="328"/>
        <v>-49.383577597931115</v>
      </c>
      <c r="Q2070" s="323">
        <f t="shared" si="326"/>
        <v>2008.4553979405916</v>
      </c>
      <c r="R2070" s="287">
        <f t="shared" si="327"/>
        <v>-49.383577597931115</v>
      </c>
    </row>
    <row r="2071" spans="1:18" x14ac:dyDescent="0.25">
      <c r="A2071" s="273">
        <v>2054</v>
      </c>
      <c r="B2071" s="323">
        <f t="shared" si="329"/>
        <v>2143.7558146072583</v>
      </c>
      <c r="D2071" s="287">
        <f t="shared" si="320"/>
        <v>2009.3899812739251</v>
      </c>
      <c r="F2071" s="273">
        <f t="shared" si="321"/>
        <v>5</v>
      </c>
      <c r="H2071" s="273">
        <f t="shared" si="322"/>
        <v>1800</v>
      </c>
      <c r="J2071" s="287">
        <f t="shared" si="323"/>
        <v>-49.639553978254789</v>
      </c>
      <c r="L2071" s="287">
        <f t="shared" si="324"/>
        <v>163.75581460725834</v>
      </c>
      <c r="M2071" s="344">
        <f t="shared" si="325"/>
        <v>29.389981273925059</v>
      </c>
      <c r="N2071" s="344">
        <f t="shared" si="328"/>
        <v>-49.639553978254789</v>
      </c>
      <c r="Q2071" s="323">
        <f t="shared" si="326"/>
        <v>2009.3899812739251</v>
      </c>
      <c r="R2071" s="287">
        <f t="shared" si="327"/>
        <v>-49.639553978254789</v>
      </c>
    </row>
    <row r="2072" spans="1:18" x14ac:dyDescent="0.25">
      <c r="A2072" s="273">
        <v>2055</v>
      </c>
      <c r="B2072" s="323">
        <f t="shared" si="329"/>
        <v>2144.7558146072583</v>
      </c>
      <c r="D2072" s="287">
        <f t="shared" si="320"/>
        <v>2010.3245646072583</v>
      </c>
      <c r="F2072" s="273">
        <f t="shared" si="321"/>
        <v>5</v>
      </c>
      <c r="H2072" s="273">
        <f t="shared" si="322"/>
        <v>1800</v>
      </c>
      <c r="J2072" s="287">
        <f t="shared" si="323"/>
        <v>-49.88040966956752</v>
      </c>
      <c r="L2072" s="287">
        <f t="shared" si="324"/>
        <v>164.75581460725834</v>
      </c>
      <c r="M2072" s="344">
        <f t="shared" si="325"/>
        <v>30.324564607258253</v>
      </c>
      <c r="N2072" s="344">
        <f t="shared" si="328"/>
        <v>-49.88040966956752</v>
      </c>
      <c r="Q2072" s="323">
        <f t="shared" si="326"/>
        <v>2010.3245646072583</v>
      </c>
      <c r="R2072" s="287">
        <f t="shared" si="327"/>
        <v>-49.88040966956752</v>
      </c>
    </row>
    <row r="2073" spans="1:18" x14ac:dyDescent="0.25">
      <c r="A2073" s="273">
        <v>2056</v>
      </c>
      <c r="B2073" s="323">
        <f t="shared" si="329"/>
        <v>2145.7558146072583</v>
      </c>
      <c r="D2073" s="287">
        <f t="shared" si="320"/>
        <v>2011.2591479405917</v>
      </c>
      <c r="F2073" s="273">
        <f t="shared" si="321"/>
        <v>5</v>
      </c>
      <c r="H2073" s="273">
        <f t="shared" si="322"/>
        <v>1800</v>
      </c>
      <c r="J2073" s="287">
        <f t="shared" si="323"/>
        <v>-50.106071304892431</v>
      </c>
      <c r="L2073" s="287">
        <f t="shared" si="324"/>
        <v>165.75581460725834</v>
      </c>
      <c r="M2073" s="344">
        <f t="shared" si="325"/>
        <v>31.259147940591674</v>
      </c>
      <c r="N2073" s="344">
        <f t="shared" si="328"/>
        <v>-50.106071304892431</v>
      </c>
      <c r="Q2073" s="323">
        <f t="shared" si="326"/>
        <v>2011.2591479405917</v>
      </c>
      <c r="R2073" s="287">
        <f t="shared" si="327"/>
        <v>-50.106071304892431</v>
      </c>
    </row>
    <row r="2074" spans="1:18" x14ac:dyDescent="0.25">
      <c r="A2074" s="273">
        <v>2057</v>
      </c>
      <c r="B2074" s="323">
        <f t="shared" si="329"/>
        <v>2146.7558146072583</v>
      </c>
      <c r="D2074" s="287">
        <f t="shared" si="320"/>
        <v>2012.1937312739251</v>
      </c>
      <c r="F2074" s="273">
        <f t="shared" si="321"/>
        <v>5</v>
      </c>
      <c r="H2074" s="273">
        <f t="shared" si="322"/>
        <v>1800</v>
      </c>
      <c r="J2074" s="287">
        <f t="shared" si="323"/>
        <v>-50.316470145509548</v>
      </c>
      <c r="L2074" s="287">
        <f t="shared" si="324"/>
        <v>166.75581460725834</v>
      </c>
      <c r="M2074" s="344">
        <f t="shared" si="325"/>
        <v>32.193731273925096</v>
      </c>
      <c r="N2074" s="344">
        <f t="shared" si="328"/>
        <v>-50.316470145509548</v>
      </c>
      <c r="Q2074" s="323">
        <f t="shared" si="326"/>
        <v>2012.1937312739251</v>
      </c>
      <c r="R2074" s="287">
        <f t="shared" si="327"/>
        <v>-50.316470145509548</v>
      </c>
    </row>
    <row r="2075" spans="1:18" x14ac:dyDescent="0.25">
      <c r="A2075" s="273">
        <v>2058</v>
      </c>
      <c r="B2075" s="323">
        <f t="shared" si="329"/>
        <v>2147.7558146072583</v>
      </c>
      <c r="D2075" s="287">
        <f t="shared" si="320"/>
        <v>2013.1283146072583</v>
      </c>
      <c r="F2075" s="273">
        <f t="shared" si="321"/>
        <v>5</v>
      </c>
      <c r="H2075" s="273">
        <f t="shared" si="322"/>
        <v>1800</v>
      </c>
      <c r="J2075" s="287">
        <f t="shared" si="323"/>
        <v>-50.511542101893752</v>
      </c>
      <c r="L2075" s="287">
        <f t="shared" si="324"/>
        <v>167.75581460725834</v>
      </c>
      <c r="M2075" s="344">
        <f t="shared" si="325"/>
        <v>33.128314607258289</v>
      </c>
      <c r="N2075" s="344">
        <f t="shared" si="328"/>
        <v>-50.511542101893752</v>
      </c>
      <c r="Q2075" s="323">
        <f t="shared" si="326"/>
        <v>2013.1283146072583</v>
      </c>
      <c r="R2075" s="287">
        <f t="shared" si="327"/>
        <v>-50.511542101893752</v>
      </c>
    </row>
    <row r="2076" spans="1:18" x14ac:dyDescent="0.25">
      <c r="A2076" s="273">
        <v>2059</v>
      </c>
      <c r="B2076" s="323">
        <f t="shared" si="329"/>
        <v>2148.7558146072583</v>
      </c>
      <c r="D2076" s="287">
        <f t="shared" si="320"/>
        <v>2014.0628979405917</v>
      </c>
      <c r="F2076" s="273">
        <f t="shared" si="321"/>
        <v>5</v>
      </c>
      <c r="H2076" s="273">
        <f t="shared" si="322"/>
        <v>1800</v>
      </c>
      <c r="J2076" s="287">
        <f t="shared" si="323"/>
        <v>-50.691227753237349</v>
      </c>
      <c r="L2076" s="287">
        <f t="shared" si="324"/>
        <v>168.75581460725834</v>
      </c>
      <c r="M2076" s="344">
        <f t="shared" si="325"/>
        <v>34.062897940591711</v>
      </c>
      <c r="N2076" s="344">
        <f t="shared" si="328"/>
        <v>-50.691227753237349</v>
      </c>
      <c r="Q2076" s="323">
        <f t="shared" si="326"/>
        <v>2014.0628979405917</v>
      </c>
      <c r="R2076" s="287">
        <f t="shared" si="327"/>
        <v>-50.691227753237349</v>
      </c>
    </row>
    <row r="2077" spans="1:18" x14ac:dyDescent="0.25">
      <c r="A2077" s="273">
        <v>2060</v>
      </c>
      <c r="B2077" s="323">
        <f t="shared" si="329"/>
        <v>2149.7558146072583</v>
      </c>
      <c r="D2077" s="287">
        <f t="shared" si="320"/>
        <v>2014.9974812739251</v>
      </c>
      <c r="F2077" s="273">
        <f t="shared" si="321"/>
        <v>5</v>
      </c>
      <c r="H2077" s="273">
        <f t="shared" si="322"/>
        <v>1800</v>
      </c>
      <c r="J2077" s="287">
        <f t="shared" si="323"/>
        <v>-50.855472365550426</v>
      </c>
      <c r="L2077" s="287">
        <f t="shared" si="324"/>
        <v>169.75581460725834</v>
      </c>
      <c r="M2077" s="344">
        <f t="shared" si="325"/>
        <v>34.997481273925132</v>
      </c>
      <c r="N2077" s="344">
        <f t="shared" si="328"/>
        <v>-50.855472365550426</v>
      </c>
      <c r="Q2077" s="323">
        <f t="shared" si="326"/>
        <v>2014.9974812739251</v>
      </c>
      <c r="R2077" s="287">
        <f t="shared" si="327"/>
        <v>-50.855472365550426</v>
      </c>
    </row>
    <row r="2078" spans="1:18" x14ac:dyDescent="0.25">
      <c r="A2078" s="273">
        <v>2061</v>
      </c>
      <c r="B2078" s="323">
        <f t="shared" si="329"/>
        <v>2150.7558146072583</v>
      </c>
      <c r="D2078" s="287">
        <f t="shared" si="320"/>
        <v>2015.9320646072583</v>
      </c>
      <c r="F2078" s="273">
        <f t="shared" si="321"/>
        <v>5</v>
      </c>
      <c r="H2078" s="273">
        <f t="shared" si="322"/>
        <v>1800</v>
      </c>
      <c r="J2078" s="287">
        <f t="shared" si="323"/>
        <v>-51.004225908332877</v>
      </c>
      <c r="L2078" s="287">
        <f t="shared" si="324"/>
        <v>170.75581460725834</v>
      </c>
      <c r="M2078" s="344">
        <f t="shared" si="325"/>
        <v>35.932064607258326</v>
      </c>
      <c r="N2078" s="344">
        <f t="shared" si="328"/>
        <v>-51.004225908332877</v>
      </c>
      <c r="Q2078" s="323">
        <f t="shared" si="326"/>
        <v>2015.9320646072583</v>
      </c>
      <c r="R2078" s="287">
        <f t="shared" si="327"/>
        <v>-51.004225908332877</v>
      </c>
    </row>
    <row r="2079" spans="1:18" x14ac:dyDescent="0.25">
      <c r="A2079" s="273">
        <v>2062</v>
      </c>
      <c r="B2079" s="323">
        <f t="shared" si="329"/>
        <v>2151.7558146072583</v>
      </c>
      <c r="D2079" s="287">
        <f t="shared" si="320"/>
        <v>2016.8666479405917</v>
      </c>
      <c r="F2079" s="273">
        <f t="shared" si="321"/>
        <v>5</v>
      </c>
      <c r="H2079" s="273">
        <f t="shared" si="322"/>
        <v>1800</v>
      </c>
      <c r="J2079" s="287">
        <f t="shared" si="323"/>
        <v>-51.13744306981468</v>
      </c>
      <c r="L2079" s="287">
        <f t="shared" si="324"/>
        <v>171.75581460725834</v>
      </c>
      <c r="M2079" s="344">
        <f t="shared" si="325"/>
        <v>36.866647940591747</v>
      </c>
      <c r="N2079" s="344">
        <f t="shared" si="328"/>
        <v>-51.13744306981468</v>
      </c>
      <c r="Q2079" s="323">
        <f t="shared" si="326"/>
        <v>2016.8666479405917</v>
      </c>
      <c r="R2079" s="287">
        <f t="shared" si="327"/>
        <v>-51.13744306981468</v>
      </c>
    </row>
    <row r="2080" spans="1:18" x14ac:dyDescent="0.25">
      <c r="A2080" s="273">
        <v>2063</v>
      </c>
      <c r="B2080" s="323">
        <f t="shared" si="329"/>
        <v>2152.7558146072583</v>
      </c>
      <c r="D2080" s="287">
        <f t="shared" si="320"/>
        <v>2017.8012312739249</v>
      </c>
      <c r="F2080" s="273">
        <f t="shared" si="321"/>
        <v>5</v>
      </c>
      <c r="H2080" s="273">
        <f t="shared" si="322"/>
        <v>1800</v>
      </c>
      <c r="J2080" s="287">
        <f t="shared" si="323"/>
        <v>-51.255083270757872</v>
      </c>
      <c r="L2080" s="287">
        <f t="shared" si="324"/>
        <v>172.75581460725834</v>
      </c>
      <c r="M2080" s="344">
        <f t="shared" si="325"/>
        <v>37.801231273924941</v>
      </c>
      <c r="N2080" s="344">
        <f t="shared" si="328"/>
        <v>-51.255083270757872</v>
      </c>
      <c r="Q2080" s="323">
        <f t="shared" si="326"/>
        <v>2017.8012312739249</v>
      </c>
      <c r="R2080" s="287">
        <f t="shared" si="327"/>
        <v>-51.255083270757872</v>
      </c>
    </row>
    <row r="2081" spans="1:18" x14ac:dyDescent="0.25">
      <c r="A2081" s="273">
        <v>2064</v>
      </c>
      <c r="B2081" s="323">
        <f t="shared" si="329"/>
        <v>2153.7558146072583</v>
      </c>
      <c r="D2081" s="287">
        <f t="shared" si="320"/>
        <v>2018.7358146072584</v>
      </c>
      <c r="F2081" s="273">
        <f t="shared" si="321"/>
        <v>5</v>
      </c>
      <c r="H2081" s="273">
        <f t="shared" si="322"/>
        <v>1800</v>
      </c>
      <c r="J2081" s="287">
        <f t="shared" si="323"/>
        <v>-51.357110676817619</v>
      </c>
      <c r="L2081" s="287">
        <f t="shared" si="324"/>
        <v>173.75581460725834</v>
      </c>
      <c r="M2081" s="344">
        <f t="shared" si="325"/>
        <v>38.735814607258362</v>
      </c>
      <c r="N2081" s="344">
        <f t="shared" si="328"/>
        <v>-51.357110676817619</v>
      </c>
      <c r="Q2081" s="323">
        <f t="shared" si="326"/>
        <v>2018.7358146072584</v>
      </c>
      <c r="R2081" s="287">
        <f t="shared" si="327"/>
        <v>-51.357110676817619</v>
      </c>
    </row>
    <row r="2082" spans="1:18" x14ac:dyDescent="0.25">
      <c r="A2082" s="273">
        <v>2065</v>
      </c>
      <c r="B2082" s="323">
        <f t="shared" si="329"/>
        <v>2154.7558146072583</v>
      </c>
      <c r="D2082" s="287">
        <f t="shared" si="320"/>
        <v>2019.6703979405916</v>
      </c>
      <c r="F2082" s="273">
        <f t="shared" si="321"/>
        <v>5</v>
      </c>
      <c r="H2082" s="273">
        <f t="shared" si="322"/>
        <v>1800</v>
      </c>
      <c r="J2082" s="287">
        <f t="shared" si="323"/>
        <v>-51.443494209457732</v>
      </c>
      <c r="L2082" s="287">
        <f t="shared" si="324"/>
        <v>174.75581460725834</v>
      </c>
      <c r="M2082" s="344">
        <f t="shared" si="325"/>
        <v>39.670397940591556</v>
      </c>
      <c r="N2082" s="344">
        <f t="shared" si="328"/>
        <v>-51.443494209457732</v>
      </c>
      <c r="Q2082" s="323">
        <f t="shared" si="326"/>
        <v>2019.6703979405916</v>
      </c>
      <c r="R2082" s="287">
        <f t="shared" si="327"/>
        <v>-51.443494209457732</v>
      </c>
    </row>
    <row r="2083" spans="1:18" x14ac:dyDescent="0.25">
      <c r="A2083" s="273">
        <v>2066</v>
      </c>
      <c r="B2083" s="323">
        <f t="shared" si="329"/>
        <v>2155.7558146072583</v>
      </c>
      <c r="D2083" s="287">
        <f t="shared" si="320"/>
        <v>2020.604981273925</v>
      </c>
      <c r="F2083" s="273">
        <f t="shared" si="321"/>
        <v>5</v>
      </c>
      <c r="H2083" s="273">
        <f t="shared" si="322"/>
        <v>1800</v>
      </c>
      <c r="J2083" s="287">
        <f t="shared" si="323"/>
        <v>-51.514207555417329</v>
      </c>
      <c r="L2083" s="287">
        <f t="shared" si="324"/>
        <v>175.75581460725834</v>
      </c>
      <c r="M2083" s="344">
        <f t="shared" si="325"/>
        <v>40.604981273924977</v>
      </c>
      <c r="N2083" s="344">
        <f t="shared" si="328"/>
        <v>-51.514207555417329</v>
      </c>
      <c r="Q2083" s="323">
        <f t="shared" si="326"/>
        <v>2020.604981273925</v>
      </c>
      <c r="R2083" s="287">
        <f t="shared" si="327"/>
        <v>-51.514207555417329</v>
      </c>
    </row>
    <row r="2084" spans="1:18" x14ac:dyDescent="0.25">
      <c r="A2084" s="273">
        <v>2067</v>
      </c>
      <c r="B2084" s="323">
        <f t="shared" si="329"/>
        <v>2156.7558146072583</v>
      </c>
      <c r="D2084" s="287">
        <f t="shared" si="320"/>
        <v>2021.5395646072584</v>
      </c>
      <c r="F2084" s="273">
        <f t="shared" si="321"/>
        <v>5</v>
      </c>
      <c r="H2084" s="273">
        <f t="shared" si="322"/>
        <v>1800</v>
      </c>
      <c r="J2084" s="287">
        <f t="shared" si="323"/>
        <v>-51.569229174726189</v>
      </c>
      <c r="L2084" s="287">
        <f t="shared" si="324"/>
        <v>176.75581460725834</v>
      </c>
      <c r="M2084" s="344">
        <f t="shared" si="325"/>
        <v>41.539564607258399</v>
      </c>
      <c r="N2084" s="344">
        <f t="shared" si="328"/>
        <v>-51.569229174726189</v>
      </c>
      <c r="Q2084" s="323">
        <f t="shared" si="326"/>
        <v>2021.5395646072584</v>
      </c>
      <c r="R2084" s="287">
        <f t="shared" si="327"/>
        <v>-51.569229174726189</v>
      </c>
    </row>
    <row r="2085" spans="1:18" x14ac:dyDescent="0.25">
      <c r="A2085" s="273">
        <v>2068</v>
      </c>
      <c r="B2085" s="323">
        <f t="shared" si="329"/>
        <v>2157.7558146072583</v>
      </c>
      <c r="D2085" s="287">
        <f t="shared" si="320"/>
        <v>2022.4741479405916</v>
      </c>
      <c r="F2085" s="273">
        <f t="shared" si="321"/>
        <v>5</v>
      </c>
      <c r="H2085" s="273">
        <f t="shared" si="322"/>
        <v>1800</v>
      </c>
      <c r="J2085" s="287">
        <f t="shared" si="323"/>
        <v>-51.608542307266099</v>
      </c>
      <c r="L2085" s="287">
        <f t="shared" si="324"/>
        <v>177.75581460725834</v>
      </c>
      <c r="M2085" s="344">
        <f t="shared" si="325"/>
        <v>42.474147940591592</v>
      </c>
      <c r="N2085" s="344">
        <f t="shared" si="328"/>
        <v>-51.608542307266099</v>
      </c>
      <c r="Q2085" s="323">
        <f t="shared" si="326"/>
        <v>2022.4741479405916</v>
      </c>
      <c r="R2085" s="287">
        <f t="shared" si="327"/>
        <v>-51.608542307266099</v>
      </c>
    </row>
    <row r="2086" spans="1:18" x14ac:dyDescent="0.25">
      <c r="A2086" s="273">
        <v>2069</v>
      </c>
      <c r="B2086" s="323">
        <f t="shared" si="329"/>
        <v>2158.7558146072583</v>
      </c>
      <c r="D2086" s="287">
        <f t="shared" si="320"/>
        <v>2023.408731273925</v>
      </c>
      <c r="F2086" s="273">
        <f t="shared" si="321"/>
        <v>5</v>
      </c>
      <c r="H2086" s="273">
        <f t="shared" si="322"/>
        <v>1800</v>
      </c>
      <c r="J2086" s="287">
        <f t="shared" si="323"/>
        <v>-51.632134977876049</v>
      </c>
      <c r="L2086" s="287">
        <f t="shared" si="324"/>
        <v>178.75581460725834</v>
      </c>
      <c r="M2086" s="344">
        <f t="shared" si="325"/>
        <v>43.408731273925014</v>
      </c>
      <c r="N2086" s="344">
        <f t="shared" si="328"/>
        <v>-51.632134977876049</v>
      </c>
      <c r="Q2086" s="323">
        <f t="shared" si="326"/>
        <v>2023.408731273925</v>
      </c>
      <c r="R2086" s="287">
        <f t="shared" si="327"/>
        <v>-51.632134977876049</v>
      </c>
    </row>
    <row r="2087" spans="1:18" x14ac:dyDescent="0.25">
      <c r="A2087" s="273">
        <v>2070</v>
      </c>
      <c r="B2087" s="323">
        <f t="shared" si="329"/>
        <v>2159.7558146072583</v>
      </c>
      <c r="D2087" s="287">
        <f t="shared" si="320"/>
        <v>2024.3433146072584</v>
      </c>
      <c r="F2087" s="273">
        <f t="shared" si="321"/>
        <v>5</v>
      </c>
      <c r="H2087" s="273">
        <f t="shared" si="322"/>
        <v>1800</v>
      </c>
      <c r="J2087" s="287">
        <f t="shared" si="323"/>
        <v>-51.64</v>
      </c>
      <c r="L2087" s="287">
        <f t="shared" si="324"/>
        <v>179.75581460725834</v>
      </c>
      <c r="M2087" s="344">
        <f t="shared" si="325"/>
        <v>44.343314607258435</v>
      </c>
      <c r="N2087" s="344">
        <f t="shared" si="328"/>
        <v>-51.64</v>
      </c>
      <c r="Q2087" s="323">
        <f t="shared" si="326"/>
        <v>2024.3433146072584</v>
      </c>
      <c r="R2087" s="287">
        <f t="shared" si="327"/>
        <v>-51.64</v>
      </c>
    </row>
    <row r="2088" spans="1:18" x14ac:dyDescent="0.25">
      <c r="A2088" s="273">
        <v>2071</v>
      </c>
      <c r="B2088" s="323">
        <f t="shared" si="329"/>
        <v>2160.7558146072583</v>
      </c>
      <c r="D2088" s="287">
        <f t="shared" si="320"/>
        <v>2025.2778979405916</v>
      </c>
      <c r="F2088" s="273">
        <f t="shared" si="321"/>
        <v>6</v>
      </c>
      <c r="H2088" s="273">
        <f t="shared" si="322"/>
        <v>2160</v>
      </c>
      <c r="J2088" s="287">
        <f t="shared" si="323"/>
        <v>-51.632134977876049</v>
      </c>
      <c r="L2088" s="287">
        <f t="shared" si="324"/>
        <v>-179.24418539274166</v>
      </c>
      <c r="M2088" s="344">
        <f t="shared" si="325"/>
        <v>45.277897940591629</v>
      </c>
      <c r="N2088" s="344">
        <f t="shared" si="328"/>
        <v>-51.632134977876049</v>
      </c>
      <c r="Q2088" s="323">
        <f t="shared" si="326"/>
        <v>2025.2778979405916</v>
      </c>
      <c r="R2088" s="287">
        <f t="shared" si="327"/>
        <v>-51.632134977876049</v>
      </c>
    </row>
    <row r="2089" spans="1:18" x14ac:dyDescent="0.25">
      <c r="A2089" s="273">
        <v>2072</v>
      </c>
      <c r="B2089" s="323">
        <f t="shared" si="329"/>
        <v>2161.7558146072583</v>
      </c>
      <c r="D2089" s="287">
        <f t="shared" si="320"/>
        <v>2026.2124812739251</v>
      </c>
      <c r="F2089" s="273">
        <f t="shared" si="321"/>
        <v>6</v>
      </c>
      <c r="H2089" s="273">
        <f t="shared" si="322"/>
        <v>2160</v>
      </c>
      <c r="J2089" s="287">
        <f t="shared" si="323"/>
        <v>-51.608542307266099</v>
      </c>
      <c r="L2089" s="287">
        <f t="shared" si="324"/>
        <v>-178.24418539274166</v>
      </c>
      <c r="M2089" s="344">
        <f t="shared" si="325"/>
        <v>46.21248127392505</v>
      </c>
      <c r="N2089" s="344">
        <f t="shared" si="328"/>
        <v>-51.608542307266099</v>
      </c>
      <c r="Q2089" s="323">
        <f t="shared" si="326"/>
        <v>2026.2124812739251</v>
      </c>
      <c r="R2089" s="287">
        <f t="shared" si="327"/>
        <v>-51.608542307266099</v>
      </c>
    </row>
    <row r="2090" spans="1:18" x14ac:dyDescent="0.25">
      <c r="A2090" s="273">
        <v>2073</v>
      </c>
      <c r="B2090" s="323">
        <f t="shared" si="329"/>
        <v>2162.7558146072583</v>
      </c>
      <c r="D2090" s="287">
        <f t="shared" si="320"/>
        <v>2027.1470646072582</v>
      </c>
      <c r="F2090" s="273">
        <f t="shared" si="321"/>
        <v>6</v>
      </c>
      <c r="H2090" s="273">
        <f t="shared" si="322"/>
        <v>2160</v>
      </c>
      <c r="J2090" s="287">
        <f t="shared" si="323"/>
        <v>-51.569229174726203</v>
      </c>
      <c r="L2090" s="287">
        <f t="shared" si="324"/>
        <v>-177.24418539274166</v>
      </c>
      <c r="M2090" s="344">
        <f t="shared" si="325"/>
        <v>47.147064607258244</v>
      </c>
      <c r="N2090" s="344">
        <f t="shared" si="328"/>
        <v>-51.569229174726203</v>
      </c>
      <c r="Q2090" s="323">
        <f t="shared" si="326"/>
        <v>2027.1470646072582</v>
      </c>
      <c r="R2090" s="287">
        <f t="shared" si="327"/>
        <v>-51.569229174726203</v>
      </c>
    </row>
    <row r="2091" spans="1:18" x14ac:dyDescent="0.25">
      <c r="A2091" s="273">
        <v>2074</v>
      </c>
      <c r="B2091" s="323">
        <f t="shared" si="329"/>
        <v>2163.7558146072583</v>
      </c>
      <c r="D2091" s="287">
        <f t="shared" si="320"/>
        <v>2028.0816479405917</v>
      </c>
      <c r="F2091" s="273">
        <f t="shared" si="321"/>
        <v>6</v>
      </c>
      <c r="H2091" s="273">
        <f t="shared" si="322"/>
        <v>2160</v>
      </c>
      <c r="J2091" s="287">
        <f t="shared" si="323"/>
        <v>-51.514207555417329</v>
      </c>
      <c r="L2091" s="287">
        <f t="shared" si="324"/>
        <v>-176.24418539274166</v>
      </c>
      <c r="M2091" s="344">
        <f t="shared" si="325"/>
        <v>48.081647940591665</v>
      </c>
      <c r="N2091" s="344">
        <f t="shared" si="328"/>
        <v>-51.514207555417329</v>
      </c>
      <c r="Q2091" s="323">
        <f t="shared" si="326"/>
        <v>2028.0816479405917</v>
      </c>
      <c r="R2091" s="287">
        <f t="shared" si="327"/>
        <v>-51.514207555417329</v>
      </c>
    </row>
    <row r="2092" spans="1:18" x14ac:dyDescent="0.25">
      <c r="A2092" s="273">
        <v>2075</v>
      </c>
      <c r="B2092" s="323">
        <f t="shared" si="329"/>
        <v>2164.7558146072583</v>
      </c>
      <c r="D2092" s="287">
        <f t="shared" si="320"/>
        <v>2029.0162312739251</v>
      </c>
      <c r="F2092" s="273">
        <f t="shared" si="321"/>
        <v>6</v>
      </c>
      <c r="H2092" s="273">
        <f t="shared" si="322"/>
        <v>2160</v>
      </c>
      <c r="J2092" s="287">
        <f t="shared" si="323"/>
        <v>-51.443494209457732</v>
      </c>
      <c r="L2092" s="287">
        <f t="shared" si="324"/>
        <v>-175.24418539274166</v>
      </c>
      <c r="M2092" s="344">
        <f t="shared" si="325"/>
        <v>49.016231273925086</v>
      </c>
      <c r="N2092" s="344">
        <f t="shared" si="328"/>
        <v>-51.443494209457732</v>
      </c>
      <c r="Q2092" s="323">
        <f t="shared" si="326"/>
        <v>2029.0162312739251</v>
      </c>
      <c r="R2092" s="287">
        <f t="shared" si="327"/>
        <v>-51.443494209457732</v>
      </c>
    </row>
    <row r="2093" spans="1:18" x14ac:dyDescent="0.25">
      <c r="A2093" s="273">
        <v>2076</v>
      </c>
      <c r="B2093" s="323">
        <f t="shared" si="329"/>
        <v>2165.7558146072583</v>
      </c>
      <c r="D2093" s="287">
        <f t="shared" si="320"/>
        <v>2029.9508146072583</v>
      </c>
      <c r="F2093" s="273">
        <f t="shared" si="321"/>
        <v>6</v>
      </c>
      <c r="H2093" s="273">
        <f t="shared" si="322"/>
        <v>2160</v>
      </c>
      <c r="J2093" s="287">
        <f t="shared" si="323"/>
        <v>-51.357110676817648</v>
      </c>
      <c r="L2093" s="287">
        <f t="shared" si="324"/>
        <v>-174.24418539274166</v>
      </c>
      <c r="M2093" s="344">
        <f t="shared" si="325"/>
        <v>49.95081460725828</v>
      </c>
      <c r="N2093" s="344">
        <f t="shared" si="328"/>
        <v>-51.357110676817648</v>
      </c>
      <c r="Q2093" s="323">
        <f t="shared" si="326"/>
        <v>2029.9508146072583</v>
      </c>
      <c r="R2093" s="287">
        <f t="shared" si="327"/>
        <v>-51.357110676817648</v>
      </c>
    </row>
    <row r="2094" spans="1:18" x14ac:dyDescent="0.25">
      <c r="A2094" s="273">
        <v>2077</v>
      </c>
      <c r="B2094" s="323">
        <f t="shared" si="329"/>
        <v>2166.7558146072583</v>
      </c>
      <c r="D2094" s="287">
        <f t="shared" si="320"/>
        <v>2030.8853979405917</v>
      </c>
      <c r="F2094" s="273">
        <f t="shared" si="321"/>
        <v>6</v>
      </c>
      <c r="H2094" s="273">
        <f t="shared" si="322"/>
        <v>2160</v>
      </c>
      <c r="J2094" s="287">
        <f t="shared" si="323"/>
        <v>-51.255083270757872</v>
      </c>
      <c r="L2094" s="287">
        <f t="shared" si="324"/>
        <v>-173.24418539274166</v>
      </c>
      <c r="M2094" s="344">
        <f t="shared" si="325"/>
        <v>50.885397940591702</v>
      </c>
      <c r="N2094" s="344">
        <f t="shared" si="328"/>
        <v>-51.255083270757872</v>
      </c>
      <c r="Q2094" s="323">
        <f t="shared" si="326"/>
        <v>2030.8853979405917</v>
      </c>
      <c r="R2094" s="287">
        <f t="shared" si="327"/>
        <v>-51.255083270757872</v>
      </c>
    </row>
    <row r="2095" spans="1:18" x14ac:dyDescent="0.25">
      <c r="A2095" s="273">
        <v>2078</v>
      </c>
      <c r="B2095" s="323">
        <f t="shared" si="329"/>
        <v>2167.7558146072583</v>
      </c>
      <c r="D2095" s="287">
        <f t="shared" si="320"/>
        <v>2031.8199812739249</v>
      </c>
      <c r="F2095" s="273">
        <f t="shared" si="321"/>
        <v>6</v>
      </c>
      <c r="H2095" s="273">
        <f t="shared" si="322"/>
        <v>2160</v>
      </c>
      <c r="J2095" s="287">
        <f t="shared" si="323"/>
        <v>-51.13744306981468</v>
      </c>
      <c r="L2095" s="287">
        <f t="shared" si="324"/>
        <v>-172.24418539274166</v>
      </c>
      <c r="M2095" s="344">
        <f t="shared" si="325"/>
        <v>51.819981273924896</v>
      </c>
      <c r="N2095" s="344">
        <f t="shared" si="328"/>
        <v>-51.13744306981468</v>
      </c>
      <c r="Q2095" s="323">
        <f t="shared" si="326"/>
        <v>2031.8199812739249</v>
      </c>
      <c r="R2095" s="287">
        <f t="shared" si="327"/>
        <v>-51.13744306981468</v>
      </c>
    </row>
    <row r="2096" spans="1:18" x14ac:dyDescent="0.25">
      <c r="A2096" s="273">
        <v>2079</v>
      </c>
      <c r="B2096" s="323">
        <f t="shared" si="329"/>
        <v>2168.7558146072583</v>
      </c>
      <c r="D2096" s="287">
        <f t="shared" si="320"/>
        <v>2032.7545646072583</v>
      </c>
      <c r="F2096" s="273">
        <f t="shared" si="321"/>
        <v>6</v>
      </c>
      <c r="H2096" s="273">
        <f t="shared" si="322"/>
        <v>2160</v>
      </c>
      <c r="J2096" s="287">
        <f t="shared" si="323"/>
        <v>-51.004225908332934</v>
      </c>
      <c r="L2096" s="287">
        <f t="shared" si="324"/>
        <v>-171.24418539274166</v>
      </c>
      <c r="M2096" s="344">
        <f t="shared" si="325"/>
        <v>52.754564607258317</v>
      </c>
      <c r="N2096" s="344">
        <f t="shared" si="328"/>
        <v>-51.004225908332934</v>
      </c>
      <c r="Q2096" s="323">
        <f t="shared" si="326"/>
        <v>2032.7545646072583</v>
      </c>
      <c r="R2096" s="287">
        <f t="shared" si="327"/>
        <v>-51.004225908332934</v>
      </c>
    </row>
    <row r="2097" spans="1:18" x14ac:dyDescent="0.25">
      <c r="A2097" s="273">
        <v>2080</v>
      </c>
      <c r="B2097" s="323">
        <f t="shared" si="329"/>
        <v>2169.7558146072583</v>
      </c>
      <c r="D2097" s="287">
        <f t="shared" si="320"/>
        <v>2033.6891479405917</v>
      </c>
      <c r="F2097" s="273">
        <f t="shared" si="321"/>
        <v>6</v>
      </c>
      <c r="H2097" s="273">
        <f t="shared" si="322"/>
        <v>2160</v>
      </c>
      <c r="J2097" s="287">
        <f t="shared" si="323"/>
        <v>-50.855472365550426</v>
      </c>
      <c r="L2097" s="287">
        <f t="shared" si="324"/>
        <v>-170.24418539274166</v>
      </c>
      <c r="M2097" s="344">
        <f t="shared" si="325"/>
        <v>53.689147940591738</v>
      </c>
      <c r="N2097" s="344">
        <f t="shared" si="328"/>
        <v>-50.855472365550426</v>
      </c>
      <c r="Q2097" s="323">
        <f t="shared" si="326"/>
        <v>2033.6891479405917</v>
      </c>
      <c r="R2097" s="287">
        <f t="shared" si="327"/>
        <v>-50.855472365550426</v>
      </c>
    </row>
    <row r="2098" spans="1:18" x14ac:dyDescent="0.25">
      <c r="A2098" s="273">
        <v>2081</v>
      </c>
      <c r="B2098" s="323">
        <f t="shared" si="329"/>
        <v>2170.7558146072583</v>
      </c>
      <c r="D2098" s="287">
        <f t="shared" si="320"/>
        <v>2034.6237312739249</v>
      </c>
      <c r="F2098" s="273">
        <f t="shared" si="321"/>
        <v>6</v>
      </c>
      <c r="H2098" s="273">
        <f t="shared" si="322"/>
        <v>2160</v>
      </c>
      <c r="J2098" s="287">
        <f t="shared" si="323"/>
        <v>-50.691227753237342</v>
      </c>
      <c r="L2098" s="287">
        <f t="shared" si="324"/>
        <v>-169.24418539274166</v>
      </c>
      <c r="M2098" s="344">
        <f t="shared" si="325"/>
        <v>54.623731273924932</v>
      </c>
      <c r="N2098" s="344">
        <f t="shared" si="328"/>
        <v>-50.691227753237342</v>
      </c>
      <c r="Q2098" s="323">
        <f t="shared" si="326"/>
        <v>2034.6237312739249</v>
      </c>
      <c r="R2098" s="287">
        <f t="shared" si="327"/>
        <v>-50.691227753237342</v>
      </c>
    </row>
    <row r="2099" spans="1:18" x14ac:dyDescent="0.25">
      <c r="A2099" s="273">
        <v>2082</v>
      </c>
      <c r="B2099" s="323">
        <f t="shared" si="329"/>
        <v>2171.7558146072583</v>
      </c>
      <c r="D2099" s="287">
        <f t="shared" si="320"/>
        <v>2035.5583146072584</v>
      </c>
      <c r="F2099" s="273">
        <f t="shared" si="321"/>
        <v>6</v>
      </c>
      <c r="H2099" s="273">
        <f t="shared" si="322"/>
        <v>2160</v>
      </c>
      <c r="J2099" s="287">
        <f t="shared" si="323"/>
        <v>-50.511542101893745</v>
      </c>
      <c r="L2099" s="287">
        <f t="shared" si="324"/>
        <v>-168.24418539274166</v>
      </c>
      <c r="M2099" s="344">
        <f t="shared" si="325"/>
        <v>55.558314607258353</v>
      </c>
      <c r="N2099" s="344">
        <f t="shared" si="328"/>
        <v>-50.511542101893745</v>
      </c>
      <c r="Q2099" s="323">
        <f t="shared" si="326"/>
        <v>2035.5583146072584</v>
      </c>
      <c r="R2099" s="287">
        <f t="shared" si="327"/>
        <v>-50.511542101893745</v>
      </c>
    </row>
    <row r="2100" spans="1:18" x14ac:dyDescent="0.25">
      <c r="A2100" s="273">
        <v>2083</v>
      </c>
      <c r="B2100" s="323">
        <f t="shared" si="329"/>
        <v>2172.7558146072583</v>
      </c>
      <c r="D2100" s="287">
        <f t="shared" si="320"/>
        <v>2036.4928979405918</v>
      </c>
      <c r="F2100" s="273">
        <f t="shared" si="321"/>
        <v>6</v>
      </c>
      <c r="H2100" s="273">
        <f t="shared" si="322"/>
        <v>2160</v>
      </c>
      <c r="J2100" s="287">
        <f t="shared" si="323"/>
        <v>-50.316470145509541</v>
      </c>
      <c r="L2100" s="287">
        <f t="shared" si="324"/>
        <v>-167.24418539274166</v>
      </c>
      <c r="M2100" s="344">
        <f t="shared" si="325"/>
        <v>56.492897940591774</v>
      </c>
      <c r="N2100" s="344">
        <f t="shared" si="328"/>
        <v>-50.316470145509541</v>
      </c>
      <c r="Q2100" s="323">
        <f t="shared" si="326"/>
        <v>2036.4928979405918</v>
      </c>
      <c r="R2100" s="287">
        <f t="shared" si="327"/>
        <v>-50.316470145509541</v>
      </c>
    </row>
    <row r="2101" spans="1:18" x14ac:dyDescent="0.25">
      <c r="A2101" s="273">
        <v>2084</v>
      </c>
      <c r="B2101" s="323">
        <f t="shared" si="329"/>
        <v>2173.7558146072583</v>
      </c>
      <c r="D2101" s="287">
        <f t="shared" si="320"/>
        <v>2037.427481273925</v>
      </c>
      <c r="F2101" s="273">
        <f t="shared" si="321"/>
        <v>6</v>
      </c>
      <c r="H2101" s="273">
        <f t="shared" si="322"/>
        <v>2160</v>
      </c>
      <c r="J2101" s="287">
        <f t="shared" si="323"/>
        <v>-50.106071304892424</v>
      </c>
      <c r="L2101" s="287">
        <f t="shared" si="324"/>
        <v>-166.24418539274166</v>
      </c>
      <c r="M2101" s="344">
        <f t="shared" si="325"/>
        <v>57.427481273924968</v>
      </c>
      <c r="N2101" s="344">
        <f t="shared" si="328"/>
        <v>-50.106071304892424</v>
      </c>
      <c r="Q2101" s="323">
        <f t="shared" si="326"/>
        <v>2037.427481273925</v>
      </c>
      <c r="R2101" s="287">
        <f t="shared" si="327"/>
        <v>-50.106071304892424</v>
      </c>
    </row>
    <row r="2102" spans="1:18" x14ac:dyDescent="0.25">
      <c r="A2102" s="273">
        <v>2085</v>
      </c>
      <c r="B2102" s="323">
        <f t="shared" si="329"/>
        <v>2174.7558146072583</v>
      </c>
      <c r="D2102" s="287">
        <f t="shared" si="320"/>
        <v>2038.3620646072584</v>
      </c>
      <c r="F2102" s="273">
        <f t="shared" si="321"/>
        <v>6</v>
      </c>
      <c r="H2102" s="273">
        <f t="shared" si="322"/>
        <v>2160</v>
      </c>
      <c r="J2102" s="287">
        <f t="shared" si="323"/>
        <v>-49.880409669567513</v>
      </c>
      <c r="L2102" s="287">
        <f t="shared" si="324"/>
        <v>-165.24418539274166</v>
      </c>
      <c r="M2102" s="344">
        <f t="shared" si="325"/>
        <v>58.36206460725839</v>
      </c>
      <c r="N2102" s="344">
        <f t="shared" si="328"/>
        <v>-49.880409669567513</v>
      </c>
      <c r="Q2102" s="323">
        <f t="shared" si="326"/>
        <v>2038.3620646072584</v>
      </c>
      <c r="R2102" s="287">
        <f t="shared" si="327"/>
        <v>-49.880409669567513</v>
      </c>
    </row>
    <row r="2103" spans="1:18" x14ac:dyDescent="0.25">
      <c r="A2103" s="273">
        <v>2086</v>
      </c>
      <c r="B2103" s="323">
        <f t="shared" si="329"/>
        <v>2175.7558146072583</v>
      </c>
      <c r="D2103" s="287">
        <f t="shared" si="320"/>
        <v>2039.2966479405916</v>
      </c>
      <c r="F2103" s="273">
        <f t="shared" si="321"/>
        <v>6</v>
      </c>
      <c r="H2103" s="273">
        <f t="shared" si="322"/>
        <v>2160</v>
      </c>
      <c r="J2103" s="287">
        <f t="shared" si="323"/>
        <v>-49.639553978254774</v>
      </c>
      <c r="L2103" s="287">
        <f t="shared" si="324"/>
        <v>-164.24418539274166</v>
      </c>
      <c r="M2103" s="344">
        <f t="shared" si="325"/>
        <v>59.296647940591583</v>
      </c>
      <c r="N2103" s="344">
        <f t="shared" si="328"/>
        <v>-49.639553978254774</v>
      </c>
      <c r="Q2103" s="323">
        <f t="shared" si="326"/>
        <v>2039.2966479405916</v>
      </c>
      <c r="R2103" s="287">
        <f t="shared" si="327"/>
        <v>-49.639553978254774</v>
      </c>
    </row>
    <row r="2104" spans="1:18" x14ac:dyDescent="0.25">
      <c r="A2104" s="273">
        <v>2087</v>
      </c>
      <c r="B2104" s="323">
        <f t="shared" si="329"/>
        <v>2176.7558146072583</v>
      </c>
      <c r="D2104" s="287">
        <f t="shared" si="320"/>
        <v>2040.231231273925</v>
      </c>
      <c r="F2104" s="273">
        <f t="shared" si="321"/>
        <v>6</v>
      </c>
      <c r="H2104" s="273">
        <f t="shared" si="322"/>
        <v>2160</v>
      </c>
      <c r="J2104" s="287">
        <f t="shared" si="323"/>
        <v>-49.383577597931215</v>
      </c>
      <c r="L2104" s="287">
        <f t="shared" si="324"/>
        <v>-163.24418539274166</v>
      </c>
      <c r="M2104" s="344">
        <f t="shared" si="325"/>
        <v>60.231231273925005</v>
      </c>
      <c r="N2104" s="344">
        <f t="shared" si="328"/>
        <v>-49.383577597931215</v>
      </c>
      <c r="Q2104" s="323">
        <f t="shared" si="326"/>
        <v>2040.231231273925</v>
      </c>
      <c r="R2104" s="287">
        <f t="shared" si="327"/>
        <v>-49.383577597931215</v>
      </c>
    </row>
    <row r="2105" spans="1:18" x14ac:dyDescent="0.25">
      <c r="A2105" s="273">
        <v>2088</v>
      </c>
      <c r="B2105" s="323">
        <f t="shared" si="329"/>
        <v>2177.7558146072583</v>
      </c>
      <c r="D2105" s="287">
        <f t="shared" si="320"/>
        <v>2041.1658146072584</v>
      </c>
      <c r="F2105" s="273">
        <f t="shared" si="321"/>
        <v>6</v>
      </c>
      <c r="H2105" s="273">
        <f t="shared" si="322"/>
        <v>2160</v>
      </c>
      <c r="J2105" s="287">
        <f t="shared" si="323"/>
        <v>-49.11255850148175</v>
      </c>
      <c r="L2105" s="287">
        <f t="shared" si="324"/>
        <v>-162.24418539274166</v>
      </c>
      <c r="M2105" s="344">
        <f t="shared" si="325"/>
        <v>61.165814607258426</v>
      </c>
      <c r="N2105" s="344">
        <f t="shared" si="328"/>
        <v>-49.11255850148175</v>
      </c>
      <c r="Q2105" s="323">
        <f t="shared" si="326"/>
        <v>2041.1658146072584</v>
      </c>
      <c r="R2105" s="287">
        <f t="shared" si="327"/>
        <v>-49.11255850148175</v>
      </c>
    </row>
    <row r="2106" spans="1:18" x14ac:dyDescent="0.25">
      <c r="A2106" s="273">
        <v>2089</v>
      </c>
      <c r="B2106" s="323">
        <f t="shared" si="329"/>
        <v>2178.7558146072583</v>
      </c>
      <c r="D2106" s="287">
        <f t="shared" si="320"/>
        <v>2042.1003979405916</v>
      </c>
      <c r="F2106" s="273">
        <f t="shared" si="321"/>
        <v>6</v>
      </c>
      <c r="H2106" s="273">
        <f t="shared" si="322"/>
        <v>2160</v>
      </c>
      <c r="J2106" s="287">
        <f t="shared" si="323"/>
        <v>-48.826579243948707</v>
      </c>
      <c r="L2106" s="287">
        <f t="shared" si="324"/>
        <v>-161.24418539274166</v>
      </c>
      <c r="M2106" s="344">
        <f t="shared" si="325"/>
        <v>62.10039794059162</v>
      </c>
      <c r="N2106" s="344">
        <f t="shared" si="328"/>
        <v>-48.826579243948707</v>
      </c>
      <c r="Q2106" s="323">
        <f t="shared" si="326"/>
        <v>2042.1003979405916</v>
      </c>
      <c r="R2106" s="287">
        <f t="shared" si="327"/>
        <v>-48.826579243948707</v>
      </c>
    </row>
    <row r="2107" spans="1:18" x14ac:dyDescent="0.25">
      <c r="A2107" s="273">
        <v>2090</v>
      </c>
      <c r="B2107" s="323">
        <f t="shared" si="329"/>
        <v>2179.7558146072583</v>
      </c>
      <c r="D2107" s="287">
        <f t="shared" si="320"/>
        <v>2043.034981273925</v>
      </c>
      <c r="F2107" s="273">
        <f t="shared" si="321"/>
        <v>6</v>
      </c>
      <c r="H2107" s="273">
        <f t="shared" si="322"/>
        <v>2160</v>
      </c>
      <c r="J2107" s="287">
        <f t="shared" si="323"/>
        <v>-48.525726937384377</v>
      </c>
      <c r="L2107" s="287">
        <f t="shared" si="324"/>
        <v>-160.24418539274166</v>
      </c>
      <c r="M2107" s="344">
        <f t="shared" si="325"/>
        <v>63.034981273925041</v>
      </c>
      <c r="N2107" s="344">
        <f t="shared" si="328"/>
        <v>-48.525726937384377</v>
      </c>
      <c r="Q2107" s="323">
        <f t="shared" si="326"/>
        <v>2043.034981273925</v>
      </c>
      <c r="R2107" s="287">
        <f t="shared" si="327"/>
        <v>-48.525726937384377</v>
      </c>
    </row>
    <row r="2108" spans="1:18" x14ac:dyDescent="0.25">
      <c r="A2108" s="273">
        <v>2091</v>
      </c>
      <c r="B2108" s="323">
        <f t="shared" si="329"/>
        <v>2180.7558146072583</v>
      </c>
      <c r="D2108" s="287">
        <f t="shared" si="320"/>
        <v>2043.9695646072582</v>
      </c>
      <c r="F2108" s="273">
        <f t="shared" si="321"/>
        <v>6</v>
      </c>
      <c r="H2108" s="273">
        <f t="shared" si="322"/>
        <v>2160</v>
      </c>
      <c r="J2108" s="287">
        <f t="shared" si="323"/>
        <v>-48.210093224315521</v>
      </c>
      <c r="L2108" s="287">
        <f t="shared" si="324"/>
        <v>-159.24418539274166</v>
      </c>
      <c r="M2108" s="344">
        <f t="shared" si="325"/>
        <v>63.969564607258235</v>
      </c>
      <c r="N2108" s="344">
        <f t="shared" si="328"/>
        <v>-48.210093224315521</v>
      </c>
      <c r="Q2108" s="323">
        <f t="shared" si="326"/>
        <v>2043.9695646072582</v>
      </c>
      <c r="R2108" s="287">
        <f t="shared" si="327"/>
        <v>-48.210093224315521</v>
      </c>
    </row>
    <row r="2109" spans="1:18" x14ac:dyDescent="0.25">
      <c r="A2109" s="273">
        <v>2092</v>
      </c>
      <c r="B2109" s="323">
        <f t="shared" si="329"/>
        <v>2181.7558146072583</v>
      </c>
      <c r="D2109" s="287">
        <f t="shared" si="320"/>
        <v>2044.9041479405917</v>
      </c>
      <c r="F2109" s="273">
        <f t="shared" si="321"/>
        <v>6</v>
      </c>
      <c r="H2109" s="273">
        <f t="shared" si="322"/>
        <v>2160</v>
      </c>
      <c r="J2109" s="287">
        <f t="shared" si="323"/>
        <v>-47.879774249828877</v>
      </c>
      <c r="L2109" s="287">
        <f t="shared" si="324"/>
        <v>-158.24418539274166</v>
      </c>
      <c r="M2109" s="344">
        <f t="shared" si="325"/>
        <v>64.904147940591656</v>
      </c>
      <c r="N2109" s="344">
        <f t="shared" si="328"/>
        <v>-47.879774249828877</v>
      </c>
      <c r="Q2109" s="323">
        <f t="shared" si="326"/>
        <v>2044.9041479405917</v>
      </c>
      <c r="R2109" s="287">
        <f t="shared" si="327"/>
        <v>-47.879774249828877</v>
      </c>
    </row>
    <row r="2110" spans="1:18" x14ac:dyDescent="0.25">
      <c r="A2110" s="273">
        <v>2093</v>
      </c>
      <c r="B2110" s="323">
        <f t="shared" si="329"/>
        <v>2182.7558146072583</v>
      </c>
      <c r="D2110" s="287">
        <f t="shared" si="320"/>
        <v>2045.8387312739251</v>
      </c>
      <c r="F2110" s="273">
        <f t="shared" si="321"/>
        <v>6</v>
      </c>
      <c r="H2110" s="273">
        <f t="shared" si="322"/>
        <v>2160</v>
      </c>
      <c r="J2110" s="287">
        <f t="shared" si="323"/>
        <v>-47.534870632284083</v>
      </c>
      <c r="L2110" s="287">
        <f t="shared" si="324"/>
        <v>-157.24418539274166</v>
      </c>
      <c r="M2110" s="344">
        <f t="shared" si="325"/>
        <v>65.838731273925077</v>
      </c>
      <c r="N2110" s="344">
        <f t="shared" si="328"/>
        <v>-47.534870632284083</v>
      </c>
      <c r="Q2110" s="323">
        <f t="shared" si="326"/>
        <v>2045.8387312739251</v>
      </c>
      <c r="R2110" s="287">
        <f t="shared" si="327"/>
        <v>-47.534870632284083</v>
      </c>
    </row>
    <row r="2111" spans="1:18" x14ac:dyDescent="0.25">
      <c r="A2111" s="273">
        <v>2094</v>
      </c>
      <c r="B2111" s="323">
        <f t="shared" si="329"/>
        <v>2183.7558146072583</v>
      </c>
      <c r="D2111" s="287">
        <f t="shared" si="320"/>
        <v>2046.7733146072583</v>
      </c>
      <c r="F2111" s="273">
        <f t="shared" si="321"/>
        <v>6</v>
      </c>
      <c r="H2111" s="273">
        <f t="shared" si="322"/>
        <v>2160</v>
      </c>
      <c r="J2111" s="287">
        <f t="shared" si="323"/>
        <v>-47.175487432663928</v>
      </c>
      <c r="L2111" s="287">
        <f t="shared" si="324"/>
        <v>-156.24418539274166</v>
      </c>
      <c r="M2111" s="344">
        <f t="shared" si="325"/>
        <v>66.773314607258271</v>
      </c>
      <c r="N2111" s="344">
        <f t="shared" si="328"/>
        <v>-47.175487432663928</v>
      </c>
      <c r="Q2111" s="323">
        <f t="shared" si="326"/>
        <v>2046.7733146072583</v>
      </c>
      <c r="R2111" s="287">
        <f t="shared" si="327"/>
        <v>-47.175487432663928</v>
      </c>
    </row>
    <row r="2112" spans="1:18" x14ac:dyDescent="0.25">
      <c r="A2112" s="273">
        <v>2095</v>
      </c>
      <c r="B2112" s="323">
        <f t="shared" si="329"/>
        <v>2184.7558146072583</v>
      </c>
      <c r="D2112" s="287">
        <f t="shared" si="320"/>
        <v>2047.7078979405917</v>
      </c>
      <c r="F2112" s="273">
        <f t="shared" si="321"/>
        <v>6</v>
      </c>
      <c r="H2112" s="273">
        <f t="shared" si="322"/>
        <v>2160</v>
      </c>
      <c r="J2112" s="287">
        <f t="shared" si="323"/>
        <v>-46.801734122572569</v>
      </c>
      <c r="L2112" s="287">
        <f t="shared" si="324"/>
        <v>-155.24418539274166</v>
      </c>
      <c r="M2112" s="344">
        <f t="shared" si="325"/>
        <v>67.707897940591693</v>
      </c>
      <c r="N2112" s="344">
        <f t="shared" si="328"/>
        <v>-46.801734122572569</v>
      </c>
      <c r="Q2112" s="323">
        <f t="shared" si="326"/>
        <v>2047.7078979405917</v>
      </c>
      <c r="R2112" s="287">
        <f t="shared" si="327"/>
        <v>-46.801734122572569</v>
      </c>
    </row>
    <row r="2113" spans="1:18" x14ac:dyDescent="0.25">
      <c r="A2113" s="273">
        <v>2096</v>
      </c>
      <c r="B2113" s="323">
        <f t="shared" si="329"/>
        <v>2185.7558146072583</v>
      </c>
      <c r="D2113" s="287">
        <f t="shared" si="320"/>
        <v>2048.6424812739251</v>
      </c>
      <c r="F2113" s="273">
        <f t="shared" si="321"/>
        <v>6</v>
      </c>
      <c r="H2113" s="273">
        <f t="shared" si="322"/>
        <v>2160</v>
      </c>
      <c r="J2113" s="287">
        <f t="shared" si="323"/>
        <v>-46.41372455088905</v>
      </c>
      <c r="L2113" s="287">
        <f t="shared" si="324"/>
        <v>-154.24418539274166</v>
      </c>
      <c r="M2113" s="344">
        <f t="shared" si="325"/>
        <v>68.642481273925114</v>
      </c>
      <c r="N2113" s="344">
        <f t="shared" si="328"/>
        <v>-46.41372455088905</v>
      </c>
      <c r="Q2113" s="323">
        <f t="shared" si="326"/>
        <v>2048.6424812739251</v>
      </c>
      <c r="R2113" s="287">
        <f t="shared" si="327"/>
        <v>-46.41372455088905</v>
      </c>
    </row>
    <row r="2114" spans="1:18" x14ac:dyDescent="0.25">
      <c r="A2114" s="273">
        <v>2097</v>
      </c>
      <c r="B2114" s="323">
        <f t="shared" si="329"/>
        <v>2186.7558146072583</v>
      </c>
      <c r="D2114" s="287">
        <f t="shared" si="320"/>
        <v>2049.5770646072583</v>
      </c>
      <c r="F2114" s="273">
        <f t="shared" si="321"/>
        <v>6</v>
      </c>
      <c r="H2114" s="273">
        <f t="shared" si="322"/>
        <v>2160</v>
      </c>
      <c r="J2114" s="287">
        <f t="shared" si="323"/>
        <v>-46.011576909087331</v>
      </c>
      <c r="L2114" s="287">
        <f t="shared" si="324"/>
        <v>-153.24418539274166</v>
      </c>
      <c r="M2114" s="344">
        <f t="shared" si="325"/>
        <v>69.577064607258308</v>
      </c>
      <c r="N2114" s="344">
        <f t="shared" si="328"/>
        <v>-46.011576909087331</v>
      </c>
      <c r="Q2114" s="323">
        <f t="shared" si="326"/>
        <v>2049.5770646072583</v>
      </c>
      <c r="R2114" s="287">
        <f t="shared" si="327"/>
        <v>-46.011576909087331</v>
      </c>
    </row>
    <row r="2115" spans="1:18" x14ac:dyDescent="0.25">
      <c r="A2115" s="273">
        <v>2098</v>
      </c>
      <c r="B2115" s="323">
        <f t="shared" si="329"/>
        <v>2187.7558146072583</v>
      </c>
      <c r="D2115" s="287">
        <f t="shared" si="320"/>
        <v>2050.5116479405915</v>
      </c>
      <c r="F2115" s="273">
        <f t="shared" si="321"/>
        <v>6</v>
      </c>
      <c r="H2115" s="273">
        <f t="shared" si="322"/>
        <v>2160</v>
      </c>
      <c r="J2115" s="287">
        <f t="shared" si="323"/>
        <v>-45.595413695234939</v>
      </c>
      <c r="L2115" s="287">
        <f t="shared" si="324"/>
        <v>-152.24418539274166</v>
      </c>
      <c r="M2115" s="344">
        <f t="shared" si="325"/>
        <v>70.511647940591502</v>
      </c>
      <c r="N2115" s="344">
        <f t="shared" si="328"/>
        <v>-45.595413695234939</v>
      </c>
      <c r="Q2115" s="323">
        <f t="shared" si="326"/>
        <v>2050.5116479405915</v>
      </c>
      <c r="R2115" s="287">
        <f t="shared" si="327"/>
        <v>-45.595413695234939</v>
      </c>
    </row>
    <row r="2116" spans="1:18" x14ac:dyDescent="0.25">
      <c r="A2116" s="273">
        <v>2099</v>
      </c>
      <c r="B2116" s="323">
        <f t="shared" si="329"/>
        <v>2188.7558146072583</v>
      </c>
      <c r="D2116" s="287">
        <f t="shared" si="320"/>
        <v>2051.4462312739252</v>
      </c>
      <c r="F2116" s="273">
        <f t="shared" si="321"/>
        <v>6</v>
      </c>
      <c r="H2116" s="273">
        <f t="shared" si="322"/>
        <v>2160</v>
      </c>
      <c r="J2116" s="287">
        <f t="shared" si="323"/>
        <v>-45.165361676678465</v>
      </c>
      <c r="L2116" s="287">
        <f t="shared" si="324"/>
        <v>-151.24418539274166</v>
      </c>
      <c r="M2116" s="344">
        <f t="shared" si="325"/>
        <v>71.44623127392515</v>
      </c>
      <c r="N2116" s="344">
        <f t="shared" si="328"/>
        <v>-45.165361676678465</v>
      </c>
      <c r="Q2116" s="323">
        <f t="shared" si="326"/>
        <v>2051.4462312739252</v>
      </c>
      <c r="R2116" s="287">
        <f t="shared" si="327"/>
        <v>-45.165361676678465</v>
      </c>
    </row>
    <row r="2117" spans="1:18" x14ac:dyDescent="0.25">
      <c r="A2117" s="273">
        <v>2100</v>
      </c>
      <c r="B2117" s="323">
        <f t="shared" si="329"/>
        <v>2189.7558146072583</v>
      </c>
      <c r="D2117" s="287">
        <f t="shared" si="320"/>
        <v>2052.3808146072583</v>
      </c>
      <c r="F2117" s="273">
        <f t="shared" si="321"/>
        <v>6</v>
      </c>
      <c r="H2117" s="273">
        <f t="shared" si="322"/>
        <v>2160</v>
      </c>
      <c r="J2117" s="287">
        <f t="shared" si="323"/>
        <v>-44.721551851428423</v>
      </c>
      <c r="L2117" s="287">
        <f t="shared" si="324"/>
        <v>-150.24418539274166</v>
      </c>
      <c r="M2117" s="344">
        <f t="shared" si="325"/>
        <v>72.380814607258344</v>
      </c>
      <c r="N2117" s="344">
        <f t="shared" si="328"/>
        <v>-44.721551851428423</v>
      </c>
      <c r="Q2117" s="323">
        <f t="shared" si="326"/>
        <v>2052.3808146072583</v>
      </c>
      <c r="R2117" s="287">
        <f t="shared" si="327"/>
        <v>-44.721551851428423</v>
      </c>
    </row>
    <row r="2118" spans="1:18" x14ac:dyDescent="0.25">
      <c r="A2118" s="273">
        <v>2101</v>
      </c>
      <c r="B2118" s="323">
        <f t="shared" si="329"/>
        <v>2190.7558146072583</v>
      </c>
      <c r="D2118" s="287">
        <f t="shared" si="320"/>
        <v>2053.3153979405915</v>
      </c>
      <c r="F2118" s="273">
        <f t="shared" ref="F2118:F2181" si="330">INT(B2118/360)</f>
        <v>6</v>
      </c>
      <c r="H2118" s="273">
        <f t="shared" ref="H2118:H2181" si="331">F2118*360</f>
        <v>2160</v>
      </c>
      <c r="J2118" s="287">
        <f t="shared" si="323"/>
        <v>-44.264119408257017</v>
      </c>
      <c r="L2118" s="287">
        <f t="shared" ref="L2118:L2181" si="332">B2118-H2118-180</f>
        <v>-149.24418539274166</v>
      </c>
      <c r="M2118" s="344">
        <f t="shared" ref="M2118:M2181" si="333">D2118-INT(D2118/360)*360-180</f>
        <v>73.315397940591538</v>
      </c>
      <c r="N2118" s="344">
        <f t="shared" si="328"/>
        <v>-44.264119408257017</v>
      </c>
      <c r="Q2118" s="323">
        <f t="shared" si="326"/>
        <v>2053.3153979405915</v>
      </c>
      <c r="R2118" s="287">
        <f t="shared" si="327"/>
        <v>-44.264119408257017</v>
      </c>
    </row>
    <row r="2119" spans="1:18" x14ac:dyDescent="0.25">
      <c r="A2119" s="273">
        <v>2102</v>
      </c>
      <c r="B2119" s="323">
        <f t="shared" si="329"/>
        <v>2191.7558146072583</v>
      </c>
      <c r="D2119" s="287">
        <f t="shared" si="320"/>
        <v>2054.2499812739252</v>
      </c>
      <c r="F2119" s="273">
        <f t="shared" si="330"/>
        <v>6</v>
      </c>
      <c r="H2119" s="273">
        <f t="shared" si="331"/>
        <v>2160</v>
      </c>
      <c r="J2119" s="287">
        <f t="shared" si="323"/>
        <v>-43.793203685517909</v>
      </c>
      <c r="L2119" s="287">
        <f t="shared" si="332"/>
        <v>-148.24418539274166</v>
      </c>
      <c r="M2119" s="344">
        <f t="shared" si="333"/>
        <v>74.249981273925187</v>
      </c>
      <c r="N2119" s="344">
        <f t="shared" si="328"/>
        <v>-43.793203685517909</v>
      </c>
      <c r="Q2119" s="323">
        <f t="shared" si="326"/>
        <v>2054.2499812739252</v>
      </c>
      <c r="R2119" s="287">
        <f t="shared" si="327"/>
        <v>-43.793203685517909</v>
      </c>
    </row>
    <row r="2120" spans="1:18" x14ac:dyDescent="0.25">
      <c r="A2120" s="273">
        <v>2103</v>
      </c>
      <c r="B2120" s="323">
        <f t="shared" si="329"/>
        <v>2192.7558146072583</v>
      </c>
      <c r="D2120" s="287">
        <f t="shared" si="320"/>
        <v>2055.1845646072584</v>
      </c>
      <c r="F2120" s="273">
        <f t="shared" si="330"/>
        <v>6</v>
      </c>
      <c r="H2120" s="273">
        <f t="shared" si="331"/>
        <v>2160</v>
      </c>
      <c r="J2120" s="287">
        <f t="shared" si="323"/>
        <v>-43.308948128701701</v>
      </c>
      <c r="L2120" s="287">
        <f t="shared" si="332"/>
        <v>-147.24418539274166</v>
      </c>
      <c r="M2120" s="344">
        <f t="shared" si="333"/>
        <v>75.18456460725838</v>
      </c>
      <c r="N2120" s="344">
        <f t="shared" si="328"/>
        <v>-43.308948128701701</v>
      </c>
      <c r="Q2120" s="323">
        <f t="shared" si="326"/>
        <v>2055.1845646072584</v>
      </c>
      <c r="R2120" s="287">
        <f t="shared" si="327"/>
        <v>-43.308948128701701</v>
      </c>
    </row>
    <row r="2121" spans="1:18" x14ac:dyDescent="0.25">
      <c r="A2121" s="273">
        <v>2104</v>
      </c>
      <c r="B2121" s="323">
        <f t="shared" si="329"/>
        <v>2193.7558146072583</v>
      </c>
      <c r="D2121" s="287">
        <f t="shared" si="320"/>
        <v>2056.1191479405916</v>
      </c>
      <c r="F2121" s="273">
        <f t="shared" si="330"/>
        <v>6</v>
      </c>
      <c r="H2121" s="273">
        <f t="shared" si="331"/>
        <v>2160</v>
      </c>
      <c r="J2121" s="287">
        <f t="shared" si="323"/>
        <v>-42.811500246742284</v>
      </c>
      <c r="L2121" s="287">
        <f t="shared" si="332"/>
        <v>-146.24418539274166</v>
      </c>
      <c r="M2121" s="344">
        <f t="shared" si="333"/>
        <v>76.119147940591574</v>
      </c>
      <c r="N2121" s="344">
        <f t="shared" si="328"/>
        <v>-42.811500246742284</v>
      </c>
      <c r="Q2121" s="323">
        <f t="shared" si="326"/>
        <v>2056.1191479405916</v>
      </c>
      <c r="R2121" s="287">
        <f t="shared" si="327"/>
        <v>-42.811500246742284</v>
      </c>
    </row>
    <row r="2122" spans="1:18" x14ac:dyDescent="0.25">
      <c r="A2122" s="273">
        <v>2105</v>
      </c>
      <c r="B2122" s="323">
        <f t="shared" si="329"/>
        <v>2194.7558146072583</v>
      </c>
      <c r="D2122" s="287">
        <f t="shared" si="320"/>
        <v>2057.0537312739252</v>
      </c>
      <c r="F2122" s="273">
        <f t="shared" si="330"/>
        <v>6</v>
      </c>
      <c r="H2122" s="273">
        <f t="shared" si="331"/>
        <v>2160</v>
      </c>
      <c r="J2122" s="287">
        <f t="shared" si="323"/>
        <v>-42.301011567083599</v>
      </c>
      <c r="L2122" s="287">
        <f t="shared" si="332"/>
        <v>-145.24418539274166</v>
      </c>
      <c r="M2122" s="344">
        <f t="shared" si="333"/>
        <v>77.053731273925223</v>
      </c>
      <c r="N2122" s="344">
        <f t="shared" si="328"/>
        <v>-42.301011567083599</v>
      </c>
      <c r="Q2122" s="323">
        <f t="shared" si="326"/>
        <v>2057.0537312739252</v>
      </c>
      <c r="R2122" s="287">
        <f t="shared" si="327"/>
        <v>-42.301011567083599</v>
      </c>
    </row>
    <row r="2123" spans="1:18" x14ac:dyDescent="0.25">
      <c r="A2123" s="273">
        <v>2106</v>
      </c>
      <c r="B2123" s="323">
        <f t="shared" si="329"/>
        <v>2195.7558146072583</v>
      </c>
      <c r="D2123" s="287">
        <f t="shared" si="320"/>
        <v>2057.9883146072584</v>
      </c>
      <c r="F2123" s="273">
        <f t="shared" si="330"/>
        <v>6</v>
      </c>
      <c r="H2123" s="273">
        <f t="shared" si="331"/>
        <v>2160</v>
      </c>
      <c r="J2123" s="287">
        <f t="shared" si="323"/>
        <v>-41.777637589522278</v>
      </c>
      <c r="L2123" s="287">
        <f t="shared" si="332"/>
        <v>-144.24418539274166</v>
      </c>
      <c r="M2123" s="344">
        <f t="shared" si="333"/>
        <v>77.988314607258417</v>
      </c>
      <c r="N2123" s="344">
        <f t="shared" si="328"/>
        <v>-41.777637589522278</v>
      </c>
      <c r="Q2123" s="323">
        <f t="shared" si="326"/>
        <v>2057.9883146072584</v>
      </c>
      <c r="R2123" s="287">
        <f t="shared" si="327"/>
        <v>-41.777637589522278</v>
      </c>
    </row>
    <row r="2124" spans="1:18" x14ac:dyDescent="0.25">
      <c r="A2124" s="273">
        <v>2107</v>
      </c>
      <c r="B2124" s="323">
        <f t="shared" si="329"/>
        <v>2196.7558146072583</v>
      </c>
      <c r="D2124" s="287">
        <f t="shared" si="320"/>
        <v>2058.9228979405916</v>
      </c>
      <c r="F2124" s="273">
        <f t="shared" si="330"/>
        <v>6</v>
      </c>
      <c r="H2124" s="273">
        <f t="shared" si="331"/>
        <v>2160</v>
      </c>
      <c r="J2124" s="287">
        <f t="shared" si="323"/>
        <v>-41.241537738842119</v>
      </c>
      <c r="L2124" s="287">
        <f t="shared" si="332"/>
        <v>-143.24418539274166</v>
      </c>
      <c r="M2124" s="344">
        <f t="shared" si="333"/>
        <v>78.922897940591611</v>
      </c>
      <c r="N2124" s="344">
        <f t="shared" si="328"/>
        <v>-41.241537738842119</v>
      </c>
      <c r="Q2124" s="323">
        <f t="shared" si="326"/>
        <v>2058.9228979405916</v>
      </c>
      <c r="R2124" s="287">
        <f t="shared" si="327"/>
        <v>-41.241537738842119</v>
      </c>
    </row>
    <row r="2125" spans="1:18" x14ac:dyDescent="0.25">
      <c r="A2125" s="273">
        <v>2108</v>
      </c>
      <c r="B2125" s="323">
        <f t="shared" si="329"/>
        <v>2197.7558146072583</v>
      </c>
      <c r="D2125" s="287">
        <f t="shared" si="320"/>
        <v>2059.8574812739248</v>
      </c>
      <c r="F2125" s="273">
        <f t="shared" si="330"/>
        <v>6</v>
      </c>
      <c r="H2125" s="273">
        <f t="shared" si="331"/>
        <v>2160</v>
      </c>
      <c r="J2125" s="287">
        <f t="shared" si="323"/>
        <v>-40.692875316251182</v>
      </c>
      <c r="L2125" s="287">
        <f t="shared" si="332"/>
        <v>-142.24418539274166</v>
      </c>
      <c r="M2125" s="344">
        <f t="shared" si="333"/>
        <v>79.857481273924805</v>
      </c>
      <c r="N2125" s="344">
        <f t="shared" si="328"/>
        <v>-40.692875316251182</v>
      </c>
      <c r="Q2125" s="323">
        <f t="shared" si="326"/>
        <v>2059.8574812739248</v>
      </c>
      <c r="R2125" s="287">
        <f t="shared" si="327"/>
        <v>-40.692875316251182</v>
      </c>
    </row>
    <row r="2126" spans="1:18" x14ac:dyDescent="0.25">
      <c r="A2126" s="273">
        <v>2109</v>
      </c>
      <c r="B2126" s="323">
        <f t="shared" si="329"/>
        <v>2198.7558146072583</v>
      </c>
      <c r="D2126" s="287">
        <f t="shared" si="320"/>
        <v>2060.7920646072585</v>
      </c>
      <c r="F2126" s="273">
        <f t="shared" si="330"/>
        <v>6</v>
      </c>
      <c r="H2126" s="273">
        <f t="shared" si="331"/>
        <v>2160</v>
      </c>
      <c r="J2126" s="287">
        <f t="shared" si="323"/>
        <v>-40.131817449637957</v>
      </c>
      <c r="L2126" s="287">
        <f t="shared" si="332"/>
        <v>-141.24418539274166</v>
      </c>
      <c r="M2126" s="344">
        <f t="shared" si="333"/>
        <v>80.792064607258453</v>
      </c>
      <c r="N2126" s="344">
        <f t="shared" si="328"/>
        <v>-40.131817449637957</v>
      </c>
      <c r="Q2126" s="323">
        <f t="shared" si="326"/>
        <v>2060.7920646072585</v>
      </c>
      <c r="R2126" s="287">
        <f t="shared" si="327"/>
        <v>-40.131817449637957</v>
      </c>
    </row>
    <row r="2127" spans="1:18" x14ac:dyDescent="0.25">
      <c r="A2127" s="273">
        <v>2110</v>
      </c>
      <c r="B2127" s="323">
        <f t="shared" si="329"/>
        <v>2199.7558146072583</v>
      </c>
      <c r="D2127" s="287">
        <f t="shared" si="320"/>
        <v>2061.7266479405916</v>
      </c>
      <c r="F2127" s="273">
        <f t="shared" si="330"/>
        <v>6</v>
      </c>
      <c r="H2127" s="273">
        <f t="shared" si="331"/>
        <v>2160</v>
      </c>
      <c r="J2127" s="287">
        <f t="shared" si="323"/>
        <v>-39.558535042664154</v>
      </c>
      <c r="L2127" s="287">
        <f t="shared" si="332"/>
        <v>-140.24418539274166</v>
      </c>
      <c r="M2127" s="344">
        <f t="shared" si="333"/>
        <v>81.726647940591647</v>
      </c>
      <c r="N2127" s="344">
        <f t="shared" si="328"/>
        <v>-39.558535042664154</v>
      </c>
      <c r="Q2127" s="323">
        <f t="shared" si="326"/>
        <v>2061.7266479405916</v>
      </c>
      <c r="R2127" s="287">
        <f t="shared" si="327"/>
        <v>-39.558535042664154</v>
      </c>
    </row>
    <row r="2128" spans="1:18" x14ac:dyDescent="0.25">
      <c r="A2128" s="273">
        <v>2111</v>
      </c>
      <c r="B2128" s="323">
        <f t="shared" si="329"/>
        <v>2200.7558146072583</v>
      </c>
      <c r="D2128" s="287">
        <f t="shared" si="320"/>
        <v>2062.6612312739248</v>
      </c>
      <c r="F2128" s="273">
        <f t="shared" si="330"/>
        <v>6</v>
      </c>
      <c r="H2128" s="273">
        <f t="shared" si="331"/>
        <v>2160</v>
      </c>
      <c r="J2128" s="287">
        <f t="shared" si="323"/>
        <v>-38.973202722704002</v>
      </c>
      <c r="L2128" s="287">
        <f t="shared" si="332"/>
        <v>-139.24418539274166</v>
      </c>
      <c r="M2128" s="344">
        <f t="shared" si="333"/>
        <v>82.661231273924841</v>
      </c>
      <c r="N2128" s="344">
        <f t="shared" si="328"/>
        <v>-38.973202722704002</v>
      </c>
      <c r="Q2128" s="323">
        <f t="shared" si="326"/>
        <v>2062.6612312739248</v>
      </c>
      <c r="R2128" s="287">
        <f t="shared" si="327"/>
        <v>-38.973202722704002</v>
      </c>
    </row>
    <row r="2129" spans="1:18" x14ac:dyDescent="0.25">
      <c r="A2129" s="273">
        <v>2112</v>
      </c>
      <c r="B2129" s="323">
        <f t="shared" si="329"/>
        <v>2201.7558146072583</v>
      </c>
      <c r="D2129" s="287">
        <f t="shared" ref="D2129:D2192" si="334">B2129-A2129/360*$E$11</f>
        <v>2063.5958146072585</v>
      </c>
      <c r="F2129" s="273">
        <f t="shared" si="330"/>
        <v>6</v>
      </c>
      <c r="H2129" s="273">
        <f t="shared" si="331"/>
        <v>2160</v>
      </c>
      <c r="J2129" s="287">
        <f t="shared" ref="J2129:J2192" si="335">SIN(RADIANS(A2129))*$E$7</f>
        <v>-38.375998787652605</v>
      </c>
      <c r="L2129" s="287">
        <f t="shared" si="332"/>
        <v>-138.24418539274166</v>
      </c>
      <c r="M2129" s="344">
        <f t="shared" si="333"/>
        <v>83.59581460725849</v>
      </c>
      <c r="N2129" s="344">
        <f t="shared" si="328"/>
        <v>-38.375998787652605</v>
      </c>
      <c r="Q2129" s="323">
        <f t="shared" ref="Q2129:Q2192" si="336">D2129</f>
        <v>2063.5958146072585</v>
      </c>
      <c r="R2129" s="287">
        <f t="shared" ref="R2129:R2192" si="337">N2129</f>
        <v>-38.375998787652605</v>
      </c>
    </row>
    <row r="2130" spans="1:18" x14ac:dyDescent="0.25">
      <c r="A2130" s="273">
        <v>2113</v>
      </c>
      <c r="B2130" s="323">
        <f t="shared" si="329"/>
        <v>2202.7558146072583</v>
      </c>
      <c r="D2130" s="287">
        <f t="shared" si="334"/>
        <v>2064.5303979405917</v>
      </c>
      <c r="F2130" s="273">
        <f t="shared" si="330"/>
        <v>6</v>
      </c>
      <c r="H2130" s="273">
        <f t="shared" si="331"/>
        <v>2160</v>
      </c>
      <c r="J2130" s="287">
        <f t="shared" si="335"/>
        <v>-37.767105151614096</v>
      </c>
      <c r="L2130" s="287">
        <f t="shared" si="332"/>
        <v>-137.24418539274166</v>
      </c>
      <c r="M2130" s="344">
        <f t="shared" si="333"/>
        <v>84.530397940591683</v>
      </c>
      <c r="N2130" s="344">
        <f t="shared" ref="N2130:N2193" si="338">J2130</f>
        <v>-37.767105151614096</v>
      </c>
      <c r="Q2130" s="323">
        <f t="shared" si="336"/>
        <v>2064.5303979405917</v>
      </c>
      <c r="R2130" s="287">
        <f t="shared" si="337"/>
        <v>-37.767105151614096</v>
      </c>
    </row>
    <row r="2131" spans="1:18" x14ac:dyDescent="0.25">
      <c r="A2131" s="273">
        <v>2114</v>
      </c>
      <c r="B2131" s="323">
        <f t="shared" ref="B2131:B2194" si="339">$B$17+A2131</f>
        <v>2203.7558146072583</v>
      </c>
      <c r="D2131" s="287">
        <f t="shared" si="334"/>
        <v>2065.4649812739249</v>
      </c>
      <c r="F2131" s="273">
        <f t="shared" si="330"/>
        <v>6</v>
      </c>
      <c r="H2131" s="273">
        <f t="shared" si="331"/>
        <v>2160</v>
      </c>
      <c r="J2131" s="287">
        <f t="shared" si="335"/>
        <v>-37.146707289487985</v>
      </c>
      <c r="L2131" s="287">
        <f t="shared" si="332"/>
        <v>-136.24418539274166</v>
      </c>
      <c r="M2131" s="344">
        <f t="shared" si="333"/>
        <v>85.464981273924877</v>
      </c>
      <c r="N2131" s="344">
        <f t="shared" si="338"/>
        <v>-37.146707289487985</v>
      </c>
      <c r="Q2131" s="323">
        <f t="shared" si="336"/>
        <v>2065.4649812739249</v>
      </c>
      <c r="R2131" s="287">
        <f t="shared" si="337"/>
        <v>-37.146707289487985</v>
      </c>
    </row>
    <row r="2132" spans="1:18" x14ac:dyDescent="0.25">
      <c r="A2132" s="273">
        <v>2115</v>
      </c>
      <c r="B2132" s="323">
        <f t="shared" si="339"/>
        <v>2204.7558146072583</v>
      </c>
      <c r="D2132" s="287">
        <f t="shared" si="334"/>
        <v>2066.3995646072585</v>
      </c>
      <c r="F2132" s="273">
        <f t="shared" si="330"/>
        <v>6</v>
      </c>
      <c r="H2132" s="273">
        <f t="shared" si="331"/>
        <v>2160</v>
      </c>
      <c r="J2132" s="287">
        <f t="shared" si="335"/>
        <v>-36.514994180473273</v>
      </c>
      <c r="L2132" s="287">
        <f t="shared" si="332"/>
        <v>-135.24418539274166</v>
      </c>
      <c r="M2132" s="344">
        <f t="shared" si="333"/>
        <v>86.399564607258526</v>
      </c>
      <c r="N2132" s="344">
        <f t="shared" si="338"/>
        <v>-36.514994180473273</v>
      </c>
      <c r="Q2132" s="323">
        <f t="shared" si="336"/>
        <v>2066.3995646072585</v>
      </c>
      <c r="R2132" s="287">
        <f t="shared" si="337"/>
        <v>-36.514994180473273</v>
      </c>
    </row>
    <row r="2133" spans="1:18" x14ac:dyDescent="0.25">
      <c r="A2133" s="273">
        <v>2116</v>
      </c>
      <c r="B2133" s="323">
        <f t="shared" si="339"/>
        <v>2205.7558146072583</v>
      </c>
      <c r="D2133" s="287">
        <f t="shared" si="334"/>
        <v>2067.3341479405917</v>
      </c>
      <c r="F2133" s="273">
        <f t="shared" si="330"/>
        <v>6</v>
      </c>
      <c r="H2133" s="273">
        <f t="shared" si="331"/>
        <v>2160</v>
      </c>
      <c r="J2133" s="287">
        <f t="shared" si="335"/>
        <v>-35.872158250502743</v>
      </c>
      <c r="L2133" s="287">
        <f t="shared" si="332"/>
        <v>-134.24418539274166</v>
      </c>
      <c r="M2133" s="344">
        <f t="shared" si="333"/>
        <v>87.33414794059172</v>
      </c>
      <c r="N2133" s="344">
        <f t="shared" si="338"/>
        <v>-35.872158250502743</v>
      </c>
      <c r="Q2133" s="323">
        <f t="shared" si="336"/>
        <v>2067.3341479405917</v>
      </c>
      <c r="R2133" s="287">
        <f t="shared" si="337"/>
        <v>-35.872158250502743</v>
      </c>
    </row>
    <row r="2134" spans="1:18" x14ac:dyDescent="0.25">
      <c r="A2134" s="273">
        <v>2117</v>
      </c>
      <c r="B2134" s="323">
        <f t="shared" si="339"/>
        <v>2206.7558146072583</v>
      </c>
      <c r="D2134" s="287">
        <f t="shared" si="334"/>
        <v>2068.2687312739249</v>
      </c>
      <c r="F2134" s="273">
        <f t="shared" si="330"/>
        <v>6</v>
      </c>
      <c r="H2134" s="273">
        <f t="shared" si="331"/>
        <v>2160</v>
      </c>
      <c r="J2134" s="287">
        <f t="shared" si="335"/>
        <v>-35.218395313627454</v>
      </c>
      <c r="L2134" s="287">
        <f t="shared" si="332"/>
        <v>-133.24418539274166</v>
      </c>
      <c r="M2134" s="344">
        <f t="shared" si="333"/>
        <v>88.268731273924914</v>
      </c>
      <c r="N2134" s="344">
        <f t="shared" si="338"/>
        <v>-35.218395313627454</v>
      </c>
      <c r="Q2134" s="323">
        <f t="shared" si="336"/>
        <v>2068.2687312739249</v>
      </c>
      <c r="R2134" s="287">
        <f t="shared" si="337"/>
        <v>-35.218395313627454</v>
      </c>
    </row>
    <row r="2135" spans="1:18" x14ac:dyDescent="0.25">
      <c r="A2135" s="273">
        <v>2118</v>
      </c>
      <c r="B2135" s="323">
        <f t="shared" si="339"/>
        <v>2207.7558146072583</v>
      </c>
      <c r="D2135" s="287">
        <f t="shared" si="334"/>
        <v>2069.2033146072581</v>
      </c>
      <c r="F2135" s="273">
        <f t="shared" si="330"/>
        <v>6</v>
      </c>
      <c r="H2135" s="273">
        <f t="shared" si="331"/>
        <v>2160</v>
      </c>
      <c r="J2135" s="287">
        <f t="shared" si="335"/>
        <v>-34.553904512371382</v>
      </c>
      <c r="L2135" s="287">
        <f t="shared" si="332"/>
        <v>-132.24418539274166</v>
      </c>
      <c r="M2135" s="344">
        <f t="shared" si="333"/>
        <v>89.203314607258108</v>
      </c>
      <c r="N2135" s="344">
        <f t="shared" si="338"/>
        <v>-34.553904512371382</v>
      </c>
      <c r="Q2135" s="323">
        <f t="shared" si="336"/>
        <v>2069.2033146072581</v>
      </c>
      <c r="R2135" s="287">
        <f t="shared" si="337"/>
        <v>-34.553904512371382</v>
      </c>
    </row>
    <row r="2136" spans="1:18" x14ac:dyDescent="0.25">
      <c r="A2136" s="273">
        <v>2119</v>
      </c>
      <c r="B2136" s="323">
        <f t="shared" si="339"/>
        <v>2208.7558146072583</v>
      </c>
      <c r="D2136" s="287">
        <f t="shared" si="334"/>
        <v>2070.1378979405918</v>
      </c>
      <c r="F2136" s="273">
        <f t="shared" si="330"/>
        <v>6</v>
      </c>
      <c r="H2136" s="273">
        <f t="shared" si="331"/>
        <v>2160</v>
      </c>
      <c r="J2136" s="287">
        <f t="shared" si="335"/>
        <v>-33.878888257069917</v>
      </c>
      <c r="L2136" s="287">
        <f t="shared" si="332"/>
        <v>-131.24418539274166</v>
      </c>
      <c r="M2136" s="344">
        <f t="shared" si="333"/>
        <v>90.137897940591756</v>
      </c>
      <c r="N2136" s="344">
        <f t="shared" si="338"/>
        <v>-33.878888257069917</v>
      </c>
      <c r="Q2136" s="323">
        <f t="shared" si="336"/>
        <v>2070.1378979405918</v>
      </c>
      <c r="R2136" s="287">
        <f t="shared" si="337"/>
        <v>-33.878888257069917</v>
      </c>
    </row>
    <row r="2137" spans="1:18" x14ac:dyDescent="0.25">
      <c r="A2137" s="273">
        <v>2120</v>
      </c>
      <c r="B2137" s="323">
        <f t="shared" si="339"/>
        <v>2209.7558146072583</v>
      </c>
      <c r="D2137" s="287">
        <f t="shared" si="334"/>
        <v>2071.072481273925</v>
      </c>
      <c r="F2137" s="273">
        <f t="shared" si="330"/>
        <v>6</v>
      </c>
      <c r="H2137" s="273">
        <f t="shared" si="331"/>
        <v>2160</v>
      </c>
      <c r="J2137" s="287">
        <f t="shared" si="335"/>
        <v>-33.193552164212917</v>
      </c>
      <c r="L2137" s="287">
        <f t="shared" si="332"/>
        <v>-130.24418539274166</v>
      </c>
      <c r="M2137" s="344">
        <f t="shared" si="333"/>
        <v>91.07248127392495</v>
      </c>
      <c r="N2137" s="344">
        <f t="shared" si="338"/>
        <v>-33.193552164212917</v>
      </c>
      <c r="Q2137" s="323">
        <f t="shared" si="336"/>
        <v>2071.072481273925</v>
      </c>
      <c r="R2137" s="287">
        <f t="shared" si="337"/>
        <v>-33.193552164212917</v>
      </c>
    </row>
    <row r="2138" spans="1:18" x14ac:dyDescent="0.25">
      <c r="A2138" s="273">
        <v>2121</v>
      </c>
      <c r="B2138" s="323">
        <f t="shared" si="339"/>
        <v>2210.7558146072583</v>
      </c>
      <c r="D2138" s="287">
        <f t="shared" si="334"/>
        <v>2072.0070646072581</v>
      </c>
      <c r="F2138" s="273">
        <f t="shared" si="330"/>
        <v>6</v>
      </c>
      <c r="H2138" s="273">
        <f t="shared" si="331"/>
        <v>2160</v>
      </c>
      <c r="J2138" s="287">
        <f t="shared" si="335"/>
        <v>-32.498104993813534</v>
      </c>
      <c r="L2138" s="287">
        <f t="shared" si="332"/>
        <v>-129.24418539274166</v>
      </c>
      <c r="M2138" s="344">
        <f t="shared" si="333"/>
        <v>92.007064607258144</v>
      </c>
      <c r="N2138" s="344">
        <f t="shared" si="338"/>
        <v>-32.498104993813534</v>
      </c>
      <c r="Q2138" s="323">
        <f t="shared" si="336"/>
        <v>2072.0070646072581</v>
      </c>
      <c r="R2138" s="287">
        <f t="shared" si="337"/>
        <v>-32.498104993813534</v>
      </c>
    </row>
    <row r="2139" spans="1:18" x14ac:dyDescent="0.25">
      <c r="A2139" s="273">
        <v>2122</v>
      </c>
      <c r="B2139" s="323">
        <f t="shared" si="339"/>
        <v>2211.7558146072583</v>
      </c>
      <c r="D2139" s="287">
        <f t="shared" si="334"/>
        <v>2072.9416479405918</v>
      </c>
      <c r="F2139" s="273">
        <f t="shared" si="330"/>
        <v>6</v>
      </c>
      <c r="H2139" s="273">
        <f t="shared" si="331"/>
        <v>2160</v>
      </c>
      <c r="J2139" s="287">
        <f t="shared" si="335"/>
        <v>-31.792758585817108</v>
      </c>
      <c r="L2139" s="287">
        <f t="shared" si="332"/>
        <v>-128.24418539274166</v>
      </c>
      <c r="M2139" s="344">
        <f t="shared" si="333"/>
        <v>92.941647940591793</v>
      </c>
      <c r="N2139" s="344">
        <f t="shared" si="338"/>
        <v>-31.792758585817108</v>
      </c>
      <c r="Q2139" s="323">
        <f t="shared" si="336"/>
        <v>2072.9416479405918</v>
      </c>
      <c r="R2139" s="287">
        <f t="shared" si="337"/>
        <v>-31.792758585817108</v>
      </c>
    </row>
    <row r="2140" spans="1:18" x14ac:dyDescent="0.25">
      <c r="A2140" s="273">
        <v>2123</v>
      </c>
      <c r="B2140" s="323">
        <f t="shared" si="339"/>
        <v>2212.7558146072583</v>
      </c>
      <c r="D2140" s="287">
        <f t="shared" si="334"/>
        <v>2073.876231273925</v>
      </c>
      <c r="F2140" s="273">
        <f t="shared" si="330"/>
        <v>6</v>
      </c>
      <c r="H2140" s="273">
        <f t="shared" si="331"/>
        <v>2160</v>
      </c>
      <c r="J2140" s="287">
        <f t="shared" si="335"/>
        <v>-31.077727795571789</v>
      </c>
      <c r="L2140" s="287">
        <f t="shared" si="332"/>
        <v>-127.24418539274166</v>
      </c>
      <c r="M2140" s="344">
        <f t="shared" si="333"/>
        <v>93.876231273924986</v>
      </c>
      <c r="N2140" s="344">
        <f t="shared" si="338"/>
        <v>-31.077727795571789</v>
      </c>
      <c r="Q2140" s="323">
        <f t="shared" si="336"/>
        <v>2073.876231273925</v>
      </c>
      <c r="R2140" s="287">
        <f t="shared" si="337"/>
        <v>-31.077727795571789</v>
      </c>
    </row>
    <row r="2141" spans="1:18" x14ac:dyDescent="0.25">
      <c r="A2141" s="273">
        <v>2124</v>
      </c>
      <c r="B2141" s="323">
        <f t="shared" si="339"/>
        <v>2213.7558146072583</v>
      </c>
      <c r="D2141" s="287">
        <f t="shared" si="334"/>
        <v>2074.8108146072582</v>
      </c>
      <c r="F2141" s="273">
        <f t="shared" si="330"/>
        <v>6</v>
      </c>
      <c r="H2141" s="273">
        <f t="shared" si="331"/>
        <v>2160</v>
      </c>
      <c r="J2141" s="287">
        <f t="shared" si="335"/>
        <v>-30.353230428383227</v>
      </c>
      <c r="L2141" s="287">
        <f t="shared" si="332"/>
        <v>-126.24418539274166</v>
      </c>
      <c r="M2141" s="344">
        <f t="shared" si="333"/>
        <v>94.81081460725818</v>
      </c>
      <c r="N2141" s="344">
        <f t="shared" si="338"/>
        <v>-30.353230428383227</v>
      </c>
      <c r="Q2141" s="323">
        <f t="shared" si="336"/>
        <v>2074.8108146072582</v>
      </c>
      <c r="R2141" s="287">
        <f t="shared" si="337"/>
        <v>-30.353230428383227</v>
      </c>
    </row>
    <row r="2142" spans="1:18" x14ac:dyDescent="0.25">
      <c r="A2142" s="273">
        <v>2125</v>
      </c>
      <c r="B2142" s="323">
        <f t="shared" si="339"/>
        <v>2214.7558146072583</v>
      </c>
      <c r="D2142" s="287">
        <f t="shared" si="334"/>
        <v>2075.7453979405918</v>
      </c>
      <c r="F2142" s="273">
        <f t="shared" si="330"/>
        <v>6</v>
      </c>
      <c r="H2142" s="273">
        <f t="shared" si="331"/>
        <v>2160</v>
      </c>
      <c r="J2142" s="287">
        <f t="shared" si="335"/>
        <v>-29.619487173168128</v>
      </c>
      <c r="L2142" s="287">
        <f t="shared" si="332"/>
        <v>-125.24418539274166</v>
      </c>
      <c r="M2142" s="344">
        <f t="shared" si="333"/>
        <v>95.745397940591829</v>
      </c>
      <c r="N2142" s="344">
        <f t="shared" si="338"/>
        <v>-29.619487173168128</v>
      </c>
      <c r="Q2142" s="323">
        <f t="shared" si="336"/>
        <v>2075.7453979405918</v>
      </c>
      <c r="R2142" s="287">
        <f t="shared" si="337"/>
        <v>-29.619487173168128</v>
      </c>
    </row>
    <row r="2143" spans="1:18" x14ac:dyDescent="0.25">
      <c r="A2143" s="273">
        <v>2126</v>
      </c>
      <c r="B2143" s="323">
        <f t="shared" si="339"/>
        <v>2215.7558146072583</v>
      </c>
      <c r="D2143" s="287">
        <f t="shared" si="334"/>
        <v>2076.679981273925</v>
      </c>
      <c r="F2143" s="273">
        <f t="shared" si="330"/>
        <v>6</v>
      </c>
      <c r="H2143" s="273">
        <f t="shared" si="331"/>
        <v>2160</v>
      </c>
      <c r="J2143" s="287">
        <f t="shared" si="335"/>
        <v>-28.876721535229372</v>
      </c>
      <c r="L2143" s="287">
        <f t="shared" si="332"/>
        <v>-124.24418539274166</v>
      </c>
      <c r="M2143" s="344">
        <f t="shared" si="333"/>
        <v>96.679981273925023</v>
      </c>
      <c r="N2143" s="344">
        <f t="shared" si="338"/>
        <v>-28.876721535229372</v>
      </c>
      <c r="Q2143" s="323">
        <f t="shared" si="336"/>
        <v>2076.679981273925</v>
      </c>
      <c r="R2143" s="287">
        <f t="shared" si="337"/>
        <v>-28.876721535229372</v>
      </c>
    </row>
    <row r="2144" spans="1:18" x14ac:dyDescent="0.25">
      <c r="A2144" s="273">
        <v>2127</v>
      </c>
      <c r="B2144" s="323">
        <f t="shared" si="339"/>
        <v>2216.7558146072583</v>
      </c>
      <c r="D2144" s="287">
        <f t="shared" si="334"/>
        <v>2077.6145646072582</v>
      </c>
      <c r="F2144" s="273">
        <f t="shared" si="330"/>
        <v>6</v>
      </c>
      <c r="H2144" s="273">
        <f t="shared" si="331"/>
        <v>2160</v>
      </c>
      <c r="J2144" s="287">
        <f t="shared" si="335"/>
        <v>-28.125159768175894</v>
      </c>
      <c r="L2144" s="287">
        <f t="shared" si="332"/>
        <v>-123.24418539274166</v>
      </c>
      <c r="M2144" s="344">
        <f t="shared" si="333"/>
        <v>97.614564607258217</v>
      </c>
      <c r="N2144" s="344">
        <f t="shared" si="338"/>
        <v>-28.125159768175894</v>
      </c>
      <c r="Q2144" s="323">
        <f t="shared" si="336"/>
        <v>2077.6145646072582</v>
      </c>
      <c r="R2144" s="287">
        <f t="shared" si="337"/>
        <v>-28.125159768175894</v>
      </c>
    </row>
    <row r="2145" spans="1:18" x14ac:dyDescent="0.25">
      <c r="A2145" s="273">
        <v>2128</v>
      </c>
      <c r="B2145" s="323">
        <f t="shared" si="339"/>
        <v>2217.7558146072583</v>
      </c>
      <c r="D2145" s="287">
        <f t="shared" si="334"/>
        <v>2078.5491479405919</v>
      </c>
      <c r="F2145" s="273">
        <f t="shared" si="330"/>
        <v>6</v>
      </c>
      <c r="H2145" s="273">
        <f t="shared" si="331"/>
        <v>2160</v>
      </c>
      <c r="J2145" s="287">
        <f t="shared" si="335"/>
        <v>-27.365030805002803</v>
      </c>
      <c r="L2145" s="287">
        <f t="shared" si="332"/>
        <v>-122.24418539274166</v>
      </c>
      <c r="M2145" s="344">
        <f t="shared" si="333"/>
        <v>98.549147940591865</v>
      </c>
      <c r="N2145" s="344">
        <f t="shared" si="338"/>
        <v>-27.365030805002803</v>
      </c>
      <c r="Q2145" s="323">
        <f t="shared" si="336"/>
        <v>2078.5491479405919</v>
      </c>
      <c r="R2145" s="287">
        <f t="shared" si="337"/>
        <v>-27.365030805002803</v>
      </c>
    </row>
    <row r="2146" spans="1:18" x14ac:dyDescent="0.25">
      <c r="A2146" s="273">
        <v>2129</v>
      </c>
      <c r="B2146" s="323">
        <f t="shared" si="339"/>
        <v>2218.7558146072583</v>
      </c>
      <c r="D2146" s="287">
        <f t="shared" si="334"/>
        <v>2079.4837312739251</v>
      </c>
      <c r="F2146" s="273">
        <f t="shared" si="330"/>
        <v>6</v>
      </c>
      <c r="H2146" s="273">
        <f t="shared" si="331"/>
        <v>2160</v>
      </c>
      <c r="J2146" s="287">
        <f t="shared" si="335"/>
        <v>-26.59656618835519</v>
      </c>
      <c r="L2146" s="287">
        <f t="shared" si="332"/>
        <v>-121.24418539274166</v>
      </c>
      <c r="M2146" s="344">
        <f t="shared" si="333"/>
        <v>99.483731273925059</v>
      </c>
      <c r="N2146" s="344">
        <f t="shared" si="338"/>
        <v>-26.59656618835519</v>
      </c>
      <c r="Q2146" s="323">
        <f t="shared" si="336"/>
        <v>2079.4837312739251</v>
      </c>
      <c r="R2146" s="287">
        <f t="shared" si="337"/>
        <v>-26.59656618835519</v>
      </c>
    </row>
    <row r="2147" spans="1:18" x14ac:dyDescent="0.25">
      <c r="A2147" s="273">
        <v>2130</v>
      </c>
      <c r="B2147" s="323">
        <f t="shared" si="339"/>
        <v>2219.7558146072583</v>
      </c>
      <c r="D2147" s="287">
        <f t="shared" si="334"/>
        <v>2080.4183146072583</v>
      </c>
      <c r="F2147" s="273">
        <f t="shared" si="330"/>
        <v>6</v>
      </c>
      <c r="H2147" s="273">
        <f t="shared" si="331"/>
        <v>2160</v>
      </c>
      <c r="J2147" s="287">
        <f t="shared" si="335"/>
        <v>-25.819999999999879</v>
      </c>
      <c r="L2147" s="287">
        <f t="shared" si="332"/>
        <v>-120.24418539274166</v>
      </c>
      <c r="M2147" s="344">
        <f t="shared" si="333"/>
        <v>100.41831460725825</v>
      </c>
      <c r="N2147" s="344">
        <f t="shared" si="338"/>
        <v>-25.819999999999879</v>
      </c>
      <c r="Q2147" s="323">
        <f t="shared" si="336"/>
        <v>2080.4183146072583</v>
      </c>
      <c r="R2147" s="287">
        <f t="shared" si="337"/>
        <v>-25.819999999999879</v>
      </c>
    </row>
    <row r="2148" spans="1:18" x14ac:dyDescent="0.25">
      <c r="A2148" s="273">
        <v>2131</v>
      </c>
      <c r="B2148" s="323">
        <f t="shared" si="339"/>
        <v>2220.7558146072583</v>
      </c>
      <c r="D2148" s="287">
        <f t="shared" si="334"/>
        <v>2081.3528979405919</v>
      </c>
      <c r="F2148" s="273">
        <f t="shared" si="330"/>
        <v>6</v>
      </c>
      <c r="H2148" s="273">
        <f t="shared" si="331"/>
        <v>2160</v>
      </c>
      <c r="J2148" s="287">
        <f t="shared" si="335"/>
        <v>-25.035568789520934</v>
      </c>
      <c r="L2148" s="287">
        <f t="shared" si="332"/>
        <v>-119.24418539274166</v>
      </c>
      <c r="M2148" s="344">
        <f t="shared" si="333"/>
        <v>101.3528979405919</v>
      </c>
      <c r="N2148" s="344">
        <f t="shared" si="338"/>
        <v>-25.035568789520934</v>
      </c>
      <c r="Q2148" s="323">
        <f t="shared" si="336"/>
        <v>2081.3528979405919</v>
      </c>
      <c r="R2148" s="287">
        <f t="shared" si="337"/>
        <v>-25.035568789520934</v>
      </c>
    </row>
    <row r="2149" spans="1:18" x14ac:dyDescent="0.25">
      <c r="A2149" s="273">
        <v>2132</v>
      </c>
      <c r="B2149" s="323">
        <f t="shared" si="339"/>
        <v>2221.7558146072583</v>
      </c>
      <c r="D2149" s="287">
        <f t="shared" si="334"/>
        <v>2082.2874812739251</v>
      </c>
      <c r="F2149" s="273">
        <f t="shared" si="330"/>
        <v>6</v>
      </c>
      <c r="H2149" s="273">
        <f t="shared" si="331"/>
        <v>2160</v>
      </c>
      <c r="J2149" s="287">
        <f t="shared" si="335"/>
        <v>-24.243511502263377</v>
      </c>
      <c r="L2149" s="287">
        <f t="shared" si="332"/>
        <v>-118.24418539274166</v>
      </c>
      <c r="M2149" s="344">
        <f t="shared" si="333"/>
        <v>102.2874812739251</v>
      </c>
      <c r="N2149" s="344">
        <f t="shared" si="338"/>
        <v>-24.243511502263377</v>
      </c>
      <c r="Q2149" s="323">
        <f t="shared" si="336"/>
        <v>2082.2874812739251</v>
      </c>
      <c r="R2149" s="287">
        <f t="shared" si="337"/>
        <v>-24.243511502263377</v>
      </c>
    </row>
    <row r="2150" spans="1:18" x14ac:dyDescent="0.25">
      <c r="A2150" s="273">
        <v>2133</v>
      </c>
      <c r="B2150" s="323">
        <f t="shared" si="339"/>
        <v>2222.7558146072583</v>
      </c>
      <c r="D2150" s="287">
        <f t="shared" si="334"/>
        <v>2083.2220646072583</v>
      </c>
      <c r="F2150" s="273">
        <f t="shared" si="330"/>
        <v>6</v>
      </c>
      <c r="H2150" s="273">
        <f t="shared" si="331"/>
        <v>2160</v>
      </c>
      <c r="J2150" s="287">
        <f t="shared" si="335"/>
        <v>-23.444069406550387</v>
      </c>
      <c r="L2150" s="287">
        <f t="shared" si="332"/>
        <v>-117.24418539274166</v>
      </c>
      <c r="M2150" s="344">
        <f t="shared" si="333"/>
        <v>103.22206460725829</v>
      </c>
      <c r="N2150" s="344">
        <f t="shared" si="338"/>
        <v>-23.444069406550387</v>
      </c>
      <c r="Q2150" s="323">
        <f t="shared" si="336"/>
        <v>2083.2220646072583</v>
      </c>
      <c r="R2150" s="287">
        <f t="shared" si="337"/>
        <v>-23.444069406550387</v>
      </c>
    </row>
    <row r="2151" spans="1:18" x14ac:dyDescent="0.25">
      <c r="A2151" s="273">
        <v>2134</v>
      </c>
      <c r="B2151" s="323">
        <f t="shared" si="339"/>
        <v>2223.7558146072583</v>
      </c>
      <c r="D2151" s="287">
        <f t="shared" si="334"/>
        <v>2084.1566479405915</v>
      </c>
      <c r="F2151" s="273">
        <f t="shared" si="330"/>
        <v>6</v>
      </c>
      <c r="H2151" s="273">
        <f t="shared" si="331"/>
        <v>2160</v>
      </c>
      <c r="J2151" s="287">
        <f t="shared" si="335"/>
        <v>-22.637486020188035</v>
      </c>
      <c r="L2151" s="287">
        <f t="shared" si="332"/>
        <v>-116.24418539274166</v>
      </c>
      <c r="M2151" s="344">
        <f t="shared" si="333"/>
        <v>104.15664794059148</v>
      </c>
      <c r="N2151" s="344">
        <f t="shared" si="338"/>
        <v>-22.637486020188035</v>
      </c>
      <c r="Q2151" s="323">
        <f t="shared" si="336"/>
        <v>2084.1566479405915</v>
      </c>
      <c r="R2151" s="287">
        <f t="shared" si="337"/>
        <v>-22.637486020188035</v>
      </c>
    </row>
    <row r="2152" spans="1:18" x14ac:dyDescent="0.25">
      <c r="A2152" s="273">
        <v>2135</v>
      </c>
      <c r="B2152" s="323">
        <f t="shared" si="339"/>
        <v>2224.7558146072583</v>
      </c>
      <c r="D2152" s="287">
        <f t="shared" si="334"/>
        <v>2085.0912312739251</v>
      </c>
      <c r="F2152" s="273">
        <f t="shared" si="330"/>
        <v>6</v>
      </c>
      <c r="H2152" s="273">
        <f t="shared" si="331"/>
        <v>2160</v>
      </c>
      <c r="J2152" s="287">
        <f t="shared" si="335"/>
        <v>-21.824007036289682</v>
      </c>
      <c r="L2152" s="287">
        <f t="shared" si="332"/>
        <v>-115.24418539274166</v>
      </c>
      <c r="M2152" s="344">
        <f t="shared" si="333"/>
        <v>105.09123127392513</v>
      </c>
      <c r="N2152" s="344">
        <f t="shared" si="338"/>
        <v>-21.824007036289682</v>
      </c>
      <c r="Q2152" s="323">
        <f t="shared" si="336"/>
        <v>2085.0912312739251</v>
      </c>
      <c r="R2152" s="287">
        <f t="shared" si="337"/>
        <v>-21.824007036289682</v>
      </c>
    </row>
    <row r="2153" spans="1:18" x14ac:dyDescent="0.25">
      <c r="A2153" s="273">
        <v>2136</v>
      </c>
      <c r="B2153" s="323">
        <f t="shared" si="339"/>
        <v>2225.7558146072583</v>
      </c>
      <c r="D2153" s="287">
        <f t="shared" si="334"/>
        <v>2086.0258146072583</v>
      </c>
      <c r="F2153" s="273">
        <f t="shared" si="330"/>
        <v>6</v>
      </c>
      <c r="H2153" s="273">
        <f t="shared" si="331"/>
        <v>2160</v>
      </c>
      <c r="J2153" s="287">
        <f t="shared" si="335"/>
        <v>-21.003880248434502</v>
      </c>
      <c r="L2153" s="287">
        <f t="shared" si="332"/>
        <v>-114.24418539274166</v>
      </c>
      <c r="M2153" s="344">
        <f t="shared" si="333"/>
        <v>106.02581460725833</v>
      </c>
      <c r="N2153" s="344">
        <f t="shared" si="338"/>
        <v>-21.003880248434502</v>
      </c>
      <c r="Q2153" s="323">
        <f t="shared" si="336"/>
        <v>2086.0258146072583</v>
      </c>
      <c r="R2153" s="287">
        <f t="shared" si="337"/>
        <v>-21.003880248434502</v>
      </c>
    </row>
    <row r="2154" spans="1:18" x14ac:dyDescent="0.25">
      <c r="A2154" s="273">
        <v>2137</v>
      </c>
      <c r="B2154" s="323">
        <f t="shared" si="339"/>
        <v>2226.7558146072583</v>
      </c>
      <c r="D2154" s="287">
        <f t="shared" si="334"/>
        <v>2086.9603979405915</v>
      </c>
      <c r="F2154" s="273">
        <f t="shared" si="330"/>
        <v>6</v>
      </c>
      <c r="H2154" s="273">
        <f t="shared" si="331"/>
        <v>2160</v>
      </c>
      <c r="J2154" s="287">
        <f t="shared" si="335"/>
        <v>-20.177355475186161</v>
      </c>
      <c r="L2154" s="287">
        <f t="shared" si="332"/>
        <v>-113.24418539274166</v>
      </c>
      <c r="M2154" s="344">
        <f t="shared" si="333"/>
        <v>106.96039794059152</v>
      </c>
      <c r="N2154" s="344">
        <f t="shared" si="338"/>
        <v>-20.177355475186161</v>
      </c>
      <c r="Q2154" s="323">
        <f t="shared" si="336"/>
        <v>2086.9603979405915</v>
      </c>
      <c r="R2154" s="287">
        <f t="shared" si="337"/>
        <v>-20.177355475186161</v>
      </c>
    </row>
    <row r="2155" spans="1:18" x14ac:dyDescent="0.25">
      <c r="A2155" s="273">
        <v>2138</v>
      </c>
      <c r="B2155" s="323">
        <f t="shared" si="339"/>
        <v>2227.7558146072583</v>
      </c>
      <c r="D2155" s="287">
        <f t="shared" si="334"/>
        <v>2087.8949812739252</v>
      </c>
      <c r="F2155" s="273">
        <f t="shared" si="330"/>
        <v>6</v>
      </c>
      <c r="H2155" s="273">
        <f t="shared" si="331"/>
        <v>2160</v>
      </c>
      <c r="J2155" s="287">
        <f t="shared" si="335"/>
        <v>-19.344684483997646</v>
      </c>
      <c r="L2155" s="287">
        <f t="shared" si="332"/>
        <v>-112.24418539274166</v>
      </c>
      <c r="M2155" s="344">
        <f t="shared" si="333"/>
        <v>107.89498127392517</v>
      </c>
      <c r="N2155" s="344">
        <f t="shared" si="338"/>
        <v>-19.344684483997646</v>
      </c>
      <c r="Q2155" s="323">
        <f t="shared" si="336"/>
        <v>2087.8949812739252</v>
      </c>
      <c r="R2155" s="287">
        <f t="shared" si="337"/>
        <v>-19.344684483997646</v>
      </c>
    </row>
    <row r="2156" spans="1:18" x14ac:dyDescent="0.25">
      <c r="A2156" s="273">
        <v>2139</v>
      </c>
      <c r="B2156" s="323">
        <f t="shared" si="339"/>
        <v>2228.7558146072583</v>
      </c>
      <c r="D2156" s="287">
        <f t="shared" si="334"/>
        <v>2088.8295646072584</v>
      </c>
      <c r="F2156" s="273">
        <f t="shared" si="330"/>
        <v>6</v>
      </c>
      <c r="H2156" s="273">
        <f t="shared" si="331"/>
        <v>2160</v>
      </c>
      <c r="J2156" s="287">
        <f t="shared" si="335"/>
        <v>-18.506120914519474</v>
      </c>
      <c r="L2156" s="287">
        <f t="shared" si="332"/>
        <v>-111.24418539274166</v>
      </c>
      <c r="M2156" s="344">
        <f t="shared" si="333"/>
        <v>108.82956460725836</v>
      </c>
      <c r="N2156" s="344">
        <f t="shared" si="338"/>
        <v>-18.506120914519474</v>
      </c>
      <c r="Q2156" s="323">
        <f t="shared" si="336"/>
        <v>2088.8295646072584</v>
      </c>
      <c r="R2156" s="287">
        <f t="shared" si="337"/>
        <v>-18.506120914519474</v>
      </c>
    </row>
    <row r="2157" spans="1:18" x14ac:dyDescent="0.25">
      <c r="A2157" s="273">
        <v>2140</v>
      </c>
      <c r="B2157" s="323">
        <f t="shared" si="339"/>
        <v>2229.7558146072583</v>
      </c>
      <c r="D2157" s="287">
        <f t="shared" si="334"/>
        <v>2089.7641479405916</v>
      </c>
      <c r="F2157" s="273">
        <f t="shared" si="330"/>
        <v>6</v>
      </c>
      <c r="H2157" s="273">
        <f t="shared" si="331"/>
        <v>2160</v>
      </c>
      <c r="J2157" s="287">
        <f t="shared" si="335"/>
        <v>-17.661920201337583</v>
      </c>
      <c r="L2157" s="287">
        <f t="shared" si="332"/>
        <v>-110.24418539274166</v>
      </c>
      <c r="M2157" s="344">
        <f t="shared" si="333"/>
        <v>109.76414794059156</v>
      </c>
      <c r="N2157" s="344">
        <f t="shared" si="338"/>
        <v>-17.661920201337583</v>
      </c>
      <c r="Q2157" s="323">
        <f t="shared" si="336"/>
        <v>2089.7641479405916</v>
      </c>
      <c r="R2157" s="287">
        <f t="shared" si="337"/>
        <v>-17.661920201337583</v>
      </c>
    </row>
    <row r="2158" spans="1:18" x14ac:dyDescent="0.25">
      <c r="A2158" s="273">
        <v>2141</v>
      </c>
      <c r="B2158" s="323">
        <f t="shared" si="339"/>
        <v>2230.7558146072583</v>
      </c>
      <c r="D2158" s="287">
        <f t="shared" si="334"/>
        <v>2090.6987312739252</v>
      </c>
      <c r="F2158" s="273">
        <f t="shared" si="330"/>
        <v>6</v>
      </c>
      <c r="H2158" s="273">
        <f t="shared" si="331"/>
        <v>2160</v>
      </c>
      <c r="J2158" s="287">
        <f t="shared" si="335"/>
        <v>-16.812339496167503</v>
      </c>
      <c r="L2158" s="287">
        <f t="shared" si="332"/>
        <v>-109.24418539274166</v>
      </c>
      <c r="M2158" s="344">
        <f t="shared" si="333"/>
        <v>110.6987312739252</v>
      </c>
      <c r="N2158" s="344">
        <f t="shared" si="338"/>
        <v>-16.812339496167503</v>
      </c>
      <c r="Q2158" s="323">
        <f t="shared" si="336"/>
        <v>2090.6987312739252</v>
      </c>
      <c r="R2158" s="287">
        <f t="shared" si="337"/>
        <v>-16.812339496167503</v>
      </c>
    </row>
    <row r="2159" spans="1:18" x14ac:dyDescent="0.25">
      <c r="A2159" s="273">
        <v>2142</v>
      </c>
      <c r="B2159" s="323">
        <f t="shared" si="339"/>
        <v>2231.7558146072583</v>
      </c>
      <c r="D2159" s="287">
        <f t="shared" si="334"/>
        <v>2091.6333146072584</v>
      </c>
      <c r="F2159" s="273">
        <f t="shared" si="330"/>
        <v>6</v>
      </c>
      <c r="H2159" s="273">
        <f t="shared" si="331"/>
        <v>2160</v>
      </c>
      <c r="J2159" s="287">
        <f t="shared" si="335"/>
        <v>-15.957637589522443</v>
      </c>
      <c r="L2159" s="287">
        <f t="shared" si="332"/>
        <v>-108.24418539274166</v>
      </c>
      <c r="M2159" s="344">
        <f t="shared" si="333"/>
        <v>111.6333146072584</v>
      </c>
      <c r="N2159" s="344">
        <f t="shared" si="338"/>
        <v>-15.957637589522443</v>
      </c>
      <c r="Q2159" s="323">
        <f t="shared" si="336"/>
        <v>2091.6333146072584</v>
      </c>
      <c r="R2159" s="287">
        <f t="shared" si="337"/>
        <v>-15.957637589522443</v>
      </c>
    </row>
    <row r="2160" spans="1:18" x14ac:dyDescent="0.25">
      <c r="A2160" s="273">
        <v>2143</v>
      </c>
      <c r="B2160" s="323">
        <f t="shared" si="339"/>
        <v>2232.7558146072583</v>
      </c>
      <c r="D2160" s="287">
        <f t="shared" si="334"/>
        <v>2092.5678979405916</v>
      </c>
      <c r="F2160" s="273">
        <f t="shared" si="330"/>
        <v>6</v>
      </c>
      <c r="H2160" s="273">
        <f t="shared" si="331"/>
        <v>2160</v>
      </c>
      <c r="J2160" s="287">
        <f t="shared" si="335"/>
        <v>-15.098074831882162</v>
      </c>
      <c r="L2160" s="287">
        <f t="shared" si="332"/>
        <v>-107.24418539274166</v>
      </c>
      <c r="M2160" s="344">
        <f t="shared" si="333"/>
        <v>112.56789794059159</v>
      </c>
      <c r="N2160" s="344">
        <f t="shared" si="338"/>
        <v>-15.098074831882162</v>
      </c>
      <c r="Q2160" s="323">
        <f t="shared" si="336"/>
        <v>2092.5678979405916</v>
      </c>
      <c r="R2160" s="287">
        <f t="shared" si="337"/>
        <v>-15.098074831882162</v>
      </c>
    </row>
    <row r="2161" spans="1:18" x14ac:dyDescent="0.25">
      <c r="A2161" s="273">
        <v>2144</v>
      </c>
      <c r="B2161" s="323">
        <f t="shared" si="339"/>
        <v>2233.7558146072583</v>
      </c>
      <c r="D2161" s="287">
        <f t="shared" si="334"/>
        <v>2093.5024812739248</v>
      </c>
      <c r="F2161" s="273">
        <f t="shared" si="330"/>
        <v>6</v>
      </c>
      <c r="H2161" s="273">
        <f t="shared" si="331"/>
        <v>2160</v>
      </c>
      <c r="J2161" s="287">
        <f t="shared" si="335"/>
        <v>-14.233913054389754</v>
      </c>
      <c r="L2161" s="287">
        <f t="shared" si="332"/>
        <v>-106.24418539274166</v>
      </c>
      <c r="M2161" s="344">
        <f t="shared" si="333"/>
        <v>113.50248127392479</v>
      </c>
      <c r="N2161" s="344">
        <f t="shared" si="338"/>
        <v>-14.233913054389754</v>
      </c>
      <c r="Q2161" s="323">
        <f t="shared" si="336"/>
        <v>2093.5024812739248</v>
      </c>
      <c r="R2161" s="287">
        <f t="shared" si="337"/>
        <v>-14.233913054389754</v>
      </c>
    </row>
    <row r="2162" spans="1:18" x14ac:dyDescent="0.25">
      <c r="A2162" s="273">
        <v>2145</v>
      </c>
      <c r="B2162" s="323">
        <f t="shared" si="339"/>
        <v>2234.7558146072583</v>
      </c>
      <c r="D2162" s="287">
        <f t="shared" si="334"/>
        <v>2094.4370646072584</v>
      </c>
      <c r="F2162" s="273">
        <f t="shared" si="330"/>
        <v>6</v>
      </c>
      <c r="H2162" s="273">
        <f t="shared" si="331"/>
        <v>2160</v>
      </c>
      <c r="J2162" s="287">
        <f t="shared" si="335"/>
        <v>-13.365415489094319</v>
      </c>
      <c r="L2162" s="287">
        <f t="shared" si="332"/>
        <v>-105.24418539274166</v>
      </c>
      <c r="M2162" s="344">
        <f t="shared" si="333"/>
        <v>114.43706460725843</v>
      </c>
      <c r="N2162" s="344">
        <f t="shared" si="338"/>
        <v>-13.365415489094319</v>
      </c>
      <c r="Q2162" s="323">
        <f t="shared" si="336"/>
        <v>2094.4370646072584</v>
      </c>
      <c r="R2162" s="287">
        <f t="shared" si="337"/>
        <v>-13.365415489094319</v>
      </c>
    </row>
    <row r="2163" spans="1:18" x14ac:dyDescent="0.25">
      <c r="A2163" s="273">
        <v>2146</v>
      </c>
      <c r="B2163" s="323">
        <f t="shared" si="339"/>
        <v>2235.7558146072583</v>
      </c>
      <c r="D2163" s="287">
        <f t="shared" si="334"/>
        <v>2095.3716479405916</v>
      </c>
      <c r="F2163" s="273">
        <f t="shared" si="330"/>
        <v>6</v>
      </c>
      <c r="H2163" s="273">
        <f t="shared" si="331"/>
        <v>2160</v>
      </c>
      <c r="J2163" s="287">
        <f t="shared" si="335"/>
        <v>-12.492846688766864</v>
      </c>
      <c r="L2163" s="287">
        <f t="shared" si="332"/>
        <v>-104.24418539274166</v>
      </c>
      <c r="M2163" s="344">
        <f t="shared" si="333"/>
        <v>115.37164794059163</v>
      </c>
      <c r="N2163" s="344">
        <f t="shared" si="338"/>
        <v>-12.492846688766864</v>
      </c>
      <c r="Q2163" s="323">
        <f t="shared" si="336"/>
        <v>2095.3716479405916</v>
      </c>
      <c r="R2163" s="287">
        <f t="shared" si="337"/>
        <v>-12.492846688766864</v>
      </c>
    </row>
    <row r="2164" spans="1:18" x14ac:dyDescent="0.25">
      <c r="A2164" s="273">
        <v>2147</v>
      </c>
      <c r="B2164" s="323">
        <f t="shared" si="339"/>
        <v>2236.7558146072583</v>
      </c>
      <c r="D2164" s="287">
        <f t="shared" si="334"/>
        <v>2096.3062312739248</v>
      </c>
      <c r="F2164" s="273">
        <f t="shared" si="330"/>
        <v>6</v>
      </c>
      <c r="H2164" s="273">
        <f t="shared" si="331"/>
        <v>2160</v>
      </c>
      <c r="J2164" s="287">
        <f t="shared" si="335"/>
        <v>-11.616472446317088</v>
      </c>
      <c r="L2164" s="287">
        <f t="shared" si="332"/>
        <v>-103.24418539274166</v>
      </c>
      <c r="M2164" s="344">
        <f t="shared" si="333"/>
        <v>116.30623127392482</v>
      </c>
      <c r="N2164" s="344">
        <f t="shared" si="338"/>
        <v>-11.616472446317088</v>
      </c>
      <c r="Q2164" s="323">
        <f t="shared" si="336"/>
        <v>2096.3062312739248</v>
      </c>
      <c r="R2164" s="287">
        <f t="shared" si="337"/>
        <v>-11.616472446317088</v>
      </c>
    </row>
    <row r="2165" spans="1:18" x14ac:dyDescent="0.25">
      <c r="A2165" s="273">
        <v>2148</v>
      </c>
      <c r="B2165" s="323">
        <f t="shared" si="339"/>
        <v>2237.7558146072583</v>
      </c>
      <c r="D2165" s="287">
        <f t="shared" si="334"/>
        <v>2097.2408146072585</v>
      </c>
      <c r="F2165" s="273">
        <f t="shared" si="330"/>
        <v>6</v>
      </c>
      <c r="H2165" s="273">
        <f t="shared" si="331"/>
        <v>2160</v>
      </c>
      <c r="J2165" s="287">
        <f t="shared" si="335"/>
        <v>-10.736559713829227</v>
      </c>
      <c r="L2165" s="287">
        <f t="shared" si="332"/>
        <v>-102.24418539274166</v>
      </c>
      <c r="M2165" s="344">
        <f t="shared" si="333"/>
        <v>117.24081460725847</v>
      </c>
      <c r="N2165" s="344">
        <f t="shared" si="338"/>
        <v>-10.736559713829227</v>
      </c>
      <c r="Q2165" s="323">
        <f t="shared" si="336"/>
        <v>2097.2408146072585</v>
      </c>
      <c r="R2165" s="287">
        <f t="shared" si="337"/>
        <v>-10.736559713829227</v>
      </c>
    </row>
    <row r="2166" spans="1:18" x14ac:dyDescent="0.25">
      <c r="A2166" s="273">
        <v>2149</v>
      </c>
      <c r="B2166" s="323">
        <f t="shared" si="339"/>
        <v>2238.7558146072583</v>
      </c>
      <c r="D2166" s="287">
        <f t="shared" si="334"/>
        <v>2098.1753979405917</v>
      </c>
      <c r="F2166" s="273">
        <f t="shared" si="330"/>
        <v>6</v>
      </c>
      <c r="H2166" s="273">
        <f t="shared" si="331"/>
        <v>2160</v>
      </c>
      <c r="J2166" s="287">
        <f t="shared" si="335"/>
        <v>-9.8533765212447832</v>
      </c>
      <c r="L2166" s="287">
        <f t="shared" si="332"/>
        <v>-101.24418539274166</v>
      </c>
      <c r="M2166" s="344">
        <f t="shared" si="333"/>
        <v>118.17539794059167</v>
      </c>
      <c r="N2166" s="344">
        <f t="shared" si="338"/>
        <v>-9.8533765212447832</v>
      </c>
      <c r="Q2166" s="323">
        <f t="shared" si="336"/>
        <v>2098.1753979405917</v>
      </c>
      <c r="R2166" s="287">
        <f t="shared" si="337"/>
        <v>-9.8533765212447832</v>
      </c>
    </row>
    <row r="2167" spans="1:18" x14ac:dyDescent="0.25">
      <c r="A2167" s="273">
        <v>2150</v>
      </c>
      <c r="B2167" s="323">
        <f t="shared" si="339"/>
        <v>2239.7558146072583</v>
      </c>
      <c r="D2167" s="287">
        <f t="shared" si="334"/>
        <v>2099.1099812739249</v>
      </c>
      <c r="F2167" s="273">
        <f t="shared" si="330"/>
        <v>6</v>
      </c>
      <c r="H2167" s="273">
        <f t="shared" si="331"/>
        <v>2160</v>
      </c>
      <c r="J2167" s="287">
        <f t="shared" si="335"/>
        <v>-8.9671918947201679</v>
      </c>
      <c r="L2167" s="287">
        <f t="shared" si="332"/>
        <v>-100.24418539274166</v>
      </c>
      <c r="M2167" s="344">
        <f t="shared" si="333"/>
        <v>119.10998127392486</v>
      </c>
      <c r="N2167" s="344">
        <f t="shared" si="338"/>
        <v>-8.9671918947201679</v>
      </c>
      <c r="Q2167" s="323">
        <f t="shared" si="336"/>
        <v>2099.1099812739249</v>
      </c>
      <c r="R2167" s="287">
        <f t="shared" si="337"/>
        <v>-8.9671918947201679</v>
      </c>
    </row>
    <row r="2168" spans="1:18" x14ac:dyDescent="0.25">
      <c r="A2168" s="273">
        <v>2151</v>
      </c>
      <c r="B2168" s="323">
        <f t="shared" si="339"/>
        <v>2240.7558146072583</v>
      </c>
      <c r="D2168" s="287">
        <f t="shared" si="334"/>
        <v>2100.0445646072585</v>
      </c>
      <c r="F2168" s="273">
        <f t="shared" si="330"/>
        <v>6</v>
      </c>
      <c r="H2168" s="273">
        <f t="shared" si="331"/>
        <v>2160</v>
      </c>
      <c r="J2168" s="287">
        <f t="shared" si="335"/>
        <v>-8.0782757746776426</v>
      </c>
      <c r="L2168" s="287">
        <f t="shared" si="332"/>
        <v>-99.244185392741656</v>
      </c>
      <c r="M2168" s="344">
        <f t="shared" si="333"/>
        <v>120.04456460725851</v>
      </c>
      <c r="N2168" s="344">
        <f t="shared" si="338"/>
        <v>-8.0782757746776426</v>
      </c>
      <c r="Q2168" s="323">
        <f t="shared" si="336"/>
        <v>2100.0445646072585</v>
      </c>
      <c r="R2168" s="287">
        <f t="shared" si="337"/>
        <v>-8.0782757746776426</v>
      </c>
    </row>
    <row r="2169" spans="1:18" x14ac:dyDescent="0.25">
      <c r="A2169" s="273">
        <v>2152</v>
      </c>
      <c r="B2169" s="323">
        <f t="shared" si="339"/>
        <v>2241.7558146072583</v>
      </c>
      <c r="D2169" s="287">
        <f t="shared" si="334"/>
        <v>2100.9791479405917</v>
      </c>
      <c r="F2169" s="273">
        <f t="shared" si="330"/>
        <v>6</v>
      </c>
      <c r="H2169" s="273">
        <f t="shared" si="331"/>
        <v>2160</v>
      </c>
      <c r="J2169" s="287">
        <f t="shared" si="335"/>
        <v>-7.1868989335777735</v>
      </c>
      <c r="L2169" s="287">
        <f t="shared" si="332"/>
        <v>-98.244185392741656</v>
      </c>
      <c r="M2169" s="344">
        <f t="shared" si="333"/>
        <v>120.9791479405917</v>
      </c>
      <c r="N2169" s="344">
        <f t="shared" si="338"/>
        <v>-7.1868989335777735</v>
      </c>
      <c r="Q2169" s="323">
        <f t="shared" si="336"/>
        <v>2100.9791479405917</v>
      </c>
      <c r="R2169" s="287">
        <f t="shared" si="337"/>
        <v>-7.1868989335777735</v>
      </c>
    </row>
    <row r="2170" spans="1:18" x14ac:dyDescent="0.25">
      <c r="A2170" s="273">
        <v>2153</v>
      </c>
      <c r="B2170" s="323">
        <f t="shared" si="339"/>
        <v>2242.7558146072583</v>
      </c>
      <c r="D2170" s="287">
        <f t="shared" si="334"/>
        <v>2101.9137312739249</v>
      </c>
      <c r="F2170" s="273">
        <f t="shared" si="330"/>
        <v>6</v>
      </c>
      <c r="H2170" s="273">
        <f t="shared" si="331"/>
        <v>2160</v>
      </c>
      <c r="J2170" s="287">
        <f t="shared" si="335"/>
        <v>-6.2933328934416837</v>
      </c>
      <c r="L2170" s="287">
        <f t="shared" si="332"/>
        <v>-97.244185392741656</v>
      </c>
      <c r="M2170" s="344">
        <f t="shared" si="333"/>
        <v>121.9137312739249</v>
      </c>
      <c r="N2170" s="344">
        <f t="shared" si="338"/>
        <v>-6.2933328934416837</v>
      </c>
      <c r="Q2170" s="323">
        <f t="shared" si="336"/>
        <v>2101.9137312739249</v>
      </c>
      <c r="R2170" s="287">
        <f t="shared" si="337"/>
        <v>-6.2933328934416837</v>
      </c>
    </row>
    <row r="2171" spans="1:18" x14ac:dyDescent="0.25">
      <c r="A2171" s="273">
        <v>2154</v>
      </c>
      <c r="B2171" s="323">
        <f t="shared" si="339"/>
        <v>2243.7558146072583</v>
      </c>
      <c r="D2171" s="287">
        <f t="shared" si="334"/>
        <v>2102.8483146072585</v>
      </c>
      <c r="F2171" s="273">
        <f t="shared" si="330"/>
        <v>6</v>
      </c>
      <c r="H2171" s="273">
        <f t="shared" si="331"/>
        <v>2160</v>
      </c>
      <c r="J2171" s="287">
        <f t="shared" si="335"/>
        <v>-5.3978498431417314</v>
      </c>
      <c r="L2171" s="287">
        <f t="shared" si="332"/>
        <v>-96.244185392741656</v>
      </c>
      <c r="M2171" s="344">
        <f t="shared" si="333"/>
        <v>122.84831460725854</v>
      </c>
      <c r="N2171" s="344">
        <f t="shared" si="338"/>
        <v>-5.3978498431417314</v>
      </c>
      <c r="Q2171" s="323">
        <f t="shared" si="336"/>
        <v>2102.8483146072585</v>
      </c>
      <c r="R2171" s="287">
        <f t="shared" si="337"/>
        <v>-5.3978498431417314</v>
      </c>
    </row>
    <row r="2172" spans="1:18" x14ac:dyDescent="0.25">
      <c r="A2172" s="273">
        <v>2155</v>
      </c>
      <c r="B2172" s="323">
        <f t="shared" si="339"/>
        <v>2244.7558146072583</v>
      </c>
      <c r="D2172" s="287">
        <f t="shared" si="334"/>
        <v>2103.7828979405917</v>
      </c>
      <c r="F2172" s="273">
        <f t="shared" si="330"/>
        <v>6</v>
      </c>
      <c r="H2172" s="273">
        <f t="shared" si="331"/>
        <v>2160</v>
      </c>
      <c r="J2172" s="287">
        <f t="shared" si="335"/>
        <v>-4.5007225554890473</v>
      </c>
      <c r="L2172" s="287">
        <f t="shared" si="332"/>
        <v>-95.244185392741656</v>
      </c>
      <c r="M2172" s="344">
        <f t="shared" si="333"/>
        <v>123.78289794059174</v>
      </c>
      <c r="N2172" s="344">
        <f t="shared" si="338"/>
        <v>-4.5007225554890473</v>
      </c>
      <c r="Q2172" s="323">
        <f t="shared" si="336"/>
        <v>2103.7828979405917</v>
      </c>
      <c r="R2172" s="287">
        <f t="shared" si="337"/>
        <v>-4.5007225554890473</v>
      </c>
    </row>
    <row r="2173" spans="1:18" x14ac:dyDescent="0.25">
      <c r="A2173" s="273">
        <v>2156</v>
      </c>
      <c r="B2173" s="323">
        <f t="shared" si="339"/>
        <v>2245.7558146072583</v>
      </c>
      <c r="D2173" s="287">
        <f t="shared" si="334"/>
        <v>2104.7174812739249</v>
      </c>
      <c r="F2173" s="273">
        <f t="shared" si="330"/>
        <v>6</v>
      </c>
      <c r="H2173" s="273">
        <f t="shared" si="331"/>
        <v>2160</v>
      </c>
      <c r="J2173" s="287">
        <f t="shared" si="335"/>
        <v>-3.6022243041464823</v>
      </c>
      <c r="L2173" s="287">
        <f t="shared" si="332"/>
        <v>-94.244185392741656</v>
      </c>
      <c r="M2173" s="344">
        <f t="shared" si="333"/>
        <v>124.71748127392493</v>
      </c>
      <c r="N2173" s="344">
        <f t="shared" si="338"/>
        <v>-3.6022243041464823</v>
      </c>
      <c r="Q2173" s="323">
        <f t="shared" si="336"/>
        <v>2104.7174812739249</v>
      </c>
      <c r="R2173" s="287">
        <f t="shared" si="337"/>
        <v>-3.6022243041464823</v>
      </c>
    </row>
    <row r="2174" spans="1:18" x14ac:dyDescent="0.25">
      <c r="A2174" s="273">
        <v>2157</v>
      </c>
      <c r="B2174" s="323">
        <f t="shared" si="339"/>
        <v>2246.7558146072583</v>
      </c>
      <c r="D2174" s="287">
        <f t="shared" si="334"/>
        <v>2105.6520646072586</v>
      </c>
      <c r="F2174" s="273">
        <f t="shared" si="330"/>
        <v>6</v>
      </c>
      <c r="H2174" s="273">
        <f t="shared" si="331"/>
        <v>2160</v>
      </c>
      <c r="J2174" s="287">
        <f t="shared" si="335"/>
        <v>-2.7026287803857105</v>
      </c>
      <c r="L2174" s="287">
        <f t="shared" si="332"/>
        <v>-93.244185392741656</v>
      </c>
      <c r="M2174" s="344">
        <f t="shared" si="333"/>
        <v>125.65206460725858</v>
      </c>
      <c r="N2174" s="344">
        <f t="shared" si="338"/>
        <v>-2.7026287803857105</v>
      </c>
      <c r="Q2174" s="323">
        <f t="shared" si="336"/>
        <v>2105.6520646072586</v>
      </c>
      <c r="R2174" s="287">
        <f t="shared" si="337"/>
        <v>-2.7026287803857105</v>
      </c>
    </row>
    <row r="2175" spans="1:18" x14ac:dyDescent="0.25">
      <c r="A2175" s="273">
        <v>2158</v>
      </c>
      <c r="B2175" s="323">
        <f t="shared" si="339"/>
        <v>2247.7558146072583</v>
      </c>
      <c r="D2175" s="287">
        <f t="shared" si="334"/>
        <v>2106.5866479405918</v>
      </c>
      <c r="F2175" s="273">
        <f t="shared" si="330"/>
        <v>6</v>
      </c>
      <c r="H2175" s="273">
        <f t="shared" si="331"/>
        <v>2160</v>
      </c>
      <c r="J2175" s="287">
        <f t="shared" si="335"/>
        <v>-1.8022100097171139</v>
      </c>
      <c r="L2175" s="287">
        <f t="shared" si="332"/>
        <v>-92.244185392741656</v>
      </c>
      <c r="M2175" s="344">
        <f t="shared" si="333"/>
        <v>126.58664794059177</v>
      </c>
      <c r="N2175" s="344">
        <f t="shared" si="338"/>
        <v>-1.8022100097171139</v>
      </c>
      <c r="Q2175" s="323">
        <f t="shared" si="336"/>
        <v>2106.5866479405918</v>
      </c>
      <c r="R2175" s="287">
        <f t="shared" si="337"/>
        <v>-1.8022100097171139</v>
      </c>
    </row>
    <row r="2176" spans="1:18" x14ac:dyDescent="0.25">
      <c r="A2176" s="273">
        <v>2159</v>
      </c>
      <c r="B2176" s="323">
        <f t="shared" si="339"/>
        <v>2248.7558146072583</v>
      </c>
      <c r="D2176" s="287">
        <f t="shared" si="334"/>
        <v>2107.521231273925</v>
      </c>
      <c r="F2176" s="273">
        <f t="shared" si="330"/>
        <v>6</v>
      </c>
      <c r="H2176" s="273">
        <f t="shared" si="331"/>
        <v>2160</v>
      </c>
      <c r="J2176" s="287">
        <f t="shared" si="335"/>
        <v>-0.90124226842152388</v>
      </c>
      <c r="L2176" s="287">
        <f t="shared" si="332"/>
        <v>-91.244185392741656</v>
      </c>
      <c r="M2176" s="344">
        <f t="shared" si="333"/>
        <v>127.52123127392497</v>
      </c>
      <c r="N2176" s="344">
        <f t="shared" si="338"/>
        <v>-0.90124226842152388</v>
      </c>
      <c r="Q2176" s="323">
        <f t="shared" si="336"/>
        <v>2107.521231273925</v>
      </c>
      <c r="R2176" s="287">
        <f t="shared" si="337"/>
        <v>-0.90124226842152388</v>
      </c>
    </row>
    <row r="2177" spans="1:18" x14ac:dyDescent="0.25">
      <c r="A2177" s="273">
        <v>2160</v>
      </c>
      <c r="B2177" s="323">
        <f t="shared" si="339"/>
        <v>2249.7558146072583</v>
      </c>
      <c r="D2177" s="287">
        <f t="shared" si="334"/>
        <v>2108.4558146072582</v>
      </c>
      <c r="F2177" s="273">
        <f t="shared" si="330"/>
        <v>6</v>
      </c>
      <c r="H2177" s="273">
        <f t="shared" si="331"/>
        <v>2160</v>
      </c>
      <c r="J2177" s="287">
        <f t="shared" si="335"/>
        <v>-7.5919999453777367E-14</v>
      </c>
      <c r="L2177" s="287">
        <f t="shared" si="332"/>
        <v>-90.244185392741656</v>
      </c>
      <c r="M2177" s="344">
        <f t="shared" si="333"/>
        <v>128.45581460725816</v>
      </c>
      <c r="N2177" s="344">
        <f t="shared" si="338"/>
        <v>-7.5919999453777367E-14</v>
      </c>
      <c r="Q2177" s="323">
        <f t="shared" si="336"/>
        <v>2108.4558146072582</v>
      </c>
      <c r="R2177" s="287">
        <f t="shared" si="337"/>
        <v>-7.5919999453777367E-14</v>
      </c>
    </row>
    <row r="2178" spans="1:18" x14ac:dyDescent="0.25">
      <c r="A2178" s="273">
        <v>2161</v>
      </c>
      <c r="B2178" s="323">
        <f t="shared" si="339"/>
        <v>2250.7558146072583</v>
      </c>
      <c r="D2178" s="287">
        <f t="shared" si="334"/>
        <v>2109.3903979405918</v>
      </c>
      <c r="F2178" s="273">
        <f t="shared" si="330"/>
        <v>6</v>
      </c>
      <c r="H2178" s="273">
        <f t="shared" si="331"/>
        <v>2160</v>
      </c>
      <c r="J2178" s="287">
        <f t="shared" si="335"/>
        <v>0.90124226842137201</v>
      </c>
      <c r="L2178" s="287">
        <f t="shared" si="332"/>
        <v>-89.244185392741656</v>
      </c>
      <c r="M2178" s="344">
        <f t="shared" si="333"/>
        <v>129.39039794059181</v>
      </c>
      <c r="N2178" s="344">
        <f t="shared" si="338"/>
        <v>0.90124226842137201</v>
      </c>
      <c r="Q2178" s="323">
        <f t="shared" si="336"/>
        <v>2109.3903979405918</v>
      </c>
      <c r="R2178" s="287">
        <f t="shared" si="337"/>
        <v>0.90124226842137201</v>
      </c>
    </row>
    <row r="2179" spans="1:18" x14ac:dyDescent="0.25">
      <c r="A2179" s="273">
        <v>2162</v>
      </c>
      <c r="B2179" s="323">
        <f t="shared" si="339"/>
        <v>2251.7558146072583</v>
      </c>
      <c r="D2179" s="287">
        <f t="shared" si="334"/>
        <v>2110.324981273925</v>
      </c>
      <c r="F2179" s="273">
        <f t="shared" si="330"/>
        <v>6</v>
      </c>
      <c r="H2179" s="273">
        <f t="shared" si="331"/>
        <v>2160</v>
      </c>
      <c r="J2179" s="287">
        <f t="shared" si="335"/>
        <v>1.8022100097169622</v>
      </c>
      <c r="L2179" s="287">
        <f t="shared" si="332"/>
        <v>-88.244185392741656</v>
      </c>
      <c r="M2179" s="344">
        <f t="shared" si="333"/>
        <v>130.324981273925</v>
      </c>
      <c r="N2179" s="344">
        <f t="shared" si="338"/>
        <v>1.8022100097169622</v>
      </c>
      <c r="Q2179" s="323">
        <f t="shared" si="336"/>
        <v>2110.324981273925</v>
      </c>
      <c r="R2179" s="287">
        <f t="shared" si="337"/>
        <v>1.8022100097169622</v>
      </c>
    </row>
    <row r="2180" spans="1:18" x14ac:dyDescent="0.25">
      <c r="A2180" s="273">
        <v>2163</v>
      </c>
      <c r="B2180" s="323">
        <f t="shared" si="339"/>
        <v>2252.7558146072583</v>
      </c>
      <c r="D2180" s="287">
        <f t="shared" si="334"/>
        <v>2111.2595646072582</v>
      </c>
      <c r="F2180" s="273">
        <f t="shared" si="330"/>
        <v>6</v>
      </c>
      <c r="H2180" s="273">
        <f t="shared" si="331"/>
        <v>2160</v>
      </c>
      <c r="J2180" s="287">
        <f t="shared" si="335"/>
        <v>2.7026287803855586</v>
      </c>
      <c r="L2180" s="287">
        <f t="shared" si="332"/>
        <v>-87.244185392741656</v>
      </c>
      <c r="M2180" s="344">
        <f t="shared" si="333"/>
        <v>131.2595646072582</v>
      </c>
      <c r="N2180" s="344">
        <f t="shared" si="338"/>
        <v>2.7026287803855586</v>
      </c>
      <c r="Q2180" s="323">
        <f t="shared" si="336"/>
        <v>2111.2595646072582</v>
      </c>
      <c r="R2180" s="287">
        <f t="shared" si="337"/>
        <v>2.7026287803855586</v>
      </c>
    </row>
    <row r="2181" spans="1:18" x14ac:dyDescent="0.25">
      <c r="A2181" s="273">
        <v>2164</v>
      </c>
      <c r="B2181" s="323">
        <f t="shared" si="339"/>
        <v>2253.7558146072583</v>
      </c>
      <c r="D2181" s="287">
        <f t="shared" si="334"/>
        <v>2112.1941479405918</v>
      </c>
      <c r="F2181" s="273">
        <f t="shared" si="330"/>
        <v>6</v>
      </c>
      <c r="H2181" s="273">
        <f t="shared" si="331"/>
        <v>2160</v>
      </c>
      <c r="J2181" s="287">
        <f t="shared" si="335"/>
        <v>3.6022243041466973</v>
      </c>
      <c r="L2181" s="287">
        <f t="shared" si="332"/>
        <v>-86.244185392741656</v>
      </c>
      <c r="M2181" s="344">
        <f t="shared" si="333"/>
        <v>132.19414794059185</v>
      </c>
      <c r="N2181" s="344">
        <f t="shared" si="338"/>
        <v>3.6022243041466973</v>
      </c>
      <c r="Q2181" s="323">
        <f t="shared" si="336"/>
        <v>2112.1941479405918</v>
      </c>
      <c r="R2181" s="287">
        <f t="shared" si="337"/>
        <v>3.6022243041466973</v>
      </c>
    </row>
    <row r="2182" spans="1:18" x14ac:dyDescent="0.25">
      <c r="A2182" s="273">
        <v>2165</v>
      </c>
      <c r="B2182" s="323">
        <f t="shared" si="339"/>
        <v>2254.7558146072583</v>
      </c>
      <c r="D2182" s="287">
        <f t="shared" si="334"/>
        <v>2113.128731273925</v>
      </c>
      <c r="F2182" s="273">
        <f t="shared" ref="F2182:F2245" si="340">INT(B2182/360)</f>
        <v>6</v>
      </c>
      <c r="H2182" s="273">
        <f t="shared" ref="H2182:H2245" si="341">F2182*360</f>
        <v>2160</v>
      </c>
      <c r="J2182" s="287">
        <f t="shared" si="335"/>
        <v>4.5007225554888954</v>
      </c>
      <c r="L2182" s="287">
        <f t="shared" ref="L2182:L2245" si="342">B2182-H2182-180</f>
        <v>-85.244185392741656</v>
      </c>
      <c r="M2182" s="344">
        <f t="shared" ref="M2182:M2245" si="343">D2182-INT(D2182/360)*360-180</f>
        <v>133.12873127392504</v>
      </c>
      <c r="N2182" s="344">
        <f t="shared" si="338"/>
        <v>4.5007225554888954</v>
      </c>
      <c r="Q2182" s="323">
        <f t="shared" si="336"/>
        <v>2113.128731273925</v>
      </c>
      <c r="R2182" s="287">
        <f t="shared" si="337"/>
        <v>4.5007225554888954</v>
      </c>
    </row>
    <row r="2183" spans="1:18" x14ac:dyDescent="0.25">
      <c r="A2183" s="273">
        <v>2166</v>
      </c>
      <c r="B2183" s="323">
        <f t="shared" si="339"/>
        <v>2255.7558146072583</v>
      </c>
      <c r="D2183" s="287">
        <f t="shared" si="334"/>
        <v>2114.0633146072582</v>
      </c>
      <c r="F2183" s="273">
        <f t="shared" si="340"/>
        <v>6</v>
      </c>
      <c r="H2183" s="273">
        <f t="shared" si="341"/>
        <v>2160</v>
      </c>
      <c r="J2183" s="287">
        <f t="shared" si="335"/>
        <v>5.3978498431415805</v>
      </c>
      <c r="L2183" s="287">
        <f t="shared" si="342"/>
        <v>-84.244185392741656</v>
      </c>
      <c r="M2183" s="344">
        <f t="shared" si="343"/>
        <v>134.06331460725823</v>
      </c>
      <c r="N2183" s="344">
        <f t="shared" si="338"/>
        <v>5.3978498431415805</v>
      </c>
      <c r="Q2183" s="323">
        <f t="shared" si="336"/>
        <v>2114.0633146072582</v>
      </c>
      <c r="R2183" s="287">
        <f t="shared" si="337"/>
        <v>5.3978498431415805</v>
      </c>
    </row>
    <row r="2184" spans="1:18" x14ac:dyDescent="0.25">
      <c r="A2184" s="273">
        <v>2167</v>
      </c>
      <c r="B2184" s="323">
        <f t="shared" si="339"/>
        <v>2256.7558146072583</v>
      </c>
      <c r="D2184" s="287">
        <f t="shared" si="334"/>
        <v>2114.9978979405914</v>
      </c>
      <c r="F2184" s="273">
        <f t="shared" si="340"/>
        <v>6</v>
      </c>
      <c r="H2184" s="273">
        <f t="shared" si="341"/>
        <v>2160</v>
      </c>
      <c r="J2184" s="287">
        <f t="shared" si="335"/>
        <v>6.2933328934418977</v>
      </c>
      <c r="L2184" s="287">
        <f t="shared" si="342"/>
        <v>-83.244185392741656</v>
      </c>
      <c r="M2184" s="344">
        <f t="shared" si="343"/>
        <v>134.99789794059143</v>
      </c>
      <c r="N2184" s="344">
        <f t="shared" si="338"/>
        <v>6.2933328934418977</v>
      </c>
      <c r="Q2184" s="323">
        <f t="shared" si="336"/>
        <v>2114.9978979405914</v>
      </c>
      <c r="R2184" s="287">
        <f t="shared" si="337"/>
        <v>6.2933328934418977</v>
      </c>
    </row>
    <row r="2185" spans="1:18" x14ac:dyDescent="0.25">
      <c r="A2185" s="273">
        <v>2168</v>
      </c>
      <c r="B2185" s="323">
        <f t="shared" si="339"/>
        <v>2257.7558146072583</v>
      </c>
      <c r="D2185" s="287">
        <f t="shared" si="334"/>
        <v>2115.9324812739251</v>
      </c>
      <c r="F2185" s="273">
        <f t="shared" si="340"/>
        <v>6</v>
      </c>
      <c r="H2185" s="273">
        <f t="shared" si="341"/>
        <v>2160</v>
      </c>
      <c r="J2185" s="287">
        <f t="shared" si="335"/>
        <v>7.1868989335776234</v>
      </c>
      <c r="L2185" s="287">
        <f t="shared" si="342"/>
        <v>-82.244185392741656</v>
      </c>
      <c r="M2185" s="344">
        <f t="shared" si="343"/>
        <v>135.93248127392508</v>
      </c>
      <c r="N2185" s="344">
        <f t="shared" si="338"/>
        <v>7.1868989335776234</v>
      </c>
      <c r="Q2185" s="323">
        <f t="shared" si="336"/>
        <v>2115.9324812739251</v>
      </c>
      <c r="R2185" s="287">
        <f t="shared" si="337"/>
        <v>7.1868989335776234</v>
      </c>
    </row>
    <row r="2186" spans="1:18" x14ac:dyDescent="0.25">
      <c r="A2186" s="273">
        <v>2169</v>
      </c>
      <c r="B2186" s="323">
        <f t="shared" si="339"/>
        <v>2258.7558146072583</v>
      </c>
      <c r="D2186" s="287">
        <f t="shared" si="334"/>
        <v>2116.8670646072583</v>
      </c>
      <c r="F2186" s="273">
        <f t="shared" si="340"/>
        <v>6</v>
      </c>
      <c r="H2186" s="273">
        <f t="shared" si="341"/>
        <v>2160</v>
      </c>
      <c r="J2186" s="287">
        <f t="shared" si="335"/>
        <v>8.0782757746774916</v>
      </c>
      <c r="L2186" s="287">
        <f t="shared" si="342"/>
        <v>-81.244185392741656</v>
      </c>
      <c r="M2186" s="344">
        <f t="shared" si="343"/>
        <v>136.86706460725827</v>
      </c>
      <c r="N2186" s="344">
        <f t="shared" si="338"/>
        <v>8.0782757746774916</v>
      </c>
      <c r="Q2186" s="323">
        <f t="shared" si="336"/>
        <v>2116.8670646072583</v>
      </c>
      <c r="R2186" s="287">
        <f t="shared" si="337"/>
        <v>8.0782757746774916</v>
      </c>
    </row>
    <row r="2187" spans="1:18" x14ac:dyDescent="0.25">
      <c r="A2187" s="273">
        <v>2170</v>
      </c>
      <c r="B2187" s="323">
        <f t="shared" si="339"/>
        <v>2259.7558146072583</v>
      </c>
      <c r="D2187" s="287">
        <f t="shared" si="334"/>
        <v>2117.8016479405915</v>
      </c>
      <c r="F2187" s="273">
        <f t="shared" si="340"/>
        <v>6</v>
      </c>
      <c r="H2187" s="273">
        <f t="shared" si="341"/>
        <v>2160</v>
      </c>
      <c r="J2187" s="287">
        <f t="shared" si="335"/>
        <v>8.9671918947203793</v>
      </c>
      <c r="L2187" s="287">
        <f t="shared" si="342"/>
        <v>-80.244185392741656</v>
      </c>
      <c r="M2187" s="344">
        <f t="shared" si="343"/>
        <v>137.80164794059147</v>
      </c>
      <c r="N2187" s="344">
        <f t="shared" si="338"/>
        <v>8.9671918947203793</v>
      </c>
      <c r="Q2187" s="323">
        <f t="shared" si="336"/>
        <v>2117.8016479405915</v>
      </c>
      <c r="R2187" s="287">
        <f t="shared" si="337"/>
        <v>8.9671918947203793</v>
      </c>
    </row>
    <row r="2188" spans="1:18" x14ac:dyDescent="0.25">
      <c r="A2188" s="273">
        <v>2171</v>
      </c>
      <c r="B2188" s="323">
        <f t="shared" si="339"/>
        <v>2260.7558146072583</v>
      </c>
      <c r="D2188" s="287">
        <f t="shared" si="334"/>
        <v>2118.7362312739251</v>
      </c>
      <c r="F2188" s="273">
        <f t="shared" si="340"/>
        <v>6</v>
      </c>
      <c r="H2188" s="273">
        <f t="shared" si="341"/>
        <v>2160</v>
      </c>
      <c r="J2188" s="287">
        <f t="shared" si="335"/>
        <v>9.853376521244634</v>
      </c>
      <c r="L2188" s="287">
        <f t="shared" si="342"/>
        <v>-79.244185392741656</v>
      </c>
      <c r="M2188" s="344">
        <f t="shared" si="343"/>
        <v>138.73623127392511</v>
      </c>
      <c r="N2188" s="344">
        <f t="shared" si="338"/>
        <v>9.853376521244634</v>
      </c>
      <c r="Q2188" s="323">
        <f t="shared" si="336"/>
        <v>2118.7362312739251</v>
      </c>
      <c r="R2188" s="287">
        <f t="shared" si="337"/>
        <v>9.853376521244634</v>
      </c>
    </row>
    <row r="2189" spans="1:18" x14ac:dyDescent="0.25">
      <c r="A2189" s="273">
        <v>2172</v>
      </c>
      <c r="B2189" s="323">
        <f t="shared" si="339"/>
        <v>2261.7558146072583</v>
      </c>
      <c r="D2189" s="287">
        <f t="shared" si="334"/>
        <v>2119.6708146072583</v>
      </c>
      <c r="F2189" s="273">
        <f t="shared" si="340"/>
        <v>6</v>
      </c>
      <c r="H2189" s="273">
        <f t="shared" si="341"/>
        <v>2160</v>
      </c>
      <c r="J2189" s="287">
        <f t="shared" si="335"/>
        <v>10.736559713829077</v>
      </c>
      <c r="L2189" s="287">
        <f t="shared" si="342"/>
        <v>-78.244185392741656</v>
      </c>
      <c r="M2189" s="344">
        <f t="shared" si="343"/>
        <v>139.67081460725831</v>
      </c>
      <c r="N2189" s="344">
        <f t="shared" si="338"/>
        <v>10.736559713829077</v>
      </c>
      <c r="Q2189" s="323">
        <f t="shared" si="336"/>
        <v>2119.6708146072583</v>
      </c>
      <c r="R2189" s="287">
        <f t="shared" si="337"/>
        <v>10.736559713829077</v>
      </c>
    </row>
    <row r="2190" spans="1:18" x14ac:dyDescent="0.25">
      <c r="A2190" s="273">
        <v>2173</v>
      </c>
      <c r="B2190" s="323">
        <f t="shared" si="339"/>
        <v>2262.7558146072583</v>
      </c>
      <c r="D2190" s="287">
        <f t="shared" si="334"/>
        <v>2120.6053979405915</v>
      </c>
      <c r="F2190" s="273">
        <f t="shared" si="340"/>
        <v>6</v>
      </c>
      <c r="H2190" s="273">
        <f t="shared" si="341"/>
        <v>2160</v>
      </c>
      <c r="J2190" s="287">
        <f t="shared" si="335"/>
        <v>11.616472446317298</v>
      </c>
      <c r="L2190" s="287">
        <f t="shared" si="342"/>
        <v>-77.244185392741656</v>
      </c>
      <c r="M2190" s="344">
        <f t="shared" si="343"/>
        <v>140.6053979405915</v>
      </c>
      <c r="N2190" s="344">
        <f t="shared" si="338"/>
        <v>11.616472446317298</v>
      </c>
      <c r="Q2190" s="323">
        <f t="shared" si="336"/>
        <v>2120.6053979405915</v>
      </c>
      <c r="R2190" s="287">
        <f t="shared" si="337"/>
        <v>11.616472446317298</v>
      </c>
    </row>
    <row r="2191" spans="1:18" x14ac:dyDescent="0.25">
      <c r="A2191" s="273">
        <v>2174</v>
      </c>
      <c r="B2191" s="323">
        <f t="shared" si="339"/>
        <v>2263.7558146072583</v>
      </c>
      <c r="D2191" s="287">
        <f t="shared" si="334"/>
        <v>2121.5399812739252</v>
      </c>
      <c r="F2191" s="273">
        <f t="shared" si="340"/>
        <v>6</v>
      </c>
      <c r="H2191" s="273">
        <f t="shared" si="341"/>
        <v>2160</v>
      </c>
      <c r="J2191" s="287">
        <f t="shared" si="335"/>
        <v>12.492846688766718</v>
      </c>
      <c r="L2191" s="287">
        <f t="shared" si="342"/>
        <v>-76.244185392741656</v>
      </c>
      <c r="M2191" s="344">
        <f t="shared" si="343"/>
        <v>141.53998127392515</v>
      </c>
      <c r="N2191" s="344">
        <f t="shared" si="338"/>
        <v>12.492846688766718</v>
      </c>
      <c r="Q2191" s="323">
        <f t="shared" si="336"/>
        <v>2121.5399812739252</v>
      </c>
      <c r="R2191" s="287">
        <f t="shared" si="337"/>
        <v>12.492846688766718</v>
      </c>
    </row>
    <row r="2192" spans="1:18" x14ac:dyDescent="0.25">
      <c r="A2192" s="273">
        <v>2175</v>
      </c>
      <c r="B2192" s="323">
        <f t="shared" si="339"/>
        <v>2264.7558146072583</v>
      </c>
      <c r="D2192" s="287">
        <f t="shared" si="334"/>
        <v>2122.4745646072583</v>
      </c>
      <c r="F2192" s="273">
        <f t="shared" si="340"/>
        <v>6</v>
      </c>
      <c r="H2192" s="273">
        <f t="shared" si="341"/>
        <v>2160</v>
      </c>
      <c r="J2192" s="287">
        <f t="shared" si="335"/>
        <v>13.365415489094172</v>
      </c>
      <c r="L2192" s="287">
        <f t="shared" si="342"/>
        <v>-75.244185392741656</v>
      </c>
      <c r="M2192" s="344">
        <f t="shared" si="343"/>
        <v>142.47456460725834</v>
      </c>
      <c r="N2192" s="344">
        <f t="shared" si="338"/>
        <v>13.365415489094172</v>
      </c>
      <c r="Q2192" s="323">
        <f t="shared" si="336"/>
        <v>2122.4745646072583</v>
      </c>
      <c r="R2192" s="287">
        <f t="shared" si="337"/>
        <v>13.365415489094172</v>
      </c>
    </row>
    <row r="2193" spans="1:18" x14ac:dyDescent="0.25">
      <c r="A2193" s="273">
        <v>2176</v>
      </c>
      <c r="B2193" s="323">
        <f t="shared" si="339"/>
        <v>2265.7558146072583</v>
      </c>
      <c r="D2193" s="287">
        <f t="shared" ref="D2193:D2256" si="344">B2193-A2193/360*$E$11</f>
        <v>2123.4091479405915</v>
      </c>
      <c r="F2193" s="273">
        <f t="shared" si="340"/>
        <v>6</v>
      </c>
      <c r="H2193" s="273">
        <f t="shared" si="341"/>
        <v>2160</v>
      </c>
      <c r="J2193" s="287">
        <f t="shared" ref="J2193:J2256" si="345">SIN(RADIANS(A2193))*$E$7</f>
        <v>14.23391305438996</v>
      </c>
      <c r="L2193" s="287">
        <f t="shared" si="342"/>
        <v>-74.244185392741656</v>
      </c>
      <c r="M2193" s="344">
        <f t="shared" si="343"/>
        <v>143.40914794059154</v>
      </c>
      <c r="N2193" s="344">
        <f t="shared" si="338"/>
        <v>14.23391305438996</v>
      </c>
      <c r="Q2193" s="323">
        <f t="shared" ref="Q2193:Q2256" si="346">D2193</f>
        <v>2123.4091479405915</v>
      </c>
      <c r="R2193" s="287">
        <f t="shared" ref="R2193:R2256" si="347">N2193</f>
        <v>14.23391305438996</v>
      </c>
    </row>
    <row r="2194" spans="1:18" x14ac:dyDescent="0.25">
      <c r="A2194" s="273">
        <v>2177</v>
      </c>
      <c r="B2194" s="323">
        <f t="shared" si="339"/>
        <v>2266.7558146072583</v>
      </c>
      <c r="D2194" s="287">
        <f t="shared" si="344"/>
        <v>2124.3437312739252</v>
      </c>
      <c r="F2194" s="273">
        <f t="shared" si="340"/>
        <v>6</v>
      </c>
      <c r="H2194" s="273">
        <f t="shared" si="341"/>
        <v>2160</v>
      </c>
      <c r="J2194" s="287">
        <f t="shared" si="345"/>
        <v>15.098074831882018</v>
      </c>
      <c r="L2194" s="287">
        <f t="shared" si="342"/>
        <v>-73.244185392741656</v>
      </c>
      <c r="M2194" s="344">
        <f t="shared" si="343"/>
        <v>144.34373127392519</v>
      </c>
      <c r="N2194" s="344">
        <f t="shared" ref="N2194:N2257" si="348">J2194</f>
        <v>15.098074831882018</v>
      </c>
      <c r="Q2194" s="323">
        <f t="shared" si="346"/>
        <v>2124.3437312739252</v>
      </c>
      <c r="R2194" s="287">
        <f t="shared" si="347"/>
        <v>15.098074831882018</v>
      </c>
    </row>
    <row r="2195" spans="1:18" x14ac:dyDescent="0.25">
      <c r="A2195" s="273">
        <v>2178</v>
      </c>
      <c r="B2195" s="323">
        <f t="shared" ref="B2195:B2258" si="349">$B$17+A2195</f>
        <v>2267.7558146072583</v>
      </c>
      <c r="D2195" s="287">
        <f t="shared" si="344"/>
        <v>2125.2783146072584</v>
      </c>
      <c r="F2195" s="273">
        <f t="shared" si="340"/>
        <v>6</v>
      </c>
      <c r="H2195" s="273">
        <f t="shared" si="341"/>
        <v>2160</v>
      </c>
      <c r="J2195" s="287">
        <f t="shared" si="345"/>
        <v>15.957637589522301</v>
      </c>
      <c r="L2195" s="287">
        <f t="shared" si="342"/>
        <v>-72.244185392741656</v>
      </c>
      <c r="M2195" s="344">
        <f t="shared" si="343"/>
        <v>145.27831460725838</v>
      </c>
      <c r="N2195" s="344">
        <f t="shared" si="348"/>
        <v>15.957637589522301</v>
      </c>
      <c r="Q2195" s="323">
        <f t="shared" si="346"/>
        <v>2125.2783146072584</v>
      </c>
      <c r="R2195" s="287">
        <f t="shared" si="347"/>
        <v>15.957637589522301</v>
      </c>
    </row>
    <row r="2196" spans="1:18" x14ac:dyDescent="0.25">
      <c r="A2196" s="273">
        <v>2179</v>
      </c>
      <c r="B2196" s="323">
        <f t="shared" si="349"/>
        <v>2268.7558146072583</v>
      </c>
      <c r="D2196" s="287">
        <f t="shared" si="344"/>
        <v>2126.2128979405916</v>
      </c>
      <c r="F2196" s="273">
        <f t="shared" si="340"/>
        <v>6</v>
      </c>
      <c r="H2196" s="273">
        <f t="shared" si="341"/>
        <v>2160</v>
      </c>
      <c r="J2196" s="287">
        <f t="shared" si="345"/>
        <v>16.812339496167706</v>
      </c>
      <c r="L2196" s="287">
        <f t="shared" si="342"/>
        <v>-71.244185392741656</v>
      </c>
      <c r="M2196" s="344">
        <f t="shared" si="343"/>
        <v>146.21289794059157</v>
      </c>
      <c r="N2196" s="344">
        <f t="shared" si="348"/>
        <v>16.812339496167706</v>
      </c>
      <c r="Q2196" s="323">
        <f t="shared" si="346"/>
        <v>2126.2128979405916</v>
      </c>
      <c r="R2196" s="287">
        <f t="shared" si="347"/>
        <v>16.812339496167706</v>
      </c>
    </row>
    <row r="2197" spans="1:18" x14ac:dyDescent="0.25">
      <c r="A2197" s="273">
        <v>2180</v>
      </c>
      <c r="B2197" s="323">
        <f t="shared" si="349"/>
        <v>2269.7558146072583</v>
      </c>
      <c r="D2197" s="287">
        <f t="shared" si="344"/>
        <v>2127.1474812739252</v>
      </c>
      <c r="F2197" s="273">
        <f t="shared" si="340"/>
        <v>6</v>
      </c>
      <c r="H2197" s="273">
        <f t="shared" si="341"/>
        <v>2160</v>
      </c>
      <c r="J2197" s="287">
        <f t="shared" si="345"/>
        <v>17.661920201337445</v>
      </c>
      <c r="L2197" s="287">
        <f t="shared" si="342"/>
        <v>-70.244185392741656</v>
      </c>
      <c r="M2197" s="344">
        <f t="shared" si="343"/>
        <v>147.14748127392522</v>
      </c>
      <c r="N2197" s="344">
        <f t="shared" si="348"/>
        <v>17.661920201337445</v>
      </c>
      <c r="Q2197" s="323">
        <f t="shared" si="346"/>
        <v>2127.1474812739252</v>
      </c>
      <c r="R2197" s="287">
        <f t="shared" si="347"/>
        <v>17.661920201337445</v>
      </c>
    </row>
    <row r="2198" spans="1:18" x14ac:dyDescent="0.25">
      <c r="A2198" s="273">
        <v>2181</v>
      </c>
      <c r="B2198" s="323">
        <f t="shared" si="349"/>
        <v>2270.7558146072583</v>
      </c>
      <c r="D2198" s="287">
        <f t="shared" si="344"/>
        <v>2128.0820646072584</v>
      </c>
      <c r="F2198" s="273">
        <f t="shared" si="340"/>
        <v>6</v>
      </c>
      <c r="H2198" s="273">
        <f t="shared" si="341"/>
        <v>2160</v>
      </c>
      <c r="J2198" s="287">
        <f t="shared" si="345"/>
        <v>18.506120914519336</v>
      </c>
      <c r="L2198" s="287">
        <f t="shared" si="342"/>
        <v>-69.244185392741656</v>
      </c>
      <c r="M2198" s="344">
        <f t="shared" si="343"/>
        <v>148.08206460725842</v>
      </c>
      <c r="N2198" s="344">
        <f t="shared" si="348"/>
        <v>18.506120914519336</v>
      </c>
      <c r="Q2198" s="323">
        <f t="shared" si="346"/>
        <v>2128.0820646072584</v>
      </c>
      <c r="R2198" s="287">
        <f t="shared" si="347"/>
        <v>18.506120914519336</v>
      </c>
    </row>
    <row r="2199" spans="1:18" x14ac:dyDescent="0.25">
      <c r="A2199" s="273">
        <v>2182</v>
      </c>
      <c r="B2199" s="323">
        <f t="shared" si="349"/>
        <v>2271.7558146072583</v>
      </c>
      <c r="D2199" s="287">
        <f t="shared" si="344"/>
        <v>2129.0166479405916</v>
      </c>
      <c r="F2199" s="273">
        <f t="shared" si="340"/>
        <v>6</v>
      </c>
      <c r="H2199" s="273">
        <f t="shared" si="341"/>
        <v>2160</v>
      </c>
      <c r="J2199" s="287">
        <f t="shared" si="345"/>
        <v>19.344684483997504</v>
      </c>
      <c r="L2199" s="287">
        <f t="shared" si="342"/>
        <v>-68.244185392741656</v>
      </c>
      <c r="M2199" s="344">
        <f t="shared" si="343"/>
        <v>149.01664794059161</v>
      </c>
      <c r="N2199" s="344">
        <f t="shared" si="348"/>
        <v>19.344684483997504</v>
      </c>
      <c r="Q2199" s="323">
        <f t="shared" si="346"/>
        <v>2129.0166479405916</v>
      </c>
      <c r="R2199" s="287">
        <f t="shared" si="347"/>
        <v>19.344684483997504</v>
      </c>
    </row>
    <row r="2200" spans="1:18" x14ac:dyDescent="0.25">
      <c r="A2200" s="273">
        <v>2183</v>
      </c>
      <c r="B2200" s="323">
        <f t="shared" si="349"/>
        <v>2272.7558146072583</v>
      </c>
      <c r="D2200" s="287">
        <f t="shared" si="344"/>
        <v>2129.9512312739248</v>
      </c>
      <c r="F2200" s="273">
        <f t="shared" si="340"/>
        <v>6</v>
      </c>
      <c r="H2200" s="273">
        <f t="shared" si="341"/>
        <v>2160</v>
      </c>
      <c r="J2200" s="287">
        <f t="shared" si="345"/>
        <v>20.177355475186019</v>
      </c>
      <c r="L2200" s="287">
        <f t="shared" si="342"/>
        <v>-67.244185392741656</v>
      </c>
      <c r="M2200" s="344">
        <f t="shared" si="343"/>
        <v>149.9512312739248</v>
      </c>
      <c r="N2200" s="344">
        <f t="shared" si="348"/>
        <v>20.177355475186019</v>
      </c>
      <c r="Q2200" s="323">
        <f t="shared" si="346"/>
        <v>2129.9512312739248</v>
      </c>
      <c r="R2200" s="287">
        <f t="shared" si="347"/>
        <v>20.177355475186019</v>
      </c>
    </row>
    <row r="2201" spans="1:18" x14ac:dyDescent="0.25">
      <c r="A2201" s="273">
        <v>2184</v>
      </c>
      <c r="B2201" s="323">
        <f t="shared" si="349"/>
        <v>2273.7558146072583</v>
      </c>
      <c r="D2201" s="287">
        <f t="shared" si="344"/>
        <v>2130.8858146072585</v>
      </c>
      <c r="F2201" s="273">
        <f t="shared" si="340"/>
        <v>6</v>
      </c>
      <c r="H2201" s="273">
        <f t="shared" si="341"/>
        <v>2160</v>
      </c>
      <c r="J2201" s="287">
        <f t="shared" si="345"/>
        <v>21.003880248434367</v>
      </c>
      <c r="L2201" s="287">
        <f t="shared" si="342"/>
        <v>-66.244185392741656</v>
      </c>
      <c r="M2201" s="344">
        <f t="shared" si="343"/>
        <v>150.88581460725845</v>
      </c>
      <c r="N2201" s="344">
        <f t="shared" si="348"/>
        <v>21.003880248434367</v>
      </c>
      <c r="Q2201" s="323">
        <f t="shared" si="346"/>
        <v>2130.8858146072585</v>
      </c>
      <c r="R2201" s="287">
        <f t="shared" si="347"/>
        <v>21.003880248434367</v>
      </c>
    </row>
    <row r="2202" spans="1:18" x14ac:dyDescent="0.25">
      <c r="A2202" s="273">
        <v>2185</v>
      </c>
      <c r="B2202" s="323">
        <f t="shared" si="349"/>
        <v>2274.7558146072583</v>
      </c>
      <c r="D2202" s="287">
        <f t="shared" si="344"/>
        <v>2131.8203979405916</v>
      </c>
      <c r="F2202" s="273">
        <f t="shared" si="340"/>
        <v>6</v>
      </c>
      <c r="H2202" s="273">
        <f t="shared" si="341"/>
        <v>2160</v>
      </c>
      <c r="J2202" s="287">
        <f t="shared" si="345"/>
        <v>21.824007036289544</v>
      </c>
      <c r="L2202" s="287">
        <f t="shared" si="342"/>
        <v>-65.244185392741656</v>
      </c>
      <c r="M2202" s="344">
        <f t="shared" si="343"/>
        <v>151.82039794059165</v>
      </c>
      <c r="N2202" s="344">
        <f t="shared" si="348"/>
        <v>21.824007036289544</v>
      </c>
      <c r="Q2202" s="323">
        <f t="shared" si="346"/>
        <v>2131.8203979405916</v>
      </c>
      <c r="R2202" s="287">
        <f t="shared" si="347"/>
        <v>21.824007036289544</v>
      </c>
    </row>
    <row r="2203" spans="1:18" x14ac:dyDescent="0.25">
      <c r="A2203" s="273">
        <v>2186</v>
      </c>
      <c r="B2203" s="323">
        <f t="shared" si="349"/>
        <v>2275.7558146072583</v>
      </c>
      <c r="D2203" s="287">
        <f t="shared" si="344"/>
        <v>2132.7549812739248</v>
      </c>
      <c r="F2203" s="273">
        <f t="shared" si="340"/>
        <v>6</v>
      </c>
      <c r="H2203" s="273">
        <f t="shared" si="341"/>
        <v>2160</v>
      </c>
      <c r="J2203" s="287">
        <f t="shared" si="345"/>
        <v>22.637486020187897</v>
      </c>
      <c r="L2203" s="287">
        <f t="shared" si="342"/>
        <v>-64.244185392741656</v>
      </c>
      <c r="M2203" s="344">
        <f t="shared" si="343"/>
        <v>152.75498127392484</v>
      </c>
      <c r="N2203" s="344">
        <f t="shared" si="348"/>
        <v>22.637486020187897</v>
      </c>
      <c r="Q2203" s="323">
        <f t="shared" si="346"/>
        <v>2132.7549812739248</v>
      </c>
      <c r="R2203" s="287">
        <f t="shared" si="347"/>
        <v>22.637486020187897</v>
      </c>
    </row>
    <row r="2204" spans="1:18" x14ac:dyDescent="0.25">
      <c r="A2204" s="273">
        <v>2187</v>
      </c>
      <c r="B2204" s="323">
        <f t="shared" si="349"/>
        <v>2276.7558146072583</v>
      </c>
      <c r="D2204" s="287">
        <f t="shared" si="344"/>
        <v>2133.6895646072585</v>
      </c>
      <c r="F2204" s="273">
        <f t="shared" si="340"/>
        <v>6</v>
      </c>
      <c r="H2204" s="273">
        <f t="shared" si="341"/>
        <v>2160</v>
      </c>
      <c r="J2204" s="287">
        <f t="shared" si="345"/>
        <v>23.444069406550252</v>
      </c>
      <c r="L2204" s="287">
        <f t="shared" si="342"/>
        <v>-63.244185392741656</v>
      </c>
      <c r="M2204" s="344">
        <f t="shared" si="343"/>
        <v>153.68956460725849</v>
      </c>
      <c r="N2204" s="344">
        <f t="shared" si="348"/>
        <v>23.444069406550252</v>
      </c>
      <c r="Q2204" s="323">
        <f t="shared" si="346"/>
        <v>2133.6895646072585</v>
      </c>
      <c r="R2204" s="287">
        <f t="shared" si="347"/>
        <v>23.444069406550252</v>
      </c>
    </row>
    <row r="2205" spans="1:18" x14ac:dyDescent="0.25">
      <c r="A2205" s="273">
        <v>2188</v>
      </c>
      <c r="B2205" s="323">
        <f t="shared" si="349"/>
        <v>2277.7558146072583</v>
      </c>
      <c r="D2205" s="287">
        <f t="shared" si="344"/>
        <v>2134.6241479405917</v>
      </c>
      <c r="F2205" s="273">
        <f t="shared" si="340"/>
        <v>6</v>
      </c>
      <c r="H2205" s="273">
        <f t="shared" si="341"/>
        <v>2160</v>
      </c>
      <c r="J2205" s="287">
        <f t="shared" si="345"/>
        <v>24.243511502263242</v>
      </c>
      <c r="L2205" s="287">
        <f t="shared" si="342"/>
        <v>-62.244185392741656</v>
      </c>
      <c r="M2205" s="344">
        <f t="shared" si="343"/>
        <v>154.62414794059168</v>
      </c>
      <c r="N2205" s="344">
        <f t="shared" si="348"/>
        <v>24.243511502263242</v>
      </c>
      <c r="Q2205" s="323">
        <f t="shared" si="346"/>
        <v>2134.6241479405917</v>
      </c>
      <c r="R2205" s="287">
        <f t="shared" si="347"/>
        <v>24.243511502263242</v>
      </c>
    </row>
    <row r="2206" spans="1:18" x14ac:dyDescent="0.25">
      <c r="A2206" s="273">
        <v>2189</v>
      </c>
      <c r="B2206" s="323">
        <f t="shared" si="349"/>
        <v>2278.7558146072583</v>
      </c>
      <c r="D2206" s="287">
        <f t="shared" si="344"/>
        <v>2135.5587312739249</v>
      </c>
      <c r="F2206" s="273">
        <f t="shared" si="340"/>
        <v>6</v>
      </c>
      <c r="H2206" s="273">
        <f t="shared" si="341"/>
        <v>2160</v>
      </c>
      <c r="J2206" s="287">
        <f t="shared" si="345"/>
        <v>25.035568789520799</v>
      </c>
      <c r="L2206" s="287">
        <f t="shared" si="342"/>
        <v>-61.244185392741656</v>
      </c>
      <c r="M2206" s="344">
        <f t="shared" si="343"/>
        <v>155.55873127392488</v>
      </c>
      <c r="N2206" s="344">
        <f t="shared" si="348"/>
        <v>25.035568789520799</v>
      </c>
      <c r="Q2206" s="323">
        <f t="shared" si="346"/>
        <v>2135.5587312739249</v>
      </c>
      <c r="R2206" s="287">
        <f t="shared" si="347"/>
        <v>25.035568789520799</v>
      </c>
    </row>
    <row r="2207" spans="1:18" x14ac:dyDescent="0.25">
      <c r="A2207" s="273">
        <v>2190</v>
      </c>
      <c r="B2207" s="323">
        <f t="shared" si="349"/>
        <v>2279.7558146072583</v>
      </c>
      <c r="D2207" s="287">
        <f t="shared" si="344"/>
        <v>2136.4933146072585</v>
      </c>
      <c r="F2207" s="273">
        <f t="shared" si="340"/>
        <v>6</v>
      </c>
      <c r="H2207" s="273">
        <f t="shared" si="341"/>
        <v>2160</v>
      </c>
      <c r="J2207" s="287">
        <f t="shared" si="345"/>
        <v>25.820000000000064</v>
      </c>
      <c r="L2207" s="287">
        <f t="shared" si="342"/>
        <v>-60.244185392741656</v>
      </c>
      <c r="M2207" s="344">
        <f t="shared" si="343"/>
        <v>156.49331460725853</v>
      </c>
      <c r="N2207" s="344">
        <f t="shared" si="348"/>
        <v>25.820000000000064</v>
      </c>
      <c r="Q2207" s="323">
        <f t="shared" si="346"/>
        <v>2136.4933146072585</v>
      </c>
      <c r="R2207" s="287">
        <f t="shared" si="347"/>
        <v>25.820000000000064</v>
      </c>
    </row>
    <row r="2208" spans="1:18" x14ac:dyDescent="0.25">
      <c r="A2208" s="273">
        <v>2191</v>
      </c>
      <c r="B2208" s="323">
        <f t="shared" si="349"/>
        <v>2280.7558146072583</v>
      </c>
      <c r="D2208" s="287">
        <f t="shared" si="344"/>
        <v>2137.4278979405917</v>
      </c>
      <c r="F2208" s="273">
        <f t="shared" si="340"/>
        <v>6</v>
      </c>
      <c r="H2208" s="273">
        <f t="shared" si="341"/>
        <v>2160</v>
      </c>
      <c r="J2208" s="287">
        <f t="shared" si="345"/>
        <v>26.596566188355059</v>
      </c>
      <c r="L2208" s="287">
        <f t="shared" si="342"/>
        <v>-59.244185392741656</v>
      </c>
      <c r="M2208" s="344">
        <f t="shared" si="343"/>
        <v>157.42789794059172</v>
      </c>
      <c r="N2208" s="344">
        <f t="shared" si="348"/>
        <v>26.596566188355059</v>
      </c>
      <c r="Q2208" s="323">
        <f t="shared" si="346"/>
        <v>2137.4278979405917</v>
      </c>
      <c r="R2208" s="287">
        <f t="shared" si="347"/>
        <v>26.596566188355059</v>
      </c>
    </row>
    <row r="2209" spans="1:18" x14ac:dyDescent="0.25">
      <c r="A2209" s="273">
        <v>2192</v>
      </c>
      <c r="B2209" s="323">
        <f t="shared" si="349"/>
        <v>2281.7558146072583</v>
      </c>
      <c r="D2209" s="287">
        <f t="shared" si="344"/>
        <v>2138.3624812739249</v>
      </c>
      <c r="F2209" s="273">
        <f t="shared" si="340"/>
        <v>6</v>
      </c>
      <c r="H2209" s="273">
        <f t="shared" si="341"/>
        <v>2160</v>
      </c>
      <c r="J2209" s="287">
        <f t="shared" si="345"/>
        <v>27.365030805002672</v>
      </c>
      <c r="L2209" s="287">
        <f t="shared" si="342"/>
        <v>-58.244185392741656</v>
      </c>
      <c r="M2209" s="344">
        <f t="shared" si="343"/>
        <v>158.36248127392491</v>
      </c>
      <c r="N2209" s="344">
        <f t="shared" si="348"/>
        <v>27.365030805002672</v>
      </c>
      <c r="Q2209" s="323">
        <f t="shared" si="346"/>
        <v>2138.3624812739249</v>
      </c>
      <c r="R2209" s="287">
        <f t="shared" si="347"/>
        <v>27.365030805002672</v>
      </c>
    </row>
    <row r="2210" spans="1:18" x14ac:dyDescent="0.25">
      <c r="A2210" s="273">
        <v>2193</v>
      </c>
      <c r="B2210" s="323">
        <f t="shared" si="349"/>
        <v>2282.7558146072583</v>
      </c>
      <c r="D2210" s="287">
        <f t="shared" si="344"/>
        <v>2139.2970646072581</v>
      </c>
      <c r="F2210" s="273">
        <f t="shared" si="340"/>
        <v>6</v>
      </c>
      <c r="H2210" s="273">
        <f t="shared" si="341"/>
        <v>2160</v>
      </c>
      <c r="J2210" s="287">
        <f t="shared" si="345"/>
        <v>28.125159768176072</v>
      </c>
      <c r="L2210" s="287">
        <f t="shared" si="342"/>
        <v>-57.244185392741656</v>
      </c>
      <c r="M2210" s="344">
        <f t="shared" si="343"/>
        <v>159.29706460725811</v>
      </c>
      <c r="N2210" s="344">
        <f t="shared" si="348"/>
        <v>28.125159768176072</v>
      </c>
      <c r="Q2210" s="323">
        <f t="shared" si="346"/>
        <v>2139.2970646072581</v>
      </c>
      <c r="R2210" s="287">
        <f t="shared" si="347"/>
        <v>28.125159768176072</v>
      </c>
    </row>
    <row r="2211" spans="1:18" x14ac:dyDescent="0.25">
      <c r="A2211" s="273">
        <v>2194</v>
      </c>
      <c r="B2211" s="323">
        <f t="shared" si="349"/>
        <v>2283.7558146072583</v>
      </c>
      <c r="D2211" s="287">
        <f t="shared" si="344"/>
        <v>2140.2316479405918</v>
      </c>
      <c r="F2211" s="273">
        <f t="shared" si="340"/>
        <v>6</v>
      </c>
      <c r="H2211" s="273">
        <f t="shared" si="341"/>
        <v>2160</v>
      </c>
      <c r="J2211" s="287">
        <f t="shared" si="345"/>
        <v>28.876721535229244</v>
      </c>
      <c r="L2211" s="287">
        <f t="shared" si="342"/>
        <v>-56.244185392741656</v>
      </c>
      <c r="M2211" s="344">
        <f t="shared" si="343"/>
        <v>160.23164794059176</v>
      </c>
      <c r="N2211" s="344">
        <f t="shared" si="348"/>
        <v>28.876721535229244</v>
      </c>
      <c r="Q2211" s="323">
        <f t="shared" si="346"/>
        <v>2140.2316479405918</v>
      </c>
      <c r="R2211" s="287">
        <f t="shared" si="347"/>
        <v>28.876721535229244</v>
      </c>
    </row>
    <row r="2212" spans="1:18" x14ac:dyDescent="0.25">
      <c r="A2212" s="273">
        <v>2195</v>
      </c>
      <c r="B2212" s="323">
        <f t="shared" si="349"/>
        <v>2284.7558146072583</v>
      </c>
      <c r="D2212" s="287">
        <f t="shared" si="344"/>
        <v>2141.166231273925</v>
      </c>
      <c r="F2212" s="273">
        <f t="shared" si="340"/>
        <v>6</v>
      </c>
      <c r="H2212" s="273">
        <f t="shared" si="341"/>
        <v>2160</v>
      </c>
      <c r="J2212" s="287">
        <f t="shared" si="345"/>
        <v>29.619487173168</v>
      </c>
      <c r="L2212" s="287">
        <f t="shared" si="342"/>
        <v>-55.244185392741656</v>
      </c>
      <c r="M2212" s="344">
        <f t="shared" si="343"/>
        <v>161.16623127392495</v>
      </c>
      <c r="N2212" s="344">
        <f t="shared" si="348"/>
        <v>29.619487173168</v>
      </c>
      <c r="Q2212" s="323">
        <f t="shared" si="346"/>
        <v>2141.166231273925</v>
      </c>
      <c r="R2212" s="287">
        <f t="shared" si="347"/>
        <v>29.619487173168</v>
      </c>
    </row>
    <row r="2213" spans="1:18" x14ac:dyDescent="0.25">
      <c r="A2213" s="273">
        <v>2196</v>
      </c>
      <c r="B2213" s="323">
        <f t="shared" si="349"/>
        <v>2285.7558146072583</v>
      </c>
      <c r="D2213" s="287">
        <f t="shared" si="344"/>
        <v>2142.1008146072581</v>
      </c>
      <c r="F2213" s="273">
        <f t="shared" si="340"/>
        <v>6</v>
      </c>
      <c r="H2213" s="273">
        <f t="shared" si="341"/>
        <v>2160</v>
      </c>
      <c r="J2213" s="287">
        <f t="shared" si="345"/>
        <v>30.353230428383398</v>
      </c>
      <c r="L2213" s="287">
        <f t="shared" si="342"/>
        <v>-54.244185392741656</v>
      </c>
      <c r="M2213" s="344">
        <f t="shared" si="343"/>
        <v>162.10081460725814</v>
      </c>
      <c r="N2213" s="344">
        <f t="shared" si="348"/>
        <v>30.353230428383398</v>
      </c>
      <c r="Q2213" s="323">
        <f t="shared" si="346"/>
        <v>2142.1008146072581</v>
      </c>
      <c r="R2213" s="287">
        <f t="shared" si="347"/>
        <v>30.353230428383398</v>
      </c>
    </row>
    <row r="2214" spans="1:18" x14ac:dyDescent="0.25">
      <c r="A2214" s="273">
        <v>2197</v>
      </c>
      <c r="B2214" s="323">
        <f t="shared" si="349"/>
        <v>2286.7558146072583</v>
      </c>
      <c r="D2214" s="287">
        <f t="shared" si="344"/>
        <v>2143.0353979405918</v>
      </c>
      <c r="F2214" s="273">
        <f t="shared" si="340"/>
        <v>6</v>
      </c>
      <c r="H2214" s="273">
        <f t="shared" si="341"/>
        <v>2160</v>
      </c>
      <c r="J2214" s="287">
        <f t="shared" si="345"/>
        <v>31.077727795571668</v>
      </c>
      <c r="L2214" s="287">
        <f t="shared" si="342"/>
        <v>-53.244185392741656</v>
      </c>
      <c r="M2214" s="344">
        <f t="shared" si="343"/>
        <v>163.03539794059179</v>
      </c>
      <c r="N2214" s="344">
        <f t="shared" si="348"/>
        <v>31.077727795571668</v>
      </c>
      <c r="Q2214" s="323">
        <f t="shared" si="346"/>
        <v>2143.0353979405918</v>
      </c>
      <c r="R2214" s="287">
        <f t="shared" si="347"/>
        <v>31.077727795571668</v>
      </c>
    </row>
    <row r="2215" spans="1:18" x14ac:dyDescent="0.25">
      <c r="A2215" s="273">
        <v>2198</v>
      </c>
      <c r="B2215" s="323">
        <f t="shared" si="349"/>
        <v>2287.7558146072583</v>
      </c>
      <c r="D2215" s="287">
        <f t="shared" si="344"/>
        <v>2143.969981273925</v>
      </c>
      <c r="F2215" s="273">
        <f t="shared" si="340"/>
        <v>6</v>
      </c>
      <c r="H2215" s="273">
        <f t="shared" si="341"/>
        <v>2160</v>
      </c>
      <c r="J2215" s="287">
        <f t="shared" si="345"/>
        <v>31.792758585816991</v>
      </c>
      <c r="L2215" s="287">
        <f t="shared" si="342"/>
        <v>-52.244185392741656</v>
      </c>
      <c r="M2215" s="344">
        <f t="shared" si="343"/>
        <v>163.96998127392499</v>
      </c>
      <c r="N2215" s="344">
        <f t="shared" si="348"/>
        <v>31.792758585816991</v>
      </c>
      <c r="Q2215" s="323">
        <f t="shared" si="346"/>
        <v>2143.969981273925</v>
      </c>
      <c r="R2215" s="287">
        <f t="shared" si="347"/>
        <v>31.792758585816991</v>
      </c>
    </row>
    <row r="2216" spans="1:18" x14ac:dyDescent="0.25">
      <c r="A2216" s="273">
        <v>2199</v>
      </c>
      <c r="B2216" s="323">
        <f t="shared" si="349"/>
        <v>2288.7558146072583</v>
      </c>
      <c r="D2216" s="287">
        <f t="shared" si="344"/>
        <v>2144.9045646072582</v>
      </c>
      <c r="F2216" s="273">
        <f t="shared" si="340"/>
        <v>6</v>
      </c>
      <c r="H2216" s="273">
        <f t="shared" si="341"/>
        <v>2160</v>
      </c>
      <c r="J2216" s="287">
        <f t="shared" si="345"/>
        <v>32.498104993813698</v>
      </c>
      <c r="L2216" s="287">
        <f t="shared" si="342"/>
        <v>-51.244185392741656</v>
      </c>
      <c r="M2216" s="344">
        <f t="shared" si="343"/>
        <v>164.90456460725818</v>
      </c>
      <c r="N2216" s="344">
        <f t="shared" si="348"/>
        <v>32.498104993813698</v>
      </c>
      <c r="Q2216" s="323">
        <f t="shared" si="346"/>
        <v>2144.9045646072582</v>
      </c>
      <c r="R2216" s="287">
        <f t="shared" si="347"/>
        <v>32.498104993813698</v>
      </c>
    </row>
    <row r="2217" spans="1:18" x14ac:dyDescent="0.25">
      <c r="A2217" s="273">
        <v>2200</v>
      </c>
      <c r="B2217" s="323">
        <f t="shared" si="349"/>
        <v>2289.7558146072583</v>
      </c>
      <c r="D2217" s="287">
        <f t="shared" si="344"/>
        <v>2145.8391479405918</v>
      </c>
      <c r="F2217" s="273">
        <f t="shared" si="340"/>
        <v>6</v>
      </c>
      <c r="H2217" s="273">
        <f t="shared" si="341"/>
        <v>2160</v>
      </c>
      <c r="J2217" s="287">
        <f t="shared" si="345"/>
        <v>33.193552164212804</v>
      </c>
      <c r="L2217" s="287">
        <f t="shared" si="342"/>
        <v>-50.244185392741656</v>
      </c>
      <c r="M2217" s="344">
        <f t="shared" si="343"/>
        <v>165.83914794059183</v>
      </c>
      <c r="N2217" s="344">
        <f t="shared" si="348"/>
        <v>33.193552164212804</v>
      </c>
      <c r="Q2217" s="323">
        <f t="shared" si="346"/>
        <v>2145.8391479405918</v>
      </c>
      <c r="R2217" s="287">
        <f t="shared" si="347"/>
        <v>33.193552164212804</v>
      </c>
    </row>
    <row r="2218" spans="1:18" x14ac:dyDescent="0.25">
      <c r="A2218" s="273">
        <v>2201</v>
      </c>
      <c r="B2218" s="323">
        <f t="shared" si="349"/>
        <v>2290.7558146072583</v>
      </c>
      <c r="D2218" s="287">
        <f t="shared" si="344"/>
        <v>2146.773731273925</v>
      </c>
      <c r="F2218" s="273">
        <f t="shared" si="340"/>
        <v>6</v>
      </c>
      <c r="H2218" s="273">
        <f t="shared" si="341"/>
        <v>2160</v>
      </c>
      <c r="J2218" s="287">
        <f t="shared" si="345"/>
        <v>33.878888257069804</v>
      </c>
      <c r="L2218" s="287">
        <f t="shared" si="342"/>
        <v>-49.244185392741656</v>
      </c>
      <c r="M2218" s="344">
        <f t="shared" si="343"/>
        <v>166.77373127392502</v>
      </c>
      <c r="N2218" s="344">
        <f t="shared" si="348"/>
        <v>33.878888257069804</v>
      </c>
      <c r="Q2218" s="323">
        <f t="shared" si="346"/>
        <v>2146.773731273925</v>
      </c>
      <c r="R2218" s="287">
        <f t="shared" si="347"/>
        <v>33.878888257069804</v>
      </c>
    </row>
    <row r="2219" spans="1:18" x14ac:dyDescent="0.25">
      <c r="A2219" s="273">
        <v>2202</v>
      </c>
      <c r="B2219" s="323">
        <f t="shared" si="349"/>
        <v>2291.7558146072583</v>
      </c>
      <c r="D2219" s="287">
        <f t="shared" si="344"/>
        <v>2147.7083146072582</v>
      </c>
      <c r="F2219" s="273">
        <f t="shared" si="340"/>
        <v>6</v>
      </c>
      <c r="H2219" s="273">
        <f t="shared" si="341"/>
        <v>2160</v>
      </c>
      <c r="J2219" s="287">
        <f t="shared" si="345"/>
        <v>34.553904512371538</v>
      </c>
      <c r="L2219" s="287">
        <f t="shared" si="342"/>
        <v>-48.244185392741656</v>
      </c>
      <c r="M2219" s="344">
        <f t="shared" si="343"/>
        <v>167.70831460725822</v>
      </c>
      <c r="N2219" s="344">
        <f t="shared" si="348"/>
        <v>34.553904512371538</v>
      </c>
      <c r="Q2219" s="323">
        <f t="shared" si="346"/>
        <v>2147.7083146072582</v>
      </c>
      <c r="R2219" s="287">
        <f t="shared" si="347"/>
        <v>34.553904512371538</v>
      </c>
    </row>
    <row r="2220" spans="1:18" x14ac:dyDescent="0.25">
      <c r="A2220" s="273">
        <v>2203</v>
      </c>
      <c r="B2220" s="323">
        <f t="shared" si="349"/>
        <v>2292.7558146072583</v>
      </c>
      <c r="D2220" s="287">
        <f t="shared" si="344"/>
        <v>2148.6428979405919</v>
      </c>
      <c r="F2220" s="273">
        <f t="shared" si="340"/>
        <v>6</v>
      </c>
      <c r="H2220" s="273">
        <f t="shared" si="341"/>
        <v>2160</v>
      </c>
      <c r="J2220" s="287">
        <f t="shared" si="345"/>
        <v>35.218395313627347</v>
      </c>
      <c r="L2220" s="287">
        <f t="shared" si="342"/>
        <v>-47.244185392741656</v>
      </c>
      <c r="M2220" s="344">
        <f t="shared" si="343"/>
        <v>168.64289794059187</v>
      </c>
      <c r="N2220" s="344">
        <f t="shared" si="348"/>
        <v>35.218395313627347</v>
      </c>
      <c r="Q2220" s="323">
        <f t="shared" si="346"/>
        <v>2148.6428979405919</v>
      </c>
      <c r="R2220" s="287">
        <f t="shared" si="347"/>
        <v>35.218395313627347</v>
      </c>
    </row>
    <row r="2221" spans="1:18" x14ac:dyDescent="0.25">
      <c r="A2221" s="273">
        <v>2204</v>
      </c>
      <c r="B2221" s="323">
        <f t="shared" si="349"/>
        <v>2293.7558146072583</v>
      </c>
      <c r="D2221" s="287">
        <f t="shared" si="344"/>
        <v>2149.5774812739251</v>
      </c>
      <c r="F2221" s="273">
        <f t="shared" si="340"/>
        <v>6</v>
      </c>
      <c r="H2221" s="273">
        <f t="shared" si="341"/>
        <v>2160</v>
      </c>
      <c r="J2221" s="287">
        <f t="shared" si="345"/>
        <v>35.872158250502636</v>
      </c>
      <c r="L2221" s="287">
        <f t="shared" si="342"/>
        <v>-46.244185392741656</v>
      </c>
      <c r="M2221" s="344">
        <f t="shared" si="343"/>
        <v>169.57748127392506</v>
      </c>
      <c r="N2221" s="344">
        <f t="shared" si="348"/>
        <v>35.872158250502636</v>
      </c>
      <c r="Q2221" s="323">
        <f t="shared" si="346"/>
        <v>2149.5774812739251</v>
      </c>
      <c r="R2221" s="287">
        <f t="shared" si="347"/>
        <v>35.872158250502636</v>
      </c>
    </row>
    <row r="2222" spans="1:18" x14ac:dyDescent="0.25">
      <c r="A2222" s="273">
        <v>2205</v>
      </c>
      <c r="B2222" s="323">
        <f t="shared" si="349"/>
        <v>2294.7558146072583</v>
      </c>
      <c r="D2222" s="287">
        <f t="shared" si="344"/>
        <v>2150.5120646072583</v>
      </c>
      <c r="F2222" s="273">
        <f t="shared" si="340"/>
        <v>6</v>
      </c>
      <c r="H2222" s="273">
        <f t="shared" si="341"/>
        <v>2160</v>
      </c>
      <c r="J2222" s="287">
        <f t="shared" si="345"/>
        <v>36.51499418047316</v>
      </c>
      <c r="L2222" s="287">
        <f t="shared" si="342"/>
        <v>-45.244185392741656</v>
      </c>
      <c r="M2222" s="344">
        <f t="shared" si="343"/>
        <v>170.51206460725825</v>
      </c>
      <c r="N2222" s="344">
        <f t="shared" si="348"/>
        <v>36.51499418047316</v>
      </c>
      <c r="Q2222" s="323">
        <f t="shared" si="346"/>
        <v>2150.5120646072583</v>
      </c>
      <c r="R2222" s="287">
        <f t="shared" si="347"/>
        <v>36.51499418047316</v>
      </c>
    </row>
    <row r="2223" spans="1:18" x14ac:dyDescent="0.25">
      <c r="A2223" s="273">
        <v>2206</v>
      </c>
      <c r="B2223" s="323">
        <f t="shared" si="349"/>
        <v>2295.7558146072583</v>
      </c>
      <c r="D2223" s="287">
        <f t="shared" si="344"/>
        <v>2151.4466479405919</v>
      </c>
      <c r="F2223" s="273">
        <f t="shared" si="340"/>
        <v>6</v>
      </c>
      <c r="H2223" s="273">
        <f t="shared" si="341"/>
        <v>2160</v>
      </c>
      <c r="J2223" s="287">
        <f t="shared" si="345"/>
        <v>37.146707289487885</v>
      </c>
      <c r="L2223" s="287">
        <f t="shared" si="342"/>
        <v>-44.244185392741656</v>
      </c>
      <c r="M2223" s="344">
        <f t="shared" si="343"/>
        <v>171.4466479405919</v>
      </c>
      <c r="N2223" s="344">
        <f t="shared" si="348"/>
        <v>37.146707289487885</v>
      </c>
      <c r="Q2223" s="323">
        <f t="shared" si="346"/>
        <v>2151.4466479405919</v>
      </c>
      <c r="R2223" s="287">
        <f t="shared" si="347"/>
        <v>37.146707289487885</v>
      </c>
    </row>
    <row r="2224" spans="1:18" x14ac:dyDescent="0.25">
      <c r="A2224" s="273">
        <v>2207</v>
      </c>
      <c r="B2224" s="323">
        <f t="shared" si="349"/>
        <v>2296.7558146072583</v>
      </c>
      <c r="D2224" s="287">
        <f t="shared" si="344"/>
        <v>2152.3812312739251</v>
      </c>
      <c r="F2224" s="273">
        <f t="shared" si="340"/>
        <v>6</v>
      </c>
      <c r="H2224" s="273">
        <f t="shared" si="341"/>
        <v>2160</v>
      </c>
      <c r="J2224" s="287">
        <f t="shared" si="345"/>
        <v>37.76710515161399</v>
      </c>
      <c r="L2224" s="287">
        <f t="shared" si="342"/>
        <v>-43.244185392741656</v>
      </c>
      <c r="M2224" s="344">
        <f t="shared" si="343"/>
        <v>172.3812312739251</v>
      </c>
      <c r="N2224" s="344">
        <f t="shared" si="348"/>
        <v>37.76710515161399</v>
      </c>
      <c r="Q2224" s="323">
        <f t="shared" si="346"/>
        <v>2152.3812312739251</v>
      </c>
      <c r="R2224" s="287">
        <f t="shared" si="347"/>
        <v>37.76710515161399</v>
      </c>
    </row>
    <row r="2225" spans="1:18" x14ac:dyDescent="0.25">
      <c r="A2225" s="273">
        <v>2208</v>
      </c>
      <c r="B2225" s="323">
        <f t="shared" si="349"/>
        <v>2297.7558146072583</v>
      </c>
      <c r="D2225" s="287">
        <f t="shared" si="344"/>
        <v>2153.3158146072583</v>
      </c>
      <c r="F2225" s="273">
        <f t="shared" si="340"/>
        <v>6</v>
      </c>
      <c r="H2225" s="273">
        <f t="shared" si="341"/>
        <v>2160</v>
      </c>
      <c r="J2225" s="287">
        <f t="shared" si="345"/>
        <v>38.375998787652506</v>
      </c>
      <c r="L2225" s="287">
        <f t="shared" si="342"/>
        <v>-42.244185392741656</v>
      </c>
      <c r="M2225" s="344">
        <f t="shared" si="343"/>
        <v>173.31581460725829</v>
      </c>
      <c r="N2225" s="344">
        <f t="shared" si="348"/>
        <v>38.375998787652506</v>
      </c>
      <c r="Q2225" s="323">
        <f t="shared" si="346"/>
        <v>2153.3158146072583</v>
      </c>
      <c r="R2225" s="287">
        <f t="shared" si="347"/>
        <v>38.375998787652506</v>
      </c>
    </row>
    <row r="2226" spans="1:18" x14ac:dyDescent="0.25">
      <c r="A2226" s="273">
        <v>2209</v>
      </c>
      <c r="B2226" s="323">
        <f t="shared" si="349"/>
        <v>2298.7558146072583</v>
      </c>
      <c r="D2226" s="287">
        <f t="shared" si="344"/>
        <v>2154.2503979405915</v>
      </c>
      <c r="F2226" s="273">
        <f t="shared" si="340"/>
        <v>6</v>
      </c>
      <c r="H2226" s="273">
        <f t="shared" si="341"/>
        <v>2160</v>
      </c>
      <c r="J2226" s="287">
        <f t="shared" si="345"/>
        <v>38.973202722703903</v>
      </c>
      <c r="L2226" s="287">
        <f t="shared" si="342"/>
        <v>-41.244185392741656</v>
      </c>
      <c r="M2226" s="344">
        <f t="shared" si="343"/>
        <v>174.25039794059148</v>
      </c>
      <c r="N2226" s="344">
        <f t="shared" si="348"/>
        <v>38.973202722703903</v>
      </c>
      <c r="Q2226" s="323">
        <f t="shared" si="346"/>
        <v>2154.2503979405915</v>
      </c>
      <c r="R2226" s="287">
        <f t="shared" si="347"/>
        <v>38.973202722703903</v>
      </c>
    </row>
    <row r="2227" spans="1:18" x14ac:dyDescent="0.25">
      <c r="A2227" s="273">
        <v>2210</v>
      </c>
      <c r="B2227" s="323">
        <f t="shared" si="349"/>
        <v>2299.7558146072583</v>
      </c>
      <c r="D2227" s="287">
        <f t="shared" si="344"/>
        <v>2155.1849812739251</v>
      </c>
      <c r="F2227" s="273">
        <f t="shared" si="340"/>
        <v>6</v>
      </c>
      <c r="H2227" s="273">
        <f t="shared" si="341"/>
        <v>2160</v>
      </c>
      <c r="J2227" s="287">
        <f t="shared" si="345"/>
        <v>39.558535042664062</v>
      </c>
      <c r="L2227" s="287">
        <f t="shared" si="342"/>
        <v>-40.244185392741656</v>
      </c>
      <c r="M2227" s="344">
        <f t="shared" si="343"/>
        <v>175.18498127392513</v>
      </c>
      <c r="N2227" s="344">
        <f t="shared" si="348"/>
        <v>39.558535042664062</v>
      </c>
      <c r="Q2227" s="323">
        <f t="shared" si="346"/>
        <v>2155.1849812739251</v>
      </c>
      <c r="R2227" s="287">
        <f t="shared" si="347"/>
        <v>39.558535042664062</v>
      </c>
    </row>
    <row r="2228" spans="1:18" x14ac:dyDescent="0.25">
      <c r="A2228" s="273">
        <v>2211</v>
      </c>
      <c r="B2228" s="323">
        <f t="shared" si="349"/>
        <v>2300.7558146072583</v>
      </c>
      <c r="D2228" s="287">
        <f t="shared" si="344"/>
        <v>2156.1195646072583</v>
      </c>
      <c r="F2228" s="273">
        <f t="shared" si="340"/>
        <v>6</v>
      </c>
      <c r="H2228" s="273">
        <f t="shared" si="341"/>
        <v>2160</v>
      </c>
      <c r="J2228" s="287">
        <f t="shared" si="345"/>
        <v>40.131817449637865</v>
      </c>
      <c r="L2228" s="287">
        <f t="shared" si="342"/>
        <v>-39.244185392741656</v>
      </c>
      <c r="M2228" s="344">
        <f t="shared" si="343"/>
        <v>176.11956460725833</v>
      </c>
      <c r="N2228" s="344">
        <f t="shared" si="348"/>
        <v>40.131817449637865</v>
      </c>
      <c r="Q2228" s="323">
        <f t="shared" si="346"/>
        <v>2156.1195646072583</v>
      </c>
      <c r="R2228" s="287">
        <f t="shared" si="347"/>
        <v>40.131817449637865</v>
      </c>
    </row>
    <row r="2229" spans="1:18" x14ac:dyDescent="0.25">
      <c r="A2229" s="273">
        <v>2212</v>
      </c>
      <c r="B2229" s="323">
        <f t="shared" si="349"/>
        <v>2301.7558146072583</v>
      </c>
      <c r="D2229" s="287">
        <f t="shared" si="344"/>
        <v>2157.0541479405915</v>
      </c>
      <c r="F2229" s="273">
        <f t="shared" si="340"/>
        <v>6</v>
      </c>
      <c r="H2229" s="273">
        <f t="shared" si="341"/>
        <v>2160</v>
      </c>
      <c r="J2229" s="287">
        <f t="shared" si="345"/>
        <v>40.692875316251083</v>
      </c>
      <c r="L2229" s="287">
        <f t="shared" si="342"/>
        <v>-38.244185392741656</v>
      </c>
      <c r="M2229" s="344">
        <f t="shared" si="343"/>
        <v>177.05414794059152</v>
      </c>
      <c r="N2229" s="344">
        <f t="shared" si="348"/>
        <v>40.692875316251083</v>
      </c>
      <c r="Q2229" s="323">
        <f t="shared" si="346"/>
        <v>2157.0541479405915</v>
      </c>
      <c r="R2229" s="287">
        <f t="shared" si="347"/>
        <v>40.692875316251083</v>
      </c>
    </row>
    <row r="2230" spans="1:18" x14ac:dyDescent="0.25">
      <c r="A2230" s="273">
        <v>2213</v>
      </c>
      <c r="B2230" s="323">
        <f t="shared" si="349"/>
        <v>2302.7558146072583</v>
      </c>
      <c r="D2230" s="287">
        <f t="shared" si="344"/>
        <v>2157.9887312739252</v>
      </c>
      <c r="F2230" s="273">
        <f t="shared" si="340"/>
        <v>6</v>
      </c>
      <c r="H2230" s="273">
        <f t="shared" si="341"/>
        <v>2160</v>
      </c>
      <c r="J2230" s="287">
        <f t="shared" si="345"/>
        <v>41.241537738842247</v>
      </c>
      <c r="L2230" s="287">
        <f t="shared" si="342"/>
        <v>-37.244185392741656</v>
      </c>
      <c r="M2230" s="344">
        <f t="shared" si="343"/>
        <v>177.98873127392517</v>
      </c>
      <c r="N2230" s="344">
        <f t="shared" si="348"/>
        <v>41.241537738842247</v>
      </c>
      <c r="Q2230" s="323">
        <f t="shared" si="346"/>
        <v>2157.9887312739252</v>
      </c>
      <c r="R2230" s="287">
        <f t="shared" si="347"/>
        <v>41.241537738842247</v>
      </c>
    </row>
    <row r="2231" spans="1:18" x14ac:dyDescent="0.25">
      <c r="A2231" s="273">
        <v>2214</v>
      </c>
      <c r="B2231" s="323">
        <f t="shared" si="349"/>
        <v>2303.7558146072583</v>
      </c>
      <c r="D2231" s="287">
        <f t="shared" si="344"/>
        <v>2158.9233146072584</v>
      </c>
      <c r="F2231" s="273">
        <f t="shared" si="340"/>
        <v>6</v>
      </c>
      <c r="H2231" s="273">
        <f t="shared" si="341"/>
        <v>2160</v>
      </c>
      <c r="J2231" s="287">
        <f t="shared" si="345"/>
        <v>41.777637589522186</v>
      </c>
      <c r="L2231" s="287">
        <f t="shared" si="342"/>
        <v>-36.244185392741656</v>
      </c>
      <c r="M2231" s="344">
        <f t="shared" si="343"/>
        <v>178.92331460725836</v>
      </c>
      <c r="N2231" s="344">
        <f t="shared" si="348"/>
        <v>41.777637589522186</v>
      </c>
      <c r="Q2231" s="323">
        <f t="shared" si="346"/>
        <v>2158.9233146072584</v>
      </c>
      <c r="R2231" s="287">
        <f t="shared" si="347"/>
        <v>41.777637589522186</v>
      </c>
    </row>
    <row r="2232" spans="1:18" x14ac:dyDescent="0.25">
      <c r="A2232" s="273">
        <v>2215</v>
      </c>
      <c r="B2232" s="323">
        <f t="shared" si="349"/>
        <v>2304.7558146072583</v>
      </c>
      <c r="D2232" s="287">
        <f t="shared" si="344"/>
        <v>2159.8578979405916</v>
      </c>
      <c r="F2232" s="273">
        <f t="shared" si="340"/>
        <v>6</v>
      </c>
      <c r="H2232" s="273">
        <f t="shared" si="341"/>
        <v>2160</v>
      </c>
      <c r="J2232" s="287">
        <f t="shared" si="345"/>
        <v>42.301011567083513</v>
      </c>
      <c r="L2232" s="287">
        <f t="shared" si="342"/>
        <v>-35.244185392741656</v>
      </c>
      <c r="M2232" s="344">
        <f t="shared" si="343"/>
        <v>179.85789794059156</v>
      </c>
      <c r="N2232" s="344">
        <f t="shared" si="348"/>
        <v>42.301011567083513</v>
      </c>
      <c r="Q2232" s="323">
        <f t="shared" si="346"/>
        <v>2159.8578979405916</v>
      </c>
      <c r="R2232" s="287">
        <f t="shared" si="347"/>
        <v>42.301011567083513</v>
      </c>
    </row>
    <row r="2233" spans="1:18" x14ac:dyDescent="0.25">
      <c r="A2233" s="273">
        <v>2216</v>
      </c>
      <c r="B2233" s="323">
        <f t="shared" si="349"/>
        <v>2305.7558146072583</v>
      </c>
      <c r="D2233" s="287">
        <f t="shared" si="344"/>
        <v>2160.7924812739252</v>
      </c>
      <c r="F2233" s="273">
        <f t="shared" si="340"/>
        <v>6</v>
      </c>
      <c r="H2233" s="273">
        <f t="shared" si="341"/>
        <v>2160</v>
      </c>
      <c r="J2233" s="287">
        <f t="shared" si="345"/>
        <v>42.811500246742405</v>
      </c>
      <c r="L2233" s="287">
        <f t="shared" si="342"/>
        <v>-34.244185392741656</v>
      </c>
      <c r="M2233" s="344">
        <f t="shared" si="343"/>
        <v>-179.2075187260748</v>
      </c>
      <c r="N2233" s="344">
        <f t="shared" si="348"/>
        <v>42.811500246742405</v>
      </c>
      <c r="Q2233" s="323">
        <f t="shared" si="346"/>
        <v>2160.7924812739252</v>
      </c>
      <c r="R2233" s="287">
        <f t="shared" si="347"/>
        <v>42.811500246742405</v>
      </c>
    </row>
    <row r="2234" spans="1:18" x14ac:dyDescent="0.25">
      <c r="A2234" s="273">
        <v>2217</v>
      </c>
      <c r="B2234" s="323">
        <f t="shared" si="349"/>
        <v>2306.7558146072583</v>
      </c>
      <c r="D2234" s="287">
        <f t="shared" si="344"/>
        <v>2161.7270646072584</v>
      </c>
      <c r="F2234" s="273">
        <f t="shared" si="340"/>
        <v>6</v>
      </c>
      <c r="H2234" s="273">
        <f t="shared" si="341"/>
        <v>2160</v>
      </c>
      <c r="J2234" s="287">
        <f t="shared" si="345"/>
        <v>43.308948128701616</v>
      </c>
      <c r="L2234" s="287">
        <f t="shared" si="342"/>
        <v>-33.244185392741656</v>
      </c>
      <c r="M2234" s="344">
        <f t="shared" si="343"/>
        <v>-178.2729353927416</v>
      </c>
      <c r="N2234" s="344">
        <f t="shared" si="348"/>
        <v>43.308948128701616</v>
      </c>
      <c r="Q2234" s="323">
        <f t="shared" si="346"/>
        <v>2161.7270646072584</v>
      </c>
      <c r="R2234" s="287">
        <f t="shared" si="347"/>
        <v>43.308948128701616</v>
      </c>
    </row>
    <row r="2235" spans="1:18" x14ac:dyDescent="0.25">
      <c r="A2235" s="273">
        <v>2218</v>
      </c>
      <c r="B2235" s="323">
        <f t="shared" si="349"/>
        <v>2307.7558146072583</v>
      </c>
      <c r="D2235" s="287">
        <f t="shared" si="344"/>
        <v>2162.6616479405916</v>
      </c>
      <c r="F2235" s="273">
        <f t="shared" si="340"/>
        <v>6</v>
      </c>
      <c r="H2235" s="273">
        <f t="shared" si="341"/>
        <v>2160</v>
      </c>
      <c r="J2235" s="287">
        <f t="shared" si="345"/>
        <v>43.793203685517824</v>
      </c>
      <c r="L2235" s="287">
        <f t="shared" si="342"/>
        <v>-32.244185392741656</v>
      </c>
      <c r="M2235" s="344">
        <f t="shared" si="343"/>
        <v>-177.33835205940841</v>
      </c>
      <c r="N2235" s="344">
        <f t="shared" si="348"/>
        <v>43.793203685517824</v>
      </c>
      <c r="Q2235" s="323">
        <f t="shared" si="346"/>
        <v>2162.6616479405916</v>
      </c>
      <c r="R2235" s="287">
        <f t="shared" si="347"/>
        <v>43.793203685517824</v>
      </c>
    </row>
    <row r="2236" spans="1:18" x14ac:dyDescent="0.25">
      <c r="A2236" s="273">
        <v>2219</v>
      </c>
      <c r="B2236" s="323">
        <f t="shared" si="349"/>
        <v>2308.7558146072583</v>
      </c>
      <c r="D2236" s="287">
        <f t="shared" si="344"/>
        <v>2163.5962312739248</v>
      </c>
      <c r="F2236" s="273">
        <f t="shared" si="340"/>
        <v>6</v>
      </c>
      <c r="H2236" s="273">
        <f t="shared" si="341"/>
        <v>2160</v>
      </c>
      <c r="J2236" s="287">
        <f t="shared" si="345"/>
        <v>44.26411940825713</v>
      </c>
      <c r="L2236" s="287">
        <f t="shared" si="342"/>
        <v>-31.244185392741656</v>
      </c>
      <c r="M2236" s="344">
        <f t="shared" si="343"/>
        <v>-176.40376872607521</v>
      </c>
      <c r="N2236" s="344">
        <f t="shared" si="348"/>
        <v>44.26411940825713</v>
      </c>
      <c r="Q2236" s="323">
        <f t="shared" si="346"/>
        <v>2163.5962312739248</v>
      </c>
      <c r="R2236" s="287">
        <f t="shared" si="347"/>
        <v>44.26411940825713</v>
      </c>
    </row>
    <row r="2237" spans="1:18" x14ac:dyDescent="0.25">
      <c r="A2237" s="273">
        <v>2220</v>
      </c>
      <c r="B2237" s="323">
        <f t="shared" si="349"/>
        <v>2309.7558146072583</v>
      </c>
      <c r="D2237" s="287">
        <f t="shared" si="344"/>
        <v>2164.5308146072584</v>
      </c>
      <c r="F2237" s="273">
        <f t="shared" si="340"/>
        <v>6</v>
      </c>
      <c r="H2237" s="273">
        <f t="shared" si="341"/>
        <v>2160</v>
      </c>
      <c r="J2237" s="287">
        <f t="shared" si="345"/>
        <v>44.721551851428337</v>
      </c>
      <c r="L2237" s="287">
        <f t="shared" si="342"/>
        <v>-30.244185392741656</v>
      </c>
      <c r="M2237" s="344">
        <f t="shared" si="343"/>
        <v>-175.46918539274157</v>
      </c>
      <c r="N2237" s="344">
        <f t="shared" si="348"/>
        <v>44.721551851428337</v>
      </c>
      <c r="Q2237" s="323">
        <f t="shared" si="346"/>
        <v>2164.5308146072584</v>
      </c>
      <c r="R2237" s="287">
        <f t="shared" si="347"/>
        <v>44.721551851428337</v>
      </c>
    </row>
    <row r="2238" spans="1:18" x14ac:dyDescent="0.25">
      <c r="A2238" s="273">
        <v>2221</v>
      </c>
      <c r="B2238" s="323">
        <f t="shared" si="349"/>
        <v>2310.7558146072583</v>
      </c>
      <c r="D2238" s="287">
        <f t="shared" si="344"/>
        <v>2165.4653979405916</v>
      </c>
      <c r="F2238" s="273">
        <f t="shared" si="340"/>
        <v>6</v>
      </c>
      <c r="H2238" s="273">
        <f t="shared" si="341"/>
        <v>2160</v>
      </c>
      <c r="J2238" s="287">
        <f t="shared" si="345"/>
        <v>45.165361676678394</v>
      </c>
      <c r="L2238" s="287">
        <f t="shared" si="342"/>
        <v>-29.244185392741656</v>
      </c>
      <c r="M2238" s="344">
        <f t="shared" si="343"/>
        <v>-174.53460205940837</v>
      </c>
      <c r="N2238" s="344">
        <f t="shared" si="348"/>
        <v>45.165361676678394</v>
      </c>
      <c r="Q2238" s="323">
        <f t="shared" si="346"/>
        <v>2165.4653979405916</v>
      </c>
      <c r="R2238" s="287">
        <f t="shared" si="347"/>
        <v>45.165361676678394</v>
      </c>
    </row>
    <row r="2239" spans="1:18" x14ac:dyDescent="0.25">
      <c r="A2239" s="273">
        <v>2222</v>
      </c>
      <c r="B2239" s="323">
        <f t="shared" si="349"/>
        <v>2311.7558146072583</v>
      </c>
      <c r="D2239" s="287">
        <f t="shared" si="344"/>
        <v>2166.3999812739248</v>
      </c>
      <c r="F2239" s="273">
        <f t="shared" si="340"/>
        <v>6</v>
      </c>
      <c r="H2239" s="273">
        <f t="shared" si="341"/>
        <v>2160</v>
      </c>
      <c r="J2239" s="287">
        <f t="shared" si="345"/>
        <v>45.595413695235045</v>
      </c>
      <c r="L2239" s="287">
        <f t="shared" si="342"/>
        <v>-28.244185392741656</v>
      </c>
      <c r="M2239" s="344">
        <f t="shared" si="343"/>
        <v>-173.60001872607518</v>
      </c>
      <c r="N2239" s="344">
        <f t="shared" si="348"/>
        <v>45.595413695235045</v>
      </c>
      <c r="Q2239" s="323">
        <f t="shared" si="346"/>
        <v>2166.3999812739248</v>
      </c>
      <c r="R2239" s="287">
        <f t="shared" si="347"/>
        <v>45.595413695235045</v>
      </c>
    </row>
    <row r="2240" spans="1:18" x14ac:dyDescent="0.25">
      <c r="A2240" s="273">
        <v>2223</v>
      </c>
      <c r="B2240" s="323">
        <f t="shared" si="349"/>
        <v>2312.7558146072583</v>
      </c>
      <c r="D2240" s="287">
        <f t="shared" si="344"/>
        <v>2167.3345646072585</v>
      </c>
      <c r="F2240" s="273">
        <f t="shared" si="340"/>
        <v>6</v>
      </c>
      <c r="H2240" s="273">
        <f t="shared" si="341"/>
        <v>2160</v>
      </c>
      <c r="J2240" s="287">
        <f t="shared" si="345"/>
        <v>46.01157690908726</v>
      </c>
      <c r="L2240" s="287">
        <f t="shared" si="342"/>
        <v>-27.244185392741656</v>
      </c>
      <c r="M2240" s="344">
        <f t="shared" si="343"/>
        <v>-172.66543539274153</v>
      </c>
      <c r="N2240" s="344">
        <f t="shared" si="348"/>
        <v>46.01157690908726</v>
      </c>
      <c r="Q2240" s="323">
        <f t="shared" si="346"/>
        <v>2167.3345646072585</v>
      </c>
      <c r="R2240" s="287">
        <f t="shared" si="347"/>
        <v>46.01157690908726</v>
      </c>
    </row>
    <row r="2241" spans="1:18" x14ac:dyDescent="0.25">
      <c r="A2241" s="273">
        <v>2224</v>
      </c>
      <c r="B2241" s="323">
        <f t="shared" si="349"/>
        <v>2313.7558146072583</v>
      </c>
      <c r="D2241" s="287">
        <f t="shared" si="344"/>
        <v>2168.2691479405917</v>
      </c>
      <c r="F2241" s="273">
        <f t="shared" si="340"/>
        <v>6</v>
      </c>
      <c r="H2241" s="273">
        <f t="shared" si="341"/>
        <v>2160</v>
      </c>
      <c r="J2241" s="287">
        <f t="shared" si="345"/>
        <v>46.413724550888986</v>
      </c>
      <c r="L2241" s="287">
        <f t="shared" si="342"/>
        <v>-26.244185392741656</v>
      </c>
      <c r="M2241" s="344">
        <f t="shared" si="343"/>
        <v>-171.73085205940833</v>
      </c>
      <c r="N2241" s="344">
        <f t="shared" si="348"/>
        <v>46.413724550888986</v>
      </c>
      <c r="Q2241" s="323">
        <f t="shared" si="346"/>
        <v>2168.2691479405917</v>
      </c>
      <c r="R2241" s="287">
        <f t="shared" si="347"/>
        <v>46.413724550888986</v>
      </c>
    </row>
    <row r="2242" spans="1:18" x14ac:dyDescent="0.25">
      <c r="A2242" s="273">
        <v>2225</v>
      </c>
      <c r="B2242" s="323">
        <f t="shared" si="349"/>
        <v>2314.7558146072583</v>
      </c>
      <c r="D2242" s="287">
        <f t="shared" si="344"/>
        <v>2169.2037312739249</v>
      </c>
      <c r="F2242" s="273">
        <f t="shared" si="340"/>
        <v>6</v>
      </c>
      <c r="H2242" s="273">
        <f t="shared" si="341"/>
        <v>2160</v>
      </c>
      <c r="J2242" s="287">
        <f t="shared" si="345"/>
        <v>46.801734122572661</v>
      </c>
      <c r="L2242" s="287">
        <f t="shared" si="342"/>
        <v>-25.244185392741656</v>
      </c>
      <c r="M2242" s="344">
        <f t="shared" si="343"/>
        <v>-170.79626872607514</v>
      </c>
      <c r="N2242" s="344">
        <f t="shared" si="348"/>
        <v>46.801734122572661</v>
      </c>
      <c r="Q2242" s="323">
        <f t="shared" si="346"/>
        <v>2169.2037312739249</v>
      </c>
      <c r="R2242" s="287">
        <f t="shared" si="347"/>
        <v>46.801734122572661</v>
      </c>
    </row>
    <row r="2243" spans="1:18" x14ac:dyDescent="0.25">
      <c r="A2243" s="273">
        <v>2226</v>
      </c>
      <c r="B2243" s="323">
        <f t="shared" si="349"/>
        <v>2315.7558146072583</v>
      </c>
      <c r="D2243" s="287">
        <f t="shared" si="344"/>
        <v>2170.1383146072585</v>
      </c>
      <c r="F2243" s="273">
        <f t="shared" si="340"/>
        <v>6</v>
      </c>
      <c r="H2243" s="273">
        <f t="shared" si="341"/>
        <v>2160</v>
      </c>
      <c r="J2243" s="287">
        <f t="shared" si="345"/>
        <v>47.175487432663871</v>
      </c>
      <c r="L2243" s="287">
        <f t="shared" si="342"/>
        <v>-24.244185392741656</v>
      </c>
      <c r="M2243" s="344">
        <f t="shared" si="343"/>
        <v>-169.86168539274149</v>
      </c>
      <c r="N2243" s="344">
        <f t="shared" si="348"/>
        <v>47.175487432663871</v>
      </c>
      <c r="Q2243" s="323">
        <f t="shared" si="346"/>
        <v>2170.1383146072585</v>
      </c>
      <c r="R2243" s="287">
        <f t="shared" si="347"/>
        <v>47.175487432663871</v>
      </c>
    </row>
    <row r="2244" spans="1:18" x14ac:dyDescent="0.25">
      <c r="A2244" s="273">
        <v>2227</v>
      </c>
      <c r="B2244" s="323">
        <f t="shared" si="349"/>
        <v>2316.7558146072583</v>
      </c>
      <c r="D2244" s="287">
        <f t="shared" si="344"/>
        <v>2171.0728979405917</v>
      </c>
      <c r="F2244" s="273">
        <f t="shared" si="340"/>
        <v>6</v>
      </c>
      <c r="H2244" s="273">
        <f t="shared" si="341"/>
        <v>2160</v>
      </c>
      <c r="J2244" s="287">
        <f t="shared" si="345"/>
        <v>47.534870632284026</v>
      </c>
      <c r="L2244" s="287">
        <f t="shared" si="342"/>
        <v>-23.244185392741656</v>
      </c>
      <c r="M2244" s="344">
        <f t="shared" si="343"/>
        <v>-168.9271020594083</v>
      </c>
      <c r="N2244" s="344">
        <f t="shared" si="348"/>
        <v>47.534870632284026</v>
      </c>
      <c r="Q2244" s="323">
        <f t="shared" si="346"/>
        <v>2171.0728979405917</v>
      </c>
      <c r="R2244" s="287">
        <f t="shared" si="347"/>
        <v>47.534870632284026</v>
      </c>
    </row>
    <row r="2245" spans="1:18" x14ac:dyDescent="0.25">
      <c r="A2245" s="273">
        <v>2228</v>
      </c>
      <c r="B2245" s="323">
        <f t="shared" si="349"/>
        <v>2317.7558146072583</v>
      </c>
      <c r="D2245" s="287">
        <f t="shared" si="344"/>
        <v>2172.0074812739249</v>
      </c>
      <c r="F2245" s="273">
        <f t="shared" si="340"/>
        <v>6</v>
      </c>
      <c r="H2245" s="273">
        <f t="shared" si="341"/>
        <v>2160</v>
      </c>
      <c r="J2245" s="287">
        <f t="shared" si="345"/>
        <v>47.879774249828955</v>
      </c>
      <c r="L2245" s="287">
        <f t="shared" si="342"/>
        <v>-22.244185392741656</v>
      </c>
      <c r="M2245" s="344">
        <f t="shared" si="343"/>
        <v>-167.9925187260751</v>
      </c>
      <c r="N2245" s="344">
        <f t="shared" si="348"/>
        <v>47.879774249828955</v>
      </c>
      <c r="Q2245" s="323">
        <f t="shared" si="346"/>
        <v>2172.0074812739249</v>
      </c>
      <c r="R2245" s="287">
        <f t="shared" si="347"/>
        <v>47.879774249828955</v>
      </c>
    </row>
    <row r="2246" spans="1:18" x14ac:dyDescent="0.25">
      <c r="A2246" s="273">
        <v>2229</v>
      </c>
      <c r="B2246" s="323">
        <f t="shared" si="349"/>
        <v>2318.7558146072583</v>
      </c>
      <c r="D2246" s="287">
        <f t="shared" si="344"/>
        <v>2172.9420646072585</v>
      </c>
      <c r="F2246" s="273">
        <f t="shared" ref="F2246:F2309" si="350">INT(B2246/360)</f>
        <v>6</v>
      </c>
      <c r="H2246" s="273">
        <f t="shared" ref="H2246:H2309" si="351">F2246*360</f>
        <v>2160</v>
      </c>
      <c r="J2246" s="287">
        <f t="shared" si="345"/>
        <v>48.210093224315465</v>
      </c>
      <c r="L2246" s="287">
        <f t="shared" ref="L2246:L2309" si="352">B2246-H2246-180</f>
        <v>-21.244185392741656</v>
      </c>
      <c r="M2246" s="344">
        <f t="shared" ref="M2246:M2309" si="353">D2246-INT(D2246/360)*360-180</f>
        <v>-167.05793539274146</v>
      </c>
      <c r="N2246" s="344">
        <f t="shared" si="348"/>
        <v>48.210093224315465</v>
      </c>
      <c r="Q2246" s="323">
        <f t="shared" si="346"/>
        <v>2172.9420646072585</v>
      </c>
      <c r="R2246" s="287">
        <f t="shared" si="347"/>
        <v>48.210093224315465</v>
      </c>
    </row>
    <row r="2247" spans="1:18" x14ac:dyDescent="0.25">
      <c r="A2247" s="273">
        <v>2230</v>
      </c>
      <c r="B2247" s="323">
        <f t="shared" si="349"/>
        <v>2319.7558146072583</v>
      </c>
      <c r="D2247" s="287">
        <f t="shared" si="344"/>
        <v>2173.8766479405917</v>
      </c>
      <c r="F2247" s="273">
        <f t="shared" si="350"/>
        <v>6</v>
      </c>
      <c r="H2247" s="273">
        <f t="shared" si="351"/>
        <v>2160</v>
      </c>
      <c r="J2247" s="287">
        <f t="shared" si="345"/>
        <v>48.52572693738432</v>
      </c>
      <c r="L2247" s="287">
        <f t="shared" si="352"/>
        <v>-20.244185392741656</v>
      </c>
      <c r="M2247" s="344">
        <f t="shared" si="353"/>
        <v>-166.12335205940826</v>
      </c>
      <c r="N2247" s="344">
        <f t="shared" si="348"/>
        <v>48.52572693738432</v>
      </c>
      <c r="Q2247" s="323">
        <f t="shared" si="346"/>
        <v>2173.8766479405917</v>
      </c>
      <c r="R2247" s="287">
        <f t="shared" si="347"/>
        <v>48.52572693738432</v>
      </c>
    </row>
    <row r="2248" spans="1:18" x14ac:dyDescent="0.25">
      <c r="A2248" s="273">
        <v>2231</v>
      </c>
      <c r="B2248" s="323">
        <f t="shared" si="349"/>
        <v>2320.7558146072583</v>
      </c>
      <c r="D2248" s="287">
        <f t="shared" si="344"/>
        <v>2174.8112312739249</v>
      </c>
      <c r="F2248" s="273">
        <f t="shared" si="350"/>
        <v>6</v>
      </c>
      <c r="H2248" s="273">
        <f t="shared" si="351"/>
        <v>2160</v>
      </c>
      <c r="J2248" s="287">
        <f t="shared" si="345"/>
        <v>48.82657924394865</v>
      </c>
      <c r="L2248" s="287">
        <f t="shared" si="352"/>
        <v>-19.244185392741656</v>
      </c>
      <c r="M2248" s="344">
        <f t="shared" si="353"/>
        <v>-165.18876872607507</v>
      </c>
      <c r="N2248" s="344">
        <f t="shared" si="348"/>
        <v>48.82657924394865</v>
      </c>
      <c r="Q2248" s="323">
        <f t="shared" si="346"/>
        <v>2174.8112312739249</v>
      </c>
      <c r="R2248" s="287">
        <f t="shared" si="347"/>
        <v>48.82657924394865</v>
      </c>
    </row>
    <row r="2249" spans="1:18" x14ac:dyDescent="0.25">
      <c r="A2249" s="273">
        <v>2232</v>
      </c>
      <c r="B2249" s="323">
        <f t="shared" si="349"/>
        <v>2321.7558146072583</v>
      </c>
      <c r="D2249" s="287">
        <f t="shared" si="344"/>
        <v>2175.7458146072581</v>
      </c>
      <c r="F2249" s="273">
        <f t="shared" si="350"/>
        <v>6</v>
      </c>
      <c r="H2249" s="273">
        <f t="shared" si="351"/>
        <v>2160</v>
      </c>
      <c r="J2249" s="287">
        <f t="shared" si="345"/>
        <v>49.112558501481708</v>
      </c>
      <c r="L2249" s="287">
        <f t="shared" si="352"/>
        <v>-18.244185392741656</v>
      </c>
      <c r="M2249" s="344">
        <f t="shared" si="353"/>
        <v>-164.25418539274187</v>
      </c>
      <c r="N2249" s="344">
        <f t="shared" si="348"/>
        <v>49.112558501481708</v>
      </c>
      <c r="Q2249" s="323">
        <f t="shared" si="346"/>
        <v>2175.7458146072581</v>
      </c>
      <c r="R2249" s="287">
        <f t="shared" si="347"/>
        <v>49.112558501481708</v>
      </c>
    </row>
    <row r="2250" spans="1:18" x14ac:dyDescent="0.25">
      <c r="A2250" s="273">
        <v>2233</v>
      </c>
      <c r="B2250" s="323">
        <f t="shared" si="349"/>
        <v>2322.7558146072583</v>
      </c>
      <c r="D2250" s="287">
        <f t="shared" si="344"/>
        <v>2176.6803979405918</v>
      </c>
      <c r="F2250" s="273">
        <f t="shared" si="350"/>
        <v>6</v>
      </c>
      <c r="H2250" s="273">
        <f t="shared" si="351"/>
        <v>2160</v>
      </c>
      <c r="J2250" s="287">
        <f t="shared" si="345"/>
        <v>49.383577597931165</v>
      </c>
      <c r="L2250" s="287">
        <f t="shared" si="352"/>
        <v>-17.244185392741656</v>
      </c>
      <c r="M2250" s="344">
        <f t="shared" si="353"/>
        <v>-163.31960205940823</v>
      </c>
      <c r="N2250" s="344">
        <f t="shared" si="348"/>
        <v>49.383577597931165</v>
      </c>
      <c r="Q2250" s="323">
        <f t="shared" si="346"/>
        <v>2176.6803979405918</v>
      </c>
      <c r="R2250" s="287">
        <f t="shared" si="347"/>
        <v>49.383577597931165</v>
      </c>
    </row>
    <row r="2251" spans="1:18" x14ac:dyDescent="0.25">
      <c r="A2251" s="273">
        <v>2234</v>
      </c>
      <c r="B2251" s="323">
        <f t="shared" si="349"/>
        <v>2323.7558146072583</v>
      </c>
      <c r="D2251" s="287">
        <f t="shared" si="344"/>
        <v>2177.614981273925</v>
      </c>
      <c r="F2251" s="273">
        <f t="shared" si="350"/>
        <v>6</v>
      </c>
      <c r="H2251" s="273">
        <f t="shared" si="351"/>
        <v>2160</v>
      </c>
      <c r="J2251" s="287">
        <f t="shared" si="345"/>
        <v>49.639553978254739</v>
      </c>
      <c r="L2251" s="287">
        <f t="shared" si="352"/>
        <v>-16.244185392741656</v>
      </c>
      <c r="M2251" s="344">
        <f t="shared" si="353"/>
        <v>-162.38501872607503</v>
      </c>
      <c r="N2251" s="344">
        <f t="shared" si="348"/>
        <v>49.639553978254739</v>
      </c>
      <c r="Q2251" s="323">
        <f t="shared" si="346"/>
        <v>2177.614981273925</v>
      </c>
      <c r="R2251" s="287">
        <f t="shared" si="347"/>
        <v>49.639553978254739</v>
      </c>
    </row>
    <row r="2252" spans="1:18" x14ac:dyDescent="0.25">
      <c r="A2252" s="273">
        <v>2235</v>
      </c>
      <c r="B2252" s="323">
        <f t="shared" si="349"/>
        <v>2324.7558146072583</v>
      </c>
      <c r="D2252" s="287">
        <f t="shared" si="344"/>
        <v>2178.5495646072582</v>
      </c>
      <c r="F2252" s="273">
        <f t="shared" si="350"/>
        <v>6</v>
      </c>
      <c r="H2252" s="273">
        <f t="shared" si="351"/>
        <v>2160</v>
      </c>
      <c r="J2252" s="287">
        <f t="shared" si="345"/>
        <v>49.88040966956747</v>
      </c>
      <c r="L2252" s="287">
        <f t="shared" si="352"/>
        <v>-15.244185392741656</v>
      </c>
      <c r="M2252" s="344">
        <f t="shared" si="353"/>
        <v>-161.45043539274184</v>
      </c>
      <c r="N2252" s="344">
        <f t="shared" si="348"/>
        <v>49.88040966956747</v>
      </c>
      <c r="Q2252" s="323">
        <f t="shared" si="346"/>
        <v>2178.5495646072582</v>
      </c>
      <c r="R2252" s="287">
        <f t="shared" si="347"/>
        <v>49.88040966956747</v>
      </c>
    </row>
    <row r="2253" spans="1:18" x14ac:dyDescent="0.25">
      <c r="A2253" s="273">
        <v>2236</v>
      </c>
      <c r="B2253" s="323">
        <f t="shared" si="349"/>
        <v>2325.7558146072583</v>
      </c>
      <c r="D2253" s="287">
        <f t="shared" si="344"/>
        <v>2179.4841479405918</v>
      </c>
      <c r="F2253" s="273">
        <f t="shared" si="350"/>
        <v>6</v>
      </c>
      <c r="H2253" s="273">
        <f t="shared" si="351"/>
        <v>2160</v>
      </c>
      <c r="J2253" s="287">
        <f t="shared" si="345"/>
        <v>50.106071304892474</v>
      </c>
      <c r="L2253" s="287">
        <f t="shared" si="352"/>
        <v>-14.244185392741656</v>
      </c>
      <c r="M2253" s="344">
        <f t="shared" si="353"/>
        <v>-160.51585205940819</v>
      </c>
      <c r="N2253" s="344">
        <f t="shared" si="348"/>
        <v>50.106071304892474</v>
      </c>
      <c r="Q2253" s="323">
        <f t="shared" si="346"/>
        <v>2179.4841479405918</v>
      </c>
      <c r="R2253" s="287">
        <f t="shared" si="347"/>
        <v>50.106071304892474</v>
      </c>
    </row>
    <row r="2254" spans="1:18" x14ac:dyDescent="0.25">
      <c r="A2254" s="273">
        <v>2237</v>
      </c>
      <c r="B2254" s="323">
        <f t="shared" si="349"/>
        <v>2326.7558146072583</v>
      </c>
      <c r="D2254" s="287">
        <f t="shared" si="344"/>
        <v>2180.418731273925</v>
      </c>
      <c r="F2254" s="273">
        <f t="shared" si="350"/>
        <v>6</v>
      </c>
      <c r="H2254" s="273">
        <f t="shared" si="351"/>
        <v>2160</v>
      </c>
      <c r="J2254" s="287">
        <f t="shared" si="345"/>
        <v>50.316470145509506</v>
      </c>
      <c r="L2254" s="287">
        <f t="shared" si="352"/>
        <v>-13.244185392741656</v>
      </c>
      <c r="M2254" s="344">
        <f t="shared" si="353"/>
        <v>-159.581268726075</v>
      </c>
      <c r="N2254" s="344">
        <f t="shared" si="348"/>
        <v>50.316470145509506</v>
      </c>
      <c r="Q2254" s="323">
        <f t="shared" si="346"/>
        <v>2180.418731273925</v>
      </c>
      <c r="R2254" s="287">
        <f t="shared" si="347"/>
        <v>50.316470145509506</v>
      </c>
    </row>
    <row r="2255" spans="1:18" x14ac:dyDescent="0.25">
      <c r="A2255" s="273">
        <v>2238</v>
      </c>
      <c r="B2255" s="323">
        <f t="shared" si="349"/>
        <v>2327.7558146072583</v>
      </c>
      <c r="D2255" s="287">
        <f t="shared" si="344"/>
        <v>2181.3533146072582</v>
      </c>
      <c r="F2255" s="273">
        <f t="shared" si="350"/>
        <v>6</v>
      </c>
      <c r="H2255" s="273">
        <f t="shared" si="351"/>
        <v>2160</v>
      </c>
      <c r="J2255" s="287">
        <f t="shared" si="345"/>
        <v>50.511542101893717</v>
      </c>
      <c r="L2255" s="287">
        <f t="shared" si="352"/>
        <v>-12.244185392741656</v>
      </c>
      <c r="M2255" s="344">
        <f t="shared" si="353"/>
        <v>-158.6466853927418</v>
      </c>
      <c r="N2255" s="344">
        <f t="shared" si="348"/>
        <v>50.511542101893717</v>
      </c>
      <c r="Q2255" s="323">
        <f t="shared" si="346"/>
        <v>2181.3533146072582</v>
      </c>
      <c r="R2255" s="287">
        <f t="shared" si="347"/>
        <v>50.511542101893717</v>
      </c>
    </row>
    <row r="2256" spans="1:18" x14ac:dyDescent="0.25">
      <c r="A2256" s="273">
        <v>2239</v>
      </c>
      <c r="B2256" s="323">
        <f t="shared" si="349"/>
        <v>2328.7558146072583</v>
      </c>
      <c r="D2256" s="287">
        <f t="shared" si="344"/>
        <v>2182.2878979405918</v>
      </c>
      <c r="F2256" s="273">
        <f t="shared" si="350"/>
        <v>6</v>
      </c>
      <c r="H2256" s="273">
        <f t="shared" si="351"/>
        <v>2160</v>
      </c>
      <c r="J2256" s="287">
        <f t="shared" si="345"/>
        <v>50.691227753237378</v>
      </c>
      <c r="L2256" s="287">
        <f t="shared" si="352"/>
        <v>-11.244185392741656</v>
      </c>
      <c r="M2256" s="344">
        <f t="shared" si="353"/>
        <v>-157.71210205940815</v>
      </c>
      <c r="N2256" s="344">
        <f t="shared" si="348"/>
        <v>50.691227753237378</v>
      </c>
      <c r="Q2256" s="323">
        <f t="shared" si="346"/>
        <v>2182.2878979405918</v>
      </c>
      <c r="R2256" s="287">
        <f t="shared" si="347"/>
        <v>50.691227753237378</v>
      </c>
    </row>
    <row r="2257" spans="1:18" x14ac:dyDescent="0.25">
      <c r="A2257" s="273">
        <v>2240</v>
      </c>
      <c r="B2257" s="323">
        <f t="shared" si="349"/>
        <v>2329.7558146072583</v>
      </c>
      <c r="D2257" s="287">
        <f t="shared" ref="D2257:D2320" si="354">B2257-A2257/360*$E$11</f>
        <v>2183.222481273925</v>
      </c>
      <c r="F2257" s="273">
        <f t="shared" si="350"/>
        <v>6</v>
      </c>
      <c r="H2257" s="273">
        <f t="shared" si="351"/>
        <v>2160</v>
      </c>
      <c r="J2257" s="287">
        <f t="shared" ref="J2257:J2320" si="355">SIN(RADIANS(A2257))*$E$7</f>
        <v>50.855472365550391</v>
      </c>
      <c r="L2257" s="287">
        <f t="shared" si="352"/>
        <v>-10.244185392741656</v>
      </c>
      <c r="M2257" s="344">
        <f t="shared" si="353"/>
        <v>-156.77751872607496</v>
      </c>
      <c r="N2257" s="344">
        <f t="shared" si="348"/>
        <v>50.855472365550391</v>
      </c>
      <c r="Q2257" s="323">
        <f t="shared" ref="Q2257:Q2320" si="356">D2257</f>
        <v>2183.222481273925</v>
      </c>
      <c r="R2257" s="287">
        <f t="shared" ref="R2257:R2320" si="357">N2257</f>
        <v>50.855472365550391</v>
      </c>
    </row>
    <row r="2258" spans="1:18" x14ac:dyDescent="0.25">
      <c r="A2258" s="273">
        <v>2241</v>
      </c>
      <c r="B2258" s="323">
        <f t="shared" si="349"/>
        <v>2330.7558146072583</v>
      </c>
      <c r="D2258" s="287">
        <f t="shared" si="354"/>
        <v>2184.1570646072582</v>
      </c>
      <c r="F2258" s="273">
        <f t="shared" si="350"/>
        <v>6</v>
      </c>
      <c r="H2258" s="273">
        <f t="shared" si="351"/>
        <v>2160</v>
      </c>
      <c r="J2258" s="287">
        <f t="shared" si="355"/>
        <v>51.004225908332913</v>
      </c>
      <c r="L2258" s="287">
        <f t="shared" si="352"/>
        <v>-9.244185392741656</v>
      </c>
      <c r="M2258" s="344">
        <f t="shared" si="353"/>
        <v>-155.84293539274177</v>
      </c>
      <c r="N2258" s="344">
        <f t="shared" ref="N2258:N2321" si="358">J2258</f>
        <v>51.004225908332913</v>
      </c>
      <c r="Q2258" s="323">
        <f t="shared" si="356"/>
        <v>2184.1570646072582</v>
      </c>
      <c r="R2258" s="287">
        <f t="shared" si="357"/>
        <v>51.004225908332913</v>
      </c>
    </row>
    <row r="2259" spans="1:18" x14ac:dyDescent="0.25">
      <c r="A2259" s="273">
        <v>2242</v>
      </c>
      <c r="B2259" s="323">
        <f t="shared" ref="B2259:B2322" si="359">$B$17+A2259</f>
        <v>2331.7558146072583</v>
      </c>
      <c r="D2259" s="287">
        <f t="shared" si="354"/>
        <v>2185.0916479405919</v>
      </c>
      <c r="F2259" s="273">
        <f t="shared" si="350"/>
        <v>6</v>
      </c>
      <c r="H2259" s="273">
        <f t="shared" si="351"/>
        <v>2160</v>
      </c>
      <c r="J2259" s="287">
        <f t="shared" si="355"/>
        <v>51.137443069814708</v>
      </c>
      <c r="L2259" s="287">
        <f t="shared" si="352"/>
        <v>-8.244185392741656</v>
      </c>
      <c r="M2259" s="344">
        <f t="shared" si="353"/>
        <v>-154.90835205940812</v>
      </c>
      <c r="N2259" s="344">
        <f t="shared" si="358"/>
        <v>51.137443069814708</v>
      </c>
      <c r="Q2259" s="323">
        <f t="shared" si="356"/>
        <v>2185.0916479405919</v>
      </c>
      <c r="R2259" s="287">
        <f t="shared" si="357"/>
        <v>51.137443069814708</v>
      </c>
    </row>
    <row r="2260" spans="1:18" x14ac:dyDescent="0.25">
      <c r="A2260" s="273">
        <v>2243</v>
      </c>
      <c r="B2260" s="323">
        <f t="shared" si="359"/>
        <v>2332.7558146072583</v>
      </c>
      <c r="D2260" s="287">
        <f t="shared" si="354"/>
        <v>2186.0262312739251</v>
      </c>
      <c r="F2260" s="273">
        <f t="shared" si="350"/>
        <v>6</v>
      </c>
      <c r="H2260" s="273">
        <f t="shared" si="351"/>
        <v>2160</v>
      </c>
      <c r="J2260" s="287">
        <f t="shared" si="355"/>
        <v>51.255083270757851</v>
      </c>
      <c r="L2260" s="287">
        <f t="shared" si="352"/>
        <v>-7.244185392741656</v>
      </c>
      <c r="M2260" s="344">
        <f t="shared" si="353"/>
        <v>-153.97376872607492</v>
      </c>
      <c r="N2260" s="344">
        <f t="shared" si="358"/>
        <v>51.255083270757851</v>
      </c>
      <c r="Q2260" s="323">
        <f t="shared" si="356"/>
        <v>2186.0262312739251</v>
      </c>
      <c r="R2260" s="287">
        <f t="shared" si="357"/>
        <v>51.255083270757851</v>
      </c>
    </row>
    <row r="2261" spans="1:18" x14ac:dyDescent="0.25">
      <c r="A2261" s="273">
        <v>2244</v>
      </c>
      <c r="B2261" s="323">
        <f t="shared" si="359"/>
        <v>2333.7558146072583</v>
      </c>
      <c r="D2261" s="287">
        <f t="shared" si="354"/>
        <v>2186.9608146072583</v>
      </c>
      <c r="F2261" s="273">
        <f t="shared" si="350"/>
        <v>6</v>
      </c>
      <c r="H2261" s="273">
        <f t="shared" si="351"/>
        <v>2160</v>
      </c>
      <c r="J2261" s="287">
        <f t="shared" si="355"/>
        <v>51.357110676817634</v>
      </c>
      <c r="L2261" s="287">
        <f t="shared" si="352"/>
        <v>-6.244185392741656</v>
      </c>
      <c r="M2261" s="344">
        <f t="shared" si="353"/>
        <v>-153.03918539274173</v>
      </c>
      <c r="N2261" s="344">
        <f t="shared" si="358"/>
        <v>51.357110676817634</v>
      </c>
      <c r="Q2261" s="323">
        <f t="shared" si="356"/>
        <v>2186.9608146072583</v>
      </c>
      <c r="R2261" s="287">
        <f t="shared" si="357"/>
        <v>51.357110676817634</v>
      </c>
    </row>
    <row r="2262" spans="1:18" x14ac:dyDescent="0.25">
      <c r="A2262" s="273">
        <v>2245</v>
      </c>
      <c r="B2262" s="323">
        <f t="shared" si="359"/>
        <v>2334.7558146072583</v>
      </c>
      <c r="D2262" s="287">
        <f t="shared" si="354"/>
        <v>2187.8953979405915</v>
      </c>
      <c r="F2262" s="273">
        <f t="shared" si="350"/>
        <v>6</v>
      </c>
      <c r="H2262" s="273">
        <f t="shared" si="351"/>
        <v>2160</v>
      </c>
      <c r="J2262" s="287">
        <f t="shared" si="355"/>
        <v>51.443494209457754</v>
      </c>
      <c r="L2262" s="287">
        <f t="shared" si="352"/>
        <v>-5.244185392741656</v>
      </c>
      <c r="M2262" s="344">
        <f t="shared" si="353"/>
        <v>-152.10460205940853</v>
      </c>
      <c r="N2262" s="344">
        <f t="shared" si="358"/>
        <v>51.443494209457754</v>
      </c>
      <c r="Q2262" s="323">
        <f t="shared" si="356"/>
        <v>2187.8953979405915</v>
      </c>
      <c r="R2262" s="287">
        <f t="shared" si="357"/>
        <v>51.443494209457754</v>
      </c>
    </row>
    <row r="2263" spans="1:18" x14ac:dyDescent="0.25">
      <c r="A2263" s="273">
        <v>2246</v>
      </c>
      <c r="B2263" s="323">
        <f t="shared" si="359"/>
        <v>2335.7558146072583</v>
      </c>
      <c r="D2263" s="287">
        <f t="shared" si="354"/>
        <v>2188.8299812739251</v>
      </c>
      <c r="F2263" s="273">
        <f t="shared" si="350"/>
        <v>6</v>
      </c>
      <c r="H2263" s="273">
        <f t="shared" si="351"/>
        <v>2160</v>
      </c>
      <c r="J2263" s="287">
        <f t="shared" si="355"/>
        <v>51.514207555417315</v>
      </c>
      <c r="L2263" s="287">
        <f t="shared" si="352"/>
        <v>-4.244185392741656</v>
      </c>
      <c r="M2263" s="344">
        <f t="shared" si="353"/>
        <v>-151.17001872607489</v>
      </c>
      <c r="N2263" s="344">
        <f t="shared" si="358"/>
        <v>51.514207555417315</v>
      </c>
      <c r="Q2263" s="323">
        <f t="shared" si="356"/>
        <v>2188.8299812739251</v>
      </c>
      <c r="R2263" s="287">
        <f t="shared" si="357"/>
        <v>51.514207555417315</v>
      </c>
    </row>
    <row r="2264" spans="1:18" x14ac:dyDescent="0.25">
      <c r="A2264" s="273">
        <v>2247</v>
      </c>
      <c r="B2264" s="323">
        <f t="shared" si="359"/>
        <v>2336.7558146072583</v>
      </c>
      <c r="D2264" s="287">
        <f t="shared" si="354"/>
        <v>2189.7645646072583</v>
      </c>
      <c r="F2264" s="273">
        <f t="shared" si="350"/>
        <v>6</v>
      </c>
      <c r="H2264" s="273">
        <f t="shared" si="351"/>
        <v>2160</v>
      </c>
      <c r="J2264" s="287">
        <f t="shared" si="355"/>
        <v>51.569229174726196</v>
      </c>
      <c r="L2264" s="287">
        <f t="shared" si="352"/>
        <v>-3.244185392741656</v>
      </c>
      <c r="M2264" s="344">
        <f t="shared" si="353"/>
        <v>-150.23543539274169</v>
      </c>
      <c r="N2264" s="344">
        <f t="shared" si="358"/>
        <v>51.569229174726196</v>
      </c>
      <c r="Q2264" s="323">
        <f t="shared" si="356"/>
        <v>2189.7645646072583</v>
      </c>
      <c r="R2264" s="287">
        <f t="shared" si="357"/>
        <v>51.569229174726196</v>
      </c>
    </row>
    <row r="2265" spans="1:18" x14ac:dyDescent="0.25">
      <c r="A2265" s="273">
        <v>2248</v>
      </c>
      <c r="B2265" s="323">
        <f t="shared" si="359"/>
        <v>2337.7558146072583</v>
      </c>
      <c r="D2265" s="287">
        <f t="shared" si="354"/>
        <v>2190.6991479405915</v>
      </c>
      <c r="F2265" s="273">
        <f t="shared" si="350"/>
        <v>6</v>
      </c>
      <c r="H2265" s="273">
        <f t="shared" si="351"/>
        <v>2160</v>
      </c>
      <c r="J2265" s="287">
        <f t="shared" si="355"/>
        <v>51.608542307266106</v>
      </c>
      <c r="L2265" s="287">
        <f t="shared" si="352"/>
        <v>-2.244185392741656</v>
      </c>
      <c r="M2265" s="344">
        <f t="shared" si="353"/>
        <v>-149.3008520594085</v>
      </c>
      <c r="N2265" s="344">
        <f t="shared" si="358"/>
        <v>51.608542307266106</v>
      </c>
      <c r="Q2265" s="323">
        <f t="shared" si="356"/>
        <v>2190.6991479405915</v>
      </c>
      <c r="R2265" s="287">
        <f t="shared" si="357"/>
        <v>51.608542307266106</v>
      </c>
    </row>
    <row r="2266" spans="1:18" x14ac:dyDescent="0.25">
      <c r="A2266" s="273">
        <v>2249</v>
      </c>
      <c r="B2266" s="323">
        <f t="shared" si="359"/>
        <v>2338.7558146072583</v>
      </c>
      <c r="D2266" s="287">
        <f t="shared" si="354"/>
        <v>2191.6337312739252</v>
      </c>
      <c r="F2266" s="273">
        <f t="shared" si="350"/>
        <v>6</v>
      </c>
      <c r="H2266" s="273">
        <f t="shared" si="351"/>
        <v>2160</v>
      </c>
      <c r="J2266" s="287">
        <f t="shared" si="355"/>
        <v>51.632134977876042</v>
      </c>
      <c r="L2266" s="287">
        <f t="shared" si="352"/>
        <v>-1.244185392741656</v>
      </c>
      <c r="M2266" s="344">
        <f t="shared" si="353"/>
        <v>-148.36626872607485</v>
      </c>
      <c r="N2266" s="344">
        <f t="shared" si="358"/>
        <v>51.632134977876042</v>
      </c>
      <c r="Q2266" s="323">
        <f t="shared" si="356"/>
        <v>2191.6337312739252</v>
      </c>
      <c r="R2266" s="287">
        <f t="shared" si="357"/>
        <v>51.632134977876042</v>
      </c>
    </row>
    <row r="2267" spans="1:18" x14ac:dyDescent="0.25">
      <c r="A2267" s="273">
        <v>2250</v>
      </c>
      <c r="B2267" s="323">
        <f t="shared" si="359"/>
        <v>2339.7558146072583</v>
      </c>
      <c r="D2267" s="287">
        <f t="shared" si="354"/>
        <v>2192.5683146072583</v>
      </c>
      <c r="F2267" s="273">
        <f t="shared" si="350"/>
        <v>6</v>
      </c>
      <c r="H2267" s="273">
        <f t="shared" si="351"/>
        <v>2160</v>
      </c>
      <c r="J2267" s="287">
        <f t="shared" si="355"/>
        <v>51.64</v>
      </c>
      <c r="L2267" s="287">
        <f t="shared" si="352"/>
        <v>-0.24418539274165596</v>
      </c>
      <c r="M2267" s="344">
        <f t="shared" si="353"/>
        <v>-147.43168539274166</v>
      </c>
      <c r="N2267" s="344">
        <f t="shared" si="358"/>
        <v>51.64</v>
      </c>
      <c r="Q2267" s="323">
        <f t="shared" si="356"/>
        <v>2192.5683146072583</v>
      </c>
      <c r="R2267" s="287">
        <f t="shared" si="357"/>
        <v>51.64</v>
      </c>
    </row>
    <row r="2268" spans="1:18" x14ac:dyDescent="0.25">
      <c r="A2268" s="273">
        <v>2251</v>
      </c>
      <c r="B2268" s="323">
        <f t="shared" si="359"/>
        <v>2340.7558146072583</v>
      </c>
      <c r="D2268" s="287">
        <f t="shared" si="354"/>
        <v>2193.5028979405915</v>
      </c>
      <c r="F2268" s="273">
        <f t="shared" si="350"/>
        <v>6</v>
      </c>
      <c r="H2268" s="273">
        <f t="shared" si="351"/>
        <v>2160</v>
      </c>
      <c r="J2268" s="287">
        <f t="shared" si="355"/>
        <v>51.632134977876042</v>
      </c>
      <c r="L2268" s="287">
        <f t="shared" si="352"/>
        <v>0.75581460725834404</v>
      </c>
      <c r="M2268" s="344">
        <f t="shared" si="353"/>
        <v>-146.49710205940846</v>
      </c>
      <c r="N2268" s="344">
        <f t="shared" si="358"/>
        <v>51.632134977876042</v>
      </c>
      <c r="Q2268" s="323">
        <f t="shared" si="356"/>
        <v>2193.5028979405915</v>
      </c>
      <c r="R2268" s="287">
        <f t="shared" si="357"/>
        <v>51.632134977876042</v>
      </c>
    </row>
    <row r="2269" spans="1:18" x14ac:dyDescent="0.25">
      <c r="A2269" s="273">
        <v>2252</v>
      </c>
      <c r="B2269" s="323">
        <f t="shared" si="359"/>
        <v>2341.7558146072583</v>
      </c>
      <c r="D2269" s="287">
        <f t="shared" si="354"/>
        <v>2194.4374812739252</v>
      </c>
      <c r="F2269" s="273">
        <f t="shared" si="350"/>
        <v>6</v>
      </c>
      <c r="H2269" s="273">
        <f t="shared" si="351"/>
        <v>2160</v>
      </c>
      <c r="J2269" s="287">
        <f t="shared" si="355"/>
        <v>51.608542307266106</v>
      </c>
      <c r="L2269" s="287">
        <f t="shared" si="352"/>
        <v>1.755814607258344</v>
      </c>
      <c r="M2269" s="344">
        <f t="shared" si="353"/>
        <v>-145.56251872607481</v>
      </c>
      <c r="N2269" s="344">
        <f t="shared" si="358"/>
        <v>51.608542307266106</v>
      </c>
      <c r="Q2269" s="323">
        <f t="shared" si="356"/>
        <v>2194.4374812739252</v>
      </c>
      <c r="R2269" s="287">
        <f t="shared" si="357"/>
        <v>51.608542307266106</v>
      </c>
    </row>
    <row r="2270" spans="1:18" x14ac:dyDescent="0.25">
      <c r="A2270" s="273">
        <v>2253</v>
      </c>
      <c r="B2270" s="323">
        <f t="shared" si="359"/>
        <v>2342.7558146072583</v>
      </c>
      <c r="D2270" s="287">
        <f t="shared" si="354"/>
        <v>2195.3720646072584</v>
      </c>
      <c r="F2270" s="273">
        <f t="shared" si="350"/>
        <v>6</v>
      </c>
      <c r="H2270" s="273">
        <f t="shared" si="351"/>
        <v>2160</v>
      </c>
      <c r="J2270" s="287">
        <f t="shared" si="355"/>
        <v>51.569229174726196</v>
      </c>
      <c r="L2270" s="287">
        <f t="shared" si="352"/>
        <v>2.755814607258344</v>
      </c>
      <c r="M2270" s="344">
        <f t="shared" si="353"/>
        <v>-144.62793539274162</v>
      </c>
      <c r="N2270" s="344">
        <f t="shared" si="358"/>
        <v>51.569229174726196</v>
      </c>
      <c r="Q2270" s="323">
        <f t="shared" si="356"/>
        <v>2195.3720646072584</v>
      </c>
      <c r="R2270" s="287">
        <f t="shared" si="357"/>
        <v>51.569229174726196</v>
      </c>
    </row>
    <row r="2271" spans="1:18" x14ac:dyDescent="0.25">
      <c r="A2271" s="273">
        <v>2254</v>
      </c>
      <c r="B2271" s="323">
        <f t="shared" si="359"/>
        <v>2343.7558146072583</v>
      </c>
      <c r="D2271" s="287">
        <f t="shared" si="354"/>
        <v>2196.3066479405916</v>
      </c>
      <c r="F2271" s="273">
        <f t="shared" si="350"/>
        <v>6</v>
      </c>
      <c r="H2271" s="273">
        <f t="shared" si="351"/>
        <v>2160</v>
      </c>
      <c r="J2271" s="287">
        <f t="shared" si="355"/>
        <v>51.514207555417336</v>
      </c>
      <c r="L2271" s="287">
        <f t="shared" si="352"/>
        <v>3.755814607258344</v>
      </c>
      <c r="M2271" s="344">
        <f t="shared" si="353"/>
        <v>-143.69335205940843</v>
      </c>
      <c r="N2271" s="344">
        <f t="shared" si="358"/>
        <v>51.514207555417336</v>
      </c>
      <c r="Q2271" s="323">
        <f t="shared" si="356"/>
        <v>2196.3066479405916</v>
      </c>
      <c r="R2271" s="287">
        <f t="shared" si="357"/>
        <v>51.514207555417336</v>
      </c>
    </row>
    <row r="2272" spans="1:18" x14ac:dyDescent="0.25">
      <c r="A2272" s="273">
        <v>2255</v>
      </c>
      <c r="B2272" s="323">
        <f t="shared" si="359"/>
        <v>2344.7558146072583</v>
      </c>
      <c r="D2272" s="287">
        <f t="shared" si="354"/>
        <v>2197.2412312739252</v>
      </c>
      <c r="F2272" s="273">
        <f t="shared" si="350"/>
        <v>6</v>
      </c>
      <c r="H2272" s="273">
        <f t="shared" si="351"/>
        <v>2160</v>
      </c>
      <c r="J2272" s="287">
        <f t="shared" si="355"/>
        <v>51.443494209457747</v>
      </c>
      <c r="L2272" s="287">
        <f t="shared" si="352"/>
        <v>4.755814607258344</v>
      </c>
      <c r="M2272" s="344">
        <f t="shared" si="353"/>
        <v>-142.75876872607478</v>
      </c>
      <c r="N2272" s="344">
        <f t="shared" si="358"/>
        <v>51.443494209457747</v>
      </c>
      <c r="Q2272" s="323">
        <f t="shared" si="356"/>
        <v>2197.2412312739252</v>
      </c>
      <c r="R2272" s="287">
        <f t="shared" si="357"/>
        <v>51.443494209457747</v>
      </c>
    </row>
    <row r="2273" spans="1:18" x14ac:dyDescent="0.25">
      <c r="A2273" s="273">
        <v>2256</v>
      </c>
      <c r="B2273" s="323">
        <f t="shared" si="359"/>
        <v>2345.7558146072583</v>
      </c>
      <c r="D2273" s="287">
        <f t="shared" si="354"/>
        <v>2198.1758146072584</v>
      </c>
      <c r="F2273" s="273">
        <f t="shared" si="350"/>
        <v>6</v>
      </c>
      <c r="H2273" s="273">
        <f t="shared" si="351"/>
        <v>2160</v>
      </c>
      <c r="J2273" s="287">
        <f t="shared" si="355"/>
        <v>51.357110676817634</v>
      </c>
      <c r="L2273" s="287">
        <f t="shared" si="352"/>
        <v>5.755814607258344</v>
      </c>
      <c r="M2273" s="344">
        <f t="shared" si="353"/>
        <v>-141.82418539274158</v>
      </c>
      <c r="N2273" s="344">
        <f t="shared" si="358"/>
        <v>51.357110676817634</v>
      </c>
      <c r="Q2273" s="323">
        <f t="shared" si="356"/>
        <v>2198.1758146072584</v>
      </c>
      <c r="R2273" s="287">
        <f t="shared" si="357"/>
        <v>51.357110676817634</v>
      </c>
    </row>
    <row r="2274" spans="1:18" x14ac:dyDescent="0.25">
      <c r="A2274" s="273">
        <v>2257</v>
      </c>
      <c r="B2274" s="323">
        <f t="shared" si="359"/>
        <v>2346.7558146072583</v>
      </c>
      <c r="D2274" s="287">
        <f t="shared" si="354"/>
        <v>2199.1103979405916</v>
      </c>
      <c r="F2274" s="273">
        <f t="shared" si="350"/>
        <v>6</v>
      </c>
      <c r="H2274" s="273">
        <f t="shared" si="351"/>
        <v>2160</v>
      </c>
      <c r="J2274" s="287">
        <f t="shared" si="355"/>
        <v>51.255083270757893</v>
      </c>
      <c r="L2274" s="287">
        <f t="shared" si="352"/>
        <v>6.755814607258344</v>
      </c>
      <c r="M2274" s="344">
        <f t="shared" si="353"/>
        <v>-140.88960205940839</v>
      </c>
      <c r="N2274" s="344">
        <f t="shared" si="358"/>
        <v>51.255083270757893</v>
      </c>
      <c r="Q2274" s="323">
        <f t="shared" si="356"/>
        <v>2199.1103979405916</v>
      </c>
      <c r="R2274" s="287">
        <f t="shared" si="357"/>
        <v>51.255083270757893</v>
      </c>
    </row>
    <row r="2275" spans="1:18" x14ac:dyDescent="0.25">
      <c r="A2275" s="273">
        <v>2258</v>
      </c>
      <c r="B2275" s="323">
        <f t="shared" si="359"/>
        <v>2347.7558146072583</v>
      </c>
      <c r="D2275" s="287">
        <f t="shared" si="354"/>
        <v>2200.0449812739248</v>
      </c>
      <c r="F2275" s="273">
        <f t="shared" si="350"/>
        <v>6</v>
      </c>
      <c r="H2275" s="273">
        <f t="shared" si="351"/>
        <v>2160</v>
      </c>
      <c r="J2275" s="287">
        <f t="shared" si="355"/>
        <v>51.137443069814701</v>
      </c>
      <c r="L2275" s="287">
        <f t="shared" si="352"/>
        <v>7.755814607258344</v>
      </c>
      <c r="M2275" s="344">
        <f t="shared" si="353"/>
        <v>-139.9550187260752</v>
      </c>
      <c r="N2275" s="344">
        <f t="shared" si="358"/>
        <v>51.137443069814701</v>
      </c>
      <c r="Q2275" s="323">
        <f t="shared" si="356"/>
        <v>2200.0449812739248</v>
      </c>
      <c r="R2275" s="287">
        <f t="shared" si="357"/>
        <v>51.137443069814701</v>
      </c>
    </row>
    <row r="2276" spans="1:18" x14ac:dyDescent="0.25">
      <c r="A2276" s="273">
        <v>2259</v>
      </c>
      <c r="B2276" s="323">
        <f t="shared" si="359"/>
        <v>2348.7558146072583</v>
      </c>
      <c r="D2276" s="287">
        <f t="shared" si="354"/>
        <v>2200.9795646072585</v>
      </c>
      <c r="F2276" s="273">
        <f t="shared" si="350"/>
        <v>6</v>
      </c>
      <c r="H2276" s="273">
        <f t="shared" si="351"/>
        <v>2160</v>
      </c>
      <c r="J2276" s="287">
        <f t="shared" si="355"/>
        <v>51.004225908332906</v>
      </c>
      <c r="L2276" s="287">
        <f t="shared" si="352"/>
        <v>8.755814607258344</v>
      </c>
      <c r="M2276" s="344">
        <f t="shared" si="353"/>
        <v>-139.02043539274155</v>
      </c>
      <c r="N2276" s="344">
        <f t="shared" si="358"/>
        <v>51.004225908332906</v>
      </c>
      <c r="Q2276" s="323">
        <f t="shared" si="356"/>
        <v>2200.9795646072585</v>
      </c>
      <c r="R2276" s="287">
        <f t="shared" si="357"/>
        <v>51.004225908332906</v>
      </c>
    </row>
    <row r="2277" spans="1:18" x14ac:dyDescent="0.25">
      <c r="A2277" s="273">
        <v>2260</v>
      </c>
      <c r="B2277" s="323">
        <f t="shared" si="359"/>
        <v>2349.7558146072583</v>
      </c>
      <c r="D2277" s="287">
        <f t="shared" si="354"/>
        <v>2201.9141479405916</v>
      </c>
      <c r="F2277" s="273">
        <f t="shared" si="350"/>
        <v>6</v>
      </c>
      <c r="H2277" s="273">
        <f t="shared" si="351"/>
        <v>2160</v>
      </c>
      <c r="J2277" s="287">
        <f t="shared" si="355"/>
        <v>50.855472365550455</v>
      </c>
      <c r="L2277" s="287">
        <f t="shared" si="352"/>
        <v>9.755814607258344</v>
      </c>
      <c r="M2277" s="344">
        <f t="shared" si="353"/>
        <v>-138.08585205940835</v>
      </c>
      <c r="N2277" s="344">
        <f t="shared" si="358"/>
        <v>50.855472365550455</v>
      </c>
      <c r="Q2277" s="323">
        <f t="shared" si="356"/>
        <v>2201.9141479405916</v>
      </c>
      <c r="R2277" s="287">
        <f t="shared" si="357"/>
        <v>50.855472365550455</v>
      </c>
    </row>
    <row r="2278" spans="1:18" x14ac:dyDescent="0.25">
      <c r="A2278" s="273">
        <v>2261</v>
      </c>
      <c r="B2278" s="323">
        <f t="shared" si="359"/>
        <v>2350.7558146072583</v>
      </c>
      <c r="D2278" s="287">
        <f t="shared" si="354"/>
        <v>2202.8487312739248</v>
      </c>
      <c r="F2278" s="273">
        <f t="shared" si="350"/>
        <v>6</v>
      </c>
      <c r="H2278" s="273">
        <f t="shared" si="351"/>
        <v>2160</v>
      </c>
      <c r="J2278" s="287">
        <f t="shared" si="355"/>
        <v>50.691227753237378</v>
      </c>
      <c r="L2278" s="287">
        <f t="shared" si="352"/>
        <v>10.755814607258344</v>
      </c>
      <c r="M2278" s="344">
        <f t="shared" si="353"/>
        <v>-137.15126872607516</v>
      </c>
      <c r="N2278" s="344">
        <f t="shared" si="358"/>
        <v>50.691227753237378</v>
      </c>
      <c r="Q2278" s="323">
        <f t="shared" si="356"/>
        <v>2202.8487312739248</v>
      </c>
      <c r="R2278" s="287">
        <f t="shared" si="357"/>
        <v>50.691227753237378</v>
      </c>
    </row>
    <row r="2279" spans="1:18" x14ac:dyDescent="0.25">
      <c r="A2279" s="273">
        <v>2262</v>
      </c>
      <c r="B2279" s="323">
        <f t="shared" si="359"/>
        <v>2351.7558146072583</v>
      </c>
      <c r="D2279" s="287">
        <f t="shared" si="354"/>
        <v>2203.7833146072585</v>
      </c>
      <c r="F2279" s="273">
        <f t="shared" si="350"/>
        <v>6</v>
      </c>
      <c r="H2279" s="273">
        <f t="shared" si="351"/>
        <v>2160</v>
      </c>
      <c r="J2279" s="287">
        <f t="shared" si="355"/>
        <v>50.51154210189371</v>
      </c>
      <c r="L2279" s="287">
        <f t="shared" si="352"/>
        <v>11.755814607258344</v>
      </c>
      <c r="M2279" s="344">
        <f t="shared" si="353"/>
        <v>-136.21668539274151</v>
      </c>
      <c r="N2279" s="344">
        <f t="shared" si="358"/>
        <v>50.51154210189371</v>
      </c>
      <c r="Q2279" s="323">
        <f t="shared" si="356"/>
        <v>2203.7833146072585</v>
      </c>
      <c r="R2279" s="287">
        <f t="shared" si="357"/>
        <v>50.51154210189371</v>
      </c>
    </row>
    <row r="2280" spans="1:18" x14ac:dyDescent="0.25">
      <c r="A2280" s="273">
        <v>2263</v>
      </c>
      <c r="B2280" s="323">
        <f t="shared" si="359"/>
        <v>2352.7558146072583</v>
      </c>
      <c r="D2280" s="287">
        <f t="shared" si="354"/>
        <v>2204.7178979405917</v>
      </c>
      <c r="F2280" s="273">
        <f t="shared" si="350"/>
        <v>6</v>
      </c>
      <c r="H2280" s="273">
        <f t="shared" si="351"/>
        <v>2160</v>
      </c>
      <c r="J2280" s="287">
        <f t="shared" si="355"/>
        <v>50.316470145509584</v>
      </c>
      <c r="L2280" s="287">
        <f t="shared" si="352"/>
        <v>12.755814607258344</v>
      </c>
      <c r="M2280" s="344">
        <f t="shared" si="353"/>
        <v>-135.28210205940832</v>
      </c>
      <c r="N2280" s="344">
        <f t="shared" si="358"/>
        <v>50.316470145509584</v>
      </c>
      <c r="Q2280" s="323">
        <f t="shared" si="356"/>
        <v>2204.7178979405917</v>
      </c>
      <c r="R2280" s="287">
        <f t="shared" si="357"/>
        <v>50.316470145509584</v>
      </c>
    </row>
    <row r="2281" spans="1:18" x14ac:dyDescent="0.25">
      <c r="A2281" s="273">
        <v>2264</v>
      </c>
      <c r="B2281" s="323">
        <f t="shared" si="359"/>
        <v>2353.7558146072583</v>
      </c>
      <c r="D2281" s="287">
        <f t="shared" si="354"/>
        <v>2205.6524812739249</v>
      </c>
      <c r="F2281" s="273">
        <f t="shared" si="350"/>
        <v>6</v>
      </c>
      <c r="H2281" s="273">
        <f t="shared" si="351"/>
        <v>2160</v>
      </c>
      <c r="J2281" s="287">
        <f t="shared" si="355"/>
        <v>50.106071304892467</v>
      </c>
      <c r="L2281" s="287">
        <f t="shared" si="352"/>
        <v>13.755814607258344</v>
      </c>
      <c r="M2281" s="344">
        <f t="shared" si="353"/>
        <v>-134.34751872607512</v>
      </c>
      <c r="N2281" s="344">
        <f t="shared" si="358"/>
        <v>50.106071304892467</v>
      </c>
      <c r="Q2281" s="323">
        <f t="shared" si="356"/>
        <v>2205.6524812739249</v>
      </c>
      <c r="R2281" s="287">
        <f t="shared" si="357"/>
        <v>50.106071304892467</v>
      </c>
    </row>
    <row r="2282" spans="1:18" x14ac:dyDescent="0.25">
      <c r="A2282" s="273">
        <v>2265</v>
      </c>
      <c r="B2282" s="323">
        <f t="shared" si="359"/>
        <v>2354.7558146072583</v>
      </c>
      <c r="D2282" s="287">
        <f t="shared" si="354"/>
        <v>2206.5870646072585</v>
      </c>
      <c r="F2282" s="273">
        <f t="shared" si="350"/>
        <v>6</v>
      </c>
      <c r="H2282" s="273">
        <f t="shared" si="351"/>
        <v>2160</v>
      </c>
      <c r="J2282" s="287">
        <f t="shared" si="355"/>
        <v>49.880409669567463</v>
      </c>
      <c r="L2282" s="287">
        <f t="shared" si="352"/>
        <v>14.755814607258344</v>
      </c>
      <c r="M2282" s="344">
        <f t="shared" si="353"/>
        <v>-133.41293539274147</v>
      </c>
      <c r="N2282" s="344">
        <f t="shared" si="358"/>
        <v>49.880409669567463</v>
      </c>
      <c r="Q2282" s="323">
        <f t="shared" si="356"/>
        <v>2206.5870646072585</v>
      </c>
      <c r="R2282" s="287">
        <f t="shared" si="357"/>
        <v>49.880409669567463</v>
      </c>
    </row>
    <row r="2283" spans="1:18" x14ac:dyDescent="0.25">
      <c r="A2283" s="273">
        <v>2266</v>
      </c>
      <c r="B2283" s="323">
        <f t="shared" si="359"/>
        <v>2355.7558146072583</v>
      </c>
      <c r="D2283" s="287">
        <f t="shared" si="354"/>
        <v>2207.5216479405917</v>
      </c>
      <c r="F2283" s="273">
        <f t="shared" si="350"/>
        <v>6</v>
      </c>
      <c r="H2283" s="273">
        <f t="shared" si="351"/>
        <v>2160</v>
      </c>
      <c r="J2283" s="287">
        <f t="shared" si="355"/>
        <v>49.639553978254831</v>
      </c>
      <c r="L2283" s="287">
        <f t="shared" si="352"/>
        <v>15.755814607258344</v>
      </c>
      <c r="M2283" s="344">
        <f t="shared" si="353"/>
        <v>-132.47835205940828</v>
      </c>
      <c r="N2283" s="344">
        <f t="shared" si="358"/>
        <v>49.639553978254831</v>
      </c>
      <c r="Q2283" s="323">
        <f t="shared" si="356"/>
        <v>2207.5216479405917</v>
      </c>
      <c r="R2283" s="287">
        <f t="shared" si="357"/>
        <v>49.639553978254831</v>
      </c>
    </row>
    <row r="2284" spans="1:18" x14ac:dyDescent="0.25">
      <c r="A2284" s="273">
        <v>2267</v>
      </c>
      <c r="B2284" s="323">
        <f t="shared" si="359"/>
        <v>2356.7558146072583</v>
      </c>
      <c r="D2284" s="287">
        <f t="shared" si="354"/>
        <v>2208.4562312739249</v>
      </c>
      <c r="F2284" s="273">
        <f t="shared" si="350"/>
        <v>6</v>
      </c>
      <c r="H2284" s="273">
        <f t="shared" si="351"/>
        <v>2160</v>
      </c>
      <c r="J2284" s="287">
        <f t="shared" si="355"/>
        <v>49.383577597931165</v>
      </c>
      <c r="L2284" s="287">
        <f t="shared" si="352"/>
        <v>16.755814607258344</v>
      </c>
      <c r="M2284" s="344">
        <f t="shared" si="353"/>
        <v>-131.54376872607509</v>
      </c>
      <c r="N2284" s="344">
        <f t="shared" si="358"/>
        <v>49.383577597931165</v>
      </c>
      <c r="Q2284" s="323">
        <f t="shared" si="356"/>
        <v>2208.4562312739249</v>
      </c>
      <c r="R2284" s="287">
        <f t="shared" si="357"/>
        <v>49.383577597931165</v>
      </c>
    </row>
    <row r="2285" spans="1:18" x14ac:dyDescent="0.25">
      <c r="A2285" s="273">
        <v>2268</v>
      </c>
      <c r="B2285" s="323">
        <f t="shared" si="359"/>
        <v>2357.7558146072583</v>
      </c>
      <c r="D2285" s="287">
        <f t="shared" si="354"/>
        <v>2209.3908146072581</v>
      </c>
      <c r="F2285" s="273">
        <f t="shared" si="350"/>
        <v>6</v>
      </c>
      <c r="H2285" s="273">
        <f t="shared" si="351"/>
        <v>2160</v>
      </c>
      <c r="J2285" s="287">
        <f t="shared" si="355"/>
        <v>49.112558501481701</v>
      </c>
      <c r="L2285" s="287">
        <f t="shared" si="352"/>
        <v>17.755814607258344</v>
      </c>
      <c r="M2285" s="344">
        <f t="shared" si="353"/>
        <v>-130.60918539274189</v>
      </c>
      <c r="N2285" s="344">
        <f t="shared" si="358"/>
        <v>49.112558501481701</v>
      </c>
      <c r="Q2285" s="323">
        <f t="shared" si="356"/>
        <v>2209.3908146072581</v>
      </c>
      <c r="R2285" s="287">
        <f t="shared" si="357"/>
        <v>49.112558501481701</v>
      </c>
    </row>
    <row r="2286" spans="1:18" x14ac:dyDescent="0.25">
      <c r="A2286" s="273">
        <v>2269</v>
      </c>
      <c r="B2286" s="323">
        <f t="shared" si="359"/>
        <v>2358.7558146072583</v>
      </c>
      <c r="D2286" s="287">
        <f t="shared" si="354"/>
        <v>2210.3253979405918</v>
      </c>
      <c r="F2286" s="273">
        <f t="shared" si="350"/>
        <v>6</v>
      </c>
      <c r="H2286" s="273">
        <f t="shared" si="351"/>
        <v>2160</v>
      </c>
      <c r="J2286" s="287">
        <f t="shared" si="355"/>
        <v>48.826579243948764</v>
      </c>
      <c r="L2286" s="287">
        <f t="shared" si="352"/>
        <v>18.755814607258344</v>
      </c>
      <c r="M2286" s="344">
        <f t="shared" si="353"/>
        <v>-129.67460205940824</v>
      </c>
      <c r="N2286" s="344">
        <f t="shared" si="358"/>
        <v>48.826579243948764</v>
      </c>
      <c r="Q2286" s="323">
        <f t="shared" si="356"/>
        <v>2210.3253979405918</v>
      </c>
      <c r="R2286" s="287">
        <f t="shared" si="357"/>
        <v>48.826579243948764</v>
      </c>
    </row>
    <row r="2287" spans="1:18" x14ac:dyDescent="0.25">
      <c r="A2287" s="273">
        <v>2270</v>
      </c>
      <c r="B2287" s="323">
        <f t="shared" si="359"/>
        <v>2359.7558146072583</v>
      </c>
      <c r="D2287" s="287">
        <f t="shared" si="354"/>
        <v>2211.259981273925</v>
      </c>
      <c r="F2287" s="273">
        <f t="shared" si="350"/>
        <v>6</v>
      </c>
      <c r="H2287" s="273">
        <f t="shared" si="351"/>
        <v>2160</v>
      </c>
      <c r="J2287" s="287">
        <f t="shared" si="355"/>
        <v>48.525726937384313</v>
      </c>
      <c r="L2287" s="287">
        <f t="shared" si="352"/>
        <v>19.755814607258344</v>
      </c>
      <c r="M2287" s="344">
        <f t="shared" si="353"/>
        <v>-128.74001872607505</v>
      </c>
      <c r="N2287" s="344">
        <f t="shared" si="358"/>
        <v>48.525726937384313</v>
      </c>
      <c r="Q2287" s="323">
        <f t="shared" si="356"/>
        <v>2211.259981273925</v>
      </c>
      <c r="R2287" s="287">
        <f t="shared" si="357"/>
        <v>48.525726937384313</v>
      </c>
    </row>
    <row r="2288" spans="1:18" x14ac:dyDescent="0.25">
      <c r="A2288" s="273">
        <v>2271</v>
      </c>
      <c r="B2288" s="323">
        <f t="shared" si="359"/>
        <v>2360.7558146072583</v>
      </c>
      <c r="D2288" s="287">
        <f t="shared" si="354"/>
        <v>2212.1945646072581</v>
      </c>
      <c r="F2288" s="273">
        <f t="shared" si="350"/>
        <v>6</v>
      </c>
      <c r="H2288" s="273">
        <f t="shared" si="351"/>
        <v>2160</v>
      </c>
      <c r="J2288" s="287">
        <f t="shared" si="355"/>
        <v>48.210093224315457</v>
      </c>
      <c r="L2288" s="287">
        <f t="shared" si="352"/>
        <v>20.755814607258344</v>
      </c>
      <c r="M2288" s="344">
        <f t="shared" si="353"/>
        <v>-127.80543539274186</v>
      </c>
      <c r="N2288" s="344">
        <f t="shared" si="358"/>
        <v>48.210093224315457</v>
      </c>
      <c r="Q2288" s="323">
        <f t="shared" si="356"/>
        <v>2212.1945646072581</v>
      </c>
      <c r="R2288" s="287">
        <f t="shared" si="357"/>
        <v>48.210093224315457</v>
      </c>
    </row>
    <row r="2289" spans="1:18" x14ac:dyDescent="0.25">
      <c r="A2289" s="273">
        <v>2272</v>
      </c>
      <c r="B2289" s="323">
        <f t="shared" si="359"/>
        <v>2361.7558146072583</v>
      </c>
      <c r="D2289" s="287">
        <f t="shared" si="354"/>
        <v>2213.1291479405918</v>
      </c>
      <c r="F2289" s="273">
        <f t="shared" si="350"/>
        <v>6</v>
      </c>
      <c r="H2289" s="273">
        <f t="shared" si="351"/>
        <v>2160</v>
      </c>
      <c r="J2289" s="287">
        <f t="shared" si="355"/>
        <v>47.879774249828948</v>
      </c>
      <c r="L2289" s="287">
        <f t="shared" si="352"/>
        <v>21.755814607258344</v>
      </c>
      <c r="M2289" s="344">
        <f t="shared" si="353"/>
        <v>-126.87085205940821</v>
      </c>
      <c r="N2289" s="344">
        <f t="shared" si="358"/>
        <v>47.879774249828948</v>
      </c>
      <c r="Q2289" s="323">
        <f t="shared" si="356"/>
        <v>2213.1291479405918</v>
      </c>
      <c r="R2289" s="287">
        <f t="shared" si="357"/>
        <v>47.879774249828948</v>
      </c>
    </row>
    <row r="2290" spans="1:18" x14ac:dyDescent="0.25">
      <c r="A2290" s="273">
        <v>2273</v>
      </c>
      <c r="B2290" s="323">
        <f t="shared" si="359"/>
        <v>2362.7558146072583</v>
      </c>
      <c r="D2290" s="287">
        <f t="shared" si="354"/>
        <v>2214.063731273925</v>
      </c>
      <c r="F2290" s="273">
        <f t="shared" si="350"/>
        <v>6</v>
      </c>
      <c r="H2290" s="273">
        <f t="shared" si="351"/>
        <v>2160</v>
      </c>
      <c r="J2290" s="287">
        <f t="shared" si="355"/>
        <v>47.534870632284019</v>
      </c>
      <c r="L2290" s="287">
        <f t="shared" si="352"/>
        <v>22.755814607258344</v>
      </c>
      <c r="M2290" s="344">
        <f t="shared" si="353"/>
        <v>-125.93626872607501</v>
      </c>
      <c r="N2290" s="344">
        <f t="shared" si="358"/>
        <v>47.534870632284019</v>
      </c>
      <c r="Q2290" s="323">
        <f t="shared" si="356"/>
        <v>2214.063731273925</v>
      </c>
      <c r="R2290" s="287">
        <f t="shared" si="357"/>
        <v>47.534870632284019</v>
      </c>
    </row>
    <row r="2291" spans="1:18" x14ac:dyDescent="0.25">
      <c r="A2291" s="273">
        <v>2274</v>
      </c>
      <c r="B2291" s="323">
        <f t="shared" si="359"/>
        <v>2363.7558146072583</v>
      </c>
      <c r="D2291" s="287">
        <f t="shared" si="354"/>
        <v>2214.9983146072582</v>
      </c>
      <c r="F2291" s="273">
        <f t="shared" si="350"/>
        <v>6</v>
      </c>
      <c r="H2291" s="273">
        <f t="shared" si="351"/>
        <v>2160</v>
      </c>
      <c r="J2291" s="287">
        <f t="shared" si="355"/>
        <v>47.175487432663857</v>
      </c>
      <c r="L2291" s="287">
        <f t="shared" si="352"/>
        <v>23.755814607258344</v>
      </c>
      <c r="M2291" s="344">
        <f t="shared" si="353"/>
        <v>-125.00168539274182</v>
      </c>
      <c r="N2291" s="344">
        <f t="shared" si="358"/>
        <v>47.175487432663857</v>
      </c>
      <c r="Q2291" s="323">
        <f t="shared" si="356"/>
        <v>2214.9983146072582</v>
      </c>
      <c r="R2291" s="287">
        <f t="shared" si="357"/>
        <v>47.175487432663857</v>
      </c>
    </row>
    <row r="2292" spans="1:18" x14ac:dyDescent="0.25">
      <c r="A2292" s="273">
        <v>2275</v>
      </c>
      <c r="B2292" s="323">
        <f t="shared" si="359"/>
        <v>2364.7558146072583</v>
      </c>
      <c r="D2292" s="287">
        <f t="shared" si="354"/>
        <v>2215.9328979405918</v>
      </c>
      <c r="F2292" s="273">
        <f t="shared" si="350"/>
        <v>6</v>
      </c>
      <c r="H2292" s="273">
        <f t="shared" si="351"/>
        <v>2160</v>
      </c>
      <c r="J2292" s="287">
        <f t="shared" si="355"/>
        <v>46.801734122572647</v>
      </c>
      <c r="L2292" s="287">
        <f t="shared" si="352"/>
        <v>24.755814607258344</v>
      </c>
      <c r="M2292" s="344">
        <f t="shared" si="353"/>
        <v>-124.06710205940817</v>
      </c>
      <c r="N2292" s="344">
        <f t="shared" si="358"/>
        <v>46.801734122572647</v>
      </c>
      <c r="Q2292" s="323">
        <f t="shared" si="356"/>
        <v>2215.9328979405918</v>
      </c>
      <c r="R2292" s="287">
        <f t="shared" si="357"/>
        <v>46.801734122572647</v>
      </c>
    </row>
    <row r="2293" spans="1:18" x14ac:dyDescent="0.25">
      <c r="A2293" s="273">
        <v>2276</v>
      </c>
      <c r="B2293" s="323">
        <f t="shared" si="359"/>
        <v>2365.7558146072583</v>
      </c>
      <c r="D2293" s="287">
        <f t="shared" si="354"/>
        <v>2216.867481273925</v>
      </c>
      <c r="F2293" s="273">
        <f t="shared" si="350"/>
        <v>6</v>
      </c>
      <c r="H2293" s="273">
        <f t="shared" si="351"/>
        <v>2160</v>
      </c>
      <c r="J2293" s="287">
        <f t="shared" si="355"/>
        <v>46.413724550888972</v>
      </c>
      <c r="L2293" s="287">
        <f t="shared" si="352"/>
        <v>25.755814607258344</v>
      </c>
      <c r="M2293" s="344">
        <f t="shared" si="353"/>
        <v>-123.13251872607498</v>
      </c>
      <c r="N2293" s="344">
        <f t="shared" si="358"/>
        <v>46.413724550888972</v>
      </c>
      <c r="Q2293" s="323">
        <f t="shared" si="356"/>
        <v>2216.867481273925</v>
      </c>
      <c r="R2293" s="287">
        <f t="shared" si="357"/>
        <v>46.413724550888972</v>
      </c>
    </row>
    <row r="2294" spans="1:18" x14ac:dyDescent="0.25">
      <c r="A2294" s="273">
        <v>2277</v>
      </c>
      <c r="B2294" s="323">
        <f t="shared" si="359"/>
        <v>2366.7558146072583</v>
      </c>
      <c r="D2294" s="287">
        <f t="shared" si="354"/>
        <v>2217.8020646072582</v>
      </c>
      <c r="F2294" s="273">
        <f t="shared" si="350"/>
        <v>6</v>
      </c>
      <c r="H2294" s="273">
        <f t="shared" si="351"/>
        <v>2160</v>
      </c>
      <c r="J2294" s="287">
        <f t="shared" si="355"/>
        <v>46.011576909087417</v>
      </c>
      <c r="L2294" s="287">
        <f t="shared" si="352"/>
        <v>26.755814607258344</v>
      </c>
      <c r="M2294" s="344">
        <f t="shared" si="353"/>
        <v>-122.19793539274178</v>
      </c>
      <c r="N2294" s="344">
        <f t="shared" si="358"/>
        <v>46.011576909087417</v>
      </c>
      <c r="Q2294" s="323">
        <f t="shared" si="356"/>
        <v>2217.8020646072582</v>
      </c>
      <c r="R2294" s="287">
        <f t="shared" si="357"/>
        <v>46.011576909087417</v>
      </c>
    </row>
    <row r="2295" spans="1:18" x14ac:dyDescent="0.25">
      <c r="A2295" s="273">
        <v>2278</v>
      </c>
      <c r="B2295" s="323">
        <f t="shared" si="359"/>
        <v>2367.7558146072583</v>
      </c>
      <c r="D2295" s="287">
        <f t="shared" si="354"/>
        <v>2218.7366479405919</v>
      </c>
      <c r="F2295" s="273">
        <f t="shared" si="350"/>
        <v>6</v>
      </c>
      <c r="H2295" s="273">
        <f t="shared" si="351"/>
        <v>2160</v>
      </c>
      <c r="J2295" s="287">
        <f t="shared" si="355"/>
        <v>45.595413695235031</v>
      </c>
      <c r="L2295" s="287">
        <f t="shared" si="352"/>
        <v>27.755814607258344</v>
      </c>
      <c r="M2295" s="344">
        <f t="shared" si="353"/>
        <v>-121.26335205940813</v>
      </c>
      <c r="N2295" s="344">
        <f t="shared" si="358"/>
        <v>45.595413695235031</v>
      </c>
      <c r="Q2295" s="323">
        <f t="shared" si="356"/>
        <v>2218.7366479405919</v>
      </c>
      <c r="R2295" s="287">
        <f t="shared" si="357"/>
        <v>45.595413695235031</v>
      </c>
    </row>
    <row r="2296" spans="1:18" x14ac:dyDescent="0.25">
      <c r="A2296" s="273">
        <v>2279</v>
      </c>
      <c r="B2296" s="323">
        <f t="shared" si="359"/>
        <v>2368.7558146072583</v>
      </c>
      <c r="D2296" s="287">
        <f t="shared" si="354"/>
        <v>2219.6712312739251</v>
      </c>
      <c r="F2296" s="273">
        <f t="shared" si="350"/>
        <v>6</v>
      </c>
      <c r="H2296" s="273">
        <f t="shared" si="351"/>
        <v>2160</v>
      </c>
      <c r="J2296" s="287">
        <f t="shared" si="355"/>
        <v>45.16536167667838</v>
      </c>
      <c r="L2296" s="287">
        <f t="shared" si="352"/>
        <v>28.755814607258344</v>
      </c>
      <c r="M2296" s="344">
        <f t="shared" si="353"/>
        <v>-120.32876872607494</v>
      </c>
      <c r="N2296" s="344">
        <f t="shared" si="358"/>
        <v>45.16536167667838</v>
      </c>
      <c r="Q2296" s="323">
        <f t="shared" si="356"/>
        <v>2219.6712312739251</v>
      </c>
      <c r="R2296" s="287">
        <f t="shared" si="357"/>
        <v>45.16536167667838</v>
      </c>
    </row>
    <row r="2297" spans="1:18" x14ac:dyDescent="0.25">
      <c r="A2297" s="273">
        <v>2280</v>
      </c>
      <c r="B2297" s="323">
        <f t="shared" si="359"/>
        <v>2369.7558146072583</v>
      </c>
      <c r="D2297" s="287">
        <f t="shared" si="354"/>
        <v>2220.6058146072583</v>
      </c>
      <c r="F2297" s="273">
        <f t="shared" si="350"/>
        <v>6</v>
      </c>
      <c r="H2297" s="273">
        <f t="shared" si="351"/>
        <v>2160</v>
      </c>
      <c r="J2297" s="287">
        <f t="shared" si="355"/>
        <v>44.721551851428515</v>
      </c>
      <c r="L2297" s="287">
        <f t="shared" si="352"/>
        <v>29.755814607258344</v>
      </c>
      <c r="M2297" s="344">
        <f t="shared" si="353"/>
        <v>-119.39418539274175</v>
      </c>
      <c r="N2297" s="344">
        <f t="shared" si="358"/>
        <v>44.721551851428515</v>
      </c>
      <c r="Q2297" s="323">
        <f t="shared" si="356"/>
        <v>2220.6058146072583</v>
      </c>
      <c r="R2297" s="287">
        <f t="shared" si="357"/>
        <v>44.721551851428515</v>
      </c>
    </row>
    <row r="2298" spans="1:18" x14ac:dyDescent="0.25">
      <c r="A2298" s="273">
        <v>2281</v>
      </c>
      <c r="B2298" s="323">
        <f t="shared" si="359"/>
        <v>2370.7558146072583</v>
      </c>
      <c r="D2298" s="287">
        <f t="shared" si="354"/>
        <v>2221.5403979405919</v>
      </c>
      <c r="F2298" s="273">
        <f t="shared" si="350"/>
        <v>6</v>
      </c>
      <c r="H2298" s="273">
        <f t="shared" si="351"/>
        <v>2160</v>
      </c>
      <c r="J2298" s="287">
        <f t="shared" si="355"/>
        <v>44.264119408257116</v>
      </c>
      <c r="L2298" s="287">
        <f t="shared" si="352"/>
        <v>30.755814607258344</v>
      </c>
      <c r="M2298" s="344">
        <f t="shared" si="353"/>
        <v>-118.4596020594081</v>
      </c>
      <c r="N2298" s="344">
        <f t="shared" si="358"/>
        <v>44.264119408257116</v>
      </c>
      <c r="Q2298" s="323">
        <f t="shared" si="356"/>
        <v>2221.5403979405919</v>
      </c>
      <c r="R2298" s="287">
        <f t="shared" si="357"/>
        <v>44.264119408257116</v>
      </c>
    </row>
    <row r="2299" spans="1:18" x14ac:dyDescent="0.25">
      <c r="A2299" s="273">
        <v>2282</v>
      </c>
      <c r="B2299" s="323">
        <f t="shared" si="359"/>
        <v>2371.7558146072583</v>
      </c>
      <c r="D2299" s="287">
        <f t="shared" si="354"/>
        <v>2222.4749812739251</v>
      </c>
      <c r="F2299" s="273">
        <f t="shared" si="350"/>
        <v>6</v>
      </c>
      <c r="H2299" s="273">
        <f t="shared" si="351"/>
        <v>2160</v>
      </c>
      <c r="J2299" s="287">
        <f t="shared" si="355"/>
        <v>43.79320368551781</v>
      </c>
      <c r="L2299" s="287">
        <f t="shared" si="352"/>
        <v>31.755814607258344</v>
      </c>
      <c r="M2299" s="344">
        <f t="shared" si="353"/>
        <v>-117.5250187260749</v>
      </c>
      <c r="N2299" s="344">
        <f t="shared" si="358"/>
        <v>43.79320368551781</v>
      </c>
      <c r="Q2299" s="323">
        <f t="shared" si="356"/>
        <v>2222.4749812739251</v>
      </c>
      <c r="R2299" s="287">
        <f t="shared" si="357"/>
        <v>43.79320368551781</v>
      </c>
    </row>
    <row r="2300" spans="1:18" x14ac:dyDescent="0.25">
      <c r="A2300" s="273">
        <v>2283</v>
      </c>
      <c r="B2300" s="323">
        <f t="shared" si="359"/>
        <v>2372.7558146072583</v>
      </c>
      <c r="D2300" s="287">
        <f t="shared" si="354"/>
        <v>2223.4095646072583</v>
      </c>
      <c r="F2300" s="273">
        <f t="shared" si="350"/>
        <v>6</v>
      </c>
      <c r="H2300" s="273">
        <f t="shared" si="351"/>
        <v>2160</v>
      </c>
      <c r="J2300" s="287">
        <f t="shared" si="355"/>
        <v>43.3089481287018</v>
      </c>
      <c r="L2300" s="287">
        <f t="shared" si="352"/>
        <v>32.755814607258344</v>
      </c>
      <c r="M2300" s="344">
        <f t="shared" si="353"/>
        <v>-116.59043539274171</v>
      </c>
      <c r="N2300" s="344">
        <f t="shared" si="358"/>
        <v>43.3089481287018</v>
      </c>
      <c r="Q2300" s="323">
        <f t="shared" si="356"/>
        <v>2223.4095646072583</v>
      </c>
      <c r="R2300" s="287">
        <f t="shared" si="357"/>
        <v>43.3089481287018</v>
      </c>
    </row>
    <row r="2301" spans="1:18" x14ac:dyDescent="0.25">
      <c r="A2301" s="273">
        <v>2284</v>
      </c>
      <c r="B2301" s="323">
        <f t="shared" si="359"/>
        <v>2373.7558146072583</v>
      </c>
      <c r="D2301" s="287">
        <f t="shared" si="354"/>
        <v>2224.3441479405915</v>
      </c>
      <c r="F2301" s="273">
        <f t="shared" si="350"/>
        <v>6</v>
      </c>
      <c r="H2301" s="273">
        <f t="shared" si="351"/>
        <v>2160</v>
      </c>
      <c r="J2301" s="287">
        <f t="shared" si="355"/>
        <v>42.811500246742384</v>
      </c>
      <c r="L2301" s="287">
        <f t="shared" si="352"/>
        <v>33.755814607258344</v>
      </c>
      <c r="M2301" s="344">
        <f t="shared" si="353"/>
        <v>-115.65585205940852</v>
      </c>
      <c r="N2301" s="344">
        <f t="shared" si="358"/>
        <v>42.811500246742384</v>
      </c>
      <c r="Q2301" s="323">
        <f t="shared" si="356"/>
        <v>2224.3441479405915</v>
      </c>
      <c r="R2301" s="287">
        <f t="shared" si="357"/>
        <v>42.811500246742384</v>
      </c>
    </row>
    <row r="2302" spans="1:18" x14ac:dyDescent="0.25">
      <c r="A2302" s="273">
        <v>2285</v>
      </c>
      <c r="B2302" s="323">
        <f t="shared" si="359"/>
        <v>2374.7558146072583</v>
      </c>
      <c r="D2302" s="287">
        <f t="shared" si="354"/>
        <v>2225.2787312739251</v>
      </c>
      <c r="F2302" s="273">
        <f t="shared" si="350"/>
        <v>6</v>
      </c>
      <c r="H2302" s="273">
        <f t="shared" si="351"/>
        <v>2160</v>
      </c>
      <c r="J2302" s="287">
        <f t="shared" si="355"/>
        <v>42.301011567083499</v>
      </c>
      <c r="L2302" s="287">
        <f t="shared" si="352"/>
        <v>34.755814607258344</v>
      </c>
      <c r="M2302" s="344">
        <f t="shared" si="353"/>
        <v>-114.72126872607487</v>
      </c>
      <c r="N2302" s="344">
        <f t="shared" si="358"/>
        <v>42.301011567083499</v>
      </c>
      <c r="Q2302" s="323">
        <f t="shared" si="356"/>
        <v>2225.2787312739251</v>
      </c>
      <c r="R2302" s="287">
        <f t="shared" si="357"/>
        <v>42.301011567083499</v>
      </c>
    </row>
    <row r="2303" spans="1:18" x14ac:dyDescent="0.25">
      <c r="A2303" s="273">
        <v>2286</v>
      </c>
      <c r="B2303" s="323">
        <f t="shared" si="359"/>
        <v>2375.7558146072583</v>
      </c>
      <c r="D2303" s="287">
        <f t="shared" si="354"/>
        <v>2226.2133146072583</v>
      </c>
      <c r="F2303" s="273">
        <f t="shared" si="350"/>
        <v>6</v>
      </c>
      <c r="H2303" s="273">
        <f t="shared" si="351"/>
        <v>2160</v>
      </c>
      <c r="J2303" s="287">
        <f t="shared" si="355"/>
        <v>41.777637589522385</v>
      </c>
      <c r="L2303" s="287">
        <f t="shared" si="352"/>
        <v>35.755814607258344</v>
      </c>
      <c r="M2303" s="344">
        <f t="shared" si="353"/>
        <v>-113.78668539274167</v>
      </c>
      <c r="N2303" s="344">
        <f t="shared" si="358"/>
        <v>41.777637589522385</v>
      </c>
      <c r="Q2303" s="323">
        <f t="shared" si="356"/>
        <v>2226.2133146072583</v>
      </c>
      <c r="R2303" s="287">
        <f t="shared" si="357"/>
        <v>41.777637589522385</v>
      </c>
    </row>
    <row r="2304" spans="1:18" x14ac:dyDescent="0.25">
      <c r="A2304" s="273">
        <v>2287</v>
      </c>
      <c r="B2304" s="323">
        <f t="shared" si="359"/>
        <v>2376.7558146072583</v>
      </c>
      <c r="D2304" s="287">
        <f t="shared" si="354"/>
        <v>2227.1478979405915</v>
      </c>
      <c r="F2304" s="273">
        <f t="shared" si="350"/>
        <v>6</v>
      </c>
      <c r="H2304" s="273">
        <f t="shared" si="351"/>
        <v>2160</v>
      </c>
      <c r="J2304" s="287">
        <f t="shared" si="355"/>
        <v>41.241537738842233</v>
      </c>
      <c r="L2304" s="287">
        <f t="shared" si="352"/>
        <v>36.755814607258344</v>
      </c>
      <c r="M2304" s="344">
        <f t="shared" si="353"/>
        <v>-112.85210205940848</v>
      </c>
      <c r="N2304" s="344">
        <f t="shared" si="358"/>
        <v>41.241537738842233</v>
      </c>
      <c r="Q2304" s="323">
        <f t="shared" si="356"/>
        <v>2227.1478979405915</v>
      </c>
      <c r="R2304" s="287">
        <f t="shared" si="357"/>
        <v>41.241537738842233</v>
      </c>
    </row>
    <row r="2305" spans="1:18" x14ac:dyDescent="0.25">
      <c r="A2305" s="273">
        <v>2288</v>
      </c>
      <c r="B2305" s="323">
        <f t="shared" si="359"/>
        <v>2377.7558146072583</v>
      </c>
      <c r="D2305" s="287">
        <f t="shared" si="354"/>
        <v>2228.0824812739252</v>
      </c>
      <c r="F2305" s="273">
        <f t="shared" si="350"/>
        <v>6</v>
      </c>
      <c r="H2305" s="273">
        <f t="shared" si="351"/>
        <v>2160</v>
      </c>
      <c r="J2305" s="287">
        <f t="shared" si="355"/>
        <v>40.692875316251076</v>
      </c>
      <c r="L2305" s="287">
        <f t="shared" si="352"/>
        <v>37.755814607258344</v>
      </c>
      <c r="M2305" s="344">
        <f t="shared" si="353"/>
        <v>-111.91751872607483</v>
      </c>
      <c r="N2305" s="344">
        <f t="shared" si="358"/>
        <v>40.692875316251076</v>
      </c>
      <c r="Q2305" s="323">
        <f t="shared" si="356"/>
        <v>2228.0824812739252</v>
      </c>
      <c r="R2305" s="287">
        <f t="shared" si="357"/>
        <v>40.692875316251076</v>
      </c>
    </row>
    <row r="2306" spans="1:18" x14ac:dyDescent="0.25">
      <c r="A2306" s="273">
        <v>2289</v>
      </c>
      <c r="B2306" s="323">
        <f t="shared" si="359"/>
        <v>2378.7558146072583</v>
      </c>
      <c r="D2306" s="287">
        <f t="shared" si="354"/>
        <v>2229.0170646072584</v>
      </c>
      <c r="F2306" s="273">
        <f t="shared" si="350"/>
        <v>6</v>
      </c>
      <c r="H2306" s="273">
        <f t="shared" si="351"/>
        <v>2160</v>
      </c>
      <c r="J2306" s="287">
        <f t="shared" si="355"/>
        <v>40.131817449638078</v>
      </c>
      <c r="L2306" s="287">
        <f t="shared" si="352"/>
        <v>38.755814607258344</v>
      </c>
      <c r="M2306" s="344">
        <f t="shared" si="353"/>
        <v>-110.98293539274164</v>
      </c>
      <c r="N2306" s="344">
        <f t="shared" si="358"/>
        <v>40.131817449638078</v>
      </c>
      <c r="Q2306" s="323">
        <f t="shared" si="356"/>
        <v>2229.0170646072584</v>
      </c>
      <c r="R2306" s="287">
        <f t="shared" si="357"/>
        <v>40.131817449638078</v>
      </c>
    </row>
    <row r="2307" spans="1:18" x14ac:dyDescent="0.25">
      <c r="A2307" s="273">
        <v>2290</v>
      </c>
      <c r="B2307" s="323">
        <f t="shared" si="359"/>
        <v>2379.7558146072583</v>
      </c>
      <c r="D2307" s="287">
        <f t="shared" si="354"/>
        <v>2229.9516479405916</v>
      </c>
      <c r="F2307" s="273">
        <f t="shared" si="350"/>
        <v>6</v>
      </c>
      <c r="H2307" s="273">
        <f t="shared" si="351"/>
        <v>2160</v>
      </c>
      <c r="J2307" s="287">
        <f t="shared" si="355"/>
        <v>39.558535042664047</v>
      </c>
      <c r="L2307" s="287">
        <f t="shared" si="352"/>
        <v>39.755814607258344</v>
      </c>
      <c r="M2307" s="344">
        <f t="shared" si="353"/>
        <v>-110.04835205940844</v>
      </c>
      <c r="N2307" s="344">
        <f t="shared" si="358"/>
        <v>39.558535042664047</v>
      </c>
      <c r="Q2307" s="323">
        <f t="shared" si="356"/>
        <v>2229.9516479405916</v>
      </c>
      <c r="R2307" s="287">
        <f t="shared" si="357"/>
        <v>39.558535042664047</v>
      </c>
    </row>
    <row r="2308" spans="1:18" x14ac:dyDescent="0.25">
      <c r="A2308" s="273">
        <v>2291</v>
      </c>
      <c r="B2308" s="323">
        <f t="shared" si="359"/>
        <v>2380.7558146072583</v>
      </c>
      <c r="D2308" s="287">
        <f t="shared" si="354"/>
        <v>2230.8862312739252</v>
      </c>
      <c r="F2308" s="273">
        <f t="shared" si="350"/>
        <v>6</v>
      </c>
      <c r="H2308" s="273">
        <f t="shared" si="351"/>
        <v>2160</v>
      </c>
      <c r="J2308" s="287">
        <f t="shared" si="355"/>
        <v>38.973202722703881</v>
      </c>
      <c r="L2308" s="287">
        <f t="shared" si="352"/>
        <v>40.755814607258344</v>
      </c>
      <c r="M2308" s="344">
        <f t="shared" si="353"/>
        <v>-109.1137687260748</v>
      </c>
      <c r="N2308" s="344">
        <f t="shared" si="358"/>
        <v>38.973202722703881</v>
      </c>
      <c r="Q2308" s="323">
        <f t="shared" si="356"/>
        <v>2230.8862312739252</v>
      </c>
      <c r="R2308" s="287">
        <f t="shared" si="357"/>
        <v>38.973202722703881</v>
      </c>
    </row>
    <row r="2309" spans="1:18" x14ac:dyDescent="0.25">
      <c r="A2309" s="273">
        <v>2292</v>
      </c>
      <c r="B2309" s="323">
        <f t="shared" si="359"/>
        <v>2381.7558146072583</v>
      </c>
      <c r="D2309" s="287">
        <f t="shared" si="354"/>
        <v>2231.8208146072584</v>
      </c>
      <c r="F2309" s="273">
        <f t="shared" si="350"/>
        <v>6</v>
      </c>
      <c r="H2309" s="273">
        <f t="shared" si="351"/>
        <v>2160</v>
      </c>
      <c r="J2309" s="287">
        <f t="shared" si="355"/>
        <v>38.375998787652733</v>
      </c>
      <c r="L2309" s="287">
        <f t="shared" si="352"/>
        <v>41.755814607258344</v>
      </c>
      <c r="M2309" s="344">
        <f t="shared" si="353"/>
        <v>-108.1791853927416</v>
      </c>
      <c r="N2309" s="344">
        <f t="shared" si="358"/>
        <v>38.375998787652733</v>
      </c>
      <c r="Q2309" s="323">
        <f t="shared" si="356"/>
        <v>2231.8208146072584</v>
      </c>
      <c r="R2309" s="287">
        <f t="shared" si="357"/>
        <v>38.375998787652733</v>
      </c>
    </row>
    <row r="2310" spans="1:18" x14ac:dyDescent="0.25">
      <c r="A2310" s="273">
        <v>2293</v>
      </c>
      <c r="B2310" s="323">
        <f t="shared" si="359"/>
        <v>2382.7558146072583</v>
      </c>
      <c r="D2310" s="287">
        <f t="shared" si="354"/>
        <v>2232.7553979405916</v>
      </c>
      <c r="F2310" s="273">
        <f t="shared" ref="F2310:F2373" si="360">INT(B2310/360)</f>
        <v>6</v>
      </c>
      <c r="H2310" s="273">
        <f t="shared" ref="H2310:H2373" si="361">F2310*360</f>
        <v>2160</v>
      </c>
      <c r="J2310" s="287">
        <f t="shared" si="355"/>
        <v>37.767105151613976</v>
      </c>
      <c r="L2310" s="287">
        <f t="shared" ref="L2310:L2373" si="362">B2310-H2310-180</f>
        <v>42.755814607258344</v>
      </c>
      <c r="M2310" s="344">
        <f t="shared" ref="M2310:M2373" si="363">D2310-INT(D2310/360)*360-180</f>
        <v>-107.24460205940841</v>
      </c>
      <c r="N2310" s="344">
        <f t="shared" si="358"/>
        <v>37.767105151613976</v>
      </c>
      <c r="Q2310" s="323">
        <f t="shared" si="356"/>
        <v>2232.7553979405916</v>
      </c>
      <c r="R2310" s="287">
        <f t="shared" si="357"/>
        <v>37.767105151613976</v>
      </c>
    </row>
    <row r="2311" spans="1:18" x14ac:dyDescent="0.25">
      <c r="A2311" s="273">
        <v>2294</v>
      </c>
      <c r="B2311" s="323">
        <f t="shared" si="359"/>
        <v>2383.7558146072583</v>
      </c>
      <c r="D2311" s="287">
        <f t="shared" si="354"/>
        <v>2233.6899812739248</v>
      </c>
      <c r="F2311" s="273">
        <f t="shared" si="360"/>
        <v>6</v>
      </c>
      <c r="H2311" s="273">
        <f t="shared" si="361"/>
        <v>2160</v>
      </c>
      <c r="J2311" s="287">
        <f t="shared" si="355"/>
        <v>37.146707289487871</v>
      </c>
      <c r="L2311" s="287">
        <f t="shared" si="362"/>
        <v>43.755814607258344</v>
      </c>
      <c r="M2311" s="344">
        <f t="shared" si="363"/>
        <v>-106.31001872607521</v>
      </c>
      <c r="N2311" s="344">
        <f t="shared" si="358"/>
        <v>37.146707289487871</v>
      </c>
      <c r="Q2311" s="323">
        <f t="shared" si="356"/>
        <v>2233.6899812739248</v>
      </c>
      <c r="R2311" s="287">
        <f t="shared" si="357"/>
        <v>37.146707289487871</v>
      </c>
    </row>
    <row r="2312" spans="1:18" x14ac:dyDescent="0.25">
      <c r="A2312" s="273">
        <v>2295</v>
      </c>
      <c r="B2312" s="323">
        <f t="shared" si="359"/>
        <v>2384.7558146072583</v>
      </c>
      <c r="D2312" s="287">
        <f t="shared" si="354"/>
        <v>2234.6245646072584</v>
      </c>
      <c r="F2312" s="273">
        <f t="shared" si="360"/>
        <v>6</v>
      </c>
      <c r="H2312" s="273">
        <f t="shared" si="361"/>
        <v>2160</v>
      </c>
      <c r="J2312" s="287">
        <f t="shared" si="355"/>
        <v>36.514994180473401</v>
      </c>
      <c r="L2312" s="287">
        <f t="shared" si="362"/>
        <v>44.755814607258344</v>
      </c>
      <c r="M2312" s="344">
        <f t="shared" si="363"/>
        <v>-105.37543539274157</v>
      </c>
      <c r="N2312" s="344">
        <f t="shared" si="358"/>
        <v>36.514994180473401</v>
      </c>
      <c r="Q2312" s="323">
        <f t="shared" si="356"/>
        <v>2234.6245646072584</v>
      </c>
      <c r="R2312" s="287">
        <f t="shared" si="357"/>
        <v>36.514994180473401</v>
      </c>
    </row>
    <row r="2313" spans="1:18" x14ac:dyDescent="0.25">
      <c r="A2313" s="273">
        <v>2296</v>
      </c>
      <c r="B2313" s="323">
        <f t="shared" si="359"/>
        <v>2385.7558146072583</v>
      </c>
      <c r="D2313" s="287">
        <f t="shared" si="354"/>
        <v>2235.5591479405916</v>
      </c>
      <c r="F2313" s="273">
        <f t="shared" si="360"/>
        <v>6</v>
      </c>
      <c r="H2313" s="273">
        <f t="shared" si="361"/>
        <v>2160</v>
      </c>
      <c r="J2313" s="287">
        <f t="shared" si="355"/>
        <v>35.872158250502622</v>
      </c>
      <c r="L2313" s="287">
        <f t="shared" si="362"/>
        <v>45.755814607258344</v>
      </c>
      <c r="M2313" s="344">
        <f t="shared" si="363"/>
        <v>-104.44085205940837</v>
      </c>
      <c r="N2313" s="344">
        <f t="shared" si="358"/>
        <v>35.872158250502622</v>
      </c>
      <c r="Q2313" s="323">
        <f t="shared" si="356"/>
        <v>2235.5591479405916</v>
      </c>
      <c r="R2313" s="287">
        <f t="shared" si="357"/>
        <v>35.872158250502622</v>
      </c>
    </row>
    <row r="2314" spans="1:18" x14ac:dyDescent="0.25">
      <c r="A2314" s="273">
        <v>2297</v>
      </c>
      <c r="B2314" s="323">
        <f t="shared" si="359"/>
        <v>2386.7558146072583</v>
      </c>
      <c r="D2314" s="287">
        <f t="shared" si="354"/>
        <v>2236.4937312739248</v>
      </c>
      <c r="F2314" s="273">
        <f t="shared" si="360"/>
        <v>6</v>
      </c>
      <c r="H2314" s="273">
        <f t="shared" si="361"/>
        <v>2160</v>
      </c>
      <c r="J2314" s="287">
        <f t="shared" si="355"/>
        <v>35.218395313627333</v>
      </c>
      <c r="L2314" s="287">
        <f t="shared" si="362"/>
        <v>46.755814607258344</v>
      </c>
      <c r="M2314" s="344">
        <f t="shared" si="363"/>
        <v>-103.50626872607518</v>
      </c>
      <c r="N2314" s="344">
        <f t="shared" si="358"/>
        <v>35.218395313627333</v>
      </c>
      <c r="Q2314" s="323">
        <f t="shared" si="356"/>
        <v>2236.4937312739248</v>
      </c>
      <c r="R2314" s="287">
        <f t="shared" si="357"/>
        <v>35.218395313627333</v>
      </c>
    </row>
    <row r="2315" spans="1:18" x14ac:dyDescent="0.25">
      <c r="A2315" s="273">
        <v>2298</v>
      </c>
      <c r="B2315" s="323">
        <f t="shared" si="359"/>
        <v>2387.7558146072583</v>
      </c>
      <c r="D2315" s="287">
        <f t="shared" si="354"/>
        <v>2237.4283146072585</v>
      </c>
      <c r="F2315" s="273">
        <f t="shared" si="360"/>
        <v>6</v>
      </c>
      <c r="H2315" s="273">
        <f t="shared" si="361"/>
        <v>2160</v>
      </c>
      <c r="J2315" s="287">
        <f t="shared" si="355"/>
        <v>34.553904512371517</v>
      </c>
      <c r="L2315" s="287">
        <f t="shared" si="362"/>
        <v>47.755814607258344</v>
      </c>
      <c r="M2315" s="344">
        <f t="shared" si="363"/>
        <v>-102.57168539274153</v>
      </c>
      <c r="N2315" s="344">
        <f t="shared" si="358"/>
        <v>34.553904512371517</v>
      </c>
      <c r="Q2315" s="323">
        <f t="shared" si="356"/>
        <v>2237.4283146072585</v>
      </c>
      <c r="R2315" s="287">
        <f t="shared" si="357"/>
        <v>34.553904512371517</v>
      </c>
    </row>
    <row r="2316" spans="1:18" x14ac:dyDescent="0.25">
      <c r="A2316" s="273">
        <v>2299</v>
      </c>
      <c r="B2316" s="323">
        <f t="shared" si="359"/>
        <v>2388.7558146072583</v>
      </c>
      <c r="D2316" s="287">
        <f t="shared" si="354"/>
        <v>2238.3628979405917</v>
      </c>
      <c r="F2316" s="273">
        <f t="shared" si="360"/>
        <v>6</v>
      </c>
      <c r="H2316" s="273">
        <f t="shared" si="361"/>
        <v>2160</v>
      </c>
      <c r="J2316" s="287">
        <f t="shared" si="355"/>
        <v>33.878888257069782</v>
      </c>
      <c r="L2316" s="287">
        <f t="shared" si="362"/>
        <v>48.755814607258344</v>
      </c>
      <c r="M2316" s="344">
        <f t="shared" si="363"/>
        <v>-101.63710205940833</v>
      </c>
      <c r="N2316" s="344">
        <f t="shared" si="358"/>
        <v>33.878888257069782</v>
      </c>
      <c r="Q2316" s="323">
        <f t="shared" si="356"/>
        <v>2238.3628979405917</v>
      </c>
      <c r="R2316" s="287">
        <f t="shared" si="357"/>
        <v>33.878888257069782</v>
      </c>
    </row>
    <row r="2317" spans="1:18" x14ac:dyDescent="0.25">
      <c r="A2317" s="273">
        <v>2300</v>
      </c>
      <c r="B2317" s="323">
        <f t="shared" si="359"/>
        <v>2389.7558146072583</v>
      </c>
      <c r="D2317" s="287">
        <f t="shared" si="354"/>
        <v>2239.2974812739249</v>
      </c>
      <c r="F2317" s="273">
        <f t="shared" si="360"/>
        <v>6</v>
      </c>
      <c r="H2317" s="273">
        <f t="shared" si="361"/>
        <v>2160</v>
      </c>
      <c r="J2317" s="287">
        <f t="shared" si="355"/>
        <v>33.193552164212782</v>
      </c>
      <c r="L2317" s="287">
        <f t="shared" si="362"/>
        <v>49.755814607258344</v>
      </c>
      <c r="M2317" s="344">
        <f t="shared" si="363"/>
        <v>-100.70251872607514</v>
      </c>
      <c r="N2317" s="344">
        <f t="shared" si="358"/>
        <v>33.193552164212782</v>
      </c>
      <c r="Q2317" s="323">
        <f t="shared" si="356"/>
        <v>2239.2974812739249</v>
      </c>
      <c r="R2317" s="287">
        <f t="shared" si="357"/>
        <v>33.193552164212782</v>
      </c>
    </row>
    <row r="2318" spans="1:18" x14ac:dyDescent="0.25">
      <c r="A2318" s="273">
        <v>2301</v>
      </c>
      <c r="B2318" s="323">
        <f t="shared" si="359"/>
        <v>2390.7558146072583</v>
      </c>
      <c r="D2318" s="287">
        <f t="shared" si="354"/>
        <v>2240.2320646072585</v>
      </c>
      <c r="F2318" s="273">
        <f t="shared" si="360"/>
        <v>6</v>
      </c>
      <c r="H2318" s="273">
        <f t="shared" si="361"/>
        <v>2160</v>
      </c>
      <c r="J2318" s="287">
        <f t="shared" si="355"/>
        <v>32.498104993813683</v>
      </c>
      <c r="L2318" s="287">
        <f t="shared" si="362"/>
        <v>50.755814607258344</v>
      </c>
      <c r="M2318" s="344">
        <f t="shared" si="363"/>
        <v>-99.767935392741492</v>
      </c>
      <c r="N2318" s="344">
        <f t="shared" si="358"/>
        <v>32.498104993813683</v>
      </c>
      <c r="Q2318" s="323">
        <f t="shared" si="356"/>
        <v>2240.2320646072585</v>
      </c>
      <c r="R2318" s="287">
        <f t="shared" si="357"/>
        <v>32.498104993813683</v>
      </c>
    </row>
    <row r="2319" spans="1:18" x14ac:dyDescent="0.25">
      <c r="A2319" s="273">
        <v>2302</v>
      </c>
      <c r="B2319" s="323">
        <f t="shared" si="359"/>
        <v>2391.7558146072583</v>
      </c>
      <c r="D2319" s="287">
        <f t="shared" si="354"/>
        <v>2241.1666479405917</v>
      </c>
      <c r="F2319" s="273">
        <f t="shared" si="360"/>
        <v>6</v>
      </c>
      <c r="H2319" s="273">
        <f t="shared" si="361"/>
        <v>2160</v>
      </c>
      <c r="J2319" s="287">
        <f t="shared" si="355"/>
        <v>31.792758585816973</v>
      </c>
      <c r="L2319" s="287">
        <f t="shared" si="362"/>
        <v>51.755814607258344</v>
      </c>
      <c r="M2319" s="344">
        <f t="shared" si="363"/>
        <v>-98.833352059408298</v>
      </c>
      <c r="N2319" s="344">
        <f t="shared" si="358"/>
        <v>31.792758585816973</v>
      </c>
      <c r="Q2319" s="323">
        <f t="shared" si="356"/>
        <v>2241.1666479405917</v>
      </c>
      <c r="R2319" s="287">
        <f t="shared" si="357"/>
        <v>31.792758585816973</v>
      </c>
    </row>
    <row r="2320" spans="1:18" x14ac:dyDescent="0.25">
      <c r="A2320" s="273">
        <v>2303</v>
      </c>
      <c r="B2320" s="323">
        <f t="shared" si="359"/>
        <v>2392.7558146072583</v>
      </c>
      <c r="D2320" s="287">
        <f t="shared" si="354"/>
        <v>2242.1012312739249</v>
      </c>
      <c r="F2320" s="273">
        <f t="shared" si="360"/>
        <v>6</v>
      </c>
      <c r="H2320" s="273">
        <f t="shared" si="361"/>
        <v>2160</v>
      </c>
      <c r="J2320" s="287">
        <f t="shared" si="355"/>
        <v>31.077727795571938</v>
      </c>
      <c r="L2320" s="287">
        <f t="shared" si="362"/>
        <v>52.755814607258344</v>
      </c>
      <c r="M2320" s="344">
        <f t="shared" si="363"/>
        <v>-97.898768726075104</v>
      </c>
      <c r="N2320" s="344">
        <f t="shared" si="358"/>
        <v>31.077727795571938</v>
      </c>
      <c r="Q2320" s="323">
        <f t="shared" si="356"/>
        <v>2242.1012312739249</v>
      </c>
      <c r="R2320" s="287">
        <f t="shared" si="357"/>
        <v>31.077727795571938</v>
      </c>
    </row>
    <row r="2321" spans="1:18" x14ac:dyDescent="0.25">
      <c r="A2321" s="273">
        <v>2304</v>
      </c>
      <c r="B2321" s="323">
        <f t="shared" si="359"/>
        <v>2393.7558146072583</v>
      </c>
      <c r="D2321" s="287">
        <f t="shared" ref="D2321:D2384" si="364">B2321-A2321/360*$E$11</f>
        <v>2243.0358146072585</v>
      </c>
      <c r="F2321" s="273">
        <f t="shared" si="360"/>
        <v>6</v>
      </c>
      <c r="H2321" s="273">
        <f t="shared" si="361"/>
        <v>2160</v>
      </c>
      <c r="J2321" s="287">
        <f t="shared" ref="J2321:J2384" si="365">SIN(RADIANS(A2321))*$E$7</f>
        <v>30.353230428383377</v>
      </c>
      <c r="L2321" s="287">
        <f t="shared" si="362"/>
        <v>53.755814607258344</v>
      </c>
      <c r="M2321" s="344">
        <f t="shared" si="363"/>
        <v>-96.964185392741456</v>
      </c>
      <c r="N2321" s="344">
        <f t="shared" si="358"/>
        <v>30.353230428383377</v>
      </c>
      <c r="Q2321" s="323">
        <f t="shared" ref="Q2321:Q2384" si="366">D2321</f>
        <v>2243.0358146072585</v>
      </c>
      <c r="R2321" s="287">
        <f t="shared" ref="R2321:R2384" si="367">N2321</f>
        <v>30.353230428383377</v>
      </c>
    </row>
    <row r="2322" spans="1:18" x14ac:dyDescent="0.25">
      <c r="A2322" s="273">
        <v>2305</v>
      </c>
      <c r="B2322" s="323">
        <f t="shared" si="359"/>
        <v>2394.7558146072583</v>
      </c>
      <c r="D2322" s="287">
        <f t="shared" si="364"/>
        <v>2243.9703979405917</v>
      </c>
      <c r="F2322" s="273">
        <f t="shared" si="360"/>
        <v>6</v>
      </c>
      <c r="H2322" s="273">
        <f t="shared" si="361"/>
        <v>2160</v>
      </c>
      <c r="J2322" s="287">
        <f t="shared" si="365"/>
        <v>29.619487173167983</v>
      </c>
      <c r="L2322" s="287">
        <f t="shared" si="362"/>
        <v>54.755814607258344</v>
      </c>
      <c r="M2322" s="344">
        <f t="shared" si="363"/>
        <v>-96.029602059408262</v>
      </c>
      <c r="N2322" s="344">
        <f t="shared" ref="N2322:N2385" si="368">J2322</f>
        <v>29.619487173167983</v>
      </c>
      <c r="Q2322" s="323">
        <f t="shared" si="366"/>
        <v>2243.9703979405917</v>
      </c>
      <c r="R2322" s="287">
        <f t="shared" si="367"/>
        <v>29.619487173167983</v>
      </c>
    </row>
    <row r="2323" spans="1:18" x14ac:dyDescent="0.25">
      <c r="A2323" s="273">
        <v>2306</v>
      </c>
      <c r="B2323" s="323">
        <f t="shared" ref="B2323:B2386" si="369">$B$17+A2323</f>
        <v>2395.7558146072583</v>
      </c>
      <c r="D2323" s="287">
        <f t="shared" si="364"/>
        <v>2244.9049812739249</v>
      </c>
      <c r="F2323" s="273">
        <f t="shared" si="360"/>
        <v>6</v>
      </c>
      <c r="H2323" s="273">
        <f t="shared" si="361"/>
        <v>2160</v>
      </c>
      <c r="J2323" s="287">
        <f t="shared" si="365"/>
        <v>28.876721535229525</v>
      </c>
      <c r="L2323" s="287">
        <f t="shared" si="362"/>
        <v>55.755814607258344</v>
      </c>
      <c r="M2323" s="344">
        <f t="shared" si="363"/>
        <v>-95.095018726075068</v>
      </c>
      <c r="N2323" s="344">
        <f t="shared" si="368"/>
        <v>28.876721535229525</v>
      </c>
      <c r="Q2323" s="323">
        <f t="shared" si="366"/>
        <v>2244.9049812739249</v>
      </c>
      <c r="R2323" s="287">
        <f t="shared" si="367"/>
        <v>28.876721535229525</v>
      </c>
    </row>
    <row r="2324" spans="1:18" x14ac:dyDescent="0.25">
      <c r="A2324" s="273">
        <v>2307</v>
      </c>
      <c r="B2324" s="323">
        <f t="shared" si="369"/>
        <v>2396.7558146072583</v>
      </c>
      <c r="D2324" s="287">
        <f t="shared" si="364"/>
        <v>2245.8395646072586</v>
      </c>
      <c r="F2324" s="273">
        <f t="shared" si="360"/>
        <v>6</v>
      </c>
      <c r="H2324" s="273">
        <f t="shared" si="361"/>
        <v>2160</v>
      </c>
      <c r="J2324" s="287">
        <f t="shared" si="365"/>
        <v>28.125159768176058</v>
      </c>
      <c r="L2324" s="287">
        <f t="shared" si="362"/>
        <v>56.755814607258344</v>
      </c>
      <c r="M2324" s="344">
        <f t="shared" si="363"/>
        <v>-94.160435392741419</v>
      </c>
      <c r="N2324" s="344">
        <f t="shared" si="368"/>
        <v>28.125159768176058</v>
      </c>
      <c r="Q2324" s="323">
        <f t="shared" si="366"/>
        <v>2245.8395646072586</v>
      </c>
      <c r="R2324" s="287">
        <f t="shared" si="367"/>
        <v>28.125159768176058</v>
      </c>
    </row>
    <row r="2325" spans="1:18" x14ac:dyDescent="0.25">
      <c r="A2325" s="273">
        <v>2308</v>
      </c>
      <c r="B2325" s="323">
        <f t="shared" si="369"/>
        <v>2397.7558146072583</v>
      </c>
      <c r="D2325" s="287">
        <f t="shared" si="364"/>
        <v>2246.7741479405918</v>
      </c>
      <c r="F2325" s="273">
        <f t="shared" si="360"/>
        <v>6</v>
      </c>
      <c r="H2325" s="273">
        <f t="shared" si="361"/>
        <v>2160</v>
      </c>
      <c r="J2325" s="287">
        <f t="shared" si="365"/>
        <v>27.36503080500265</v>
      </c>
      <c r="L2325" s="287">
        <f t="shared" si="362"/>
        <v>57.755814607258344</v>
      </c>
      <c r="M2325" s="344">
        <f t="shared" si="363"/>
        <v>-93.225852059408226</v>
      </c>
      <c r="N2325" s="344">
        <f t="shared" si="368"/>
        <v>27.36503080500265</v>
      </c>
      <c r="Q2325" s="323">
        <f t="shared" si="366"/>
        <v>2246.7741479405918</v>
      </c>
      <c r="R2325" s="287">
        <f t="shared" si="367"/>
        <v>27.36503080500265</v>
      </c>
    </row>
    <row r="2326" spans="1:18" x14ac:dyDescent="0.25">
      <c r="A2326" s="273">
        <v>2309</v>
      </c>
      <c r="B2326" s="323">
        <f t="shared" si="369"/>
        <v>2398.7558146072583</v>
      </c>
      <c r="D2326" s="287">
        <f t="shared" si="364"/>
        <v>2247.708731273925</v>
      </c>
      <c r="F2326" s="273">
        <f t="shared" si="360"/>
        <v>6</v>
      </c>
      <c r="H2326" s="273">
        <f t="shared" si="361"/>
        <v>2160</v>
      </c>
      <c r="J2326" s="287">
        <f t="shared" si="365"/>
        <v>26.59656618835535</v>
      </c>
      <c r="L2326" s="287">
        <f t="shared" si="362"/>
        <v>58.755814607258344</v>
      </c>
      <c r="M2326" s="344">
        <f t="shared" si="363"/>
        <v>-92.291268726075032</v>
      </c>
      <c r="N2326" s="344">
        <f t="shared" si="368"/>
        <v>26.59656618835535</v>
      </c>
      <c r="Q2326" s="323">
        <f t="shared" si="366"/>
        <v>2247.708731273925</v>
      </c>
      <c r="R2326" s="287">
        <f t="shared" si="367"/>
        <v>26.59656618835535</v>
      </c>
    </row>
    <row r="2327" spans="1:18" x14ac:dyDescent="0.25">
      <c r="A2327" s="273">
        <v>2310</v>
      </c>
      <c r="B2327" s="323">
        <f t="shared" si="369"/>
        <v>2399.7558146072583</v>
      </c>
      <c r="D2327" s="287">
        <f t="shared" si="364"/>
        <v>2248.6433146072582</v>
      </c>
      <c r="F2327" s="273">
        <f t="shared" si="360"/>
        <v>6</v>
      </c>
      <c r="H2327" s="273">
        <f t="shared" si="361"/>
        <v>2160</v>
      </c>
      <c r="J2327" s="287">
        <f t="shared" si="365"/>
        <v>25.820000000000046</v>
      </c>
      <c r="L2327" s="287">
        <f t="shared" si="362"/>
        <v>59.755814607258344</v>
      </c>
      <c r="M2327" s="344">
        <f t="shared" si="363"/>
        <v>-91.356685392741838</v>
      </c>
      <c r="N2327" s="344">
        <f t="shared" si="368"/>
        <v>25.820000000000046</v>
      </c>
      <c r="Q2327" s="323">
        <f t="shared" si="366"/>
        <v>2248.6433146072582</v>
      </c>
      <c r="R2327" s="287">
        <f t="shared" si="367"/>
        <v>25.820000000000046</v>
      </c>
    </row>
    <row r="2328" spans="1:18" x14ac:dyDescent="0.25">
      <c r="A2328" s="273">
        <v>2311</v>
      </c>
      <c r="B2328" s="323">
        <f t="shared" si="369"/>
        <v>2400.7558146072583</v>
      </c>
      <c r="D2328" s="287">
        <f t="shared" si="364"/>
        <v>2249.5778979405918</v>
      </c>
      <c r="F2328" s="273">
        <f t="shared" si="360"/>
        <v>6</v>
      </c>
      <c r="H2328" s="273">
        <f t="shared" si="361"/>
        <v>2160</v>
      </c>
      <c r="J2328" s="287">
        <f t="shared" si="365"/>
        <v>25.035568789520777</v>
      </c>
      <c r="L2328" s="287">
        <f t="shared" si="362"/>
        <v>60.755814607258344</v>
      </c>
      <c r="M2328" s="344">
        <f t="shared" si="363"/>
        <v>-90.422102059408189</v>
      </c>
      <c r="N2328" s="344">
        <f t="shared" si="368"/>
        <v>25.035568789520777</v>
      </c>
      <c r="Q2328" s="323">
        <f t="shared" si="366"/>
        <v>2249.5778979405918</v>
      </c>
      <c r="R2328" s="287">
        <f t="shared" si="367"/>
        <v>25.035568789520777</v>
      </c>
    </row>
    <row r="2329" spans="1:18" x14ac:dyDescent="0.25">
      <c r="A2329" s="273">
        <v>2312</v>
      </c>
      <c r="B2329" s="323">
        <f t="shared" si="369"/>
        <v>2401.7558146072583</v>
      </c>
      <c r="D2329" s="287">
        <f t="shared" si="364"/>
        <v>2250.512481273925</v>
      </c>
      <c r="F2329" s="273">
        <f t="shared" si="360"/>
        <v>6</v>
      </c>
      <c r="H2329" s="273">
        <f t="shared" si="361"/>
        <v>2160</v>
      </c>
      <c r="J2329" s="287">
        <f t="shared" si="365"/>
        <v>24.243511502263544</v>
      </c>
      <c r="L2329" s="287">
        <f t="shared" si="362"/>
        <v>61.755814607258344</v>
      </c>
      <c r="M2329" s="344">
        <f t="shared" si="363"/>
        <v>-89.487518726074995</v>
      </c>
      <c r="N2329" s="344">
        <f t="shared" si="368"/>
        <v>24.243511502263544</v>
      </c>
      <c r="Q2329" s="323">
        <f t="shared" si="366"/>
        <v>2250.512481273925</v>
      </c>
      <c r="R2329" s="287">
        <f t="shared" si="367"/>
        <v>24.243511502263544</v>
      </c>
    </row>
    <row r="2330" spans="1:18" x14ac:dyDescent="0.25">
      <c r="A2330" s="273">
        <v>2313</v>
      </c>
      <c r="B2330" s="323">
        <f t="shared" si="369"/>
        <v>2402.7558146072583</v>
      </c>
      <c r="D2330" s="287">
        <f t="shared" si="364"/>
        <v>2251.4470646072582</v>
      </c>
      <c r="F2330" s="273">
        <f t="shared" si="360"/>
        <v>6</v>
      </c>
      <c r="H2330" s="273">
        <f t="shared" si="361"/>
        <v>2160</v>
      </c>
      <c r="J2330" s="287">
        <f t="shared" si="365"/>
        <v>23.444069406550227</v>
      </c>
      <c r="L2330" s="287">
        <f t="shared" si="362"/>
        <v>62.755814607258344</v>
      </c>
      <c r="M2330" s="344">
        <f t="shared" si="363"/>
        <v>-88.552935392741801</v>
      </c>
      <c r="N2330" s="344">
        <f t="shared" si="368"/>
        <v>23.444069406550227</v>
      </c>
      <c r="Q2330" s="323">
        <f t="shared" si="366"/>
        <v>2251.4470646072582</v>
      </c>
      <c r="R2330" s="287">
        <f t="shared" si="367"/>
        <v>23.444069406550227</v>
      </c>
    </row>
    <row r="2331" spans="1:18" x14ac:dyDescent="0.25">
      <c r="A2331" s="273">
        <v>2314</v>
      </c>
      <c r="B2331" s="323">
        <f t="shared" si="369"/>
        <v>2403.7558146072583</v>
      </c>
      <c r="D2331" s="287">
        <f t="shared" si="364"/>
        <v>2252.3816479405918</v>
      </c>
      <c r="F2331" s="273">
        <f t="shared" si="360"/>
        <v>6</v>
      </c>
      <c r="H2331" s="273">
        <f t="shared" si="361"/>
        <v>2160</v>
      </c>
      <c r="J2331" s="287">
        <f t="shared" si="365"/>
        <v>22.637486020187875</v>
      </c>
      <c r="L2331" s="287">
        <f t="shared" si="362"/>
        <v>63.755814607258344</v>
      </c>
      <c r="M2331" s="344">
        <f t="shared" si="363"/>
        <v>-87.618352059408153</v>
      </c>
      <c r="N2331" s="344">
        <f t="shared" si="368"/>
        <v>22.637486020187875</v>
      </c>
      <c r="Q2331" s="323">
        <f t="shared" si="366"/>
        <v>2252.3816479405918</v>
      </c>
      <c r="R2331" s="287">
        <f t="shared" si="367"/>
        <v>22.637486020187875</v>
      </c>
    </row>
    <row r="2332" spans="1:18" x14ac:dyDescent="0.25">
      <c r="A2332" s="273">
        <v>2315</v>
      </c>
      <c r="B2332" s="323">
        <f t="shared" si="369"/>
        <v>2404.7558146072583</v>
      </c>
      <c r="D2332" s="287">
        <f t="shared" si="364"/>
        <v>2253.316231273925</v>
      </c>
      <c r="F2332" s="273">
        <f t="shared" si="360"/>
        <v>6</v>
      </c>
      <c r="H2332" s="273">
        <f t="shared" si="361"/>
        <v>2160</v>
      </c>
      <c r="J2332" s="287">
        <f t="shared" si="365"/>
        <v>21.824007036289853</v>
      </c>
      <c r="L2332" s="287">
        <f t="shared" si="362"/>
        <v>64.755814607258344</v>
      </c>
      <c r="M2332" s="344">
        <f t="shared" si="363"/>
        <v>-86.683768726074959</v>
      </c>
      <c r="N2332" s="344">
        <f t="shared" si="368"/>
        <v>21.824007036289853</v>
      </c>
      <c r="Q2332" s="323">
        <f t="shared" si="366"/>
        <v>2253.316231273925</v>
      </c>
      <c r="R2332" s="287">
        <f t="shared" si="367"/>
        <v>21.824007036289853</v>
      </c>
    </row>
    <row r="2333" spans="1:18" x14ac:dyDescent="0.25">
      <c r="A2333" s="273">
        <v>2316</v>
      </c>
      <c r="B2333" s="323">
        <f t="shared" si="369"/>
        <v>2405.7558146072583</v>
      </c>
      <c r="D2333" s="287">
        <f t="shared" si="364"/>
        <v>2254.2508146072582</v>
      </c>
      <c r="F2333" s="273">
        <f t="shared" si="360"/>
        <v>6</v>
      </c>
      <c r="H2333" s="273">
        <f t="shared" si="361"/>
        <v>2160</v>
      </c>
      <c r="J2333" s="287">
        <f t="shared" si="365"/>
        <v>21.003880248434339</v>
      </c>
      <c r="L2333" s="287">
        <f t="shared" si="362"/>
        <v>65.755814607258344</v>
      </c>
      <c r="M2333" s="344">
        <f t="shared" si="363"/>
        <v>-85.749185392741765</v>
      </c>
      <c r="N2333" s="344">
        <f t="shared" si="368"/>
        <v>21.003880248434339</v>
      </c>
      <c r="Q2333" s="323">
        <f t="shared" si="366"/>
        <v>2254.2508146072582</v>
      </c>
      <c r="R2333" s="287">
        <f t="shared" si="367"/>
        <v>21.003880248434339</v>
      </c>
    </row>
    <row r="2334" spans="1:18" x14ac:dyDescent="0.25">
      <c r="A2334" s="273">
        <v>2317</v>
      </c>
      <c r="B2334" s="323">
        <f t="shared" si="369"/>
        <v>2406.7558146072583</v>
      </c>
      <c r="D2334" s="287">
        <f t="shared" si="364"/>
        <v>2255.1853979405919</v>
      </c>
      <c r="F2334" s="273">
        <f t="shared" si="360"/>
        <v>6</v>
      </c>
      <c r="H2334" s="273">
        <f t="shared" si="361"/>
        <v>2160</v>
      </c>
      <c r="J2334" s="287">
        <f t="shared" si="365"/>
        <v>20.177355475185998</v>
      </c>
      <c r="L2334" s="287">
        <f t="shared" si="362"/>
        <v>66.755814607258344</v>
      </c>
      <c r="M2334" s="344">
        <f t="shared" si="363"/>
        <v>-84.814602059408116</v>
      </c>
      <c r="N2334" s="344">
        <f t="shared" si="368"/>
        <v>20.177355475185998</v>
      </c>
      <c r="Q2334" s="323">
        <f t="shared" si="366"/>
        <v>2255.1853979405919</v>
      </c>
      <c r="R2334" s="287">
        <f t="shared" si="367"/>
        <v>20.177355475185998</v>
      </c>
    </row>
    <row r="2335" spans="1:18" x14ac:dyDescent="0.25">
      <c r="A2335" s="273">
        <v>2318</v>
      </c>
      <c r="B2335" s="323">
        <f t="shared" si="369"/>
        <v>2407.7558146072583</v>
      </c>
      <c r="D2335" s="287">
        <f t="shared" si="364"/>
        <v>2256.1199812739251</v>
      </c>
      <c r="F2335" s="273">
        <f t="shared" si="360"/>
        <v>6</v>
      </c>
      <c r="H2335" s="273">
        <f t="shared" si="361"/>
        <v>2160</v>
      </c>
      <c r="J2335" s="287">
        <f t="shared" si="365"/>
        <v>19.34468448399782</v>
      </c>
      <c r="L2335" s="287">
        <f t="shared" si="362"/>
        <v>67.755814607258344</v>
      </c>
      <c r="M2335" s="344">
        <f t="shared" si="363"/>
        <v>-83.880018726074923</v>
      </c>
      <c r="N2335" s="344">
        <f t="shared" si="368"/>
        <v>19.34468448399782</v>
      </c>
      <c r="Q2335" s="323">
        <f t="shared" si="366"/>
        <v>2256.1199812739251</v>
      </c>
      <c r="R2335" s="287">
        <f t="shared" si="367"/>
        <v>19.34468448399782</v>
      </c>
    </row>
    <row r="2336" spans="1:18" x14ac:dyDescent="0.25">
      <c r="A2336" s="273">
        <v>2319</v>
      </c>
      <c r="B2336" s="323">
        <f t="shared" si="369"/>
        <v>2408.7558146072583</v>
      </c>
      <c r="D2336" s="287">
        <f t="shared" si="364"/>
        <v>2257.0545646072583</v>
      </c>
      <c r="F2336" s="273">
        <f t="shared" si="360"/>
        <v>6</v>
      </c>
      <c r="H2336" s="273">
        <f t="shared" si="361"/>
        <v>2160</v>
      </c>
      <c r="J2336" s="287">
        <f t="shared" si="365"/>
        <v>18.506120914519311</v>
      </c>
      <c r="L2336" s="287">
        <f t="shared" si="362"/>
        <v>68.755814607258344</v>
      </c>
      <c r="M2336" s="344">
        <f t="shared" si="363"/>
        <v>-82.945435392741729</v>
      </c>
      <c r="N2336" s="344">
        <f t="shared" si="368"/>
        <v>18.506120914519311</v>
      </c>
      <c r="Q2336" s="323">
        <f t="shared" si="366"/>
        <v>2257.0545646072583</v>
      </c>
      <c r="R2336" s="287">
        <f t="shared" si="367"/>
        <v>18.506120914519311</v>
      </c>
    </row>
    <row r="2337" spans="1:18" x14ac:dyDescent="0.25">
      <c r="A2337" s="273">
        <v>2320</v>
      </c>
      <c r="B2337" s="323">
        <f t="shared" si="369"/>
        <v>2409.7558146072583</v>
      </c>
      <c r="D2337" s="287">
        <f t="shared" si="364"/>
        <v>2257.9891479405915</v>
      </c>
      <c r="F2337" s="273">
        <f t="shared" si="360"/>
        <v>6</v>
      </c>
      <c r="H2337" s="273">
        <f t="shared" si="361"/>
        <v>2160</v>
      </c>
      <c r="J2337" s="287">
        <f t="shared" si="365"/>
        <v>17.661920201337416</v>
      </c>
      <c r="L2337" s="287">
        <f t="shared" si="362"/>
        <v>69.755814607258344</v>
      </c>
      <c r="M2337" s="344">
        <f t="shared" si="363"/>
        <v>-82.010852059408535</v>
      </c>
      <c r="N2337" s="344">
        <f t="shared" si="368"/>
        <v>17.661920201337416</v>
      </c>
      <c r="Q2337" s="323">
        <f t="shared" si="366"/>
        <v>2257.9891479405915</v>
      </c>
      <c r="R2337" s="287">
        <f t="shared" si="367"/>
        <v>17.661920201337416</v>
      </c>
    </row>
    <row r="2338" spans="1:18" x14ac:dyDescent="0.25">
      <c r="A2338" s="273">
        <v>2321</v>
      </c>
      <c r="B2338" s="323">
        <f t="shared" si="369"/>
        <v>2410.7558146072583</v>
      </c>
      <c r="D2338" s="287">
        <f t="shared" si="364"/>
        <v>2258.9237312739251</v>
      </c>
      <c r="F2338" s="273">
        <f t="shared" si="360"/>
        <v>6</v>
      </c>
      <c r="H2338" s="273">
        <f t="shared" si="361"/>
        <v>2160</v>
      </c>
      <c r="J2338" s="287">
        <f t="shared" si="365"/>
        <v>16.812339496167681</v>
      </c>
      <c r="L2338" s="287">
        <f t="shared" si="362"/>
        <v>70.755814607258344</v>
      </c>
      <c r="M2338" s="344">
        <f t="shared" si="363"/>
        <v>-81.076268726074886</v>
      </c>
      <c r="N2338" s="344">
        <f t="shared" si="368"/>
        <v>16.812339496167681</v>
      </c>
      <c r="Q2338" s="323">
        <f t="shared" si="366"/>
        <v>2258.9237312739251</v>
      </c>
      <c r="R2338" s="287">
        <f t="shared" si="367"/>
        <v>16.812339496167681</v>
      </c>
    </row>
    <row r="2339" spans="1:18" x14ac:dyDescent="0.25">
      <c r="A2339" s="273">
        <v>2322</v>
      </c>
      <c r="B2339" s="323">
        <f t="shared" si="369"/>
        <v>2411.7558146072583</v>
      </c>
      <c r="D2339" s="287">
        <f t="shared" si="364"/>
        <v>2259.8583146072583</v>
      </c>
      <c r="F2339" s="273">
        <f t="shared" si="360"/>
        <v>6</v>
      </c>
      <c r="H2339" s="273">
        <f t="shared" si="361"/>
        <v>2160</v>
      </c>
      <c r="J2339" s="287">
        <f t="shared" si="365"/>
        <v>15.957637589522275</v>
      </c>
      <c r="L2339" s="287">
        <f t="shared" si="362"/>
        <v>71.755814607258344</v>
      </c>
      <c r="M2339" s="344">
        <f t="shared" si="363"/>
        <v>-80.141685392741692</v>
      </c>
      <c r="N2339" s="344">
        <f t="shared" si="368"/>
        <v>15.957637589522275</v>
      </c>
      <c r="Q2339" s="323">
        <f t="shared" si="366"/>
        <v>2259.8583146072583</v>
      </c>
      <c r="R2339" s="287">
        <f t="shared" si="367"/>
        <v>15.957637589522275</v>
      </c>
    </row>
    <row r="2340" spans="1:18" x14ac:dyDescent="0.25">
      <c r="A2340" s="273">
        <v>2323</v>
      </c>
      <c r="B2340" s="323">
        <f t="shared" si="369"/>
        <v>2412.7558146072583</v>
      </c>
      <c r="D2340" s="287">
        <f t="shared" si="364"/>
        <v>2260.7928979405915</v>
      </c>
      <c r="F2340" s="273">
        <f t="shared" si="360"/>
        <v>6</v>
      </c>
      <c r="H2340" s="273">
        <f t="shared" si="361"/>
        <v>2160</v>
      </c>
      <c r="J2340" s="287">
        <f t="shared" si="365"/>
        <v>15.098074831881993</v>
      </c>
      <c r="L2340" s="287">
        <f t="shared" si="362"/>
        <v>72.755814607258344</v>
      </c>
      <c r="M2340" s="344">
        <f t="shared" si="363"/>
        <v>-79.207102059408498</v>
      </c>
      <c r="N2340" s="344">
        <f t="shared" si="368"/>
        <v>15.098074831881993</v>
      </c>
      <c r="Q2340" s="323">
        <f t="shared" si="366"/>
        <v>2260.7928979405915</v>
      </c>
      <c r="R2340" s="287">
        <f t="shared" si="367"/>
        <v>15.098074831881993</v>
      </c>
    </row>
    <row r="2341" spans="1:18" x14ac:dyDescent="0.25">
      <c r="A2341" s="273">
        <v>2324</v>
      </c>
      <c r="B2341" s="323">
        <f t="shared" si="369"/>
        <v>2413.7558146072583</v>
      </c>
      <c r="D2341" s="287">
        <f t="shared" si="364"/>
        <v>2261.7274812739252</v>
      </c>
      <c r="F2341" s="273">
        <f t="shared" si="360"/>
        <v>6</v>
      </c>
      <c r="H2341" s="273">
        <f t="shared" si="361"/>
        <v>2160</v>
      </c>
      <c r="J2341" s="287">
        <f t="shared" si="365"/>
        <v>14.233913054389937</v>
      </c>
      <c r="L2341" s="287">
        <f t="shared" si="362"/>
        <v>73.755814607258344</v>
      </c>
      <c r="M2341" s="344">
        <f t="shared" si="363"/>
        <v>-78.27251872607485</v>
      </c>
      <c r="N2341" s="344">
        <f t="shared" si="368"/>
        <v>14.233913054389937</v>
      </c>
      <c r="Q2341" s="323">
        <f t="shared" si="366"/>
        <v>2261.7274812739252</v>
      </c>
      <c r="R2341" s="287">
        <f t="shared" si="367"/>
        <v>14.233913054389937</v>
      </c>
    </row>
    <row r="2342" spans="1:18" x14ac:dyDescent="0.25">
      <c r="A2342" s="273">
        <v>2325</v>
      </c>
      <c r="B2342" s="323">
        <f t="shared" si="369"/>
        <v>2414.7558146072583</v>
      </c>
      <c r="D2342" s="287">
        <f t="shared" si="364"/>
        <v>2262.6620646072583</v>
      </c>
      <c r="F2342" s="273">
        <f t="shared" si="360"/>
        <v>6</v>
      </c>
      <c r="H2342" s="273">
        <f t="shared" si="361"/>
        <v>2160</v>
      </c>
      <c r="J2342" s="287">
        <f t="shared" si="365"/>
        <v>13.365415489094149</v>
      </c>
      <c r="L2342" s="287">
        <f t="shared" si="362"/>
        <v>74.755814607258344</v>
      </c>
      <c r="M2342" s="344">
        <f t="shared" si="363"/>
        <v>-77.337935392741656</v>
      </c>
      <c r="N2342" s="344">
        <f t="shared" si="368"/>
        <v>13.365415489094149</v>
      </c>
      <c r="Q2342" s="323">
        <f t="shared" si="366"/>
        <v>2262.6620646072583</v>
      </c>
      <c r="R2342" s="287">
        <f t="shared" si="367"/>
        <v>13.365415489094149</v>
      </c>
    </row>
    <row r="2343" spans="1:18" x14ac:dyDescent="0.25">
      <c r="A2343" s="273">
        <v>2326</v>
      </c>
      <c r="B2343" s="323">
        <f t="shared" si="369"/>
        <v>2415.7558146072583</v>
      </c>
      <c r="D2343" s="287">
        <f t="shared" si="364"/>
        <v>2263.5966479405915</v>
      </c>
      <c r="F2343" s="273">
        <f t="shared" si="360"/>
        <v>6</v>
      </c>
      <c r="H2343" s="273">
        <f t="shared" si="361"/>
        <v>2160</v>
      </c>
      <c r="J2343" s="287">
        <f t="shared" si="365"/>
        <v>12.492846688767049</v>
      </c>
      <c r="L2343" s="287">
        <f t="shared" si="362"/>
        <v>75.755814607258344</v>
      </c>
      <c r="M2343" s="344">
        <f t="shared" si="363"/>
        <v>-76.403352059408462</v>
      </c>
      <c r="N2343" s="344">
        <f t="shared" si="368"/>
        <v>12.492846688767049</v>
      </c>
      <c r="Q2343" s="323">
        <f t="shared" si="366"/>
        <v>2263.5966479405915</v>
      </c>
      <c r="R2343" s="287">
        <f t="shared" si="367"/>
        <v>12.492846688767049</v>
      </c>
    </row>
    <row r="2344" spans="1:18" x14ac:dyDescent="0.25">
      <c r="A2344" s="273">
        <v>2327</v>
      </c>
      <c r="B2344" s="323">
        <f t="shared" si="369"/>
        <v>2416.7558146072583</v>
      </c>
      <c r="D2344" s="287">
        <f t="shared" si="364"/>
        <v>2264.5312312739252</v>
      </c>
      <c r="F2344" s="273">
        <f t="shared" si="360"/>
        <v>6</v>
      </c>
      <c r="H2344" s="273">
        <f t="shared" si="361"/>
        <v>2160</v>
      </c>
      <c r="J2344" s="287">
        <f t="shared" si="365"/>
        <v>11.616472446317273</v>
      </c>
      <c r="L2344" s="287">
        <f t="shared" si="362"/>
        <v>76.755814607258344</v>
      </c>
      <c r="M2344" s="344">
        <f t="shared" si="363"/>
        <v>-75.468768726074813</v>
      </c>
      <c r="N2344" s="344">
        <f t="shared" si="368"/>
        <v>11.616472446317273</v>
      </c>
      <c r="Q2344" s="323">
        <f t="shared" si="366"/>
        <v>2264.5312312739252</v>
      </c>
      <c r="R2344" s="287">
        <f t="shared" si="367"/>
        <v>11.616472446317273</v>
      </c>
    </row>
    <row r="2345" spans="1:18" x14ac:dyDescent="0.25">
      <c r="A2345" s="273">
        <v>2328</v>
      </c>
      <c r="B2345" s="323">
        <f t="shared" si="369"/>
        <v>2417.7558146072583</v>
      </c>
      <c r="D2345" s="287">
        <f t="shared" si="364"/>
        <v>2265.4658146072584</v>
      </c>
      <c r="F2345" s="273">
        <f t="shared" si="360"/>
        <v>6</v>
      </c>
      <c r="H2345" s="273">
        <f t="shared" si="361"/>
        <v>2160</v>
      </c>
      <c r="J2345" s="287">
        <f t="shared" si="365"/>
        <v>10.736559713829052</v>
      </c>
      <c r="L2345" s="287">
        <f t="shared" si="362"/>
        <v>77.755814607258344</v>
      </c>
      <c r="M2345" s="344">
        <f t="shared" si="363"/>
        <v>-74.53418539274162</v>
      </c>
      <c r="N2345" s="344">
        <f t="shared" si="368"/>
        <v>10.736559713829052</v>
      </c>
      <c r="Q2345" s="323">
        <f t="shared" si="366"/>
        <v>2265.4658146072584</v>
      </c>
      <c r="R2345" s="287">
        <f t="shared" si="367"/>
        <v>10.736559713829052</v>
      </c>
    </row>
    <row r="2346" spans="1:18" x14ac:dyDescent="0.25">
      <c r="A2346" s="273">
        <v>2329</v>
      </c>
      <c r="B2346" s="323">
        <f t="shared" si="369"/>
        <v>2418.7558146072583</v>
      </c>
      <c r="D2346" s="287">
        <f t="shared" si="364"/>
        <v>2266.4003979405916</v>
      </c>
      <c r="F2346" s="273">
        <f t="shared" si="360"/>
        <v>6</v>
      </c>
      <c r="H2346" s="273">
        <f t="shared" si="361"/>
        <v>2160</v>
      </c>
      <c r="J2346" s="287">
        <f t="shared" si="365"/>
        <v>9.8533765212449698</v>
      </c>
      <c r="L2346" s="287">
        <f t="shared" si="362"/>
        <v>78.755814607258344</v>
      </c>
      <c r="M2346" s="344">
        <f t="shared" si="363"/>
        <v>-73.599602059408426</v>
      </c>
      <c r="N2346" s="344">
        <f t="shared" si="368"/>
        <v>9.8533765212449698</v>
      </c>
      <c r="Q2346" s="323">
        <f t="shared" si="366"/>
        <v>2266.4003979405916</v>
      </c>
      <c r="R2346" s="287">
        <f t="shared" si="367"/>
        <v>9.8533765212449698</v>
      </c>
    </row>
    <row r="2347" spans="1:18" x14ac:dyDescent="0.25">
      <c r="A2347" s="273">
        <v>2330</v>
      </c>
      <c r="B2347" s="323">
        <f t="shared" si="369"/>
        <v>2419.7558146072583</v>
      </c>
      <c r="D2347" s="287">
        <f t="shared" si="364"/>
        <v>2267.3349812739252</v>
      </c>
      <c r="F2347" s="273">
        <f t="shared" si="360"/>
        <v>6</v>
      </c>
      <c r="H2347" s="273">
        <f t="shared" si="361"/>
        <v>2160</v>
      </c>
      <c r="J2347" s="287">
        <f t="shared" si="365"/>
        <v>8.9671918947203544</v>
      </c>
      <c r="L2347" s="287">
        <f t="shared" si="362"/>
        <v>79.755814607258344</v>
      </c>
      <c r="M2347" s="344">
        <f t="shared" si="363"/>
        <v>-72.665018726074777</v>
      </c>
      <c r="N2347" s="344">
        <f t="shared" si="368"/>
        <v>8.9671918947203544</v>
      </c>
      <c r="Q2347" s="323">
        <f t="shared" si="366"/>
        <v>2267.3349812739252</v>
      </c>
      <c r="R2347" s="287">
        <f t="shared" si="367"/>
        <v>8.9671918947203544</v>
      </c>
    </row>
    <row r="2348" spans="1:18" x14ac:dyDescent="0.25">
      <c r="A2348" s="273">
        <v>2331</v>
      </c>
      <c r="B2348" s="323">
        <f t="shared" si="369"/>
        <v>2420.7558146072583</v>
      </c>
      <c r="D2348" s="287">
        <f t="shared" si="364"/>
        <v>2268.2695646072584</v>
      </c>
      <c r="F2348" s="273">
        <f t="shared" si="360"/>
        <v>6</v>
      </c>
      <c r="H2348" s="273">
        <f t="shared" si="361"/>
        <v>2160</v>
      </c>
      <c r="J2348" s="287">
        <f t="shared" si="365"/>
        <v>8.0782757746774685</v>
      </c>
      <c r="L2348" s="287">
        <f t="shared" si="362"/>
        <v>80.755814607258344</v>
      </c>
      <c r="M2348" s="344">
        <f t="shared" si="363"/>
        <v>-71.730435392741583</v>
      </c>
      <c r="N2348" s="344">
        <f t="shared" si="368"/>
        <v>8.0782757746774685</v>
      </c>
      <c r="Q2348" s="323">
        <f t="shared" si="366"/>
        <v>2268.2695646072584</v>
      </c>
      <c r="R2348" s="287">
        <f t="shared" si="367"/>
        <v>8.0782757746774685</v>
      </c>
    </row>
    <row r="2349" spans="1:18" x14ac:dyDescent="0.25">
      <c r="A2349" s="273">
        <v>2332</v>
      </c>
      <c r="B2349" s="323">
        <f t="shared" si="369"/>
        <v>2421.7558146072583</v>
      </c>
      <c r="D2349" s="287">
        <f t="shared" si="364"/>
        <v>2269.2041479405916</v>
      </c>
      <c r="F2349" s="273">
        <f t="shared" si="360"/>
        <v>6</v>
      </c>
      <c r="H2349" s="273">
        <f t="shared" si="361"/>
        <v>2160</v>
      </c>
      <c r="J2349" s="287">
        <f t="shared" si="365"/>
        <v>7.1868989335779609</v>
      </c>
      <c r="L2349" s="287">
        <f t="shared" si="362"/>
        <v>81.755814607258344</v>
      </c>
      <c r="M2349" s="344">
        <f t="shared" si="363"/>
        <v>-70.795852059408389</v>
      </c>
      <c r="N2349" s="344">
        <f t="shared" si="368"/>
        <v>7.1868989335779609</v>
      </c>
      <c r="Q2349" s="323">
        <f t="shared" si="366"/>
        <v>2269.2041479405916</v>
      </c>
      <c r="R2349" s="287">
        <f t="shared" si="367"/>
        <v>7.1868989335779609</v>
      </c>
    </row>
    <row r="2350" spans="1:18" x14ac:dyDescent="0.25">
      <c r="A2350" s="273">
        <v>2333</v>
      </c>
      <c r="B2350" s="323">
        <f t="shared" si="369"/>
        <v>2422.7558146072583</v>
      </c>
      <c r="D2350" s="287">
        <f t="shared" si="364"/>
        <v>2270.1387312739248</v>
      </c>
      <c r="F2350" s="273">
        <f t="shared" si="360"/>
        <v>6</v>
      </c>
      <c r="H2350" s="273">
        <f t="shared" si="361"/>
        <v>2160</v>
      </c>
      <c r="J2350" s="287">
        <f t="shared" si="365"/>
        <v>6.293332893441872</v>
      </c>
      <c r="L2350" s="287">
        <f t="shared" si="362"/>
        <v>82.755814607258344</v>
      </c>
      <c r="M2350" s="344">
        <f t="shared" si="363"/>
        <v>-69.861268726075195</v>
      </c>
      <c r="N2350" s="344">
        <f t="shared" si="368"/>
        <v>6.293332893441872</v>
      </c>
      <c r="Q2350" s="323">
        <f t="shared" si="366"/>
        <v>2270.1387312739248</v>
      </c>
      <c r="R2350" s="287">
        <f t="shared" si="367"/>
        <v>6.293332893441872</v>
      </c>
    </row>
    <row r="2351" spans="1:18" x14ac:dyDescent="0.25">
      <c r="A2351" s="273">
        <v>2334</v>
      </c>
      <c r="B2351" s="323">
        <f t="shared" si="369"/>
        <v>2423.7558146072583</v>
      </c>
      <c r="D2351" s="287">
        <f t="shared" si="364"/>
        <v>2271.0733146072585</v>
      </c>
      <c r="F2351" s="273">
        <f t="shared" si="360"/>
        <v>6</v>
      </c>
      <c r="H2351" s="273">
        <f t="shared" si="361"/>
        <v>2160</v>
      </c>
      <c r="J2351" s="287">
        <f t="shared" si="365"/>
        <v>5.3978498431415547</v>
      </c>
      <c r="L2351" s="287">
        <f t="shared" si="362"/>
        <v>83.755814607258344</v>
      </c>
      <c r="M2351" s="344">
        <f t="shared" si="363"/>
        <v>-68.926685392741547</v>
      </c>
      <c r="N2351" s="344">
        <f t="shared" si="368"/>
        <v>5.3978498431415547</v>
      </c>
      <c r="Q2351" s="323">
        <f t="shared" si="366"/>
        <v>2271.0733146072585</v>
      </c>
      <c r="R2351" s="287">
        <f t="shared" si="367"/>
        <v>5.3978498431415547</v>
      </c>
    </row>
    <row r="2352" spans="1:18" x14ac:dyDescent="0.25">
      <c r="A2352" s="273">
        <v>2335</v>
      </c>
      <c r="B2352" s="323">
        <f t="shared" si="369"/>
        <v>2424.7558146072583</v>
      </c>
      <c r="D2352" s="287">
        <f t="shared" si="364"/>
        <v>2272.0078979405916</v>
      </c>
      <c r="F2352" s="273">
        <f t="shared" si="360"/>
        <v>6</v>
      </c>
      <c r="H2352" s="273">
        <f t="shared" si="361"/>
        <v>2160</v>
      </c>
      <c r="J2352" s="287">
        <f t="shared" si="365"/>
        <v>4.5007225554892365</v>
      </c>
      <c r="L2352" s="287">
        <f t="shared" si="362"/>
        <v>84.755814607258344</v>
      </c>
      <c r="M2352" s="344">
        <f t="shared" si="363"/>
        <v>-67.992102059408353</v>
      </c>
      <c r="N2352" s="344">
        <f t="shared" si="368"/>
        <v>4.5007225554892365</v>
      </c>
      <c r="Q2352" s="323">
        <f t="shared" si="366"/>
        <v>2272.0078979405916</v>
      </c>
      <c r="R2352" s="287">
        <f t="shared" si="367"/>
        <v>4.5007225554892365</v>
      </c>
    </row>
    <row r="2353" spans="1:18" x14ac:dyDescent="0.25">
      <c r="A2353" s="273">
        <v>2336</v>
      </c>
      <c r="B2353" s="323">
        <f t="shared" si="369"/>
        <v>2425.7558146072583</v>
      </c>
      <c r="D2353" s="287">
        <f t="shared" si="364"/>
        <v>2272.9424812739248</v>
      </c>
      <c r="F2353" s="273">
        <f t="shared" si="360"/>
        <v>6</v>
      </c>
      <c r="H2353" s="273">
        <f t="shared" si="361"/>
        <v>2160</v>
      </c>
      <c r="J2353" s="287">
        <f t="shared" si="365"/>
        <v>3.6022243041466715</v>
      </c>
      <c r="L2353" s="287">
        <f t="shared" si="362"/>
        <v>85.755814607258344</v>
      </c>
      <c r="M2353" s="344">
        <f t="shared" si="363"/>
        <v>-67.057518726075159</v>
      </c>
      <c r="N2353" s="344">
        <f t="shared" si="368"/>
        <v>3.6022243041466715</v>
      </c>
      <c r="Q2353" s="323">
        <f t="shared" si="366"/>
        <v>2272.9424812739248</v>
      </c>
      <c r="R2353" s="287">
        <f t="shared" si="367"/>
        <v>3.6022243041466715</v>
      </c>
    </row>
    <row r="2354" spans="1:18" x14ac:dyDescent="0.25">
      <c r="A2354" s="273">
        <v>2337</v>
      </c>
      <c r="B2354" s="323">
        <f t="shared" si="369"/>
        <v>2426.7558146072583</v>
      </c>
      <c r="D2354" s="287">
        <f t="shared" si="364"/>
        <v>2273.8770646072585</v>
      </c>
      <c r="F2354" s="273">
        <f t="shared" si="360"/>
        <v>6</v>
      </c>
      <c r="H2354" s="273">
        <f t="shared" si="361"/>
        <v>2160</v>
      </c>
      <c r="J2354" s="287">
        <f t="shared" si="365"/>
        <v>2.7026287803855338</v>
      </c>
      <c r="L2354" s="287">
        <f t="shared" si="362"/>
        <v>86.755814607258344</v>
      </c>
      <c r="M2354" s="344">
        <f t="shared" si="363"/>
        <v>-66.12293539274151</v>
      </c>
      <c r="N2354" s="344">
        <f t="shared" si="368"/>
        <v>2.7026287803855338</v>
      </c>
      <c r="Q2354" s="323">
        <f t="shared" si="366"/>
        <v>2273.8770646072585</v>
      </c>
      <c r="R2354" s="287">
        <f t="shared" si="367"/>
        <v>2.7026287803855338</v>
      </c>
    </row>
    <row r="2355" spans="1:18" x14ac:dyDescent="0.25">
      <c r="A2355" s="273">
        <v>2338</v>
      </c>
      <c r="B2355" s="323">
        <f t="shared" si="369"/>
        <v>2427.7558146072583</v>
      </c>
      <c r="D2355" s="287">
        <f t="shared" si="364"/>
        <v>2274.8116479405917</v>
      </c>
      <c r="F2355" s="273">
        <f t="shared" si="360"/>
        <v>6</v>
      </c>
      <c r="H2355" s="273">
        <f t="shared" si="361"/>
        <v>2160</v>
      </c>
      <c r="J2355" s="287">
        <f t="shared" si="365"/>
        <v>1.8022100097173037</v>
      </c>
      <c r="L2355" s="287">
        <f t="shared" si="362"/>
        <v>87.755814607258344</v>
      </c>
      <c r="M2355" s="344">
        <f t="shared" si="363"/>
        <v>-65.188352059408317</v>
      </c>
      <c r="N2355" s="344">
        <f t="shared" si="368"/>
        <v>1.8022100097173037</v>
      </c>
      <c r="Q2355" s="323">
        <f t="shared" si="366"/>
        <v>2274.8116479405917</v>
      </c>
      <c r="R2355" s="287">
        <f t="shared" si="367"/>
        <v>1.8022100097173037</v>
      </c>
    </row>
    <row r="2356" spans="1:18" x14ac:dyDescent="0.25">
      <c r="A2356" s="273">
        <v>2339</v>
      </c>
      <c r="B2356" s="323">
        <f t="shared" si="369"/>
        <v>2428.7558146072583</v>
      </c>
      <c r="D2356" s="287">
        <f t="shared" si="364"/>
        <v>2275.7462312739249</v>
      </c>
      <c r="F2356" s="273">
        <f t="shared" si="360"/>
        <v>6</v>
      </c>
      <c r="H2356" s="273">
        <f t="shared" si="361"/>
        <v>2160</v>
      </c>
      <c r="J2356" s="287">
        <f t="shared" si="365"/>
        <v>0.90124226842134669</v>
      </c>
      <c r="L2356" s="287">
        <f t="shared" si="362"/>
        <v>88.755814607258344</v>
      </c>
      <c r="M2356" s="344">
        <f t="shared" si="363"/>
        <v>-64.253768726075123</v>
      </c>
      <c r="N2356" s="344">
        <f t="shared" si="368"/>
        <v>0.90124226842134669</v>
      </c>
      <c r="Q2356" s="323">
        <f t="shared" si="366"/>
        <v>2275.7462312739249</v>
      </c>
      <c r="R2356" s="287">
        <f t="shared" si="367"/>
        <v>0.90124226842134669</v>
      </c>
    </row>
    <row r="2357" spans="1:18" x14ac:dyDescent="0.25">
      <c r="A2357" s="273">
        <v>2340</v>
      </c>
      <c r="B2357" s="323">
        <f t="shared" si="369"/>
        <v>2429.7558146072583</v>
      </c>
      <c r="D2357" s="287">
        <f t="shared" si="364"/>
        <v>2276.6808146072585</v>
      </c>
      <c r="F2357" s="273">
        <f t="shared" si="360"/>
        <v>6</v>
      </c>
      <c r="H2357" s="273">
        <f t="shared" si="361"/>
        <v>2160</v>
      </c>
      <c r="J2357" s="287">
        <f t="shared" si="365"/>
        <v>-1.0121546829833239E-13</v>
      </c>
      <c r="L2357" s="287">
        <f t="shared" si="362"/>
        <v>89.755814607258344</v>
      </c>
      <c r="M2357" s="344">
        <f t="shared" si="363"/>
        <v>-63.319185392741474</v>
      </c>
      <c r="N2357" s="344">
        <f t="shared" si="368"/>
        <v>-1.0121546829833239E-13</v>
      </c>
      <c r="Q2357" s="323">
        <f t="shared" si="366"/>
        <v>2276.6808146072585</v>
      </c>
      <c r="R2357" s="287">
        <f t="shared" si="367"/>
        <v>-1.0121546829833239E-13</v>
      </c>
    </row>
    <row r="2358" spans="1:18" x14ac:dyDescent="0.25">
      <c r="A2358" s="273">
        <v>2341</v>
      </c>
      <c r="B2358" s="323">
        <f t="shared" si="369"/>
        <v>2430.7558146072583</v>
      </c>
      <c r="D2358" s="287">
        <f t="shared" si="364"/>
        <v>2277.6153979405917</v>
      </c>
      <c r="F2358" s="273">
        <f t="shared" si="360"/>
        <v>6</v>
      </c>
      <c r="H2358" s="273">
        <f t="shared" si="361"/>
        <v>2160</v>
      </c>
      <c r="J2358" s="287">
        <f t="shared" si="365"/>
        <v>-0.90124226842118227</v>
      </c>
      <c r="L2358" s="287">
        <f t="shared" si="362"/>
        <v>90.755814607258344</v>
      </c>
      <c r="M2358" s="344">
        <f t="shared" si="363"/>
        <v>-62.38460205940828</v>
      </c>
      <c r="N2358" s="344">
        <f t="shared" si="368"/>
        <v>-0.90124226842118227</v>
      </c>
      <c r="Q2358" s="323">
        <f t="shared" si="366"/>
        <v>2277.6153979405917</v>
      </c>
      <c r="R2358" s="287">
        <f t="shared" si="367"/>
        <v>-0.90124226842118227</v>
      </c>
    </row>
    <row r="2359" spans="1:18" x14ac:dyDescent="0.25">
      <c r="A2359" s="273">
        <v>2342</v>
      </c>
      <c r="B2359" s="323">
        <f t="shared" si="369"/>
        <v>2431.7558146072583</v>
      </c>
      <c r="D2359" s="287">
        <f t="shared" si="364"/>
        <v>2278.5499812739249</v>
      </c>
      <c r="F2359" s="273">
        <f t="shared" si="360"/>
        <v>6</v>
      </c>
      <c r="H2359" s="273">
        <f t="shared" si="361"/>
        <v>2160</v>
      </c>
      <c r="J2359" s="287">
        <f t="shared" si="365"/>
        <v>-1.8022100097171394</v>
      </c>
      <c r="L2359" s="287">
        <f t="shared" si="362"/>
        <v>91.755814607258344</v>
      </c>
      <c r="M2359" s="344">
        <f t="shared" si="363"/>
        <v>-61.450018726075086</v>
      </c>
      <c r="N2359" s="344">
        <f t="shared" si="368"/>
        <v>-1.8022100097171394</v>
      </c>
      <c r="Q2359" s="323">
        <f t="shared" si="366"/>
        <v>2278.5499812739249</v>
      </c>
      <c r="R2359" s="287">
        <f t="shared" si="367"/>
        <v>-1.8022100097171394</v>
      </c>
    </row>
    <row r="2360" spans="1:18" x14ac:dyDescent="0.25">
      <c r="A2360" s="273">
        <v>2343</v>
      </c>
      <c r="B2360" s="323">
        <f t="shared" si="369"/>
        <v>2432.7558146072583</v>
      </c>
      <c r="D2360" s="287">
        <f t="shared" si="364"/>
        <v>2279.4845646072581</v>
      </c>
      <c r="F2360" s="273">
        <f t="shared" si="360"/>
        <v>6</v>
      </c>
      <c r="H2360" s="273">
        <f t="shared" si="361"/>
        <v>2160</v>
      </c>
      <c r="J2360" s="287">
        <f t="shared" si="365"/>
        <v>-2.7026287803857358</v>
      </c>
      <c r="L2360" s="287">
        <f t="shared" si="362"/>
        <v>92.755814607258344</v>
      </c>
      <c r="M2360" s="344">
        <f t="shared" si="363"/>
        <v>-60.515435392741892</v>
      </c>
      <c r="N2360" s="344">
        <f t="shared" si="368"/>
        <v>-2.7026287803857358</v>
      </c>
      <c r="Q2360" s="323">
        <f t="shared" si="366"/>
        <v>2279.4845646072581</v>
      </c>
      <c r="R2360" s="287">
        <f t="shared" si="367"/>
        <v>-2.7026287803857358</v>
      </c>
    </row>
    <row r="2361" spans="1:18" x14ac:dyDescent="0.25">
      <c r="A2361" s="273">
        <v>2344</v>
      </c>
      <c r="B2361" s="323">
        <f t="shared" si="369"/>
        <v>2433.7558146072583</v>
      </c>
      <c r="D2361" s="287">
        <f t="shared" si="364"/>
        <v>2280.4191479405918</v>
      </c>
      <c r="F2361" s="273">
        <f t="shared" si="360"/>
        <v>6</v>
      </c>
      <c r="H2361" s="273">
        <f t="shared" si="361"/>
        <v>2160</v>
      </c>
      <c r="J2361" s="287">
        <f t="shared" si="365"/>
        <v>-3.6022243041465072</v>
      </c>
      <c r="L2361" s="287">
        <f t="shared" si="362"/>
        <v>93.755814607258344</v>
      </c>
      <c r="M2361" s="344">
        <f t="shared" si="363"/>
        <v>-59.580852059408244</v>
      </c>
      <c r="N2361" s="344">
        <f t="shared" si="368"/>
        <v>-3.6022243041465072</v>
      </c>
      <c r="Q2361" s="323">
        <f t="shared" si="366"/>
        <v>2280.4191479405918</v>
      </c>
      <c r="R2361" s="287">
        <f t="shared" si="367"/>
        <v>-3.6022243041465072</v>
      </c>
    </row>
    <row r="2362" spans="1:18" x14ac:dyDescent="0.25">
      <c r="A2362" s="273">
        <v>2345</v>
      </c>
      <c r="B2362" s="323">
        <f t="shared" si="369"/>
        <v>2434.7558146072583</v>
      </c>
      <c r="D2362" s="287">
        <f t="shared" si="364"/>
        <v>2281.353731273925</v>
      </c>
      <c r="F2362" s="273">
        <f t="shared" si="360"/>
        <v>6</v>
      </c>
      <c r="H2362" s="273">
        <f t="shared" si="361"/>
        <v>2160</v>
      </c>
      <c r="J2362" s="287">
        <f t="shared" si="365"/>
        <v>-4.5007225554890722</v>
      </c>
      <c r="L2362" s="287">
        <f t="shared" si="362"/>
        <v>94.755814607258344</v>
      </c>
      <c r="M2362" s="344">
        <f t="shared" si="363"/>
        <v>-58.64626872607505</v>
      </c>
      <c r="N2362" s="344">
        <f t="shared" si="368"/>
        <v>-4.5007225554890722</v>
      </c>
      <c r="Q2362" s="323">
        <f t="shared" si="366"/>
        <v>2281.353731273925</v>
      </c>
      <c r="R2362" s="287">
        <f t="shared" si="367"/>
        <v>-4.5007225554890722</v>
      </c>
    </row>
    <row r="2363" spans="1:18" x14ac:dyDescent="0.25">
      <c r="A2363" s="273">
        <v>2346</v>
      </c>
      <c r="B2363" s="323">
        <f t="shared" si="369"/>
        <v>2435.7558146072583</v>
      </c>
      <c r="D2363" s="287">
        <f t="shared" si="364"/>
        <v>2282.2883146072581</v>
      </c>
      <c r="F2363" s="273">
        <f t="shared" si="360"/>
        <v>6</v>
      </c>
      <c r="H2363" s="273">
        <f t="shared" si="361"/>
        <v>2160</v>
      </c>
      <c r="J2363" s="287">
        <f t="shared" si="365"/>
        <v>-5.3978498431417563</v>
      </c>
      <c r="L2363" s="287">
        <f t="shared" si="362"/>
        <v>95.755814607258344</v>
      </c>
      <c r="M2363" s="344">
        <f t="shared" si="363"/>
        <v>-57.711685392741856</v>
      </c>
      <c r="N2363" s="344">
        <f t="shared" si="368"/>
        <v>-5.3978498431417563</v>
      </c>
      <c r="Q2363" s="323">
        <f t="shared" si="366"/>
        <v>2282.2883146072581</v>
      </c>
      <c r="R2363" s="287">
        <f t="shared" si="367"/>
        <v>-5.3978498431417563</v>
      </c>
    </row>
    <row r="2364" spans="1:18" x14ac:dyDescent="0.25">
      <c r="A2364" s="273">
        <v>2347</v>
      </c>
      <c r="B2364" s="323">
        <f t="shared" si="369"/>
        <v>2436.7558146072583</v>
      </c>
      <c r="D2364" s="287">
        <f t="shared" si="364"/>
        <v>2283.2228979405918</v>
      </c>
      <c r="F2364" s="273">
        <f t="shared" si="360"/>
        <v>6</v>
      </c>
      <c r="H2364" s="273">
        <f t="shared" si="361"/>
        <v>2160</v>
      </c>
      <c r="J2364" s="287">
        <f t="shared" si="365"/>
        <v>-6.2933328934417085</v>
      </c>
      <c r="L2364" s="287">
        <f t="shared" si="362"/>
        <v>96.755814607258344</v>
      </c>
      <c r="M2364" s="344">
        <f t="shared" si="363"/>
        <v>-56.777102059408207</v>
      </c>
      <c r="N2364" s="344">
        <f t="shared" si="368"/>
        <v>-6.2933328934417085</v>
      </c>
      <c r="Q2364" s="323">
        <f t="shared" si="366"/>
        <v>2283.2228979405918</v>
      </c>
      <c r="R2364" s="287">
        <f t="shared" si="367"/>
        <v>-6.2933328934417085</v>
      </c>
    </row>
    <row r="2365" spans="1:18" x14ac:dyDescent="0.25">
      <c r="A2365" s="273">
        <v>2348</v>
      </c>
      <c r="B2365" s="323">
        <f t="shared" si="369"/>
        <v>2437.7558146072583</v>
      </c>
      <c r="D2365" s="287">
        <f t="shared" si="364"/>
        <v>2284.157481273925</v>
      </c>
      <c r="F2365" s="273">
        <f t="shared" si="360"/>
        <v>6</v>
      </c>
      <c r="H2365" s="273">
        <f t="shared" si="361"/>
        <v>2160</v>
      </c>
      <c r="J2365" s="287">
        <f t="shared" si="365"/>
        <v>-7.1868989335777993</v>
      </c>
      <c r="L2365" s="287">
        <f t="shared" si="362"/>
        <v>97.755814607258344</v>
      </c>
      <c r="M2365" s="344">
        <f t="shared" si="363"/>
        <v>-55.842518726075014</v>
      </c>
      <c r="N2365" s="344">
        <f t="shared" si="368"/>
        <v>-7.1868989335777993</v>
      </c>
      <c r="Q2365" s="323">
        <f t="shared" si="366"/>
        <v>2284.157481273925</v>
      </c>
      <c r="R2365" s="287">
        <f t="shared" si="367"/>
        <v>-7.1868989335777993</v>
      </c>
    </row>
    <row r="2366" spans="1:18" x14ac:dyDescent="0.25">
      <c r="A2366" s="273">
        <v>2349</v>
      </c>
      <c r="B2366" s="323">
        <f t="shared" si="369"/>
        <v>2438.7558146072583</v>
      </c>
      <c r="D2366" s="287">
        <f t="shared" si="364"/>
        <v>2285.0920646072582</v>
      </c>
      <c r="F2366" s="273">
        <f t="shared" si="360"/>
        <v>6</v>
      </c>
      <c r="H2366" s="273">
        <f t="shared" si="361"/>
        <v>2160</v>
      </c>
      <c r="J2366" s="287">
        <f t="shared" si="365"/>
        <v>-8.0782757746776674</v>
      </c>
      <c r="L2366" s="287">
        <f t="shared" si="362"/>
        <v>98.755814607258344</v>
      </c>
      <c r="M2366" s="344">
        <f t="shared" si="363"/>
        <v>-54.90793539274182</v>
      </c>
      <c r="N2366" s="344">
        <f t="shared" si="368"/>
        <v>-8.0782757746776674</v>
      </c>
      <c r="Q2366" s="323">
        <f t="shared" si="366"/>
        <v>2285.0920646072582</v>
      </c>
      <c r="R2366" s="287">
        <f t="shared" si="367"/>
        <v>-8.0782757746776674</v>
      </c>
    </row>
    <row r="2367" spans="1:18" x14ac:dyDescent="0.25">
      <c r="A2367" s="273">
        <v>2350</v>
      </c>
      <c r="B2367" s="323">
        <f t="shared" si="369"/>
        <v>2439.7558146072583</v>
      </c>
      <c r="D2367" s="287">
        <f t="shared" si="364"/>
        <v>2286.0266479405918</v>
      </c>
      <c r="F2367" s="273">
        <f t="shared" si="360"/>
        <v>6</v>
      </c>
      <c r="H2367" s="273">
        <f t="shared" si="361"/>
        <v>2160</v>
      </c>
      <c r="J2367" s="287">
        <f t="shared" si="365"/>
        <v>-8.9671918947201927</v>
      </c>
      <c r="L2367" s="287">
        <f t="shared" si="362"/>
        <v>99.755814607258344</v>
      </c>
      <c r="M2367" s="344">
        <f t="shared" si="363"/>
        <v>-53.973352059408171</v>
      </c>
      <c r="N2367" s="344">
        <f t="shared" si="368"/>
        <v>-8.9671918947201927</v>
      </c>
      <c r="Q2367" s="323">
        <f t="shared" si="366"/>
        <v>2286.0266479405918</v>
      </c>
      <c r="R2367" s="287">
        <f t="shared" si="367"/>
        <v>-8.9671918947201927</v>
      </c>
    </row>
    <row r="2368" spans="1:18" x14ac:dyDescent="0.25">
      <c r="A2368" s="273">
        <v>2351</v>
      </c>
      <c r="B2368" s="323">
        <f t="shared" si="369"/>
        <v>2440.7558146072583</v>
      </c>
      <c r="D2368" s="287">
        <f t="shared" si="364"/>
        <v>2286.961231273925</v>
      </c>
      <c r="F2368" s="273">
        <f t="shared" si="360"/>
        <v>6</v>
      </c>
      <c r="H2368" s="273">
        <f t="shared" si="361"/>
        <v>2160</v>
      </c>
      <c r="J2368" s="287">
        <f t="shared" si="365"/>
        <v>-9.8533765212448081</v>
      </c>
      <c r="L2368" s="287">
        <f t="shared" si="362"/>
        <v>100.75581460725834</v>
      </c>
      <c r="M2368" s="344">
        <f t="shared" si="363"/>
        <v>-53.038768726074977</v>
      </c>
      <c r="N2368" s="344">
        <f t="shared" si="368"/>
        <v>-9.8533765212448081</v>
      </c>
      <c r="Q2368" s="323">
        <f t="shared" si="366"/>
        <v>2286.961231273925</v>
      </c>
      <c r="R2368" s="287">
        <f t="shared" si="367"/>
        <v>-9.8533765212448081</v>
      </c>
    </row>
    <row r="2369" spans="1:18" x14ac:dyDescent="0.25">
      <c r="A2369" s="273">
        <v>2352</v>
      </c>
      <c r="B2369" s="323">
        <f t="shared" si="369"/>
        <v>2441.7558146072583</v>
      </c>
      <c r="D2369" s="287">
        <f t="shared" si="364"/>
        <v>2287.8958146072582</v>
      </c>
      <c r="F2369" s="273">
        <f t="shared" si="360"/>
        <v>6</v>
      </c>
      <c r="H2369" s="273">
        <f t="shared" si="361"/>
        <v>2160</v>
      </c>
      <c r="J2369" s="287">
        <f t="shared" si="365"/>
        <v>-10.736559713828893</v>
      </c>
      <c r="L2369" s="287">
        <f t="shared" si="362"/>
        <v>101.75581460725834</v>
      </c>
      <c r="M2369" s="344">
        <f t="shared" si="363"/>
        <v>-52.104185392741783</v>
      </c>
      <c r="N2369" s="344">
        <f t="shared" si="368"/>
        <v>-10.736559713828893</v>
      </c>
      <c r="Q2369" s="323">
        <f t="shared" si="366"/>
        <v>2287.8958146072582</v>
      </c>
      <c r="R2369" s="287">
        <f t="shared" si="367"/>
        <v>-10.736559713828893</v>
      </c>
    </row>
    <row r="2370" spans="1:18" x14ac:dyDescent="0.25">
      <c r="A2370" s="273">
        <v>2353</v>
      </c>
      <c r="B2370" s="323">
        <f t="shared" si="369"/>
        <v>2442.7558146072583</v>
      </c>
      <c r="D2370" s="287">
        <f t="shared" si="364"/>
        <v>2288.8303979405919</v>
      </c>
      <c r="F2370" s="273">
        <f t="shared" si="360"/>
        <v>6</v>
      </c>
      <c r="H2370" s="273">
        <f t="shared" si="361"/>
        <v>2160</v>
      </c>
      <c r="J2370" s="287">
        <f t="shared" si="365"/>
        <v>-11.616472446317113</v>
      </c>
      <c r="L2370" s="287">
        <f t="shared" si="362"/>
        <v>102.75581460725834</v>
      </c>
      <c r="M2370" s="344">
        <f t="shared" si="363"/>
        <v>-51.169602059408135</v>
      </c>
      <c r="N2370" s="344">
        <f t="shared" si="368"/>
        <v>-11.616472446317113</v>
      </c>
      <c r="Q2370" s="323">
        <f t="shared" si="366"/>
        <v>2288.8303979405919</v>
      </c>
      <c r="R2370" s="287">
        <f t="shared" si="367"/>
        <v>-11.616472446317113</v>
      </c>
    </row>
    <row r="2371" spans="1:18" x14ac:dyDescent="0.25">
      <c r="A2371" s="273">
        <v>2354</v>
      </c>
      <c r="B2371" s="323">
        <f t="shared" si="369"/>
        <v>2443.7558146072583</v>
      </c>
      <c r="D2371" s="287">
        <f t="shared" si="364"/>
        <v>2289.7649812739251</v>
      </c>
      <c r="F2371" s="273">
        <f t="shared" si="360"/>
        <v>6</v>
      </c>
      <c r="H2371" s="273">
        <f t="shared" si="361"/>
        <v>2160</v>
      </c>
      <c r="J2371" s="287">
        <f t="shared" si="365"/>
        <v>-12.492846688766889</v>
      </c>
      <c r="L2371" s="287">
        <f t="shared" si="362"/>
        <v>103.75581460725834</v>
      </c>
      <c r="M2371" s="344">
        <f t="shared" si="363"/>
        <v>-50.235018726074941</v>
      </c>
      <c r="N2371" s="344">
        <f t="shared" si="368"/>
        <v>-12.492846688766889</v>
      </c>
      <c r="Q2371" s="323">
        <f t="shared" si="366"/>
        <v>2289.7649812739251</v>
      </c>
      <c r="R2371" s="287">
        <f t="shared" si="367"/>
        <v>-12.492846688766889</v>
      </c>
    </row>
    <row r="2372" spans="1:18" x14ac:dyDescent="0.25">
      <c r="A2372" s="273">
        <v>2355</v>
      </c>
      <c r="B2372" s="323">
        <f t="shared" si="369"/>
        <v>2444.7558146072583</v>
      </c>
      <c r="D2372" s="287">
        <f t="shared" si="364"/>
        <v>2290.6995646072583</v>
      </c>
      <c r="F2372" s="273">
        <f t="shared" si="360"/>
        <v>6</v>
      </c>
      <c r="H2372" s="273">
        <f t="shared" si="361"/>
        <v>2160</v>
      </c>
      <c r="J2372" s="287">
        <f t="shared" si="365"/>
        <v>-13.365415489093987</v>
      </c>
      <c r="L2372" s="287">
        <f t="shared" si="362"/>
        <v>104.75581460725834</v>
      </c>
      <c r="M2372" s="344">
        <f t="shared" si="363"/>
        <v>-49.300435392741747</v>
      </c>
      <c r="N2372" s="344">
        <f t="shared" si="368"/>
        <v>-13.365415489093987</v>
      </c>
      <c r="Q2372" s="323">
        <f t="shared" si="366"/>
        <v>2290.6995646072583</v>
      </c>
      <c r="R2372" s="287">
        <f t="shared" si="367"/>
        <v>-13.365415489093987</v>
      </c>
    </row>
    <row r="2373" spans="1:18" x14ac:dyDescent="0.25">
      <c r="A2373" s="273">
        <v>2356</v>
      </c>
      <c r="B2373" s="323">
        <f t="shared" si="369"/>
        <v>2445.7558146072583</v>
      </c>
      <c r="D2373" s="287">
        <f t="shared" si="364"/>
        <v>2291.6341479405919</v>
      </c>
      <c r="F2373" s="273">
        <f t="shared" si="360"/>
        <v>6</v>
      </c>
      <c r="H2373" s="273">
        <f t="shared" si="361"/>
        <v>2160</v>
      </c>
      <c r="J2373" s="287">
        <f t="shared" si="365"/>
        <v>-14.233913054389777</v>
      </c>
      <c r="L2373" s="287">
        <f t="shared" si="362"/>
        <v>105.75581460725834</v>
      </c>
      <c r="M2373" s="344">
        <f t="shared" si="363"/>
        <v>-48.365852059408098</v>
      </c>
      <c r="N2373" s="344">
        <f t="shared" si="368"/>
        <v>-14.233913054389777</v>
      </c>
      <c r="Q2373" s="323">
        <f t="shared" si="366"/>
        <v>2291.6341479405919</v>
      </c>
      <c r="R2373" s="287">
        <f t="shared" si="367"/>
        <v>-14.233913054389777</v>
      </c>
    </row>
    <row r="2374" spans="1:18" x14ac:dyDescent="0.25">
      <c r="A2374" s="273">
        <v>2357</v>
      </c>
      <c r="B2374" s="323">
        <f t="shared" si="369"/>
        <v>2446.7558146072583</v>
      </c>
      <c r="D2374" s="287">
        <f t="shared" si="364"/>
        <v>2292.5687312739251</v>
      </c>
      <c r="F2374" s="273">
        <f t="shared" ref="F2374:F2437" si="370">INT(B2374/360)</f>
        <v>6</v>
      </c>
      <c r="H2374" s="273">
        <f t="shared" ref="H2374:H2437" si="371">F2374*360</f>
        <v>2160</v>
      </c>
      <c r="J2374" s="287">
        <f t="shared" si="365"/>
        <v>-15.098074831882187</v>
      </c>
      <c r="L2374" s="287">
        <f t="shared" ref="L2374:L2437" si="372">B2374-H2374-180</f>
        <v>106.75581460725834</v>
      </c>
      <c r="M2374" s="344">
        <f t="shared" ref="M2374:M2437" si="373">D2374-INT(D2374/360)*360-180</f>
        <v>-47.431268726074904</v>
      </c>
      <c r="N2374" s="344">
        <f t="shared" si="368"/>
        <v>-15.098074831882187</v>
      </c>
      <c r="Q2374" s="323">
        <f t="shared" si="366"/>
        <v>2292.5687312739251</v>
      </c>
      <c r="R2374" s="287">
        <f t="shared" si="367"/>
        <v>-15.098074831882187</v>
      </c>
    </row>
    <row r="2375" spans="1:18" x14ac:dyDescent="0.25">
      <c r="A2375" s="273">
        <v>2358</v>
      </c>
      <c r="B2375" s="323">
        <f t="shared" si="369"/>
        <v>2447.7558146072583</v>
      </c>
      <c r="D2375" s="287">
        <f t="shared" si="364"/>
        <v>2293.5033146072583</v>
      </c>
      <c r="F2375" s="273">
        <f t="shared" si="370"/>
        <v>6</v>
      </c>
      <c r="H2375" s="273">
        <f t="shared" si="371"/>
        <v>2160</v>
      </c>
      <c r="J2375" s="287">
        <f t="shared" si="365"/>
        <v>-15.95763758952212</v>
      </c>
      <c r="L2375" s="287">
        <f t="shared" si="372"/>
        <v>107.75581460725834</v>
      </c>
      <c r="M2375" s="344">
        <f t="shared" si="373"/>
        <v>-46.496685392741711</v>
      </c>
      <c r="N2375" s="344">
        <f t="shared" si="368"/>
        <v>-15.95763758952212</v>
      </c>
      <c r="Q2375" s="323">
        <f t="shared" si="366"/>
        <v>2293.5033146072583</v>
      </c>
      <c r="R2375" s="287">
        <f t="shared" si="367"/>
        <v>-15.95763758952212</v>
      </c>
    </row>
    <row r="2376" spans="1:18" x14ac:dyDescent="0.25">
      <c r="A2376" s="273">
        <v>2359</v>
      </c>
      <c r="B2376" s="323">
        <f t="shared" si="369"/>
        <v>2448.7558146072583</v>
      </c>
      <c r="D2376" s="287">
        <f t="shared" si="364"/>
        <v>2294.4378979405915</v>
      </c>
      <c r="F2376" s="273">
        <f t="shared" si="370"/>
        <v>6</v>
      </c>
      <c r="H2376" s="273">
        <f t="shared" si="371"/>
        <v>2160</v>
      </c>
      <c r="J2376" s="287">
        <f t="shared" si="365"/>
        <v>-16.812339496167525</v>
      </c>
      <c r="L2376" s="287">
        <f t="shared" si="372"/>
        <v>108.75581460725834</v>
      </c>
      <c r="M2376" s="344">
        <f t="shared" si="373"/>
        <v>-45.562102059408517</v>
      </c>
      <c r="N2376" s="344">
        <f t="shared" si="368"/>
        <v>-16.812339496167525</v>
      </c>
      <c r="Q2376" s="323">
        <f t="shared" si="366"/>
        <v>2294.4378979405915</v>
      </c>
      <c r="R2376" s="287">
        <f t="shared" si="367"/>
        <v>-16.812339496167525</v>
      </c>
    </row>
    <row r="2377" spans="1:18" x14ac:dyDescent="0.25">
      <c r="A2377" s="273">
        <v>2360</v>
      </c>
      <c r="B2377" s="323">
        <f t="shared" si="369"/>
        <v>2449.7558146072583</v>
      </c>
      <c r="D2377" s="287">
        <f t="shared" si="364"/>
        <v>2295.3724812739251</v>
      </c>
      <c r="F2377" s="273">
        <f t="shared" si="370"/>
        <v>6</v>
      </c>
      <c r="H2377" s="273">
        <f t="shared" si="371"/>
        <v>2160</v>
      </c>
      <c r="J2377" s="287">
        <f t="shared" si="365"/>
        <v>-17.661920201337608</v>
      </c>
      <c r="L2377" s="287">
        <f t="shared" si="372"/>
        <v>109.75581460725834</v>
      </c>
      <c r="M2377" s="344">
        <f t="shared" si="373"/>
        <v>-44.627518726074868</v>
      </c>
      <c r="N2377" s="344">
        <f t="shared" si="368"/>
        <v>-17.661920201337608</v>
      </c>
      <c r="Q2377" s="323">
        <f t="shared" si="366"/>
        <v>2295.3724812739251</v>
      </c>
      <c r="R2377" s="287">
        <f t="shared" si="367"/>
        <v>-17.661920201337608</v>
      </c>
    </row>
    <row r="2378" spans="1:18" x14ac:dyDescent="0.25">
      <c r="A2378" s="273">
        <v>2361</v>
      </c>
      <c r="B2378" s="323">
        <f t="shared" si="369"/>
        <v>2450.7558146072583</v>
      </c>
      <c r="D2378" s="287">
        <f t="shared" si="364"/>
        <v>2296.3070646072583</v>
      </c>
      <c r="F2378" s="273">
        <f t="shared" si="370"/>
        <v>6</v>
      </c>
      <c r="H2378" s="273">
        <f t="shared" si="371"/>
        <v>2160</v>
      </c>
      <c r="J2378" s="287">
        <f t="shared" si="365"/>
        <v>-18.506120914519158</v>
      </c>
      <c r="L2378" s="287">
        <f t="shared" si="372"/>
        <v>110.75581460725834</v>
      </c>
      <c r="M2378" s="344">
        <f t="shared" si="373"/>
        <v>-43.692935392741674</v>
      </c>
      <c r="N2378" s="344">
        <f t="shared" si="368"/>
        <v>-18.506120914519158</v>
      </c>
      <c r="Q2378" s="323">
        <f t="shared" si="366"/>
        <v>2296.3070646072583</v>
      </c>
      <c r="R2378" s="287">
        <f t="shared" si="367"/>
        <v>-18.506120914519158</v>
      </c>
    </row>
    <row r="2379" spans="1:18" x14ac:dyDescent="0.25">
      <c r="A2379" s="273">
        <v>2362</v>
      </c>
      <c r="B2379" s="323">
        <f t="shared" si="369"/>
        <v>2451.7558146072583</v>
      </c>
      <c r="D2379" s="287">
        <f t="shared" si="364"/>
        <v>2297.2416479405915</v>
      </c>
      <c r="F2379" s="273">
        <f t="shared" si="370"/>
        <v>6</v>
      </c>
      <c r="H2379" s="273">
        <f t="shared" si="371"/>
        <v>2160</v>
      </c>
      <c r="J2379" s="287">
        <f t="shared" si="365"/>
        <v>-19.344684483997668</v>
      </c>
      <c r="L2379" s="287">
        <f t="shared" si="372"/>
        <v>111.75581460725834</v>
      </c>
      <c r="M2379" s="344">
        <f t="shared" si="373"/>
        <v>-42.75835205940848</v>
      </c>
      <c r="N2379" s="344">
        <f t="shared" si="368"/>
        <v>-19.344684483997668</v>
      </c>
      <c r="Q2379" s="323">
        <f t="shared" si="366"/>
        <v>2297.2416479405915</v>
      </c>
      <c r="R2379" s="287">
        <f t="shared" si="367"/>
        <v>-19.344684483997668</v>
      </c>
    </row>
    <row r="2380" spans="1:18" x14ac:dyDescent="0.25">
      <c r="A2380" s="273">
        <v>2363</v>
      </c>
      <c r="B2380" s="323">
        <f t="shared" si="369"/>
        <v>2452.7558146072583</v>
      </c>
      <c r="D2380" s="287">
        <f t="shared" si="364"/>
        <v>2298.1762312739252</v>
      </c>
      <c r="F2380" s="273">
        <f t="shared" si="370"/>
        <v>6</v>
      </c>
      <c r="H2380" s="273">
        <f t="shared" si="371"/>
        <v>2160</v>
      </c>
      <c r="J2380" s="287">
        <f t="shared" si="365"/>
        <v>-20.177355475186182</v>
      </c>
      <c r="L2380" s="287">
        <f t="shared" si="372"/>
        <v>112.75581460725834</v>
      </c>
      <c r="M2380" s="344">
        <f t="shared" si="373"/>
        <v>-41.823768726074832</v>
      </c>
      <c r="N2380" s="344">
        <f t="shared" si="368"/>
        <v>-20.177355475186182</v>
      </c>
      <c r="Q2380" s="323">
        <f t="shared" si="366"/>
        <v>2298.1762312739252</v>
      </c>
      <c r="R2380" s="287">
        <f t="shared" si="367"/>
        <v>-20.177355475186182</v>
      </c>
    </row>
    <row r="2381" spans="1:18" x14ac:dyDescent="0.25">
      <c r="A2381" s="273">
        <v>2364</v>
      </c>
      <c r="B2381" s="323">
        <f t="shared" si="369"/>
        <v>2453.7558146072583</v>
      </c>
      <c r="D2381" s="287">
        <f t="shared" si="364"/>
        <v>2299.1108146072584</v>
      </c>
      <c r="F2381" s="273">
        <f t="shared" si="370"/>
        <v>6</v>
      </c>
      <c r="H2381" s="273">
        <f t="shared" si="371"/>
        <v>2160</v>
      </c>
      <c r="J2381" s="287">
        <f t="shared" si="365"/>
        <v>-21.003880248434193</v>
      </c>
      <c r="L2381" s="287">
        <f t="shared" si="372"/>
        <v>113.75581460725834</v>
      </c>
      <c r="M2381" s="344">
        <f t="shared" si="373"/>
        <v>-40.889185392741638</v>
      </c>
      <c r="N2381" s="344">
        <f t="shared" si="368"/>
        <v>-21.003880248434193</v>
      </c>
      <c r="Q2381" s="323">
        <f t="shared" si="366"/>
        <v>2299.1108146072584</v>
      </c>
      <c r="R2381" s="287">
        <f t="shared" si="367"/>
        <v>-21.003880248434193</v>
      </c>
    </row>
    <row r="2382" spans="1:18" x14ac:dyDescent="0.25">
      <c r="A2382" s="273">
        <v>2365</v>
      </c>
      <c r="B2382" s="323">
        <f t="shared" si="369"/>
        <v>2454.7558146072583</v>
      </c>
      <c r="D2382" s="287">
        <f t="shared" si="364"/>
        <v>2300.0453979405916</v>
      </c>
      <c r="F2382" s="273">
        <f t="shared" si="370"/>
        <v>6</v>
      </c>
      <c r="H2382" s="273">
        <f t="shared" si="371"/>
        <v>2160</v>
      </c>
      <c r="J2382" s="287">
        <f t="shared" si="365"/>
        <v>-21.824007036289704</v>
      </c>
      <c r="L2382" s="287">
        <f t="shared" si="372"/>
        <v>114.75581460725834</v>
      </c>
      <c r="M2382" s="344">
        <f t="shared" si="373"/>
        <v>-39.954602059408444</v>
      </c>
      <c r="N2382" s="344">
        <f t="shared" si="368"/>
        <v>-21.824007036289704</v>
      </c>
      <c r="Q2382" s="323">
        <f t="shared" si="366"/>
        <v>2300.0453979405916</v>
      </c>
      <c r="R2382" s="287">
        <f t="shared" si="367"/>
        <v>-21.824007036289704</v>
      </c>
    </row>
    <row r="2383" spans="1:18" x14ac:dyDescent="0.25">
      <c r="A2383" s="273">
        <v>2366</v>
      </c>
      <c r="B2383" s="323">
        <f t="shared" si="369"/>
        <v>2455.7558146072583</v>
      </c>
      <c r="D2383" s="287">
        <f t="shared" si="364"/>
        <v>2300.9799812739252</v>
      </c>
      <c r="F2383" s="273">
        <f t="shared" si="370"/>
        <v>6</v>
      </c>
      <c r="H2383" s="273">
        <f t="shared" si="371"/>
        <v>2160</v>
      </c>
      <c r="J2383" s="287">
        <f t="shared" si="365"/>
        <v>-22.637486020188057</v>
      </c>
      <c r="L2383" s="287">
        <f t="shared" si="372"/>
        <v>115.75581460725834</v>
      </c>
      <c r="M2383" s="344">
        <f t="shared" si="373"/>
        <v>-39.020018726074795</v>
      </c>
      <c r="N2383" s="344">
        <f t="shared" si="368"/>
        <v>-22.637486020188057</v>
      </c>
      <c r="Q2383" s="323">
        <f t="shared" si="366"/>
        <v>2300.9799812739252</v>
      </c>
      <c r="R2383" s="287">
        <f t="shared" si="367"/>
        <v>-22.637486020188057</v>
      </c>
    </row>
    <row r="2384" spans="1:18" x14ac:dyDescent="0.25">
      <c r="A2384" s="273">
        <v>2367</v>
      </c>
      <c r="B2384" s="323">
        <f t="shared" si="369"/>
        <v>2456.7558146072583</v>
      </c>
      <c r="D2384" s="287">
        <f t="shared" si="364"/>
        <v>2301.9145646072584</v>
      </c>
      <c r="F2384" s="273">
        <f t="shared" si="370"/>
        <v>6</v>
      </c>
      <c r="H2384" s="273">
        <f t="shared" si="371"/>
        <v>2160</v>
      </c>
      <c r="J2384" s="287">
        <f t="shared" si="365"/>
        <v>-23.444069406550081</v>
      </c>
      <c r="L2384" s="287">
        <f t="shared" si="372"/>
        <v>116.75581460725834</v>
      </c>
      <c r="M2384" s="344">
        <f t="shared" si="373"/>
        <v>-38.085435392741601</v>
      </c>
      <c r="N2384" s="344">
        <f t="shared" si="368"/>
        <v>-23.444069406550081</v>
      </c>
      <c r="Q2384" s="323">
        <f t="shared" si="366"/>
        <v>2301.9145646072584</v>
      </c>
      <c r="R2384" s="287">
        <f t="shared" si="367"/>
        <v>-23.444069406550081</v>
      </c>
    </row>
    <row r="2385" spans="1:18" x14ac:dyDescent="0.25">
      <c r="A2385" s="273">
        <v>2368</v>
      </c>
      <c r="B2385" s="323">
        <f t="shared" si="369"/>
        <v>2457.7558146072583</v>
      </c>
      <c r="D2385" s="287">
        <f t="shared" ref="D2385:D2448" si="374">B2385-A2385/360*$E$11</f>
        <v>2302.8491479405916</v>
      </c>
      <c r="F2385" s="273">
        <f t="shared" si="370"/>
        <v>6</v>
      </c>
      <c r="H2385" s="273">
        <f t="shared" si="371"/>
        <v>2160</v>
      </c>
      <c r="J2385" s="287">
        <f t="shared" ref="J2385:J2448" si="375">SIN(RADIANS(A2385))*$E$7</f>
        <v>-24.243511502263399</v>
      </c>
      <c r="L2385" s="287">
        <f t="shared" si="372"/>
        <v>117.75581460725834</v>
      </c>
      <c r="M2385" s="344">
        <f t="shared" si="373"/>
        <v>-37.150852059408408</v>
      </c>
      <c r="N2385" s="344">
        <f t="shared" si="368"/>
        <v>-24.243511502263399</v>
      </c>
      <c r="Q2385" s="323">
        <f t="shared" ref="Q2385:Q2448" si="376">D2385</f>
        <v>2302.8491479405916</v>
      </c>
      <c r="R2385" s="287">
        <f t="shared" ref="R2385:R2448" si="377">N2385</f>
        <v>-24.243511502263399</v>
      </c>
    </row>
    <row r="2386" spans="1:18" x14ac:dyDescent="0.25">
      <c r="A2386" s="273">
        <v>2369</v>
      </c>
      <c r="B2386" s="323">
        <f t="shared" si="369"/>
        <v>2458.7558146072583</v>
      </c>
      <c r="D2386" s="287">
        <f t="shared" si="374"/>
        <v>2303.7837312739248</v>
      </c>
      <c r="F2386" s="273">
        <f t="shared" si="370"/>
        <v>6</v>
      </c>
      <c r="H2386" s="273">
        <f t="shared" si="371"/>
        <v>2160</v>
      </c>
      <c r="J2386" s="287">
        <f t="shared" si="375"/>
        <v>-25.035568789520955</v>
      </c>
      <c r="L2386" s="287">
        <f t="shared" si="372"/>
        <v>118.75581460725834</v>
      </c>
      <c r="M2386" s="344">
        <f t="shared" si="373"/>
        <v>-36.216268726075214</v>
      </c>
      <c r="N2386" s="344">
        <f t="shared" ref="N2386:N2449" si="378">J2386</f>
        <v>-25.035568789520955</v>
      </c>
      <c r="Q2386" s="323">
        <f t="shared" si="376"/>
        <v>2303.7837312739248</v>
      </c>
      <c r="R2386" s="287">
        <f t="shared" si="377"/>
        <v>-25.035568789520955</v>
      </c>
    </row>
    <row r="2387" spans="1:18" x14ac:dyDescent="0.25">
      <c r="A2387" s="273">
        <v>2370</v>
      </c>
      <c r="B2387" s="323">
        <f t="shared" ref="B2387:B2450" si="379">$B$17+A2387</f>
        <v>2459.7558146072583</v>
      </c>
      <c r="D2387" s="287">
        <f t="shared" si="374"/>
        <v>2304.7183146072584</v>
      </c>
      <c r="F2387" s="273">
        <f t="shared" si="370"/>
        <v>6</v>
      </c>
      <c r="H2387" s="273">
        <f t="shared" si="371"/>
        <v>2160</v>
      </c>
      <c r="J2387" s="287">
        <f t="shared" si="375"/>
        <v>-25.819999999999904</v>
      </c>
      <c r="L2387" s="287">
        <f t="shared" si="372"/>
        <v>119.75581460725834</v>
      </c>
      <c r="M2387" s="344">
        <f t="shared" si="373"/>
        <v>-35.281685392741565</v>
      </c>
      <c r="N2387" s="344">
        <f t="shared" si="378"/>
        <v>-25.819999999999904</v>
      </c>
      <c r="Q2387" s="323">
        <f t="shared" si="376"/>
        <v>2304.7183146072584</v>
      </c>
      <c r="R2387" s="287">
        <f t="shared" si="377"/>
        <v>-25.819999999999904</v>
      </c>
    </row>
    <row r="2388" spans="1:18" x14ac:dyDescent="0.25">
      <c r="A2388" s="273">
        <v>2371</v>
      </c>
      <c r="B2388" s="323">
        <f t="shared" si="379"/>
        <v>2460.7558146072583</v>
      </c>
      <c r="D2388" s="287">
        <f t="shared" si="374"/>
        <v>2305.6528979405916</v>
      </c>
      <c r="F2388" s="273">
        <f t="shared" si="370"/>
        <v>6</v>
      </c>
      <c r="H2388" s="273">
        <f t="shared" si="371"/>
        <v>2160</v>
      </c>
      <c r="J2388" s="287">
        <f t="shared" si="375"/>
        <v>-26.596566188355215</v>
      </c>
      <c r="L2388" s="287">
        <f t="shared" si="372"/>
        <v>120.75581460725834</v>
      </c>
      <c r="M2388" s="344">
        <f t="shared" si="373"/>
        <v>-34.347102059408371</v>
      </c>
      <c r="N2388" s="344">
        <f t="shared" si="378"/>
        <v>-26.596566188355215</v>
      </c>
      <c r="Q2388" s="323">
        <f t="shared" si="376"/>
        <v>2305.6528979405916</v>
      </c>
      <c r="R2388" s="287">
        <f t="shared" si="377"/>
        <v>-26.596566188355215</v>
      </c>
    </row>
    <row r="2389" spans="1:18" x14ac:dyDescent="0.25">
      <c r="A2389" s="273">
        <v>2372</v>
      </c>
      <c r="B2389" s="323">
        <f t="shared" si="379"/>
        <v>2461.7558146072583</v>
      </c>
      <c r="D2389" s="287">
        <f t="shared" si="374"/>
        <v>2306.5874812739248</v>
      </c>
      <c r="F2389" s="273">
        <f t="shared" si="370"/>
        <v>6</v>
      </c>
      <c r="H2389" s="273">
        <f t="shared" si="371"/>
        <v>2160</v>
      </c>
      <c r="J2389" s="287">
        <f t="shared" si="375"/>
        <v>-27.365030805002821</v>
      </c>
      <c r="L2389" s="287">
        <f t="shared" si="372"/>
        <v>121.75581460725834</v>
      </c>
      <c r="M2389" s="344">
        <f t="shared" si="373"/>
        <v>-33.412518726075177</v>
      </c>
      <c r="N2389" s="344">
        <f t="shared" si="378"/>
        <v>-27.365030805002821</v>
      </c>
      <c r="Q2389" s="323">
        <f t="shared" si="376"/>
        <v>2306.5874812739248</v>
      </c>
      <c r="R2389" s="287">
        <f t="shared" si="377"/>
        <v>-27.365030805002821</v>
      </c>
    </row>
    <row r="2390" spans="1:18" x14ac:dyDescent="0.25">
      <c r="A2390" s="273">
        <v>2373</v>
      </c>
      <c r="B2390" s="323">
        <f t="shared" si="379"/>
        <v>2462.7558146072583</v>
      </c>
      <c r="D2390" s="287">
        <f t="shared" si="374"/>
        <v>2307.5220646072585</v>
      </c>
      <c r="F2390" s="273">
        <f t="shared" si="370"/>
        <v>6</v>
      </c>
      <c r="H2390" s="273">
        <f t="shared" si="371"/>
        <v>2160</v>
      </c>
      <c r="J2390" s="287">
        <f t="shared" si="375"/>
        <v>-28.125159768175919</v>
      </c>
      <c r="L2390" s="287">
        <f t="shared" si="372"/>
        <v>122.75581460725834</v>
      </c>
      <c r="M2390" s="344">
        <f t="shared" si="373"/>
        <v>-32.477935392741529</v>
      </c>
      <c r="N2390" s="344">
        <f t="shared" si="378"/>
        <v>-28.125159768175919</v>
      </c>
      <c r="Q2390" s="323">
        <f t="shared" si="376"/>
        <v>2307.5220646072585</v>
      </c>
      <c r="R2390" s="287">
        <f t="shared" si="377"/>
        <v>-28.125159768175919</v>
      </c>
    </row>
    <row r="2391" spans="1:18" x14ac:dyDescent="0.25">
      <c r="A2391" s="273">
        <v>2374</v>
      </c>
      <c r="B2391" s="323">
        <f t="shared" si="379"/>
        <v>2463.7558146072583</v>
      </c>
      <c r="D2391" s="287">
        <f t="shared" si="374"/>
        <v>2308.4566479405917</v>
      </c>
      <c r="F2391" s="273">
        <f t="shared" si="370"/>
        <v>6</v>
      </c>
      <c r="H2391" s="273">
        <f t="shared" si="371"/>
        <v>2160</v>
      </c>
      <c r="J2391" s="287">
        <f t="shared" si="375"/>
        <v>-28.876721535229386</v>
      </c>
      <c r="L2391" s="287">
        <f t="shared" si="372"/>
        <v>123.75581460725834</v>
      </c>
      <c r="M2391" s="344">
        <f t="shared" si="373"/>
        <v>-31.543352059408335</v>
      </c>
      <c r="N2391" s="344">
        <f t="shared" si="378"/>
        <v>-28.876721535229386</v>
      </c>
      <c r="Q2391" s="323">
        <f t="shared" si="376"/>
        <v>2308.4566479405917</v>
      </c>
      <c r="R2391" s="287">
        <f t="shared" si="377"/>
        <v>-28.876721535229386</v>
      </c>
    </row>
    <row r="2392" spans="1:18" x14ac:dyDescent="0.25">
      <c r="A2392" s="273">
        <v>2375</v>
      </c>
      <c r="B2392" s="323">
        <f t="shared" si="379"/>
        <v>2464.7558146072583</v>
      </c>
      <c r="D2392" s="287">
        <f t="shared" si="374"/>
        <v>2309.3912312739249</v>
      </c>
      <c r="F2392" s="273">
        <f t="shared" si="370"/>
        <v>6</v>
      </c>
      <c r="H2392" s="273">
        <f t="shared" si="371"/>
        <v>2160</v>
      </c>
      <c r="J2392" s="287">
        <f t="shared" si="375"/>
        <v>-29.619487173167848</v>
      </c>
      <c r="L2392" s="287">
        <f t="shared" si="372"/>
        <v>124.75581460725834</v>
      </c>
      <c r="M2392" s="344">
        <f t="shared" si="373"/>
        <v>-30.608768726075141</v>
      </c>
      <c r="N2392" s="344">
        <f t="shared" si="378"/>
        <v>-29.619487173167848</v>
      </c>
      <c r="Q2392" s="323">
        <f t="shared" si="376"/>
        <v>2309.3912312739249</v>
      </c>
      <c r="R2392" s="287">
        <f t="shared" si="377"/>
        <v>-29.619487173167848</v>
      </c>
    </row>
    <row r="2393" spans="1:18" x14ac:dyDescent="0.25">
      <c r="A2393" s="273">
        <v>2376</v>
      </c>
      <c r="B2393" s="323">
        <f t="shared" si="379"/>
        <v>2465.7558146072583</v>
      </c>
      <c r="D2393" s="287">
        <f t="shared" si="374"/>
        <v>2310.3258146072585</v>
      </c>
      <c r="F2393" s="273">
        <f t="shared" si="370"/>
        <v>6</v>
      </c>
      <c r="H2393" s="273">
        <f t="shared" si="371"/>
        <v>2160</v>
      </c>
      <c r="J2393" s="287">
        <f t="shared" si="375"/>
        <v>-30.353230428383245</v>
      </c>
      <c r="L2393" s="287">
        <f t="shared" si="372"/>
        <v>125.75581460725834</v>
      </c>
      <c r="M2393" s="344">
        <f t="shared" si="373"/>
        <v>-29.674185392741492</v>
      </c>
      <c r="N2393" s="344">
        <f t="shared" si="378"/>
        <v>-30.353230428383245</v>
      </c>
      <c r="Q2393" s="323">
        <f t="shared" si="376"/>
        <v>2310.3258146072585</v>
      </c>
      <c r="R2393" s="287">
        <f t="shared" si="377"/>
        <v>-30.353230428383245</v>
      </c>
    </row>
    <row r="2394" spans="1:18" x14ac:dyDescent="0.25">
      <c r="A2394" s="273">
        <v>2377</v>
      </c>
      <c r="B2394" s="323">
        <f t="shared" si="379"/>
        <v>2466.7558146072583</v>
      </c>
      <c r="D2394" s="287">
        <f t="shared" si="374"/>
        <v>2311.2603979405917</v>
      </c>
      <c r="F2394" s="273">
        <f t="shared" si="370"/>
        <v>6</v>
      </c>
      <c r="H2394" s="273">
        <f t="shared" si="371"/>
        <v>2160</v>
      </c>
      <c r="J2394" s="287">
        <f t="shared" si="375"/>
        <v>-31.077727795571807</v>
      </c>
      <c r="L2394" s="287">
        <f t="shared" si="372"/>
        <v>126.75581460725834</v>
      </c>
      <c r="M2394" s="344">
        <f t="shared" si="373"/>
        <v>-28.739602059408298</v>
      </c>
      <c r="N2394" s="344">
        <f t="shared" si="378"/>
        <v>-31.077727795571807</v>
      </c>
      <c r="Q2394" s="323">
        <f t="shared" si="376"/>
        <v>2311.2603979405917</v>
      </c>
      <c r="R2394" s="287">
        <f t="shared" si="377"/>
        <v>-31.077727795571807</v>
      </c>
    </row>
    <row r="2395" spans="1:18" x14ac:dyDescent="0.25">
      <c r="A2395" s="273">
        <v>2378</v>
      </c>
      <c r="B2395" s="323">
        <f t="shared" si="379"/>
        <v>2467.7558146072583</v>
      </c>
      <c r="D2395" s="287">
        <f t="shared" si="374"/>
        <v>2312.1949812739249</v>
      </c>
      <c r="F2395" s="273">
        <f t="shared" si="370"/>
        <v>6</v>
      </c>
      <c r="H2395" s="273">
        <f t="shared" si="371"/>
        <v>2160</v>
      </c>
      <c r="J2395" s="287">
        <f t="shared" si="375"/>
        <v>-31.792758585816841</v>
      </c>
      <c r="L2395" s="287">
        <f t="shared" si="372"/>
        <v>127.75581460725834</v>
      </c>
      <c r="M2395" s="344">
        <f t="shared" si="373"/>
        <v>-27.805018726075104</v>
      </c>
      <c r="N2395" s="344">
        <f t="shared" si="378"/>
        <v>-31.792758585816841</v>
      </c>
      <c r="Q2395" s="323">
        <f t="shared" si="376"/>
        <v>2312.1949812739249</v>
      </c>
      <c r="R2395" s="287">
        <f t="shared" si="377"/>
        <v>-31.792758585816841</v>
      </c>
    </row>
    <row r="2396" spans="1:18" x14ac:dyDescent="0.25">
      <c r="A2396" s="273">
        <v>2379</v>
      </c>
      <c r="B2396" s="323">
        <f t="shared" si="379"/>
        <v>2468.7558146072583</v>
      </c>
      <c r="D2396" s="287">
        <f t="shared" si="374"/>
        <v>2313.1295646072585</v>
      </c>
      <c r="F2396" s="273">
        <f t="shared" si="370"/>
        <v>6</v>
      </c>
      <c r="H2396" s="273">
        <f t="shared" si="371"/>
        <v>2160</v>
      </c>
      <c r="J2396" s="287">
        <f t="shared" si="375"/>
        <v>-32.498104993813548</v>
      </c>
      <c r="L2396" s="287">
        <f t="shared" si="372"/>
        <v>128.75581460725834</v>
      </c>
      <c r="M2396" s="344">
        <f t="shared" si="373"/>
        <v>-26.870435392741456</v>
      </c>
      <c r="N2396" s="344">
        <f t="shared" si="378"/>
        <v>-32.498104993813548</v>
      </c>
      <c r="Q2396" s="323">
        <f t="shared" si="376"/>
        <v>2313.1295646072585</v>
      </c>
      <c r="R2396" s="287">
        <f t="shared" si="377"/>
        <v>-32.498104993813548</v>
      </c>
    </row>
    <row r="2397" spans="1:18" x14ac:dyDescent="0.25">
      <c r="A2397" s="273">
        <v>2380</v>
      </c>
      <c r="B2397" s="323">
        <f t="shared" si="379"/>
        <v>2469.7558146072583</v>
      </c>
      <c r="D2397" s="287">
        <f t="shared" si="374"/>
        <v>2314.0641479405917</v>
      </c>
      <c r="F2397" s="273">
        <f t="shared" si="370"/>
        <v>6</v>
      </c>
      <c r="H2397" s="273">
        <f t="shared" si="371"/>
        <v>2160</v>
      </c>
      <c r="J2397" s="287">
        <f t="shared" si="375"/>
        <v>-33.193552164212939</v>
      </c>
      <c r="L2397" s="287">
        <f t="shared" si="372"/>
        <v>129.75581460725834</v>
      </c>
      <c r="M2397" s="344">
        <f t="shared" si="373"/>
        <v>-25.935852059408262</v>
      </c>
      <c r="N2397" s="344">
        <f t="shared" si="378"/>
        <v>-33.193552164212939</v>
      </c>
      <c r="Q2397" s="323">
        <f t="shared" si="376"/>
        <v>2314.0641479405917</v>
      </c>
      <c r="R2397" s="287">
        <f t="shared" si="377"/>
        <v>-33.193552164212939</v>
      </c>
    </row>
    <row r="2398" spans="1:18" x14ac:dyDescent="0.25">
      <c r="A2398" s="273">
        <v>2381</v>
      </c>
      <c r="B2398" s="323">
        <f t="shared" si="379"/>
        <v>2470.7558146072583</v>
      </c>
      <c r="D2398" s="287">
        <f t="shared" si="374"/>
        <v>2314.9987312739249</v>
      </c>
      <c r="F2398" s="273">
        <f t="shared" si="370"/>
        <v>6</v>
      </c>
      <c r="H2398" s="273">
        <f t="shared" si="371"/>
        <v>2160</v>
      </c>
      <c r="J2398" s="287">
        <f t="shared" si="375"/>
        <v>-33.878888257069661</v>
      </c>
      <c r="L2398" s="287">
        <f t="shared" si="372"/>
        <v>130.75581460725834</v>
      </c>
      <c r="M2398" s="344">
        <f t="shared" si="373"/>
        <v>-25.001268726075068</v>
      </c>
      <c r="N2398" s="344">
        <f t="shared" si="378"/>
        <v>-33.878888257069661</v>
      </c>
      <c r="Q2398" s="323">
        <f t="shared" si="376"/>
        <v>2314.9987312739249</v>
      </c>
      <c r="R2398" s="287">
        <f t="shared" si="377"/>
        <v>-33.878888257069661</v>
      </c>
    </row>
    <row r="2399" spans="1:18" x14ac:dyDescent="0.25">
      <c r="A2399" s="273">
        <v>2382</v>
      </c>
      <c r="B2399" s="323">
        <f t="shared" si="379"/>
        <v>2471.7558146072583</v>
      </c>
      <c r="D2399" s="287">
        <f t="shared" si="374"/>
        <v>2315.9333146072586</v>
      </c>
      <c r="F2399" s="273">
        <f t="shared" si="370"/>
        <v>6</v>
      </c>
      <c r="H2399" s="273">
        <f t="shared" si="371"/>
        <v>2160</v>
      </c>
      <c r="J2399" s="287">
        <f t="shared" si="375"/>
        <v>-34.553904512371396</v>
      </c>
      <c r="L2399" s="287">
        <f t="shared" si="372"/>
        <v>131.75581460725834</v>
      </c>
      <c r="M2399" s="344">
        <f t="shared" si="373"/>
        <v>-24.066685392741419</v>
      </c>
      <c r="N2399" s="344">
        <f t="shared" si="378"/>
        <v>-34.553904512371396</v>
      </c>
      <c r="Q2399" s="323">
        <f t="shared" si="376"/>
        <v>2315.9333146072586</v>
      </c>
      <c r="R2399" s="287">
        <f t="shared" si="377"/>
        <v>-34.553904512371396</v>
      </c>
    </row>
    <row r="2400" spans="1:18" x14ac:dyDescent="0.25">
      <c r="A2400" s="273">
        <v>2383</v>
      </c>
      <c r="B2400" s="323">
        <f t="shared" si="379"/>
        <v>2472.7558146072583</v>
      </c>
      <c r="D2400" s="287">
        <f t="shared" si="374"/>
        <v>2316.8678979405918</v>
      </c>
      <c r="F2400" s="273">
        <f t="shared" si="370"/>
        <v>6</v>
      </c>
      <c r="H2400" s="273">
        <f t="shared" si="371"/>
        <v>2160</v>
      </c>
      <c r="J2400" s="287">
        <f t="shared" si="375"/>
        <v>-35.218395313627482</v>
      </c>
      <c r="L2400" s="287">
        <f t="shared" si="372"/>
        <v>132.75581460725834</v>
      </c>
      <c r="M2400" s="344">
        <f t="shared" si="373"/>
        <v>-23.132102059408226</v>
      </c>
      <c r="N2400" s="344">
        <f t="shared" si="378"/>
        <v>-35.218395313627482</v>
      </c>
      <c r="Q2400" s="323">
        <f t="shared" si="376"/>
        <v>2316.8678979405918</v>
      </c>
      <c r="R2400" s="287">
        <f t="shared" si="377"/>
        <v>-35.218395313627482</v>
      </c>
    </row>
    <row r="2401" spans="1:18" x14ac:dyDescent="0.25">
      <c r="A2401" s="273">
        <v>2384</v>
      </c>
      <c r="B2401" s="323">
        <f t="shared" si="379"/>
        <v>2473.7558146072583</v>
      </c>
      <c r="D2401" s="287">
        <f t="shared" si="374"/>
        <v>2317.802481273925</v>
      </c>
      <c r="F2401" s="273">
        <f t="shared" si="370"/>
        <v>6</v>
      </c>
      <c r="H2401" s="273">
        <f t="shared" si="371"/>
        <v>2160</v>
      </c>
      <c r="J2401" s="287">
        <f t="shared" si="375"/>
        <v>-35.872158250502501</v>
      </c>
      <c r="L2401" s="287">
        <f t="shared" si="372"/>
        <v>133.75581460725834</v>
      </c>
      <c r="M2401" s="344">
        <f t="shared" si="373"/>
        <v>-22.197518726075032</v>
      </c>
      <c r="N2401" s="344">
        <f t="shared" si="378"/>
        <v>-35.872158250502501</v>
      </c>
      <c r="Q2401" s="323">
        <f t="shared" si="376"/>
        <v>2317.802481273925</v>
      </c>
      <c r="R2401" s="287">
        <f t="shared" si="377"/>
        <v>-35.872158250502501</v>
      </c>
    </row>
    <row r="2402" spans="1:18" x14ac:dyDescent="0.25">
      <c r="A2402" s="273">
        <v>2385</v>
      </c>
      <c r="B2402" s="323">
        <f t="shared" si="379"/>
        <v>2474.7558146072583</v>
      </c>
      <c r="D2402" s="287">
        <f t="shared" si="374"/>
        <v>2318.7370646072582</v>
      </c>
      <c r="F2402" s="273">
        <f t="shared" si="370"/>
        <v>6</v>
      </c>
      <c r="H2402" s="273">
        <f t="shared" si="371"/>
        <v>2160</v>
      </c>
      <c r="J2402" s="287">
        <f t="shared" si="375"/>
        <v>-36.514994180473288</v>
      </c>
      <c r="L2402" s="287">
        <f t="shared" si="372"/>
        <v>134.75581460725834</v>
      </c>
      <c r="M2402" s="344">
        <f t="shared" si="373"/>
        <v>-21.262935392741838</v>
      </c>
      <c r="N2402" s="344">
        <f t="shared" si="378"/>
        <v>-36.514994180473288</v>
      </c>
      <c r="Q2402" s="323">
        <f t="shared" si="376"/>
        <v>2318.7370646072582</v>
      </c>
      <c r="R2402" s="287">
        <f t="shared" si="377"/>
        <v>-36.514994180473288</v>
      </c>
    </row>
    <row r="2403" spans="1:18" x14ac:dyDescent="0.25">
      <c r="A2403" s="273">
        <v>2386</v>
      </c>
      <c r="B2403" s="323">
        <f t="shared" si="379"/>
        <v>2475.7558146072583</v>
      </c>
      <c r="D2403" s="287">
        <f t="shared" si="374"/>
        <v>2319.6716479405918</v>
      </c>
      <c r="F2403" s="273">
        <f t="shared" si="370"/>
        <v>6</v>
      </c>
      <c r="H2403" s="273">
        <f t="shared" si="371"/>
        <v>2160</v>
      </c>
      <c r="J2403" s="287">
        <f t="shared" si="375"/>
        <v>-37.146707289488006</v>
      </c>
      <c r="L2403" s="287">
        <f t="shared" si="372"/>
        <v>135.75581460725834</v>
      </c>
      <c r="M2403" s="344">
        <f t="shared" si="373"/>
        <v>-20.328352059408189</v>
      </c>
      <c r="N2403" s="344">
        <f t="shared" si="378"/>
        <v>-37.146707289488006</v>
      </c>
      <c r="Q2403" s="323">
        <f t="shared" si="376"/>
        <v>2319.6716479405918</v>
      </c>
      <c r="R2403" s="287">
        <f t="shared" si="377"/>
        <v>-37.146707289488006</v>
      </c>
    </row>
    <row r="2404" spans="1:18" x14ac:dyDescent="0.25">
      <c r="A2404" s="273">
        <v>2387</v>
      </c>
      <c r="B2404" s="323">
        <f t="shared" si="379"/>
        <v>2476.7558146072583</v>
      </c>
      <c r="D2404" s="287">
        <f t="shared" si="374"/>
        <v>2320.606231273925</v>
      </c>
      <c r="F2404" s="273">
        <f t="shared" si="370"/>
        <v>6</v>
      </c>
      <c r="H2404" s="273">
        <f t="shared" si="371"/>
        <v>2160</v>
      </c>
      <c r="J2404" s="287">
        <f t="shared" si="375"/>
        <v>-37.767105151613862</v>
      </c>
      <c r="L2404" s="287">
        <f t="shared" si="372"/>
        <v>136.75581460725834</v>
      </c>
      <c r="M2404" s="344">
        <f t="shared" si="373"/>
        <v>-19.393768726074995</v>
      </c>
      <c r="N2404" s="344">
        <f t="shared" si="378"/>
        <v>-37.767105151613862</v>
      </c>
      <c r="Q2404" s="323">
        <f t="shared" si="376"/>
        <v>2320.606231273925</v>
      </c>
      <c r="R2404" s="287">
        <f t="shared" si="377"/>
        <v>-37.767105151613862</v>
      </c>
    </row>
    <row r="2405" spans="1:18" x14ac:dyDescent="0.25">
      <c r="A2405" s="273">
        <v>2388</v>
      </c>
      <c r="B2405" s="323">
        <f t="shared" si="379"/>
        <v>2477.7558146072583</v>
      </c>
      <c r="D2405" s="287">
        <f t="shared" si="374"/>
        <v>2321.5408146072582</v>
      </c>
      <c r="F2405" s="273">
        <f t="shared" si="370"/>
        <v>6</v>
      </c>
      <c r="H2405" s="273">
        <f t="shared" si="371"/>
        <v>2160</v>
      </c>
      <c r="J2405" s="287">
        <f t="shared" si="375"/>
        <v>-38.37599878765262</v>
      </c>
      <c r="L2405" s="287">
        <f t="shared" si="372"/>
        <v>137.75581460725834</v>
      </c>
      <c r="M2405" s="344">
        <f t="shared" si="373"/>
        <v>-18.459185392741801</v>
      </c>
      <c r="N2405" s="344">
        <f t="shared" si="378"/>
        <v>-38.37599878765262</v>
      </c>
      <c r="Q2405" s="323">
        <f t="shared" si="376"/>
        <v>2321.5408146072582</v>
      </c>
      <c r="R2405" s="287">
        <f t="shared" si="377"/>
        <v>-38.37599878765262</v>
      </c>
    </row>
    <row r="2406" spans="1:18" x14ac:dyDescent="0.25">
      <c r="A2406" s="273">
        <v>2389</v>
      </c>
      <c r="B2406" s="323">
        <f t="shared" si="379"/>
        <v>2478.7558146072583</v>
      </c>
      <c r="D2406" s="287">
        <f t="shared" si="374"/>
        <v>2322.4753979405918</v>
      </c>
      <c r="F2406" s="273">
        <f t="shared" si="370"/>
        <v>6</v>
      </c>
      <c r="H2406" s="273">
        <f t="shared" si="371"/>
        <v>2160</v>
      </c>
      <c r="J2406" s="287">
        <f t="shared" si="375"/>
        <v>-38.973202722704016</v>
      </c>
      <c r="L2406" s="287">
        <f t="shared" si="372"/>
        <v>138.75581460725834</v>
      </c>
      <c r="M2406" s="344">
        <f t="shared" si="373"/>
        <v>-17.524602059408153</v>
      </c>
      <c r="N2406" s="344">
        <f t="shared" si="378"/>
        <v>-38.973202722704016</v>
      </c>
      <c r="Q2406" s="323">
        <f t="shared" si="376"/>
        <v>2322.4753979405918</v>
      </c>
      <c r="R2406" s="287">
        <f t="shared" si="377"/>
        <v>-38.973202722704016</v>
      </c>
    </row>
    <row r="2407" spans="1:18" x14ac:dyDescent="0.25">
      <c r="A2407" s="273">
        <v>2390</v>
      </c>
      <c r="B2407" s="323">
        <f t="shared" si="379"/>
        <v>2479.7558146072583</v>
      </c>
      <c r="D2407" s="287">
        <f t="shared" si="374"/>
        <v>2323.409981273925</v>
      </c>
      <c r="F2407" s="273">
        <f t="shared" si="370"/>
        <v>6</v>
      </c>
      <c r="H2407" s="273">
        <f t="shared" si="371"/>
        <v>2160</v>
      </c>
      <c r="J2407" s="287">
        <f t="shared" si="375"/>
        <v>-39.558535042663941</v>
      </c>
      <c r="L2407" s="287">
        <f t="shared" si="372"/>
        <v>139.75581460725834</v>
      </c>
      <c r="M2407" s="344">
        <f t="shared" si="373"/>
        <v>-16.590018726074959</v>
      </c>
      <c r="N2407" s="344">
        <f t="shared" si="378"/>
        <v>-39.558535042663941</v>
      </c>
      <c r="Q2407" s="323">
        <f t="shared" si="376"/>
        <v>2323.409981273925</v>
      </c>
      <c r="R2407" s="287">
        <f t="shared" si="377"/>
        <v>-39.558535042663941</v>
      </c>
    </row>
    <row r="2408" spans="1:18" x14ac:dyDescent="0.25">
      <c r="A2408" s="273">
        <v>2391</v>
      </c>
      <c r="B2408" s="323">
        <f t="shared" si="379"/>
        <v>2480.7558146072583</v>
      </c>
      <c r="D2408" s="287">
        <f t="shared" si="374"/>
        <v>2324.3445646072582</v>
      </c>
      <c r="F2408" s="273">
        <f t="shared" si="370"/>
        <v>6</v>
      </c>
      <c r="H2408" s="273">
        <f t="shared" si="371"/>
        <v>2160</v>
      </c>
      <c r="J2408" s="287">
        <f t="shared" si="375"/>
        <v>-40.131817449637971</v>
      </c>
      <c r="L2408" s="287">
        <f t="shared" si="372"/>
        <v>140.75581460725834</v>
      </c>
      <c r="M2408" s="344">
        <f t="shared" si="373"/>
        <v>-15.655435392741765</v>
      </c>
      <c r="N2408" s="344">
        <f t="shared" si="378"/>
        <v>-40.131817449637971</v>
      </c>
      <c r="Q2408" s="323">
        <f t="shared" si="376"/>
        <v>2324.3445646072582</v>
      </c>
      <c r="R2408" s="287">
        <f t="shared" si="377"/>
        <v>-40.131817449637971</v>
      </c>
    </row>
    <row r="2409" spans="1:18" x14ac:dyDescent="0.25">
      <c r="A2409" s="273">
        <v>2392</v>
      </c>
      <c r="B2409" s="323">
        <f t="shared" si="379"/>
        <v>2481.7558146072583</v>
      </c>
      <c r="D2409" s="287">
        <f t="shared" si="374"/>
        <v>2325.2791479405914</v>
      </c>
      <c r="F2409" s="273">
        <f t="shared" si="370"/>
        <v>6</v>
      </c>
      <c r="H2409" s="273">
        <f t="shared" si="371"/>
        <v>2160</v>
      </c>
      <c r="J2409" s="287">
        <f t="shared" si="375"/>
        <v>-40.692875316251197</v>
      </c>
      <c r="L2409" s="287">
        <f t="shared" si="372"/>
        <v>141.75581460725834</v>
      </c>
      <c r="M2409" s="344">
        <f t="shared" si="373"/>
        <v>-14.720852059408571</v>
      </c>
      <c r="N2409" s="344">
        <f t="shared" si="378"/>
        <v>-40.692875316251197</v>
      </c>
      <c r="Q2409" s="323">
        <f t="shared" si="376"/>
        <v>2325.2791479405914</v>
      </c>
      <c r="R2409" s="287">
        <f t="shared" si="377"/>
        <v>-40.692875316251197</v>
      </c>
    </row>
    <row r="2410" spans="1:18" x14ac:dyDescent="0.25">
      <c r="A2410" s="273">
        <v>2393</v>
      </c>
      <c r="B2410" s="323">
        <f t="shared" si="379"/>
        <v>2482.7558146072583</v>
      </c>
      <c r="D2410" s="287">
        <f t="shared" si="374"/>
        <v>2326.2137312739251</v>
      </c>
      <c r="F2410" s="273">
        <f t="shared" si="370"/>
        <v>6</v>
      </c>
      <c r="H2410" s="273">
        <f t="shared" si="371"/>
        <v>2160</v>
      </c>
      <c r="J2410" s="287">
        <f t="shared" si="375"/>
        <v>-41.241537738842133</v>
      </c>
      <c r="L2410" s="287">
        <f t="shared" si="372"/>
        <v>142.75581460725834</v>
      </c>
      <c r="M2410" s="344">
        <f t="shared" si="373"/>
        <v>-13.786268726074923</v>
      </c>
      <c r="N2410" s="344">
        <f t="shared" si="378"/>
        <v>-41.241537738842133</v>
      </c>
      <c r="Q2410" s="323">
        <f t="shared" si="376"/>
        <v>2326.2137312739251</v>
      </c>
      <c r="R2410" s="287">
        <f t="shared" si="377"/>
        <v>-41.241537738842133</v>
      </c>
    </row>
    <row r="2411" spans="1:18" x14ac:dyDescent="0.25">
      <c r="A2411" s="273">
        <v>2394</v>
      </c>
      <c r="B2411" s="323">
        <f t="shared" si="379"/>
        <v>2483.7558146072583</v>
      </c>
      <c r="D2411" s="287">
        <f t="shared" si="374"/>
        <v>2327.1483146072583</v>
      </c>
      <c r="F2411" s="273">
        <f t="shared" si="370"/>
        <v>6</v>
      </c>
      <c r="H2411" s="273">
        <f t="shared" si="371"/>
        <v>2160</v>
      </c>
      <c r="J2411" s="287">
        <f t="shared" si="375"/>
        <v>-41.777637589522293</v>
      </c>
      <c r="L2411" s="287">
        <f t="shared" si="372"/>
        <v>143.75581460725834</v>
      </c>
      <c r="M2411" s="344">
        <f t="shared" si="373"/>
        <v>-12.851685392741729</v>
      </c>
      <c r="N2411" s="344">
        <f t="shared" si="378"/>
        <v>-41.777637589522293</v>
      </c>
      <c r="Q2411" s="323">
        <f t="shared" si="376"/>
        <v>2327.1483146072583</v>
      </c>
      <c r="R2411" s="287">
        <f t="shared" si="377"/>
        <v>-41.777637589522293</v>
      </c>
    </row>
    <row r="2412" spans="1:18" x14ac:dyDescent="0.25">
      <c r="A2412" s="273">
        <v>2395</v>
      </c>
      <c r="B2412" s="323">
        <f t="shared" si="379"/>
        <v>2484.7558146072583</v>
      </c>
      <c r="D2412" s="287">
        <f t="shared" si="374"/>
        <v>2328.0828979405915</v>
      </c>
      <c r="F2412" s="273">
        <f t="shared" si="370"/>
        <v>6</v>
      </c>
      <c r="H2412" s="273">
        <f t="shared" si="371"/>
        <v>2160</v>
      </c>
      <c r="J2412" s="287">
        <f t="shared" si="375"/>
        <v>-42.301011567083613</v>
      </c>
      <c r="L2412" s="287">
        <f t="shared" si="372"/>
        <v>144.75581460725834</v>
      </c>
      <c r="M2412" s="344">
        <f t="shared" si="373"/>
        <v>-11.917102059408535</v>
      </c>
      <c r="N2412" s="344">
        <f t="shared" si="378"/>
        <v>-42.301011567083613</v>
      </c>
      <c r="Q2412" s="323">
        <f t="shared" si="376"/>
        <v>2328.0828979405915</v>
      </c>
      <c r="R2412" s="287">
        <f t="shared" si="377"/>
        <v>-42.301011567083613</v>
      </c>
    </row>
    <row r="2413" spans="1:18" x14ac:dyDescent="0.25">
      <c r="A2413" s="273">
        <v>2396</v>
      </c>
      <c r="B2413" s="323">
        <f t="shared" si="379"/>
        <v>2485.7558146072583</v>
      </c>
      <c r="D2413" s="287">
        <f t="shared" si="374"/>
        <v>2329.0174812739251</v>
      </c>
      <c r="F2413" s="273">
        <f t="shared" si="370"/>
        <v>6</v>
      </c>
      <c r="H2413" s="273">
        <f t="shared" si="371"/>
        <v>2160</v>
      </c>
      <c r="J2413" s="287">
        <f t="shared" si="375"/>
        <v>-42.811500246742291</v>
      </c>
      <c r="L2413" s="287">
        <f t="shared" si="372"/>
        <v>145.75581460725834</v>
      </c>
      <c r="M2413" s="344">
        <f t="shared" si="373"/>
        <v>-10.982518726074886</v>
      </c>
      <c r="N2413" s="344">
        <f t="shared" si="378"/>
        <v>-42.811500246742291</v>
      </c>
      <c r="Q2413" s="323">
        <f t="shared" si="376"/>
        <v>2329.0174812739251</v>
      </c>
      <c r="R2413" s="287">
        <f t="shared" si="377"/>
        <v>-42.811500246742291</v>
      </c>
    </row>
    <row r="2414" spans="1:18" x14ac:dyDescent="0.25">
      <c r="A2414" s="273">
        <v>2397</v>
      </c>
      <c r="B2414" s="323">
        <f t="shared" si="379"/>
        <v>2486.7558146072583</v>
      </c>
      <c r="D2414" s="287">
        <f t="shared" si="374"/>
        <v>2329.9520646072583</v>
      </c>
      <c r="F2414" s="273">
        <f t="shared" si="370"/>
        <v>6</v>
      </c>
      <c r="H2414" s="273">
        <f t="shared" si="371"/>
        <v>2160</v>
      </c>
      <c r="J2414" s="287">
        <f t="shared" si="375"/>
        <v>-43.308948128701708</v>
      </c>
      <c r="L2414" s="287">
        <f t="shared" si="372"/>
        <v>146.75581460725834</v>
      </c>
      <c r="M2414" s="344">
        <f t="shared" si="373"/>
        <v>-10.047935392741692</v>
      </c>
      <c r="N2414" s="344">
        <f t="shared" si="378"/>
        <v>-43.308948128701708</v>
      </c>
      <c r="Q2414" s="323">
        <f t="shared" si="376"/>
        <v>2329.9520646072583</v>
      </c>
      <c r="R2414" s="287">
        <f t="shared" si="377"/>
        <v>-43.308948128701708</v>
      </c>
    </row>
    <row r="2415" spans="1:18" x14ac:dyDescent="0.25">
      <c r="A2415" s="273">
        <v>2398</v>
      </c>
      <c r="B2415" s="323">
        <f t="shared" si="379"/>
        <v>2487.7558146072583</v>
      </c>
      <c r="D2415" s="287">
        <f t="shared" si="374"/>
        <v>2330.8866479405915</v>
      </c>
      <c r="F2415" s="273">
        <f t="shared" si="370"/>
        <v>6</v>
      </c>
      <c r="H2415" s="273">
        <f t="shared" si="371"/>
        <v>2160</v>
      </c>
      <c r="J2415" s="287">
        <f t="shared" si="375"/>
        <v>-43.793203685517724</v>
      </c>
      <c r="L2415" s="287">
        <f t="shared" si="372"/>
        <v>147.75581460725834</v>
      </c>
      <c r="M2415" s="344">
        <f t="shared" si="373"/>
        <v>-9.1133520594084985</v>
      </c>
      <c r="N2415" s="344">
        <f t="shared" si="378"/>
        <v>-43.793203685517724</v>
      </c>
      <c r="Q2415" s="323">
        <f t="shared" si="376"/>
        <v>2330.8866479405915</v>
      </c>
      <c r="R2415" s="287">
        <f t="shared" si="377"/>
        <v>-43.793203685517724</v>
      </c>
    </row>
    <row r="2416" spans="1:18" x14ac:dyDescent="0.25">
      <c r="A2416" s="273">
        <v>2399</v>
      </c>
      <c r="B2416" s="323">
        <f t="shared" si="379"/>
        <v>2488.7558146072583</v>
      </c>
      <c r="D2416" s="287">
        <f t="shared" si="374"/>
        <v>2331.8212312739252</v>
      </c>
      <c r="F2416" s="273">
        <f t="shared" si="370"/>
        <v>6</v>
      </c>
      <c r="H2416" s="273">
        <f t="shared" si="371"/>
        <v>2160</v>
      </c>
      <c r="J2416" s="287">
        <f t="shared" si="375"/>
        <v>-44.264119408257038</v>
      </c>
      <c r="L2416" s="287">
        <f t="shared" si="372"/>
        <v>148.75581460725834</v>
      </c>
      <c r="M2416" s="344">
        <f t="shared" si="373"/>
        <v>-8.1787687260748498</v>
      </c>
      <c r="N2416" s="344">
        <f t="shared" si="378"/>
        <v>-44.264119408257038</v>
      </c>
      <c r="Q2416" s="323">
        <f t="shared" si="376"/>
        <v>2331.8212312739252</v>
      </c>
      <c r="R2416" s="287">
        <f t="shared" si="377"/>
        <v>-44.264119408257038</v>
      </c>
    </row>
    <row r="2417" spans="1:18" x14ac:dyDescent="0.25">
      <c r="A2417" s="273">
        <v>2400</v>
      </c>
      <c r="B2417" s="323">
        <f t="shared" si="379"/>
        <v>2489.7558146072583</v>
      </c>
      <c r="D2417" s="287">
        <f t="shared" si="374"/>
        <v>2332.7558146072583</v>
      </c>
      <c r="F2417" s="273">
        <f t="shared" si="370"/>
        <v>6</v>
      </c>
      <c r="H2417" s="273">
        <f t="shared" si="371"/>
        <v>2160</v>
      </c>
      <c r="J2417" s="287">
        <f t="shared" si="375"/>
        <v>-44.72155185142843</v>
      </c>
      <c r="L2417" s="287">
        <f t="shared" si="372"/>
        <v>149.75581460725834</v>
      </c>
      <c r="M2417" s="344">
        <f t="shared" si="373"/>
        <v>-7.244185392741656</v>
      </c>
      <c r="N2417" s="344">
        <f t="shared" si="378"/>
        <v>-44.72155185142843</v>
      </c>
      <c r="Q2417" s="323">
        <f t="shared" si="376"/>
        <v>2332.7558146072583</v>
      </c>
      <c r="R2417" s="287">
        <f t="shared" si="377"/>
        <v>-44.72155185142843</v>
      </c>
    </row>
    <row r="2418" spans="1:18" x14ac:dyDescent="0.25">
      <c r="A2418" s="273">
        <v>2401</v>
      </c>
      <c r="B2418" s="323">
        <f t="shared" si="379"/>
        <v>2490.7558146072583</v>
      </c>
      <c r="D2418" s="287">
        <f t="shared" si="374"/>
        <v>2333.6903979405915</v>
      </c>
      <c r="F2418" s="273">
        <f t="shared" si="370"/>
        <v>6</v>
      </c>
      <c r="H2418" s="273">
        <f t="shared" si="371"/>
        <v>2160</v>
      </c>
      <c r="J2418" s="287">
        <f t="shared" si="375"/>
        <v>-45.165361676678302</v>
      </c>
      <c r="L2418" s="287">
        <f t="shared" si="372"/>
        <v>150.75581460725834</v>
      </c>
      <c r="M2418" s="344">
        <f t="shared" si="373"/>
        <v>-6.3096020594084621</v>
      </c>
      <c r="N2418" s="344">
        <f t="shared" si="378"/>
        <v>-45.165361676678302</v>
      </c>
      <c r="Q2418" s="323">
        <f t="shared" si="376"/>
        <v>2333.6903979405915</v>
      </c>
      <c r="R2418" s="287">
        <f t="shared" si="377"/>
        <v>-45.165361676678302</v>
      </c>
    </row>
    <row r="2419" spans="1:18" x14ac:dyDescent="0.25">
      <c r="A2419" s="273">
        <v>2402</v>
      </c>
      <c r="B2419" s="323">
        <f t="shared" si="379"/>
        <v>2491.7558146072583</v>
      </c>
      <c r="D2419" s="287">
        <f t="shared" si="374"/>
        <v>2334.6249812739252</v>
      </c>
      <c r="F2419" s="273">
        <f t="shared" si="370"/>
        <v>6</v>
      </c>
      <c r="H2419" s="273">
        <f t="shared" si="371"/>
        <v>2160</v>
      </c>
      <c r="J2419" s="287">
        <f t="shared" si="375"/>
        <v>-45.595413695234953</v>
      </c>
      <c r="L2419" s="287">
        <f t="shared" si="372"/>
        <v>151.75581460725834</v>
      </c>
      <c r="M2419" s="344">
        <f t="shared" si="373"/>
        <v>-5.3750187260748135</v>
      </c>
      <c r="N2419" s="344">
        <f t="shared" si="378"/>
        <v>-45.595413695234953</v>
      </c>
      <c r="Q2419" s="323">
        <f t="shared" si="376"/>
        <v>2334.6249812739252</v>
      </c>
      <c r="R2419" s="287">
        <f t="shared" si="377"/>
        <v>-45.595413695234953</v>
      </c>
    </row>
    <row r="2420" spans="1:18" x14ac:dyDescent="0.25">
      <c r="A2420" s="273">
        <v>2403</v>
      </c>
      <c r="B2420" s="323">
        <f t="shared" si="379"/>
        <v>2492.7558146072583</v>
      </c>
      <c r="D2420" s="287">
        <f t="shared" si="374"/>
        <v>2335.5595646072584</v>
      </c>
      <c r="F2420" s="273">
        <f t="shared" si="370"/>
        <v>6</v>
      </c>
      <c r="H2420" s="273">
        <f t="shared" si="371"/>
        <v>2160</v>
      </c>
      <c r="J2420" s="287">
        <f t="shared" si="375"/>
        <v>-46.011576909087339</v>
      </c>
      <c r="L2420" s="287">
        <f t="shared" si="372"/>
        <v>152.75581460725834</v>
      </c>
      <c r="M2420" s="344">
        <f t="shared" si="373"/>
        <v>-4.4404353927416196</v>
      </c>
      <c r="N2420" s="344">
        <f t="shared" si="378"/>
        <v>-46.011576909087339</v>
      </c>
      <c r="Q2420" s="323">
        <f t="shared" si="376"/>
        <v>2335.5595646072584</v>
      </c>
      <c r="R2420" s="287">
        <f t="shared" si="377"/>
        <v>-46.011576909087339</v>
      </c>
    </row>
    <row r="2421" spans="1:18" x14ac:dyDescent="0.25">
      <c r="A2421" s="273">
        <v>2404</v>
      </c>
      <c r="B2421" s="323">
        <f t="shared" si="379"/>
        <v>2493.7558146072583</v>
      </c>
      <c r="D2421" s="287">
        <f t="shared" si="374"/>
        <v>2336.4941479405916</v>
      </c>
      <c r="F2421" s="273">
        <f t="shared" si="370"/>
        <v>6</v>
      </c>
      <c r="H2421" s="273">
        <f t="shared" si="371"/>
        <v>2160</v>
      </c>
      <c r="J2421" s="287">
        <f t="shared" si="375"/>
        <v>-46.413724550888901</v>
      </c>
      <c r="L2421" s="287">
        <f t="shared" si="372"/>
        <v>153.75581460725834</v>
      </c>
      <c r="M2421" s="344">
        <f t="shared" si="373"/>
        <v>-3.5058520594084257</v>
      </c>
      <c r="N2421" s="344">
        <f t="shared" si="378"/>
        <v>-46.413724550888901</v>
      </c>
      <c r="Q2421" s="323">
        <f t="shared" si="376"/>
        <v>2336.4941479405916</v>
      </c>
      <c r="R2421" s="287">
        <f t="shared" si="377"/>
        <v>-46.413724550888901</v>
      </c>
    </row>
    <row r="2422" spans="1:18" x14ac:dyDescent="0.25">
      <c r="A2422" s="273">
        <v>2405</v>
      </c>
      <c r="B2422" s="323">
        <f t="shared" si="379"/>
        <v>2494.7558146072583</v>
      </c>
      <c r="D2422" s="287">
        <f t="shared" si="374"/>
        <v>2337.4287312739252</v>
      </c>
      <c r="F2422" s="273">
        <f t="shared" si="370"/>
        <v>6</v>
      </c>
      <c r="H2422" s="273">
        <f t="shared" si="371"/>
        <v>2160</v>
      </c>
      <c r="J2422" s="287">
        <f t="shared" si="375"/>
        <v>-46.801734122572583</v>
      </c>
      <c r="L2422" s="287">
        <f t="shared" si="372"/>
        <v>154.75581460725834</v>
      </c>
      <c r="M2422" s="344">
        <f t="shared" si="373"/>
        <v>-2.5712687260747771</v>
      </c>
      <c r="N2422" s="344">
        <f t="shared" si="378"/>
        <v>-46.801734122572583</v>
      </c>
      <c r="Q2422" s="323">
        <f t="shared" si="376"/>
        <v>2337.4287312739252</v>
      </c>
      <c r="R2422" s="287">
        <f t="shared" si="377"/>
        <v>-46.801734122572583</v>
      </c>
    </row>
    <row r="2423" spans="1:18" x14ac:dyDescent="0.25">
      <c r="A2423" s="273">
        <v>2406</v>
      </c>
      <c r="B2423" s="323">
        <f t="shared" si="379"/>
        <v>2495.7558146072583</v>
      </c>
      <c r="D2423" s="287">
        <f t="shared" si="374"/>
        <v>2338.3633146072584</v>
      </c>
      <c r="F2423" s="273">
        <f t="shared" si="370"/>
        <v>6</v>
      </c>
      <c r="H2423" s="273">
        <f t="shared" si="371"/>
        <v>2160</v>
      </c>
      <c r="J2423" s="287">
        <f t="shared" si="375"/>
        <v>-47.175487432663935</v>
      </c>
      <c r="L2423" s="287">
        <f t="shared" si="372"/>
        <v>155.75581460725834</v>
      </c>
      <c r="M2423" s="344">
        <f t="shared" si="373"/>
        <v>-1.6366853927415832</v>
      </c>
      <c r="N2423" s="344">
        <f t="shared" si="378"/>
        <v>-47.175487432663935</v>
      </c>
      <c r="Q2423" s="323">
        <f t="shared" si="376"/>
        <v>2338.3633146072584</v>
      </c>
      <c r="R2423" s="287">
        <f t="shared" si="377"/>
        <v>-47.175487432663935</v>
      </c>
    </row>
    <row r="2424" spans="1:18" x14ac:dyDescent="0.25">
      <c r="A2424" s="273">
        <v>2407</v>
      </c>
      <c r="B2424" s="323">
        <f t="shared" si="379"/>
        <v>2496.7558146072583</v>
      </c>
      <c r="D2424" s="287">
        <f t="shared" si="374"/>
        <v>2339.2978979405916</v>
      </c>
      <c r="F2424" s="273">
        <f t="shared" si="370"/>
        <v>6</v>
      </c>
      <c r="H2424" s="273">
        <f t="shared" si="371"/>
        <v>2160</v>
      </c>
      <c r="J2424" s="287">
        <f t="shared" si="375"/>
        <v>-47.534870632283955</v>
      </c>
      <c r="L2424" s="287">
        <f t="shared" si="372"/>
        <v>156.75581460725834</v>
      </c>
      <c r="M2424" s="344">
        <f t="shared" si="373"/>
        <v>-0.70210205940838932</v>
      </c>
      <c r="N2424" s="344">
        <f t="shared" si="378"/>
        <v>-47.534870632283955</v>
      </c>
      <c r="Q2424" s="323">
        <f t="shared" si="376"/>
        <v>2339.2978979405916</v>
      </c>
      <c r="R2424" s="287">
        <f t="shared" si="377"/>
        <v>-47.534870632283955</v>
      </c>
    </row>
    <row r="2425" spans="1:18" x14ac:dyDescent="0.25">
      <c r="A2425" s="273">
        <v>2408</v>
      </c>
      <c r="B2425" s="323">
        <f t="shared" si="379"/>
        <v>2497.7558146072583</v>
      </c>
      <c r="D2425" s="287">
        <f t="shared" si="374"/>
        <v>2340.2324812739248</v>
      </c>
      <c r="F2425" s="273">
        <f t="shared" si="370"/>
        <v>6</v>
      </c>
      <c r="H2425" s="273">
        <f t="shared" si="371"/>
        <v>2160</v>
      </c>
      <c r="J2425" s="287">
        <f t="shared" si="375"/>
        <v>-47.879774249828884</v>
      </c>
      <c r="L2425" s="287">
        <f t="shared" si="372"/>
        <v>157.75581460725834</v>
      </c>
      <c r="M2425" s="344">
        <f t="shared" si="373"/>
        <v>0.23248127392480455</v>
      </c>
      <c r="N2425" s="344">
        <f t="shared" si="378"/>
        <v>-47.879774249828884</v>
      </c>
      <c r="Q2425" s="323">
        <f t="shared" si="376"/>
        <v>2340.2324812739248</v>
      </c>
      <c r="R2425" s="287">
        <f t="shared" si="377"/>
        <v>-47.879774249828884</v>
      </c>
    </row>
    <row r="2426" spans="1:18" x14ac:dyDescent="0.25">
      <c r="A2426" s="273">
        <v>2409</v>
      </c>
      <c r="B2426" s="323">
        <f t="shared" si="379"/>
        <v>2498.7558146072583</v>
      </c>
      <c r="D2426" s="287">
        <f t="shared" si="374"/>
        <v>2341.1670646072585</v>
      </c>
      <c r="F2426" s="273">
        <f t="shared" si="370"/>
        <v>6</v>
      </c>
      <c r="H2426" s="273">
        <f t="shared" si="371"/>
        <v>2160</v>
      </c>
      <c r="J2426" s="287">
        <f t="shared" si="375"/>
        <v>-48.210093224315528</v>
      </c>
      <c r="L2426" s="287">
        <f t="shared" si="372"/>
        <v>158.75581460725834</v>
      </c>
      <c r="M2426" s="344">
        <f t="shared" si="373"/>
        <v>1.1670646072584532</v>
      </c>
      <c r="N2426" s="344">
        <f t="shared" si="378"/>
        <v>-48.210093224315528</v>
      </c>
      <c r="Q2426" s="323">
        <f t="shared" si="376"/>
        <v>2341.1670646072585</v>
      </c>
      <c r="R2426" s="287">
        <f t="shared" si="377"/>
        <v>-48.210093224315528</v>
      </c>
    </row>
    <row r="2427" spans="1:18" x14ac:dyDescent="0.25">
      <c r="A2427" s="273">
        <v>2410</v>
      </c>
      <c r="B2427" s="323">
        <f t="shared" si="379"/>
        <v>2499.7558146072583</v>
      </c>
      <c r="D2427" s="287">
        <f t="shared" si="374"/>
        <v>2342.1016479405916</v>
      </c>
      <c r="F2427" s="273">
        <f t="shared" si="370"/>
        <v>6</v>
      </c>
      <c r="H2427" s="273">
        <f t="shared" si="371"/>
        <v>2160</v>
      </c>
      <c r="J2427" s="287">
        <f t="shared" si="375"/>
        <v>-48.525726937384256</v>
      </c>
      <c r="L2427" s="287">
        <f t="shared" si="372"/>
        <v>159.75581460725834</v>
      </c>
      <c r="M2427" s="344">
        <f t="shared" si="373"/>
        <v>2.1016479405916471</v>
      </c>
      <c r="N2427" s="344">
        <f t="shared" si="378"/>
        <v>-48.525726937384256</v>
      </c>
      <c r="Q2427" s="323">
        <f t="shared" si="376"/>
        <v>2342.1016479405916</v>
      </c>
      <c r="R2427" s="287">
        <f t="shared" si="377"/>
        <v>-48.525726937384256</v>
      </c>
    </row>
    <row r="2428" spans="1:18" x14ac:dyDescent="0.25">
      <c r="A2428" s="273">
        <v>2411</v>
      </c>
      <c r="B2428" s="323">
        <f t="shared" si="379"/>
        <v>2500.7558146072583</v>
      </c>
      <c r="D2428" s="287">
        <f t="shared" si="374"/>
        <v>2343.0362312739248</v>
      </c>
      <c r="F2428" s="273">
        <f t="shared" si="370"/>
        <v>6</v>
      </c>
      <c r="H2428" s="273">
        <f t="shared" si="371"/>
        <v>2160</v>
      </c>
      <c r="J2428" s="287">
        <f t="shared" si="375"/>
        <v>-48.826579243948714</v>
      </c>
      <c r="L2428" s="287">
        <f t="shared" si="372"/>
        <v>160.75581460725834</v>
      </c>
      <c r="M2428" s="344">
        <f t="shared" si="373"/>
        <v>3.0362312739248409</v>
      </c>
      <c r="N2428" s="344">
        <f t="shared" si="378"/>
        <v>-48.826579243948714</v>
      </c>
      <c r="Q2428" s="323">
        <f t="shared" si="376"/>
        <v>2343.0362312739248</v>
      </c>
      <c r="R2428" s="287">
        <f t="shared" si="377"/>
        <v>-48.826579243948714</v>
      </c>
    </row>
    <row r="2429" spans="1:18" x14ac:dyDescent="0.25">
      <c r="A2429" s="273">
        <v>2412</v>
      </c>
      <c r="B2429" s="323">
        <f t="shared" si="379"/>
        <v>2501.7558146072583</v>
      </c>
      <c r="D2429" s="287">
        <f t="shared" si="374"/>
        <v>2343.9708146072585</v>
      </c>
      <c r="F2429" s="273">
        <f t="shared" si="370"/>
        <v>6</v>
      </c>
      <c r="H2429" s="273">
        <f t="shared" si="371"/>
        <v>2160</v>
      </c>
      <c r="J2429" s="287">
        <f t="shared" si="375"/>
        <v>-49.112558501481764</v>
      </c>
      <c r="L2429" s="287">
        <f t="shared" si="372"/>
        <v>161.75581460725834</v>
      </c>
      <c r="M2429" s="344">
        <f t="shared" si="373"/>
        <v>3.9708146072584896</v>
      </c>
      <c r="N2429" s="344">
        <f t="shared" si="378"/>
        <v>-49.112558501481764</v>
      </c>
      <c r="Q2429" s="323">
        <f t="shared" si="376"/>
        <v>2343.9708146072585</v>
      </c>
      <c r="R2429" s="287">
        <f t="shared" si="377"/>
        <v>-49.112558501481764</v>
      </c>
    </row>
    <row r="2430" spans="1:18" x14ac:dyDescent="0.25">
      <c r="A2430" s="273">
        <v>2413</v>
      </c>
      <c r="B2430" s="323">
        <f t="shared" si="379"/>
        <v>2502.7558146072583</v>
      </c>
      <c r="D2430" s="287">
        <f t="shared" si="374"/>
        <v>2344.9053979405917</v>
      </c>
      <c r="F2430" s="273">
        <f t="shared" si="370"/>
        <v>6</v>
      </c>
      <c r="H2430" s="273">
        <f t="shared" si="371"/>
        <v>2160</v>
      </c>
      <c r="J2430" s="287">
        <f t="shared" si="375"/>
        <v>-49.383577597931108</v>
      </c>
      <c r="L2430" s="287">
        <f t="shared" si="372"/>
        <v>162.75581460725834</v>
      </c>
      <c r="M2430" s="344">
        <f t="shared" si="373"/>
        <v>4.9053979405916834</v>
      </c>
      <c r="N2430" s="344">
        <f t="shared" si="378"/>
        <v>-49.383577597931108</v>
      </c>
      <c r="Q2430" s="323">
        <f t="shared" si="376"/>
        <v>2344.9053979405917</v>
      </c>
      <c r="R2430" s="287">
        <f t="shared" si="377"/>
        <v>-49.383577597931108</v>
      </c>
    </row>
    <row r="2431" spans="1:18" x14ac:dyDescent="0.25">
      <c r="A2431" s="273">
        <v>2414</v>
      </c>
      <c r="B2431" s="323">
        <f t="shared" si="379"/>
        <v>2503.7558146072583</v>
      </c>
      <c r="D2431" s="287">
        <f t="shared" si="374"/>
        <v>2345.8399812739249</v>
      </c>
      <c r="F2431" s="273">
        <f t="shared" si="370"/>
        <v>6</v>
      </c>
      <c r="H2431" s="273">
        <f t="shared" si="371"/>
        <v>2160</v>
      </c>
      <c r="J2431" s="287">
        <f t="shared" si="375"/>
        <v>-49.639553978254781</v>
      </c>
      <c r="L2431" s="287">
        <f t="shared" si="372"/>
        <v>163.75581460725834</v>
      </c>
      <c r="M2431" s="344">
        <f t="shared" si="373"/>
        <v>5.8399812739248773</v>
      </c>
      <c r="N2431" s="344">
        <f t="shared" si="378"/>
        <v>-49.639553978254781</v>
      </c>
      <c r="Q2431" s="323">
        <f t="shared" si="376"/>
        <v>2345.8399812739249</v>
      </c>
      <c r="R2431" s="287">
        <f t="shared" si="377"/>
        <v>-49.639553978254781</v>
      </c>
    </row>
    <row r="2432" spans="1:18" x14ac:dyDescent="0.25">
      <c r="A2432" s="273">
        <v>2415</v>
      </c>
      <c r="B2432" s="323">
        <f t="shared" si="379"/>
        <v>2504.7558146072583</v>
      </c>
      <c r="D2432" s="287">
        <f t="shared" si="374"/>
        <v>2346.7745646072585</v>
      </c>
      <c r="F2432" s="273">
        <f t="shared" si="370"/>
        <v>6</v>
      </c>
      <c r="H2432" s="273">
        <f t="shared" si="371"/>
        <v>2160</v>
      </c>
      <c r="J2432" s="287">
        <f t="shared" si="375"/>
        <v>-49.88040966956752</v>
      </c>
      <c r="L2432" s="287">
        <f t="shared" si="372"/>
        <v>164.75581460725834</v>
      </c>
      <c r="M2432" s="344">
        <f t="shared" si="373"/>
        <v>6.7745646072585259</v>
      </c>
      <c r="N2432" s="344">
        <f t="shared" si="378"/>
        <v>-49.88040966956752</v>
      </c>
      <c r="Q2432" s="323">
        <f t="shared" si="376"/>
        <v>2346.7745646072585</v>
      </c>
      <c r="R2432" s="287">
        <f t="shared" si="377"/>
        <v>-49.88040966956752</v>
      </c>
    </row>
    <row r="2433" spans="1:18" x14ac:dyDescent="0.25">
      <c r="A2433" s="273">
        <v>2416</v>
      </c>
      <c r="B2433" s="323">
        <f t="shared" si="379"/>
        <v>2505.7558146072583</v>
      </c>
      <c r="D2433" s="287">
        <f t="shared" si="374"/>
        <v>2347.7091479405917</v>
      </c>
      <c r="F2433" s="273">
        <f t="shared" si="370"/>
        <v>6</v>
      </c>
      <c r="H2433" s="273">
        <f t="shared" si="371"/>
        <v>2160</v>
      </c>
      <c r="J2433" s="287">
        <f t="shared" si="375"/>
        <v>-50.106071304892431</v>
      </c>
      <c r="L2433" s="287">
        <f t="shared" si="372"/>
        <v>165.75581460725834</v>
      </c>
      <c r="M2433" s="344">
        <f t="shared" si="373"/>
        <v>7.7091479405917198</v>
      </c>
      <c r="N2433" s="344">
        <f t="shared" si="378"/>
        <v>-50.106071304892431</v>
      </c>
      <c r="Q2433" s="323">
        <f t="shared" si="376"/>
        <v>2347.7091479405917</v>
      </c>
      <c r="R2433" s="287">
        <f t="shared" si="377"/>
        <v>-50.106071304892431</v>
      </c>
    </row>
    <row r="2434" spans="1:18" x14ac:dyDescent="0.25">
      <c r="A2434" s="273">
        <v>2417</v>
      </c>
      <c r="B2434" s="323">
        <f t="shared" si="379"/>
        <v>2506.7558146072583</v>
      </c>
      <c r="D2434" s="287">
        <f t="shared" si="374"/>
        <v>2348.6437312739249</v>
      </c>
      <c r="F2434" s="273">
        <f t="shared" si="370"/>
        <v>6</v>
      </c>
      <c r="H2434" s="273">
        <f t="shared" si="371"/>
        <v>2160</v>
      </c>
      <c r="J2434" s="287">
        <f t="shared" si="375"/>
        <v>-50.316470145509548</v>
      </c>
      <c r="L2434" s="287">
        <f t="shared" si="372"/>
        <v>166.75581460725834</v>
      </c>
      <c r="M2434" s="344">
        <f t="shared" si="373"/>
        <v>8.6437312739249137</v>
      </c>
      <c r="N2434" s="344">
        <f t="shared" si="378"/>
        <v>-50.316470145509548</v>
      </c>
      <c r="Q2434" s="323">
        <f t="shared" si="376"/>
        <v>2348.6437312739249</v>
      </c>
      <c r="R2434" s="287">
        <f t="shared" si="377"/>
        <v>-50.316470145509548</v>
      </c>
    </row>
    <row r="2435" spans="1:18" x14ac:dyDescent="0.25">
      <c r="A2435" s="273">
        <v>2418</v>
      </c>
      <c r="B2435" s="323">
        <f t="shared" si="379"/>
        <v>2507.7558146072583</v>
      </c>
      <c r="D2435" s="287">
        <f t="shared" si="374"/>
        <v>2349.5783146072581</v>
      </c>
      <c r="F2435" s="273">
        <f t="shared" si="370"/>
        <v>6</v>
      </c>
      <c r="H2435" s="273">
        <f t="shared" si="371"/>
        <v>2160</v>
      </c>
      <c r="J2435" s="287">
        <f t="shared" si="375"/>
        <v>-50.511542101893752</v>
      </c>
      <c r="L2435" s="287">
        <f t="shared" si="372"/>
        <v>167.75581460725834</v>
      </c>
      <c r="M2435" s="344">
        <f t="shared" si="373"/>
        <v>9.5783146072581076</v>
      </c>
      <c r="N2435" s="344">
        <f t="shared" si="378"/>
        <v>-50.511542101893752</v>
      </c>
      <c r="Q2435" s="323">
        <f t="shared" si="376"/>
        <v>2349.5783146072581</v>
      </c>
      <c r="R2435" s="287">
        <f t="shared" si="377"/>
        <v>-50.511542101893752</v>
      </c>
    </row>
    <row r="2436" spans="1:18" x14ac:dyDescent="0.25">
      <c r="A2436" s="273">
        <v>2419</v>
      </c>
      <c r="B2436" s="323">
        <f t="shared" si="379"/>
        <v>2508.7558146072583</v>
      </c>
      <c r="D2436" s="287">
        <f t="shared" si="374"/>
        <v>2350.5128979405918</v>
      </c>
      <c r="F2436" s="273">
        <f t="shared" si="370"/>
        <v>6</v>
      </c>
      <c r="H2436" s="273">
        <f t="shared" si="371"/>
        <v>2160</v>
      </c>
      <c r="J2436" s="287">
        <f t="shared" si="375"/>
        <v>-50.691227753237342</v>
      </c>
      <c r="L2436" s="287">
        <f t="shared" si="372"/>
        <v>168.75581460725834</v>
      </c>
      <c r="M2436" s="344">
        <f t="shared" si="373"/>
        <v>10.512897940591756</v>
      </c>
      <c r="N2436" s="344">
        <f t="shared" si="378"/>
        <v>-50.691227753237342</v>
      </c>
      <c r="Q2436" s="323">
        <f t="shared" si="376"/>
        <v>2350.5128979405918</v>
      </c>
      <c r="R2436" s="287">
        <f t="shared" si="377"/>
        <v>-50.691227753237342</v>
      </c>
    </row>
    <row r="2437" spans="1:18" x14ac:dyDescent="0.25">
      <c r="A2437" s="273">
        <v>2420</v>
      </c>
      <c r="B2437" s="323">
        <f t="shared" si="379"/>
        <v>2509.7558146072583</v>
      </c>
      <c r="D2437" s="287">
        <f t="shared" si="374"/>
        <v>2351.447481273925</v>
      </c>
      <c r="F2437" s="273">
        <f t="shared" si="370"/>
        <v>6</v>
      </c>
      <c r="H2437" s="273">
        <f t="shared" si="371"/>
        <v>2160</v>
      </c>
      <c r="J2437" s="287">
        <f t="shared" si="375"/>
        <v>-50.855472365550426</v>
      </c>
      <c r="L2437" s="287">
        <f t="shared" si="372"/>
        <v>169.75581460725834</v>
      </c>
      <c r="M2437" s="344">
        <f t="shared" si="373"/>
        <v>11.44748127392495</v>
      </c>
      <c r="N2437" s="344">
        <f t="shared" si="378"/>
        <v>-50.855472365550426</v>
      </c>
      <c r="Q2437" s="323">
        <f t="shared" si="376"/>
        <v>2351.447481273925</v>
      </c>
      <c r="R2437" s="287">
        <f t="shared" si="377"/>
        <v>-50.855472365550426</v>
      </c>
    </row>
    <row r="2438" spans="1:18" x14ac:dyDescent="0.25">
      <c r="A2438" s="273">
        <v>2421</v>
      </c>
      <c r="B2438" s="323">
        <f t="shared" si="379"/>
        <v>2510.7558146072583</v>
      </c>
      <c r="D2438" s="287">
        <f t="shared" si="374"/>
        <v>2352.3820646072581</v>
      </c>
      <c r="F2438" s="273">
        <f t="shared" ref="F2438:F2501" si="380">INT(B2438/360)</f>
        <v>6</v>
      </c>
      <c r="H2438" s="273">
        <f t="shared" ref="H2438:H2501" si="381">F2438*360</f>
        <v>2160</v>
      </c>
      <c r="J2438" s="287">
        <f t="shared" si="375"/>
        <v>-51.004225908332941</v>
      </c>
      <c r="L2438" s="287">
        <f t="shared" ref="L2438:L2501" si="382">B2438-H2438-180</f>
        <v>170.75581460725834</v>
      </c>
      <c r="M2438" s="344">
        <f t="shared" ref="M2438:M2501" si="383">D2438-INT(D2438/360)*360-180</f>
        <v>12.382064607258144</v>
      </c>
      <c r="N2438" s="344">
        <f t="shared" si="378"/>
        <v>-51.004225908332941</v>
      </c>
      <c r="Q2438" s="323">
        <f t="shared" si="376"/>
        <v>2352.3820646072581</v>
      </c>
      <c r="R2438" s="287">
        <f t="shared" si="377"/>
        <v>-51.004225908332941</v>
      </c>
    </row>
    <row r="2439" spans="1:18" x14ac:dyDescent="0.25">
      <c r="A2439" s="273">
        <v>2422</v>
      </c>
      <c r="B2439" s="323">
        <f t="shared" si="379"/>
        <v>2511.7558146072583</v>
      </c>
      <c r="D2439" s="287">
        <f t="shared" si="374"/>
        <v>2353.3166479405918</v>
      </c>
      <c r="F2439" s="273">
        <f t="shared" si="380"/>
        <v>6</v>
      </c>
      <c r="H2439" s="273">
        <f t="shared" si="381"/>
        <v>2160</v>
      </c>
      <c r="J2439" s="287">
        <f t="shared" si="375"/>
        <v>-51.13744306981468</v>
      </c>
      <c r="L2439" s="287">
        <f t="shared" si="382"/>
        <v>171.75581460725834</v>
      </c>
      <c r="M2439" s="344">
        <f t="shared" si="383"/>
        <v>13.316647940591793</v>
      </c>
      <c r="N2439" s="344">
        <f t="shared" si="378"/>
        <v>-51.13744306981468</v>
      </c>
      <c r="Q2439" s="323">
        <f t="shared" si="376"/>
        <v>2353.3166479405918</v>
      </c>
      <c r="R2439" s="287">
        <f t="shared" si="377"/>
        <v>-51.13744306981468</v>
      </c>
    </row>
    <row r="2440" spans="1:18" x14ac:dyDescent="0.25">
      <c r="A2440" s="273">
        <v>2423</v>
      </c>
      <c r="B2440" s="323">
        <f t="shared" si="379"/>
        <v>2512.7558146072583</v>
      </c>
      <c r="D2440" s="287">
        <f t="shared" si="374"/>
        <v>2354.251231273925</v>
      </c>
      <c r="F2440" s="273">
        <f t="shared" si="380"/>
        <v>6</v>
      </c>
      <c r="H2440" s="273">
        <f t="shared" si="381"/>
        <v>2160</v>
      </c>
      <c r="J2440" s="287">
        <f t="shared" si="375"/>
        <v>-51.255083270757872</v>
      </c>
      <c r="L2440" s="287">
        <f t="shared" si="382"/>
        <v>172.75581460725834</v>
      </c>
      <c r="M2440" s="344">
        <f t="shared" si="383"/>
        <v>14.251231273924986</v>
      </c>
      <c r="N2440" s="344">
        <f t="shared" si="378"/>
        <v>-51.255083270757872</v>
      </c>
      <c r="Q2440" s="323">
        <f t="shared" si="376"/>
        <v>2354.251231273925</v>
      </c>
      <c r="R2440" s="287">
        <f t="shared" si="377"/>
        <v>-51.255083270757872</v>
      </c>
    </row>
    <row r="2441" spans="1:18" x14ac:dyDescent="0.25">
      <c r="A2441" s="273">
        <v>2424</v>
      </c>
      <c r="B2441" s="323">
        <f t="shared" si="379"/>
        <v>2513.7558146072583</v>
      </c>
      <c r="D2441" s="287">
        <f t="shared" si="374"/>
        <v>2355.1858146072582</v>
      </c>
      <c r="F2441" s="273">
        <f t="shared" si="380"/>
        <v>6</v>
      </c>
      <c r="H2441" s="273">
        <f t="shared" si="381"/>
        <v>2160</v>
      </c>
      <c r="J2441" s="287">
        <f t="shared" si="375"/>
        <v>-51.357110676817619</v>
      </c>
      <c r="L2441" s="287">
        <f t="shared" si="382"/>
        <v>173.75581460725834</v>
      </c>
      <c r="M2441" s="344">
        <f t="shared" si="383"/>
        <v>15.18581460725818</v>
      </c>
      <c r="N2441" s="344">
        <f t="shared" si="378"/>
        <v>-51.357110676817619</v>
      </c>
      <c r="Q2441" s="323">
        <f t="shared" si="376"/>
        <v>2355.1858146072582</v>
      </c>
      <c r="R2441" s="287">
        <f t="shared" si="377"/>
        <v>-51.357110676817619</v>
      </c>
    </row>
    <row r="2442" spans="1:18" x14ac:dyDescent="0.25">
      <c r="A2442" s="273">
        <v>2425</v>
      </c>
      <c r="B2442" s="323">
        <f t="shared" si="379"/>
        <v>2514.7558146072583</v>
      </c>
      <c r="D2442" s="287">
        <f t="shared" si="374"/>
        <v>2356.1203979405918</v>
      </c>
      <c r="F2442" s="273">
        <f t="shared" si="380"/>
        <v>6</v>
      </c>
      <c r="H2442" s="273">
        <f t="shared" si="381"/>
        <v>2160</v>
      </c>
      <c r="J2442" s="287">
        <f t="shared" si="375"/>
        <v>-51.443494209457732</v>
      </c>
      <c r="L2442" s="287">
        <f t="shared" si="382"/>
        <v>174.75581460725834</v>
      </c>
      <c r="M2442" s="344">
        <f t="shared" si="383"/>
        <v>16.120397940591829</v>
      </c>
      <c r="N2442" s="344">
        <f t="shared" si="378"/>
        <v>-51.443494209457732</v>
      </c>
      <c r="Q2442" s="323">
        <f t="shared" si="376"/>
        <v>2356.1203979405918</v>
      </c>
      <c r="R2442" s="287">
        <f t="shared" si="377"/>
        <v>-51.443494209457732</v>
      </c>
    </row>
    <row r="2443" spans="1:18" x14ac:dyDescent="0.25">
      <c r="A2443" s="273">
        <v>2426</v>
      </c>
      <c r="B2443" s="323">
        <f t="shared" si="379"/>
        <v>2515.7558146072583</v>
      </c>
      <c r="D2443" s="287">
        <f t="shared" si="374"/>
        <v>2357.054981273925</v>
      </c>
      <c r="F2443" s="273">
        <f t="shared" si="380"/>
        <v>6</v>
      </c>
      <c r="H2443" s="273">
        <f t="shared" si="381"/>
        <v>2160</v>
      </c>
      <c r="J2443" s="287">
        <f t="shared" si="375"/>
        <v>-51.514207555417329</v>
      </c>
      <c r="L2443" s="287">
        <f t="shared" si="382"/>
        <v>175.75581460725834</v>
      </c>
      <c r="M2443" s="344">
        <f t="shared" si="383"/>
        <v>17.054981273925023</v>
      </c>
      <c r="N2443" s="344">
        <f t="shared" si="378"/>
        <v>-51.514207555417329</v>
      </c>
      <c r="Q2443" s="323">
        <f t="shared" si="376"/>
        <v>2357.054981273925</v>
      </c>
      <c r="R2443" s="287">
        <f t="shared" si="377"/>
        <v>-51.514207555417329</v>
      </c>
    </row>
    <row r="2444" spans="1:18" x14ac:dyDescent="0.25">
      <c r="A2444" s="273">
        <v>2427</v>
      </c>
      <c r="B2444" s="323">
        <f t="shared" si="379"/>
        <v>2516.7558146072583</v>
      </c>
      <c r="D2444" s="287">
        <f t="shared" si="374"/>
        <v>2357.9895646072582</v>
      </c>
      <c r="F2444" s="273">
        <f t="shared" si="380"/>
        <v>6</v>
      </c>
      <c r="H2444" s="273">
        <f t="shared" si="381"/>
        <v>2160</v>
      </c>
      <c r="J2444" s="287">
        <f t="shared" si="375"/>
        <v>-51.569229174726189</v>
      </c>
      <c r="L2444" s="287">
        <f t="shared" si="382"/>
        <v>176.75581460725834</v>
      </c>
      <c r="M2444" s="344">
        <f t="shared" si="383"/>
        <v>17.989564607258217</v>
      </c>
      <c r="N2444" s="344">
        <f t="shared" si="378"/>
        <v>-51.569229174726189</v>
      </c>
      <c r="Q2444" s="323">
        <f t="shared" si="376"/>
        <v>2357.9895646072582</v>
      </c>
      <c r="R2444" s="287">
        <f t="shared" si="377"/>
        <v>-51.569229174726189</v>
      </c>
    </row>
    <row r="2445" spans="1:18" x14ac:dyDescent="0.25">
      <c r="A2445" s="273">
        <v>2428</v>
      </c>
      <c r="B2445" s="323">
        <f t="shared" si="379"/>
        <v>2517.7558146072583</v>
      </c>
      <c r="D2445" s="287">
        <f t="shared" si="374"/>
        <v>2358.9241479405919</v>
      </c>
      <c r="F2445" s="273">
        <f t="shared" si="380"/>
        <v>6</v>
      </c>
      <c r="H2445" s="273">
        <f t="shared" si="381"/>
        <v>2160</v>
      </c>
      <c r="J2445" s="287">
        <f t="shared" si="375"/>
        <v>-51.608542307266099</v>
      </c>
      <c r="L2445" s="287">
        <f t="shared" si="382"/>
        <v>177.75581460725834</v>
      </c>
      <c r="M2445" s="344">
        <f t="shared" si="383"/>
        <v>18.924147940591865</v>
      </c>
      <c r="N2445" s="344">
        <f t="shared" si="378"/>
        <v>-51.608542307266099</v>
      </c>
      <c r="Q2445" s="323">
        <f t="shared" si="376"/>
        <v>2358.9241479405919</v>
      </c>
      <c r="R2445" s="287">
        <f t="shared" si="377"/>
        <v>-51.608542307266099</v>
      </c>
    </row>
    <row r="2446" spans="1:18" x14ac:dyDescent="0.25">
      <c r="A2446" s="273">
        <v>2429</v>
      </c>
      <c r="B2446" s="323">
        <f t="shared" si="379"/>
        <v>2518.7558146072583</v>
      </c>
      <c r="D2446" s="287">
        <f t="shared" si="374"/>
        <v>2359.8587312739251</v>
      </c>
      <c r="F2446" s="273">
        <f t="shared" si="380"/>
        <v>6</v>
      </c>
      <c r="H2446" s="273">
        <f t="shared" si="381"/>
        <v>2160</v>
      </c>
      <c r="J2446" s="287">
        <f t="shared" si="375"/>
        <v>-51.632134977876049</v>
      </c>
      <c r="L2446" s="287">
        <f t="shared" si="382"/>
        <v>178.75581460725834</v>
      </c>
      <c r="M2446" s="344">
        <f t="shared" si="383"/>
        <v>19.858731273925059</v>
      </c>
      <c r="N2446" s="344">
        <f t="shared" si="378"/>
        <v>-51.632134977876049</v>
      </c>
      <c r="Q2446" s="323">
        <f t="shared" si="376"/>
        <v>2359.8587312739251</v>
      </c>
      <c r="R2446" s="287">
        <f t="shared" si="377"/>
        <v>-51.632134977876049</v>
      </c>
    </row>
    <row r="2447" spans="1:18" x14ac:dyDescent="0.25">
      <c r="A2447" s="273">
        <v>2430</v>
      </c>
      <c r="B2447" s="323">
        <f t="shared" si="379"/>
        <v>2519.7558146072583</v>
      </c>
      <c r="D2447" s="287">
        <f t="shared" si="374"/>
        <v>2360.7933146072583</v>
      </c>
      <c r="F2447" s="273">
        <f t="shared" si="380"/>
        <v>6</v>
      </c>
      <c r="H2447" s="273">
        <f t="shared" si="381"/>
        <v>2160</v>
      </c>
      <c r="J2447" s="287">
        <f t="shared" si="375"/>
        <v>-51.64</v>
      </c>
      <c r="L2447" s="287">
        <f t="shared" si="382"/>
        <v>179.75581460725834</v>
      </c>
      <c r="M2447" s="344">
        <f t="shared" si="383"/>
        <v>20.793314607258253</v>
      </c>
      <c r="N2447" s="344">
        <f t="shared" si="378"/>
        <v>-51.64</v>
      </c>
      <c r="Q2447" s="323">
        <f t="shared" si="376"/>
        <v>2360.7933146072583</v>
      </c>
      <c r="R2447" s="287">
        <f t="shared" si="377"/>
        <v>-51.64</v>
      </c>
    </row>
    <row r="2448" spans="1:18" x14ac:dyDescent="0.25">
      <c r="A2448" s="273">
        <v>2431</v>
      </c>
      <c r="B2448" s="323">
        <f t="shared" si="379"/>
        <v>2520.7558146072583</v>
      </c>
      <c r="D2448" s="287">
        <f t="shared" si="374"/>
        <v>2361.7278979405919</v>
      </c>
      <c r="F2448" s="273">
        <f t="shared" si="380"/>
        <v>7</v>
      </c>
      <c r="H2448" s="273">
        <f t="shared" si="381"/>
        <v>2520</v>
      </c>
      <c r="J2448" s="287">
        <f t="shared" si="375"/>
        <v>-51.632134977876049</v>
      </c>
      <c r="L2448" s="287">
        <f t="shared" si="382"/>
        <v>-179.24418539274166</v>
      </c>
      <c r="M2448" s="344">
        <f t="shared" si="383"/>
        <v>21.727897940591902</v>
      </c>
      <c r="N2448" s="344">
        <f t="shared" si="378"/>
        <v>-51.632134977876049</v>
      </c>
      <c r="Q2448" s="323">
        <f t="shared" si="376"/>
        <v>2361.7278979405919</v>
      </c>
      <c r="R2448" s="287">
        <f t="shared" si="377"/>
        <v>-51.632134977876049</v>
      </c>
    </row>
    <row r="2449" spans="1:18" x14ac:dyDescent="0.25">
      <c r="A2449" s="273">
        <v>2432</v>
      </c>
      <c r="B2449" s="323">
        <f t="shared" si="379"/>
        <v>2521.7558146072583</v>
      </c>
      <c r="D2449" s="287">
        <f t="shared" ref="D2449:D2512" si="384">B2449-A2449/360*$E$11</f>
        <v>2362.6624812739251</v>
      </c>
      <c r="F2449" s="273">
        <f t="shared" si="380"/>
        <v>7</v>
      </c>
      <c r="H2449" s="273">
        <f t="shared" si="381"/>
        <v>2520</v>
      </c>
      <c r="J2449" s="287">
        <f t="shared" ref="J2449:J2512" si="385">SIN(RADIANS(A2449))*$E$7</f>
        <v>-51.608542307266099</v>
      </c>
      <c r="L2449" s="287">
        <f t="shared" si="382"/>
        <v>-178.24418539274166</v>
      </c>
      <c r="M2449" s="344">
        <f t="shared" si="383"/>
        <v>22.662481273925096</v>
      </c>
      <c r="N2449" s="344">
        <f t="shared" si="378"/>
        <v>-51.608542307266099</v>
      </c>
      <c r="Q2449" s="323">
        <f t="shared" ref="Q2449:Q2512" si="386">D2449</f>
        <v>2362.6624812739251</v>
      </c>
      <c r="R2449" s="287">
        <f t="shared" ref="R2449:R2512" si="387">N2449</f>
        <v>-51.608542307266099</v>
      </c>
    </row>
    <row r="2450" spans="1:18" x14ac:dyDescent="0.25">
      <c r="A2450" s="273">
        <v>2433</v>
      </c>
      <c r="B2450" s="323">
        <f t="shared" si="379"/>
        <v>2522.7558146072583</v>
      </c>
      <c r="D2450" s="287">
        <f t="shared" si="384"/>
        <v>2363.5970646072583</v>
      </c>
      <c r="F2450" s="273">
        <f t="shared" si="380"/>
        <v>7</v>
      </c>
      <c r="H2450" s="273">
        <f t="shared" si="381"/>
        <v>2520</v>
      </c>
      <c r="J2450" s="287">
        <f t="shared" si="385"/>
        <v>-51.569229174726203</v>
      </c>
      <c r="L2450" s="287">
        <f t="shared" si="382"/>
        <v>-177.24418539274166</v>
      </c>
      <c r="M2450" s="344">
        <f t="shared" si="383"/>
        <v>23.597064607258289</v>
      </c>
      <c r="N2450" s="344">
        <f t="shared" ref="N2450:N2513" si="388">J2450</f>
        <v>-51.569229174726203</v>
      </c>
      <c r="Q2450" s="323">
        <f t="shared" si="386"/>
        <v>2363.5970646072583</v>
      </c>
      <c r="R2450" s="287">
        <f t="shared" si="387"/>
        <v>-51.569229174726203</v>
      </c>
    </row>
    <row r="2451" spans="1:18" x14ac:dyDescent="0.25">
      <c r="A2451" s="273">
        <v>2434</v>
      </c>
      <c r="B2451" s="323">
        <f t="shared" ref="B2451:B2514" si="389">$B$17+A2451</f>
        <v>2523.7558146072583</v>
      </c>
      <c r="D2451" s="287">
        <f t="shared" si="384"/>
        <v>2364.5316479405915</v>
      </c>
      <c r="F2451" s="273">
        <f t="shared" si="380"/>
        <v>7</v>
      </c>
      <c r="H2451" s="273">
        <f t="shared" si="381"/>
        <v>2520</v>
      </c>
      <c r="J2451" s="287">
        <f t="shared" si="385"/>
        <v>-51.514207555417329</v>
      </c>
      <c r="L2451" s="287">
        <f t="shared" si="382"/>
        <v>-176.24418539274166</v>
      </c>
      <c r="M2451" s="344">
        <f t="shared" si="383"/>
        <v>24.531647940591483</v>
      </c>
      <c r="N2451" s="344">
        <f t="shared" si="388"/>
        <v>-51.514207555417329</v>
      </c>
      <c r="Q2451" s="323">
        <f t="shared" si="386"/>
        <v>2364.5316479405915</v>
      </c>
      <c r="R2451" s="287">
        <f t="shared" si="387"/>
        <v>-51.514207555417329</v>
      </c>
    </row>
    <row r="2452" spans="1:18" x14ac:dyDescent="0.25">
      <c r="A2452" s="273">
        <v>2435</v>
      </c>
      <c r="B2452" s="323">
        <f t="shared" si="389"/>
        <v>2524.7558146072583</v>
      </c>
      <c r="D2452" s="287">
        <f t="shared" si="384"/>
        <v>2365.4662312739251</v>
      </c>
      <c r="F2452" s="273">
        <f t="shared" si="380"/>
        <v>7</v>
      </c>
      <c r="H2452" s="273">
        <f t="shared" si="381"/>
        <v>2520</v>
      </c>
      <c r="J2452" s="287">
        <f t="shared" si="385"/>
        <v>-51.443494209457732</v>
      </c>
      <c r="L2452" s="287">
        <f t="shared" si="382"/>
        <v>-175.24418539274166</v>
      </c>
      <c r="M2452" s="344">
        <f t="shared" si="383"/>
        <v>25.466231273925132</v>
      </c>
      <c r="N2452" s="344">
        <f t="shared" si="388"/>
        <v>-51.443494209457732</v>
      </c>
      <c r="Q2452" s="323">
        <f t="shared" si="386"/>
        <v>2365.4662312739251</v>
      </c>
      <c r="R2452" s="287">
        <f t="shared" si="387"/>
        <v>-51.443494209457732</v>
      </c>
    </row>
    <row r="2453" spans="1:18" x14ac:dyDescent="0.25">
      <c r="A2453" s="273">
        <v>2436</v>
      </c>
      <c r="B2453" s="323">
        <f t="shared" si="389"/>
        <v>2525.7558146072583</v>
      </c>
      <c r="D2453" s="287">
        <f t="shared" si="384"/>
        <v>2366.4008146072583</v>
      </c>
      <c r="F2453" s="273">
        <f t="shared" si="380"/>
        <v>7</v>
      </c>
      <c r="H2453" s="273">
        <f t="shared" si="381"/>
        <v>2520</v>
      </c>
      <c r="J2453" s="287">
        <f t="shared" si="385"/>
        <v>-51.357110676817648</v>
      </c>
      <c r="L2453" s="287">
        <f t="shared" si="382"/>
        <v>-174.24418539274166</v>
      </c>
      <c r="M2453" s="344">
        <f t="shared" si="383"/>
        <v>26.400814607258326</v>
      </c>
      <c r="N2453" s="344">
        <f t="shared" si="388"/>
        <v>-51.357110676817648</v>
      </c>
      <c r="Q2453" s="323">
        <f t="shared" si="386"/>
        <v>2366.4008146072583</v>
      </c>
      <c r="R2453" s="287">
        <f t="shared" si="387"/>
        <v>-51.357110676817648</v>
      </c>
    </row>
    <row r="2454" spans="1:18" x14ac:dyDescent="0.25">
      <c r="A2454" s="273">
        <v>2437</v>
      </c>
      <c r="B2454" s="323">
        <f t="shared" si="389"/>
        <v>2526.7558146072583</v>
      </c>
      <c r="D2454" s="287">
        <f t="shared" si="384"/>
        <v>2367.3353979405915</v>
      </c>
      <c r="F2454" s="273">
        <f t="shared" si="380"/>
        <v>7</v>
      </c>
      <c r="H2454" s="273">
        <f t="shared" si="381"/>
        <v>2520</v>
      </c>
      <c r="J2454" s="287">
        <f t="shared" si="385"/>
        <v>-51.255083270757872</v>
      </c>
      <c r="L2454" s="287">
        <f t="shared" si="382"/>
        <v>-173.24418539274166</v>
      </c>
      <c r="M2454" s="344">
        <f t="shared" si="383"/>
        <v>27.33539794059152</v>
      </c>
      <c r="N2454" s="344">
        <f t="shared" si="388"/>
        <v>-51.255083270757872</v>
      </c>
      <c r="Q2454" s="323">
        <f t="shared" si="386"/>
        <v>2367.3353979405915</v>
      </c>
      <c r="R2454" s="287">
        <f t="shared" si="387"/>
        <v>-51.255083270757872</v>
      </c>
    </row>
    <row r="2455" spans="1:18" x14ac:dyDescent="0.25">
      <c r="A2455" s="273">
        <v>2438</v>
      </c>
      <c r="B2455" s="323">
        <f t="shared" si="389"/>
        <v>2527.7558146072583</v>
      </c>
      <c r="D2455" s="287">
        <f t="shared" si="384"/>
        <v>2368.2699812739252</v>
      </c>
      <c r="F2455" s="273">
        <f t="shared" si="380"/>
        <v>7</v>
      </c>
      <c r="H2455" s="273">
        <f t="shared" si="381"/>
        <v>2520</v>
      </c>
      <c r="J2455" s="287">
        <f t="shared" si="385"/>
        <v>-51.13744306981468</v>
      </c>
      <c r="L2455" s="287">
        <f t="shared" si="382"/>
        <v>-172.24418539274166</v>
      </c>
      <c r="M2455" s="344">
        <f t="shared" si="383"/>
        <v>28.269981273925168</v>
      </c>
      <c r="N2455" s="344">
        <f t="shared" si="388"/>
        <v>-51.13744306981468</v>
      </c>
      <c r="Q2455" s="323">
        <f t="shared" si="386"/>
        <v>2368.2699812739252</v>
      </c>
      <c r="R2455" s="287">
        <f t="shared" si="387"/>
        <v>-51.13744306981468</v>
      </c>
    </row>
    <row r="2456" spans="1:18" x14ac:dyDescent="0.25">
      <c r="A2456" s="273">
        <v>2439</v>
      </c>
      <c r="B2456" s="323">
        <f t="shared" si="389"/>
        <v>2528.7558146072583</v>
      </c>
      <c r="D2456" s="287">
        <f t="shared" si="384"/>
        <v>2369.2045646072584</v>
      </c>
      <c r="F2456" s="273">
        <f t="shared" si="380"/>
        <v>7</v>
      </c>
      <c r="H2456" s="273">
        <f t="shared" si="381"/>
        <v>2520</v>
      </c>
      <c r="J2456" s="287">
        <f t="shared" si="385"/>
        <v>-51.004225908332934</v>
      </c>
      <c r="L2456" s="287">
        <f t="shared" si="382"/>
        <v>-171.24418539274166</v>
      </c>
      <c r="M2456" s="344">
        <f t="shared" si="383"/>
        <v>29.204564607258362</v>
      </c>
      <c r="N2456" s="344">
        <f t="shared" si="388"/>
        <v>-51.004225908332934</v>
      </c>
      <c r="Q2456" s="323">
        <f t="shared" si="386"/>
        <v>2369.2045646072584</v>
      </c>
      <c r="R2456" s="287">
        <f t="shared" si="387"/>
        <v>-51.004225908332934</v>
      </c>
    </row>
    <row r="2457" spans="1:18" x14ac:dyDescent="0.25">
      <c r="A2457" s="273">
        <v>2440</v>
      </c>
      <c r="B2457" s="323">
        <f t="shared" si="389"/>
        <v>2529.7558146072583</v>
      </c>
      <c r="D2457" s="287">
        <f t="shared" si="384"/>
        <v>2370.1391479405916</v>
      </c>
      <c r="F2457" s="273">
        <f t="shared" si="380"/>
        <v>7</v>
      </c>
      <c r="H2457" s="273">
        <f t="shared" si="381"/>
        <v>2520</v>
      </c>
      <c r="J2457" s="287">
        <f t="shared" si="385"/>
        <v>-50.855472365550426</v>
      </c>
      <c r="L2457" s="287">
        <f t="shared" si="382"/>
        <v>-170.24418539274166</v>
      </c>
      <c r="M2457" s="344">
        <f t="shared" si="383"/>
        <v>30.139147940591556</v>
      </c>
      <c r="N2457" s="344">
        <f t="shared" si="388"/>
        <v>-50.855472365550426</v>
      </c>
      <c r="Q2457" s="323">
        <f t="shared" si="386"/>
        <v>2370.1391479405916</v>
      </c>
      <c r="R2457" s="287">
        <f t="shared" si="387"/>
        <v>-50.855472365550426</v>
      </c>
    </row>
    <row r="2458" spans="1:18" x14ac:dyDescent="0.25">
      <c r="A2458" s="273">
        <v>2441</v>
      </c>
      <c r="B2458" s="323">
        <f t="shared" si="389"/>
        <v>2530.7558146072583</v>
      </c>
      <c r="D2458" s="287">
        <f t="shared" si="384"/>
        <v>2371.0737312739252</v>
      </c>
      <c r="F2458" s="273">
        <f t="shared" si="380"/>
        <v>7</v>
      </c>
      <c r="H2458" s="273">
        <f t="shared" si="381"/>
        <v>2520</v>
      </c>
      <c r="J2458" s="287">
        <f t="shared" si="385"/>
        <v>-50.691227753237342</v>
      </c>
      <c r="L2458" s="287">
        <f t="shared" si="382"/>
        <v>-169.24418539274166</v>
      </c>
      <c r="M2458" s="344">
        <f t="shared" si="383"/>
        <v>31.073731273925205</v>
      </c>
      <c r="N2458" s="344">
        <f t="shared" si="388"/>
        <v>-50.691227753237342</v>
      </c>
      <c r="Q2458" s="323">
        <f t="shared" si="386"/>
        <v>2371.0737312739252</v>
      </c>
      <c r="R2458" s="287">
        <f t="shared" si="387"/>
        <v>-50.691227753237342</v>
      </c>
    </row>
    <row r="2459" spans="1:18" x14ac:dyDescent="0.25">
      <c r="A2459" s="273">
        <v>2442</v>
      </c>
      <c r="B2459" s="323">
        <f t="shared" si="389"/>
        <v>2531.7558146072583</v>
      </c>
      <c r="D2459" s="287">
        <f t="shared" si="384"/>
        <v>2372.0083146072584</v>
      </c>
      <c r="F2459" s="273">
        <f t="shared" si="380"/>
        <v>7</v>
      </c>
      <c r="H2459" s="273">
        <f t="shared" si="381"/>
        <v>2520</v>
      </c>
      <c r="J2459" s="287">
        <f t="shared" si="385"/>
        <v>-50.511542101893752</v>
      </c>
      <c r="L2459" s="287">
        <f t="shared" si="382"/>
        <v>-168.24418539274166</v>
      </c>
      <c r="M2459" s="344">
        <f t="shared" si="383"/>
        <v>32.008314607258399</v>
      </c>
      <c r="N2459" s="344">
        <f t="shared" si="388"/>
        <v>-50.511542101893752</v>
      </c>
      <c r="Q2459" s="323">
        <f t="shared" si="386"/>
        <v>2372.0083146072584</v>
      </c>
      <c r="R2459" s="287">
        <f t="shared" si="387"/>
        <v>-50.511542101893752</v>
      </c>
    </row>
    <row r="2460" spans="1:18" x14ac:dyDescent="0.25">
      <c r="A2460" s="273">
        <v>2443</v>
      </c>
      <c r="B2460" s="323">
        <f t="shared" si="389"/>
        <v>2532.7558146072583</v>
      </c>
      <c r="D2460" s="287">
        <f t="shared" si="384"/>
        <v>2372.9428979405916</v>
      </c>
      <c r="F2460" s="273">
        <f t="shared" si="380"/>
        <v>7</v>
      </c>
      <c r="H2460" s="273">
        <f t="shared" si="381"/>
        <v>2520</v>
      </c>
      <c r="J2460" s="287">
        <f t="shared" si="385"/>
        <v>-50.316470145509541</v>
      </c>
      <c r="L2460" s="287">
        <f t="shared" si="382"/>
        <v>-167.24418539274166</v>
      </c>
      <c r="M2460" s="344">
        <f t="shared" si="383"/>
        <v>32.942897940591592</v>
      </c>
      <c r="N2460" s="344">
        <f t="shared" si="388"/>
        <v>-50.316470145509541</v>
      </c>
      <c r="Q2460" s="323">
        <f t="shared" si="386"/>
        <v>2372.9428979405916</v>
      </c>
      <c r="R2460" s="287">
        <f t="shared" si="387"/>
        <v>-50.316470145509541</v>
      </c>
    </row>
    <row r="2461" spans="1:18" x14ac:dyDescent="0.25">
      <c r="A2461" s="273">
        <v>2444</v>
      </c>
      <c r="B2461" s="323">
        <f t="shared" si="389"/>
        <v>2533.7558146072583</v>
      </c>
      <c r="D2461" s="287">
        <f t="shared" si="384"/>
        <v>2373.8774812739248</v>
      </c>
      <c r="F2461" s="273">
        <f t="shared" si="380"/>
        <v>7</v>
      </c>
      <c r="H2461" s="273">
        <f t="shared" si="381"/>
        <v>2520</v>
      </c>
      <c r="J2461" s="287">
        <f t="shared" si="385"/>
        <v>-50.106071304892424</v>
      </c>
      <c r="L2461" s="287">
        <f t="shared" si="382"/>
        <v>-166.24418539274166</v>
      </c>
      <c r="M2461" s="344">
        <f t="shared" si="383"/>
        <v>33.877481273924786</v>
      </c>
      <c r="N2461" s="344">
        <f t="shared" si="388"/>
        <v>-50.106071304892424</v>
      </c>
      <c r="Q2461" s="323">
        <f t="shared" si="386"/>
        <v>2373.8774812739248</v>
      </c>
      <c r="R2461" s="287">
        <f t="shared" si="387"/>
        <v>-50.106071304892424</v>
      </c>
    </row>
    <row r="2462" spans="1:18" x14ac:dyDescent="0.25">
      <c r="A2462" s="273">
        <v>2445</v>
      </c>
      <c r="B2462" s="323">
        <f t="shared" si="389"/>
        <v>2534.7558146072583</v>
      </c>
      <c r="D2462" s="287">
        <f t="shared" si="384"/>
        <v>2374.8120646072584</v>
      </c>
      <c r="F2462" s="273">
        <f t="shared" si="380"/>
        <v>7</v>
      </c>
      <c r="H2462" s="273">
        <f t="shared" si="381"/>
        <v>2520</v>
      </c>
      <c r="J2462" s="287">
        <f t="shared" si="385"/>
        <v>-49.880409669567513</v>
      </c>
      <c r="L2462" s="287">
        <f t="shared" si="382"/>
        <v>-165.24418539274166</v>
      </c>
      <c r="M2462" s="344">
        <f t="shared" si="383"/>
        <v>34.812064607258435</v>
      </c>
      <c r="N2462" s="344">
        <f t="shared" si="388"/>
        <v>-49.880409669567513</v>
      </c>
      <c r="Q2462" s="323">
        <f t="shared" si="386"/>
        <v>2374.8120646072584</v>
      </c>
      <c r="R2462" s="287">
        <f t="shared" si="387"/>
        <v>-49.880409669567513</v>
      </c>
    </row>
    <row r="2463" spans="1:18" x14ac:dyDescent="0.25">
      <c r="A2463" s="273">
        <v>2446</v>
      </c>
      <c r="B2463" s="323">
        <f t="shared" si="389"/>
        <v>2535.7558146072583</v>
      </c>
      <c r="D2463" s="287">
        <f t="shared" si="384"/>
        <v>2375.7466479405916</v>
      </c>
      <c r="F2463" s="273">
        <f t="shared" si="380"/>
        <v>7</v>
      </c>
      <c r="H2463" s="273">
        <f t="shared" si="381"/>
        <v>2520</v>
      </c>
      <c r="J2463" s="287">
        <f t="shared" si="385"/>
        <v>-49.639553978254774</v>
      </c>
      <c r="L2463" s="287">
        <f t="shared" si="382"/>
        <v>-164.24418539274166</v>
      </c>
      <c r="M2463" s="344">
        <f t="shared" si="383"/>
        <v>35.746647940591629</v>
      </c>
      <c r="N2463" s="344">
        <f t="shared" si="388"/>
        <v>-49.639553978254774</v>
      </c>
      <c r="Q2463" s="323">
        <f t="shared" si="386"/>
        <v>2375.7466479405916</v>
      </c>
      <c r="R2463" s="287">
        <f t="shared" si="387"/>
        <v>-49.639553978254774</v>
      </c>
    </row>
    <row r="2464" spans="1:18" x14ac:dyDescent="0.25">
      <c r="A2464" s="273">
        <v>2447</v>
      </c>
      <c r="B2464" s="323">
        <f t="shared" si="389"/>
        <v>2536.7558146072583</v>
      </c>
      <c r="D2464" s="287">
        <f t="shared" si="384"/>
        <v>2376.6812312739248</v>
      </c>
      <c r="F2464" s="273">
        <f t="shared" si="380"/>
        <v>7</v>
      </c>
      <c r="H2464" s="273">
        <f t="shared" si="381"/>
        <v>2520</v>
      </c>
      <c r="J2464" s="287">
        <f t="shared" si="385"/>
        <v>-49.383577597931215</v>
      </c>
      <c r="L2464" s="287">
        <f t="shared" si="382"/>
        <v>-163.24418539274166</v>
      </c>
      <c r="M2464" s="344">
        <f t="shared" si="383"/>
        <v>36.681231273924823</v>
      </c>
      <c r="N2464" s="344">
        <f t="shared" si="388"/>
        <v>-49.383577597931215</v>
      </c>
      <c r="Q2464" s="323">
        <f t="shared" si="386"/>
        <v>2376.6812312739248</v>
      </c>
      <c r="R2464" s="287">
        <f t="shared" si="387"/>
        <v>-49.383577597931215</v>
      </c>
    </row>
    <row r="2465" spans="1:18" x14ac:dyDescent="0.25">
      <c r="A2465" s="273">
        <v>2448</v>
      </c>
      <c r="B2465" s="323">
        <f t="shared" si="389"/>
        <v>2537.7558146072583</v>
      </c>
      <c r="D2465" s="287">
        <f t="shared" si="384"/>
        <v>2377.6158146072585</v>
      </c>
      <c r="F2465" s="273">
        <f t="shared" si="380"/>
        <v>7</v>
      </c>
      <c r="H2465" s="273">
        <f t="shared" si="381"/>
        <v>2520</v>
      </c>
      <c r="J2465" s="287">
        <f t="shared" si="385"/>
        <v>-49.112558501481757</v>
      </c>
      <c r="L2465" s="287">
        <f t="shared" si="382"/>
        <v>-162.24418539274166</v>
      </c>
      <c r="M2465" s="344">
        <f t="shared" si="383"/>
        <v>37.615814607258471</v>
      </c>
      <c r="N2465" s="344">
        <f t="shared" si="388"/>
        <v>-49.112558501481757</v>
      </c>
      <c r="Q2465" s="323">
        <f t="shared" si="386"/>
        <v>2377.6158146072585</v>
      </c>
      <c r="R2465" s="287">
        <f t="shared" si="387"/>
        <v>-49.112558501481757</v>
      </c>
    </row>
    <row r="2466" spans="1:18" x14ac:dyDescent="0.25">
      <c r="A2466" s="273">
        <v>2449</v>
      </c>
      <c r="B2466" s="323">
        <f t="shared" si="389"/>
        <v>2538.7558146072583</v>
      </c>
      <c r="D2466" s="287">
        <f t="shared" si="384"/>
        <v>2378.5503979405917</v>
      </c>
      <c r="F2466" s="273">
        <f t="shared" si="380"/>
        <v>7</v>
      </c>
      <c r="H2466" s="273">
        <f t="shared" si="381"/>
        <v>2520</v>
      </c>
      <c r="J2466" s="287">
        <f t="shared" si="385"/>
        <v>-48.826579243948707</v>
      </c>
      <c r="L2466" s="287">
        <f t="shared" si="382"/>
        <v>-161.24418539274166</v>
      </c>
      <c r="M2466" s="344">
        <f t="shared" si="383"/>
        <v>38.550397940591665</v>
      </c>
      <c r="N2466" s="344">
        <f t="shared" si="388"/>
        <v>-48.826579243948707</v>
      </c>
      <c r="Q2466" s="323">
        <f t="shared" si="386"/>
        <v>2378.5503979405917</v>
      </c>
      <c r="R2466" s="287">
        <f t="shared" si="387"/>
        <v>-48.826579243948707</v>
      </c>
    </row>
    <row r="2467" spans="1:18" x14ac:dyDescent="0.25">
      <c r="A2467" s="273">
        <v>2450</v>
      </c>
      <c r="B2467" s="323">
        <f t="shared" si="389"/>
        <v>2539.7558146072583</v>
      </c>
      <c r="D2467" s="287">
        <f t="shared" si="384"/>
        <v>2379.4849812739249</v>
      </c>
      <c r="F2467" s="273">
        <f t="shared" si="380"/>
        <v>7</v>
      </c>
      <c r="H2467" s="273">
        <f t="shared" si="381"/>
        <v>2520</v>
      </c>
      <c r="J2467" s="287">
        <f t="shared" si="385"/>
        <v>-48.525726937384377</v>
      </c>
      <c r="L2467" s="287">
        <f t="shared" si="382"/>
        <v>-160.24418539274166</v>
      </c>
      <c r="M2467" s="344">
        <f t="shared" si="383"/>
        <v>39.484981273924859</v>
      </c>
      <c r="N2467" s="344">
        <f t="shared" si="388"/>
        <v>-48.525726937384377</v>
      </c>
      <c r="Q2467" s="323">
        <f t="shared" si="386"/>
        <v>2379.4849812739249</v>
      </c>
      <c r="R2467" s="287">
        <f t="shared" si="387"/>
        <v>-48.525726937384377</v>
      </c>
    </row>
    <row r="2468" spans="1:18" x14ac:dyDescent="0.25">
      <c r="A2468" s="273">
        <v>2451</v>
      </c>
      <c r="B2468" s="323">
        <f t="shared" si="389"/>
        <v>2540.7558146072583</v>
      </c>
      <c r="D2468" s="287">
        <f t="shared" si="384"/>
        <v>2380.4195646072585</v>
      </c>
      <c r="F2468" s="273">
        <f t="shared" si="380"/>
        <v>7</v>
      </c>
      <c r="H2468" s="273">
        <f t="shared" si="381"/>
        <v>2520</v>
      </c>
      <c r="J2468" s="287">
        <f t="shared" si="385"/>
        <v>-48.210093224315521</v>
      </c>
      <c r="L2468" s="287">
        <f t="shared" si="382"/>
        <v>-159.24418539274166</v>
      </c>
      <c r="M2468" s="344">
        <f t="shared" si="383"/>
        <v>40.419564607258508</v>
      </c>
      <c r="N2468" s="344">
        <f t="shared" si="388"/>
        <v>-48.210093224315521</v>
      </c>
      <c r="Q2468" s="323">
        <f t="shared" si="386"/>
        <v>2380.4195646072585</v>
      </c>
      <c r="R2468" s="287">
        <f t="shared" si="387"/>
        <v>-48.210093224315521</v>
      </c>
    </row>
    <row r="2469" spans="1:18" x14ac:dyDescent="0.25">
      <c r="A2469" s="273">
        <v>2452</v>
      </c>
      <c r="B2469" s="323">
        <f t="shared" si="389"/>
        <v>2541.7558146072583</v>
      </c>
      <c r="D2469" s="287">
        <f t="shared" si="384"/>
        <v>2381.3541479405917</v>
      </c>
      <c r="F2469" s="273">
        <f t="shared" si="380"/>
        <v>7</v>
      </c>
      <c r="H2469" s="273">
        <f t="shared" si="381"/>
        <v>2520</v>
      </c>
      <c r="J2469" s="287">
        <f t="shared" si="385"/>
        <v>-47.879774249828877</v>
      </c>
      <c r="L2469" s="287">
        <f t="shared" si="382"/>
        <v>-158.24418539274166</v>
      </c>
      <c r="M2469" s="344">
        <f t="shared" si="383"/>
        <v>41.354147940591702</v>
      </c>
      <c r="N2469" s="344">
        <f t="shared" si="388"/>
        <v>-47.879774249828877</v>
      </c>
      <c r="Q2469" s="323">
        <f t="shared" si="386"/>
        <v>2381.3541479405917</v>
      </c>
      <c r="R2469" s="287">
        <f t="shared" si="387"/>
        <v>-47.879774249828877</v>
      </c>
    </row>
    <row r="2470" spans="1:18" x14ac:dyDescent="0.25">
      <c r="A2470" s="273">
        <v>2453</v>
      </c>
      <c r="B2470" s="323">
        <f t="shared" si="389"/>
        <v>2542.7558146072583</v>
      </c>
      <c r="D2470" s="287">
        <f t="shared" si="384"/>
        <v>2382.2887312739249</v>
      </c>
      <c r="F2470" s="273">
        <f t="shared" si="380"/>
        <v>7</v>
      </c>
      <c r="H2470" s="273">
        <f t="shared" si="381"/>
        <v>2520</v>
      </c>
      <c r="J2470" s="287">
        <f t="shared" si="385"/>
        <v>-47.53487063228409</v>
      </c>
      <c r="L2470" s="287">
        <f t="shared" si="382"/>
        <v>-157.24418539274166</v>
      </c>
      <c r="M2470" s="344">
        <f t="shared" si="383"/>
        <v>42.288731273924896</v>
      </c>
      <c r="N2470" s="344">
        <f t="shared" si="388"/>
        <v>-47.53487063228409</v>
      </c>
      <c r="Q2470" s="323">
        <f t="shared" si="386"/>
        <v>2382.2887312739249</v>
      </c>
      <c r="R2470" s="287">
        <f t="shared" si="387"/>
        <v>-47.53487063228409</v>
      </c>
    </row>
    <row r="2471" spans="1:18" x14ac:dyDescent="0.25">
      <c r="A2471" s="273">
        <v>2454</v>
      </c>
      <c r="B2471" s="323">
        <f t="shared" si="389"/>
        <v>2543.7558146072583</v>
      </c>
      <c r="D2471" s="287">
        <f t="shared" si="384"/>
        <v>2383.2233146072585</v>
      </c>
      <c r="F2471" s="273">
        <f t="shared" si="380"/>
        <v>7</v>
      </c>
      <c r="H2471" s="273">
        <f t="shared" si="381"/>
        <v>2520</v>
      </c>
      <c r="J2471" s="287">
        <f t="shared" si="385"/>
        <v>-47.175487432663935</v>
      </c>
      <c r="L2471" s="287">
        <f t="shared" si="382"/>
        <v>-156.24418539274166</v>
      </c>
      <c r="M2471" s="344">
        <f t="shared" si="383"/>
        <v>43.223314607258544</v>
      </c>
      <c r="N2471" s="344">
        <f t="shared" si="388"/>
        <v>-47.175487432663935</v>
      </c>
      <c r="Q2471" s="323">
        <f t="shared" si="386"/>
        <v>2383.2233146072585</v>
      </c>
      <c r="R2471" s="287">
        <f t="shared" si="387"/>
        <v>-47.175487432663935</v>
      </c>
    </row>
    <row r="2472" spans="1:18" x14ac:dyDescent="0.25">
      <c r="A2472" s="273">
        <v>2455</v>
      </c>
      <c r="B2472" s="323">
        <f t="shared" si="389"/>
        <v>2544.7558146072583</v>
      </c>
      <c r="D2472" s="287">
        <f t="shared" si="384"/>
        <v>2384.1578979405917</v>
      </c>
      <c r="F2472" s="273">
        <f t="shared" si="380"/>
        <v>7</v>
      </c>
      <c r="H2472" s="273">
        <f t="shared" si="381"/>
        <v>2520</v>
      </c>
      <c r="J2472" s="287">
        <f t="shared" si="385"/>
        <v>-46.801734122572576</v>
      </c>
      <c r="L2472" s="287">
        <f t="shared" si="382"/>
        <v>-155.24418539274166</v>
      </c>
      <c r="M2472" s="344">
        <f t="shared" si="383"/>
        <v>44.157897940591738</v>
      </c>
      <c r="N2472" s="344">
        <f t="shared" si="388"/>
        <v>-46.801734122572576</v>
      </c>
      <c r="Q2472" s="323">
        <f t="shared" si="386"/>
        <v>2384.1578979405917</v>
      </c>
      <c r="R2472" s="287">
        <f t="shared" si="387"/>
        <v>-46.801734122572576</v>
      </c>
    </row>
    <row r="2473" spans="1:18" x14ac:dyDescent="0.25">
      <c r="A2473" s="273">
        <v>2456</v>
      </c>
      <c r="B2473" s="323">
        <f t="shared" si="389"/>
        <v>2545.7558146072583</v>
      </c>
      <c r="D2473" s="287">
        <f t="shared" si="384"/>
        <v>2385.0924812739249</v>
      </c>
      <c r="F2473" s="273">
        <f t="shared" si="380"/>
        <v>7</v>
      </c>
      <c r="H2473" s="273">
        <f t="shared" si="381"/>
        <v>2520</v>
      </c>
      <c r="J2473" s="287">
        <f t="shared" si="385"/>
        <v>-46.413724550889057</v>
      </c>
      <c r="L2473" s="287">
        <f t="shared" si="382"/>
        <v>-154.24418539274166</v>
      </c>
      <c r="M2473" s="344">
        <f t="shared" si="383"/>
        <v>45.092481273924932</v>
      </c>
      <c r="N2473" s="344">
        <f t="shared" si="388"/>
        <v>-46.413724550889057</v>
      </c>
      <c r="Q2473" s="323">
        <f t="shared" si="386"/>
        <v>2385.0924812739249</v>
      </c>
      <c r="R2473" s="287">
        <f t="shared" si="387"/>
        <v>-46.413724550889057</v>
      </c>
    </row>
    <row r="2474" spans="1:18" x14ac:dyDescent="0.25">
      <c r="A2474" s="273">
        <v>2457</v>
      </c>
      <c r="B2474" s="323">
        <f t="shared" si="389"/>
        <v>2546.7558146072583</v>
      </c>
      <c r="D2474" s="287">
        <f t="shared" si="384"/>
        <v>2386.0270646072581</v>
      </c>
      <c r="F2474" s="273">
        <f t="shared" si="380"/>
        <v>7</v>
      </c>
      <c r="H2474" s="273">
        <f t="shared" si="381"/>
        <v>2520</v>
      </c>
      <c r="J2474" s="287">
        <f t="shared" si="385"/>
        <v>-46.011576909087339</v>
      </c>
      <c r="L2474" s="287">
        <f t="shared" si="382"/>
        <v>-153.24418539274166</v>
      </c>
      <c r="M2474" s="344">
        <f t="shared" si="383"/>
        <v>46.027064607258126</v>
      </c>
      <c r="N2474" s="344">
        <f t="shared" si="388"/>
        <v>-46.011576909087339</v>
      </c>
      <c r="Q2474" s="323">
        <f t="shared" si="386"/>
        <v>2386.0270646072581</v>
      </c>
      <c r="R2474" s="287">
        <f t="shared" si="387"/>
        <v>-46.011576909087339</v>
      </c>
    </row>
    <row r="2475" spans="1:18" x14ac:dyDescent="0.25">
      <c r="A2475" s="273">
        <v>2458</v>
      </c>
      <c r="B2475" s="323">
        <f t="shared" si="389"/>
        <v>2547.7558146072583</v>
      </c>
      <c r="D2475" s="287">
        <f t="shared" si="384"/>
        <v>2386.9616479405918</v>
      </c>
      <c r="F2475" s="273">
        <f t="shared" si="380"/>
        <v>7</v>
      </c>
      <c r="H2475" s="273">
        <f t="shared" si="381"/>
        <v>2520</v>
      </c>
      <c r="J2475" s="287">
        <f t="shared" si="385"/>
        <v>-45.595413695234946</v>
      </c>
      <c r="L2475" s="287">
        <f t="shared" si="382"/>
        <v>-152.24418539274166</v>
      </c>
      <c r="M2475" s="344">
        <f t="shared" si="383"/>
        <v>46.961647940591774</v>
      </c>
      <c r="N2475" s="344">
        <f t="shared" si="388"/>
        <v>-45.595413695234946</v>
      </c>
      <c r="Q2475" s="323">
        <f t="shared" si="386"/>
        <v>2386.9616479405918</v>
      </c>
      <c r="R2475" s="287">
        <f t="shared" si="387"/>
        <v>-45.595413695234946</v>
      </c>
    </row>
    <row r="2476" spans="1:18" x14ac:dyDescent="0.25">
      <c r="A2476" s="273">
        <v>2459</v>
      </c>
      <c r="B2476" s="323">
        <f t="shared" si="389"/>
        <v>2548.7558146072583</v>
      </c>
      <c r="D2476" s="287">
        <f t="shared" si="384"/>
        <v>2387.896231273925</v>
      </c>
      <c r="F2476" s="273">
        <f t="shared" si="380"/>
        <v>7</v>
      </c>
      <c r="H2476" s="273">
        <f t="shared" si="381"/>
        <v>2520</v>
      </c>
      <c r="J2476" s="287">
        <f t="shared" si="385"/>
        <v>-45.165361676678472</v>
      </c>
      <c r="L2476" s="287">
        <f t="shared" si="382"/>
        <v>-151.24418539274166</v>
      </c>
      <c r="M2476" s="344">
        <f t="shared" si="383"/>
        <v>47.896231273924968</v>
      </c>
      <c r="N2476" s="344">
        <f t="shared" si="388"/>
        <v>-45.165361676678472</v>
      </c>
      <c r="Q2476" s="323">
        <f t="shared" si="386"/>
        <v>2387.896231273925</v>
      </c>
      <c r="R2476" s="287">
        <f t="shared" si="387"/>
        <v>-45.165361676678472</v>
      </c>
    </row>
    <row r="2477" spans="1:18" x14ac:dyDescent="0.25">
      <c r="A2477" s="273">
        <v>2460</v>
      </c>
      <c r="B2477" s="323">
        <f t="shared" si="389"/>
        <v>2549.7558146072583</v>
      </c>
      <c r="D2477" s="287">
        <f t="shared" si="384"/>
        <v>2388.8308146072582</v>
      </c>
      <c r="F2477" s="273">
        <f t="shared" si="380"/>
        <v>7</v>
      </c>
      <c r="H2477" s="273">
        <f t="shared" si="381"/>
        <v>2520</v>
      </c>
      <c r="J2477" s="287">
        <f t="shared" si="385"/>
        <v>-44.72155185142843</v>
      </c>
      <c r="L2477" s="287">
        <f t="shared" si="382"/>
        <v>-150.24418539274166</v>
      </c>
      <c r="M2477" s="344">
        <f t="shared" si="383"/>
        <v>48.830814607258162</v>
      </c>
      <c r="N2477" s="344">
        <f t="shared" si="388"/>
        <v>-44.72155185142843</v>
      </c>
      <c r="Q2477" s="323">
        <f t="shared" si="386"/>
        <v>2388.8308146072582</v>
      </c>
      <c r="R2477" s="287">
        <f t="shared" si="387"/>
        <v>-44.72155185142843</v>
      </c>
    </row>
    <row r="2478" spans="1:18" x14ac:dyDescent="0.25">
      <c r="A2478" s="273">
        <v>2461</v>
      </c>
      <c r="B2478" s="323">
        <f t="shared" si="389"/>
        <v>2550.7558146072583</v>
      </c>
      <c r="D2478" s="287">
        <f t="shared" si="384"/>
        <v>2389.7653979405918</v>
      </c>
      <c r="F2478" s="273">
        <f t="shared" si="380"/>
        <v>7</v>
      </c>
      <c r="H2478" s="273">
        <f t="shared" si="381"/>
        <v>2520</v>
      </c>
      <c r="J2478" s="287">
        <f t="shared" si="385"/>
        <v>-44.264119408257024</v>
      </c>
      <c r="L2478" s="287">
        <f t="shared" si="382"/>
        <v>-149.24418539274166</v>
      </c>
      <c r="M2478" s="344">
        <f t="shared" si="383"/>
        <v>49.765397940591811</v>
      </c>
      <c r="N2478" s="344">
        <f t="shared" si="388"/>
        <v>-44.264119408257024</v>
      </c>
      <c r="Q2478" s="323">
        <f t="shared" si="386"/>
        <v>2389.7653979405918</v>
      </c>
      <c r="R2478" s="287">
        <f t="shared" si="387"/>
        <v>-44.264119408257024</v>
      </c>
    </row>
    <row r="2479" spans="1:18" x14ac:dyDescent="0.25">
      <c r="A2479" s="273">
        <v>2462</v>
      </c>
      <c r="B2479" s="323">
        <f t="shared" si="389"/>
        <v>2551.7558146072583</v>
      </c>
      <c r="D2479" s="287">
        <f t="shared" si="384"/>
        <v>2390.699981273925</v>
      </c>
      <c r="F2479" s="273">
        <f t="shared" si="380"/>
        <v>7</v>
      </c>
      <c r="H2479" s="273">
        <f t="shared" si="381"/>
        <v>2520</v>
      </c>
      <c r="J2479" s="287">
        <f t="shared" si="385"/>
        <v>-43.793203685517909</v>
      </c>
      <c r="L2479" s="287">
        <f t="shared" si="382"/>
        <v>-148.24418539274166</v>
      </c>
      <c r="M2479" s="344">
        <f t="shared" si="383"/>
        <v>50.699981273925005</v>
      </c>
      <c r="N2479" s="344">
        <f t="shared" si="388"/>
        <v>-43.793203685517909</v>
      </c>
      <c r="Q2479" s="323">
        <f t="shared" si="386"/>
        <v>2390.699981273925</v>
      </c>
      <c r="R2479" s="287">
        <f t="shared" si="387"/>
        <v>-43.793203685517909</v>
      </c>
    </row>
    <row r="2480" spans="1:18" x14ac:dyDescent="0.25">
      <c r="A2480" s="273">
        <v>2463</v>
      </c>
      <c r="B2480" s="323">
        <f t="shared" si="389"/>
        <v>2552.7558146072583</v>
      </c>
      <c r="D2480" s="287">
        <f t="shared" si="384"/>
        <v>2391.6345646072582</v>
      </c>
      <c r="F2480" s="273">
        <f t="shared" si="380"/>
        <v>7</v>
      </c>
      <c r="H2480" s="273">
        <f t="shared" si="381"/>
        <v>2520</v>
      </c>
      <c r="J2480" s="287">
        <f t="shared" si="385"/>
        <v>-43.308948128701701</v>
      </c>
      <c r="L2480" s="287">
        <f t="shared" si="382"/>
        <v>-147.24418539274166</v>
      </c>
      <c r="M2480" s="344">
        <f t="shared" si="383"/>
        <v>51.634564607258199</v>
      </c>
      <c r="N2480" s="344">
        <f t="shared" si="388"/>
        <v>-43.308948128701701</v>
      </c>
      <c r="Q2480" s="323">
        <f t="shared" si="386"/>
        <v>2391.6345646072582</v>
      </c>
      <c r="R2480" s="287">
        <f t="shared" si="387"/>
        <v>-43.308948128701701</v>
      </c>
    </row>
    <row r="2481" spans="1:18" x14ac:dyDescent="0.25">
      <c r="A2481" s="273">
        <v>2464</v>
      </c>
      <c r="B2481" s="323">
        <f t="shared" si="389"/>
        <v>2553.7558146072583</v>
      </c>
      <c r="D2481" s="287">
        <f t="shared" si="384"/>
        <v>2392.5691479405918</v>
      </c>
      <c r="F2481" s="273">
        <f t="shared" si="380"/>
        <v>7</v>
      </c>
      <c r="H2481" s="273">
        <f t="shared" si="381"/>
        <v>2520</v>
      </c>
      <c r="J2481" s="287">
        <f t="shared" si="385"/>
        <v>-42.811500246742284</v>
      </c>
      <c r="L2481" s="287">
        <f t="shared" si="382"/>
        <v>-146.24418539274166</v>
      </c>
      <c r="M2481" s="344">
        <f t="shared" si="383"/>
        <v>52.569147940591847</v>
      </c>
      <c r="N2481" s="344">
        <f t="shared" si="388"/>
        <v>-42.811500246742284</v>
      </c>
      <c r="Q2481" s="323">
        <f t="shared" si="386"/>
        <v>2392.5691479405918</v>
      </c>
      <c r="R2481" s="287">
        <f t="shared" si="387"/>
        <v>-42.811500246742284</v>
      </c>
    </row>
    <row r="2482" spans="1:18" x14ac:dyDescent="0.25">
      <c r="A2482" s="273">
        <v>2465</v>
      </c>
      <c r="B2482" s="323">
        <f t="shared" si="389"/>
        <v>2554.7558146072583</v>
      </c>
      <c r="D2482" s="287">
        <f t="shared" si="384"/>
        <v>2393.503731273925</v>
      </c>
      <c r="F2482" s="273">
        <f t="shared" si="380"/>
        <v>7</v>
      </c>
      <c r="H2482" s="273">
        <f t="shared" si="381"/>
        <v>2520</v>
      </c>
      <c r="J2482" s="287">
        <f t="shared" si="385"/>
        <v>-42.301011567083606</v>
      </c>
      <c r="L2482" s="287">
        <f t="shared" si="382"/>
        <v>-145.24418539274166</v>
      </c>
      <c r="M2482" s="344">
        <f t="shared" si="383"/>
        <v>53.503731273925041</v>
      </c>
      <c r="N2482" s="344">
        <f t="shared" si="388"/>
        <v>-42.301011567083606</v>
      </c>
      <c r="Q2482" s="323">
        <f t="shared" si="386"/>
        <v>2393.503731273925</v>
      </c>
      <c r="R2482" s="287">
        <f t="shared" si="387"/>
        <v>-42.301011567083606</v>
      </c>
    </row>
    <row r="2483" spans="1:18" x14ac:dyDescent="0.25">
      <c r="A2483" s="273">
        <v>2466</v>
      </c>
      <c r="B2483" s="323">
        <f t="shared" si="389"/>
        <v>2555.7558146072583</v>
      </c>
      <c r="D2483" s="287">
        <f t="shared" si="384"/>
        <v>2394.4383146072582</v>
      </c>
      <c r="F2483" s="273">
        <f t="shared" si="380"/>
        <v>7</v>
      </c>
      <c r="H2483" s="273">
        <f t="shared" si="381"/>
        <v>2520</v>
      </c>
      <c r="J2483" s="287">
        <f t="shared" si="385"/>
        <v>-41.777637589522278</v>
      </c>
      <c r="L2483" s="287">
        <f t="shared" si="382"/>
        <v>-144.24418539274166</v>
      </c>
      <c r="M2483" s="344">
        <f t="shared" si="383"/>
        <v>54.438314607258235</v>
      </c>
      <c r="N2483" s="344">
        <f t="shared" si="388"/>
        <v>-41.777637589522278</v>
      </c>
      <c r="Q2483" s="323">
        <f t="shared" si="386"/>
        <v>2394.4383146072582</v>
      </c>
      <c r="R2483" s="287">
        <f t="shared" si="387"/>
        <v>-41.777637589522278</v>
      </c>
    </row>
    <row r="2484" spans="1:18" x14ac:dyDescent="0.25">
      <c r="A2484" s="273">
        <v>2467</v>
      </c>
      <c r="B2484" s="323">
        <f t="shared" si="389"/>
        <v>2556.7558146072583</v>
      </c>
      <c r="D2484" s="287">
        <f t="shared" si="384"/>
        <v>2395.3728979405919</v>
      </c>
      <c r="F2484" s="273">
        <f t="shared" si="380"/>
        <v>7</v>
      </c>
      <c r="H2484" s="273">
        <f t="shared" si="381"/>
        <v>2520</v>
      </c>
      <c r="J2484" s="287">
        <f t="shared" si="385"/>
        <v>-41.241537738842119</v>
      </c>
      <c r="L2484" s="287">
        <f t="shared" si="382"/>
        <v>-143.24418539274166</v>
      </c>
      <c r="M2484" s="344">
        <f t="shared" si="383"/>
        <v>55.372897940591884</v>
      </c>
      <c r="N2484" s="344">
        <f t="shared" si="388"/>
        <v>-41.241537738842119</v>
      </c>
      <c r="Q2484" s="323">
        <f t="shared" si="386"/>
        <v>2395.3728979405919</v>
      </c>
      <c r="R2484" s="287">
        <f t="shared" si="387"/>
        <v>-41.241537738842119</v>
      </c>
    </row>
    <row r="2485" spans="1:18" x14ac:dyDescent="0.25">
      <c r="A2485" s="273">
        <v>2468</v>
      </c>
      <c r="B2485" s="323">
        <f t="shared" si="389"/>
        <v>2557.7558146072583</v>
      </c>
      <c r="D2485" s="287">
        <f t="shared" si="384"/>
        <v>2396.3074812739251</v>
      </c>
      <c r="F2485" s="273">
        <f t="shared" si="380"/>
        <v>7</v>
      </c>
      <c r="H2485" s="273">
        <f t="shared" si="381"/>
        <v>2520</v>
      </c>
      <c r="J2485" s="287">
        <f t="shared" si="385"/>
        <v>-40.69287531625119</v>
      </c>
      <c r="L2485" s="287">
        <f t="shared" si="382"/>
        <v>-142.24418539274166</v>
      </c>
      <c r="M2485" s="344">
        <f t="shared" si="383"/>
        <v>56.307481273925077</v>
      </c>
      <c r="N2485" s="344">
        <f t="shared" si="388"/>
        <v>-40.69287531625119</v>
      </c>
      <c r="Q2485" s="323">
        <f t="shared" si="386"/>
        <v>2396.3074812739251</v>
      </c>
      <c r="R2485" s="287">
        <f t="shared" si="387"/>
        <v>-40.69287531625119</v>
      </c>
    </row>
    <row r="2486" spans="1:18" x14ac:dyDescent="0.25">
      <c r="A2486" s="273">
        <v>2469</v>
      </c>
      <c r="B2486" s="323">
        <f t="shared" si="389"/>
        <v>2558.7558146072583</v>
      </c>
      <c r="D2486" s="287">
        <f t="shared" si="384"/>
        <v>2397.2420646072583</v>
      </c>
      <c r="F2486" s="273">
        <f t="shared" si="380"/>
        <v>7</v>
      </c>
      <c r="H2486" s="273">
        <f t="shared" si="381"/>
        <v>2520</v>
      </c>
      <c r="J2486" s="287">
        <f t="shared" si="385"/>
        <v>-40.131817449637964</v>
      </c>
      <c r="L2486" s="287">
        <f t="shared" si="382"/>
        <v>-141.24418539274166</v>
      </c>
      <c r="M2486" s="344">
        <f t="shared" si="383"/>
        <v>57.242064607258271</v>
      </c>
      <c r="N2486" s="344">
        <f t="shared" si="388"/>
        <v>-40.131817449637964</v>
      </c>
      <c r="Q2486" s="323">
        <f t="shared" si="386"/>
        <v>2397.2420646072583</v>
      </c>
      <c r="R2486" s="287">
        <f t="shared" si="387"/>
        <v>-40.131817449637964</v>
      </c>
    </row>
    <row r="2487" spans="1:18" x14ac:dyDescent="0.25">
      <c r="A2487" s="273">
        <v>2470</v>
      </c>
      <c r="B2487" s="323">
        <f t="shared" si="389"/>
        <v>2559.7558146072583</v>
      </c>
      <c r="D2487" s="287">
        <f t="shared" si="384"/>
        <v>2398.1766479405915</v>
      </c>
      <c r="F2487" s="273">
        <f t="shared" si="380"/>
        <v>7</v>
      </c>
      <c r="H2487" s="273">
        <f t="shared" si="381"/>
        <v>2520</v>
      </c>
      <c r="J2487" s="287">
        <f t="shared" si="385"/>
        <v>-39.558535042664168</v>
      </c>
      <c r="L2487" s="287">
        <f t="shared" si="382"/>
        <v>-140.24418539274166</v>
      </c>
      <c r="M2487" s="344">
        <f t="shared" si="383"/>
        <v>58.176647940591465</v>
      </c>
      <c r="N2487" s="344">
        <f t="shared" si="388"/>
        <v>-39.558535042664168</v>
      </c>
      <c r="Q2487" s="323">
        <f t="shared" si="386"/>
        <v>2398.1766479405915</v>
      </c>
      <c r="R2487" s="287">
        <f t="shared" si="387"/>
        <v>-39.558535042664168</v>
      </c>
    </row>
    <row r="2488" spans="1:18" x14ac:dyDescent="0.25">
      <c r="A2488" s="273">
        <v>2471</v>
      </c>
      <c r="B2488" s="323">
        <f t="shared" si="389"/>
        <v>2560.7558146072583</v>
      </c>
      <c r="D2488" s="287">
        <f t="shared" si="384"/>
        <v>2399.1112312739251</v>
      </c>
      <c r="F2488" s="273">
        <f t="shared" si="380"/>
        <v>7</v>
      </c>
      <c r="H2488" s="273">
        <f t="shared" si="381"/>
        <v>2520</v>
      </c>
      <c r="J2488" s="287">
        <f t="shared" si="385"/>
        <v>-38.973202722704002</v>
      </c>
      <c r="L2488" s="287">
        <f t="shared" si="382"/>
        <v>-139.24418539274166</v>
      </c>
      <c r="M2488" s="344">
        <f t="shared" si="383"/>
        <v>59.111231273925114</v>
      </c>
      <c r="N2488" s="344">
        <f t="shared" si="388"/>
        <v>-38.973202722704002</v>
      </c>
      <c r="Q2488" s="323">
        <f t="shared" si="386"/>
        <v>2399.1112312739251</v>
      </c>
      <c r="R2488" s="287">
        <f t="shared" si="387"/>
        <v>-38.973202722704002</v>
      </c>
    </row>
    <row r="2489" spans="1:18" x14ac:dyDescent="0.25">
      <c r="A2489" s="273">
        <v>2472</v>
      </c>
      <c r="B2489" s="323">
        <f t="shared" si="389"/>
        <v>2561.7558146072583</v>
      </c>
      <c r="D2489" s="287">
        <f t="shared" si="384"/>
        <v>2400.0458146072583</v>
      </c>
      <c r="F2489" s="273">
        <f t="shared" si="380"/>
        <v>7</v>
      </c>
      <c r="H2489" s="273">
        <f t="shared" si="381"/>
        <v>2520</v>
      </c>
      <c r="J2489" s="287">
        <f t="shared" si="385"/>
        <v>-38.37599878765262</v>
      </c>
      <c r="L2489" s="287">
        <f t="shared" si="382"/>
        <v>-138.24418539274166</v>
      </c>
      <c r="M2489" s="344">
        <f t="shared" si="383"/>
        <v>60.045814607258308</v>
      </c>
      <c r="N2489" s="344">
        <f t="shared" si="388"/>
        <v>-38.37599878765262</v>
      </c>
      <c r="Q2489" s="323">
        <f t="shared" si="386"/>
        <v>2400.0458146072583</v>
      </c>
      <c r="R2489" s="287">
        <f t="shared" si="387"/>
        <v>-38.37599878765262</v>
      </c>
    </row>
    <row r="2490" spans="1:18" x14ac:dyDescent="0.25">
      <c r="A2490" s="273">
        <v>2473</v>
      </c>
      <c r="B2490" s="323">
        <f t="shared" si="389"/>
        <v>2562.7558146072583</v>
      </c>
      <c r="D2490" s="287">
        <f t="shared" si="384"/>
        <v>2400.9803979405915</v>
      </c>
      <c r="F2490" s="273">
        <f t="shared" si="380"/>
        <v>7</v>
      </c>
      <c r="H2490" s="273">
        <f t="shared" si="381"/>
        <v>2520</v>
      </c>
      <c r="J2490" s="287">
        <f t="shared" si="385"/>
        <v>-37.767105151614103</v>
      </c>
      <c r="L2490" s="287">
        <f t="shared" si="382"/>
        <v>-137.24418539274166</v>
      </c>
      <c r="M2490" s="344">
        <f t="shared" si="383"/>
        <v>60.980397940591502</v>
      </c>
      <c r="N2490" s="344">
        <f t="shared" si="388"/>
        <v>-37.767105151614103</v>
      </c>
      <c r="Q2490" s="323">
        <f t="shared" si="386"/>
        <v>2400.9803979405915</v>
      </c>
      <c r="R2490" s="287">
        <f t="shared" si="387"/>
        <v>-37.767105151614103</v>
      </c>
    </row>
    <row r="2491" spans="1:18" x14ac:dyDescent="0.25">
      <c r="A2491" s="273">
        <v>2474</v>
      </c>
      <c r="B2491" s="323">
        <f t="shared" si="389"/>
        <v>2563.7558146072583</v>
      </c>
      <c r="D2491" s="287">
        <f t="shared" si="384"/>
        <v>2401.9149812739252</v>
      </c>
      <c r="F2491" s="273">
        <f t="shared" si="380"/>
        <v>7</v>
      </c>
      <c r="H2491" s="273">
        <f t="shared" si="381"/>
        <v>2520</v>
      </c>
      <c r="J2491" s="287">
        <f t="shared" si="385"/>
        <v>-37.146707289487999</v>
      </c>
      <c r="L2491" s="287">
        <f t="shared" si="382"/>
        <v>-136.24418539274166</v>
      </c>
      <c r="M2491" s="344">
        <f t="shared" si="383"/>
        <v>61.91498127392515</v>
      </c>
      <c r="N2491" s="344">
        <f t="shared" si="388"/>
        <v>-37.146707289487999</v>
      </c>
      <c r="Q2491" s="323">
        <f t="shared" si="386"/>
        <v>2401.9149812739252</v>
      </c>
      <c r="R2491" s="287">
        <f t="shared" si="387"/>
        <v>-37.146707289487999</v>
      </c>
    </row>
    <row r="2492" spans="1:18" x14ac:dyDescent="0.25">
      <c r="A2492" s="273">
        <v>2475</v>
      </c>
      <c r="B2492" s="323">
        <f t="shared" si="389"/>
        <v>2564.7558146072583</v>
      </c>
      <c r="D2492" s="287">
        <f t="shared" si="384"/>
        <v>2402.8495646072583</v>
      </c>
      <c r="F2492" s="273">
        <f t="shared" si="380"/>
        <v>7</v>
      </c>
      <c r="H2492" s="273">
        <f t="shared" si="381"/>
        <v>2520</v>
      </c>
      <c r="J2492" s="287">
        <f t="shared" si="385"/>
        <v>-36.514994180473273</v>
      </c>
      <c r="L2492" s="287">
        <f t="shared" si="382"/>
        <v>-135.24418539274166</v>
      </c>
      <c r="M2492" s="344">
        <f t="shared" si="383"/>
        <v>62.849564607258344</v>
      </c>
      <c r="N2492" s="344">
        <f t="shared" si="388"/>
        <v>-36.514994180473273</v>
      </c>
      <c r="Q2492" s="323">
        <f t="shared" si="386"/>
        <v>2402.8495646072583</v>
      </c>
      <c r="R2492" s="287">
        <f t="shared" si="387"/>
        <v>-36.514994180473273</v>
      </c>
    </row>
    <row r="2493" spans="1:18" x14ac:dyDescent="0.25">
      <c r="A2493" s="273">
        <v>2476</v>
      </c>
      <c r="B2493" s="323">
        <f t="shared" si="389"/>
        <v>2565.7558146072583</v>
      </c>
      <c r="D2493" s="287">
        <f t="shared" si="384"/>
        <v>2403.7841479405915</v>
      </c>
      <c r="F2493" s="273">
        <f t="shared" si="380"/>
        <v>7</v>
      </c>
      <c r="H2493" s="273">
        <f t="shared" si="381"/>
        <v>2520</v>
      </c>
      <c r="J2493" s="287">
        <f t="shared" si="385"/>
        <v>-35.872158250502757</v>
      </c>
      <c r="L2493" s="287">
        <f t="shared" si="382"/>
        <v>-134.24418539274166</v>
      </c>
      <c r="M2493" s="344">
        <f t="shared" si="383"/>
        <v>63.784147940591538</v>
      </c>
      <c r="N2493" s="344">
        <f t="shared" si="388"/>
        <v>-35.872158250502757</v>
      </c>
      <c r="Q2493" s="323">
        <f t="shared" si="386"/>
        <v>2403.7841479405915</v>
      </c>
      <c r="R2493" s="287">
        <f t="shared" si="387"/>
        <v>-35.872158250502757</v>
      </c>
    </row>
    <row r="2494" spans="1:18" x14ac:dyDescent="0.25">
      <c r="A2494" s="273">
        <v>2477</v>
      </c>
      <c r="B2494" s="323">
        <f t="shared" si="389"/>
        <v>2566.7558146072583</v>
      </c>
      <c r="D2494" s="287">
        <f t="shared" si="384"/>
        <v>2404.7187312739252</v>
      </c>
      <c r="F2494" s="273">
        <f t="shared" si="380"/>
        <v>7</v>
      </c>
      <c r="H2494" s="273">
        <f t="shared" si="381"/>
        <v>2520</v>
      </c>
      <c r="J2494" s="287">
        <f t="shared" si="385"/>
        <v>-35.218395313627468</v>
      </c>
      <c r="L2494" s="287">
        <f t="shared" si="382"/>
        <v>-133.24418539274166</v>
      </c>
      <c r="M2494" s="344">
        <f t="shared" si="383"/>
        <v>64.718731273925187</v>
      </c>
      <c r="N2494" s="344">
        <f t="shared" si="388"/>
        <v>-35.218395313627468</v>
      </c>
      <c r="Q2494" s="323">
        <f t="shared" si="386"/>
        <v>2404.7187312739252</v>
      </c>
      <c r="R2494" s="287">
        <f t="shared" si="387"/>
        <v>-35.218395313627468</v>
      </c>
    </row>
    <row r="2495" spans="1:18" x14ac:dyDescent="0.25">
      <c r="A2495" s="273">
        <v>2478</v>
      </c>
      <c r="B2495" s="323">
        <f t="shared" si="389"/>
        <v>2567.7558146072583</v>
      </c>
      <c r="D2495" s="287">
        <f t="shared" si="384"/>
        <v>2405.6533146072584</v>
      </c>
      <c r="F2495" s="273">
        <f t="shared" si="380"/>
        <v>7</v>
      </c>
      <c r="H2495" s="273">
        <f t="shared" si="381"/>
        <v>2520</v>
      </c>
      <c r="J2495" s="287">
        <f t="shared" si="385"/>
        <v>-34.553904512371389</v>
      </c>
      <c r="L2495" s="287">
        <f t="shared" si="382"/>
        <v>-132.24418539274166</v>
      </c>
      <c r="M2495" s="344">
        <f t="shared" si="383"/>
        <v>65.65331460725838</v>
      </c>
      <c r="N2495" s="344">
        <f t="shared" si="388"/>
        <v>-34.553904512371389</v>
      </c>
      <c r="Q2495" s="323">
        <f t="shared" si="386"/>
        <v>2405.6533146072584</v>
      </c>
      <c r="R2495" s="287">
        <f t="shared" si="387"/>
        <v>-34.553904512371389</v>
      </c>
    </row>
    <row r="2496" spans="1:18" x14ac:dyDescent="0.25">
      <c r="A2496" s="273">
        <v>2479</v>
      </c>
      <c r="B2496" s="323">
        <f t="shared" si="389"/>
        <v>2568.7558146072583</v>
      </c>
      <c r="D2496" s="287">
        <f t="shared" si="384"/>
        <v>2406.5878979405916</v>
      </c>
      <c r="F2496" s="273">
        <f t="shared" si="380"/>
        <v>7</v>
      </c>
      <c r="H2496" s="273">
        <f t="shared" si="381"/>
        <v>2520</v>
      </c>
      <c r="J2496" s="287">
        <f t="shared" si="385"/>
        <v>-33.878888257069931</v>
      </c>
      <c r="L2496" s="287">
        <f t="shared" si="382"/>
        <v>-131.24418539274166</v>
      </c>
      <c r="M2496" s="344">
        <f t="shared" si="383"/>
        <v>66.587897940591574</v>
      </c>
      <c r="N2496" s="344">
        <f t="shared" si="388"/>
        <v>-33.878888257069931</v>
      </c>
      <c r="Q2496" s="323">
        <f t="shared" si="386"/>
        <v>2406.5878979405916</v>
      </c>
      <c r="R2496" s="287">
        <f t="shared" si="387"/>
        <v>-33.878888257069931</v>
      </c>
    </row>
    <row r="2497" spans="1:18" x14ac:dyDescent="0.25">
      <c r="A2497" s="273">
        <v>2480</v>
      </c>
      <c r="B2497" s="323">
        <f t="shared" si="389"/>
        <v>2569.7558146072583</v>
      </c>
      <c r="D2497" s="287">
        <f t="shared" si="384"/>
        <v>2407.5224812739252</v>
      </c>
      <c r="F2497" s="273">
        <f t="shared" si="380"/>
        <v>7</v>
      </c>
      <c r="H2497" s="273">
        <f t="shared" si="381"/>
        <v>2520</v>
      </c>
      <c r="J2497" s="287">
        <f t="shared" si="385"/>
        <v>-33.193552164212925</v>
      </c>
      <c r="L2497" s="287">
        <f t="shared" si="382"/>
        <v>-130.24418539274166</v>
      </c>
      <c r="M2497" s="344">
        <f t="shared" si="383"/>
        <v>67.522481273925223</v>
      </c>
      <c r="N2497" s="344">
        <f t="shared" si="388"/>
        <v>-33.193552164212925</v>
      </c>
      <c r="Q2497" s="323">
        <f t="shared" si="386"/>
        <v>2407.5224812739252</v>
      </c>
      <c r="R2497" s="287">
        <f t="shared" si="387"/>
        <v>-33.193552164212925</v>
      </c>
    </row>
    <row r="2498" spans="1:18" x14ac:dyDescent="0.25">
      <c r="A2498" s="273">
        <v>2481</v>
      </c>
      <c r="B2498" s="323">
        <f t="shared" si="389"/>
        <v>2570.7558146072583</v>
      </c>
      <c r="D2498" s="287">
        <f t="shared" si="384"/>
        <v>2408.4570646072584</v>
      </c>
      <c r="F2498" s="273">
        <f t="shared" si="380"/>
        <v>7</v>
      </c>
      <c r="H2498" s="273">
        <f t="shared" si="381"/>
        <v>2520</v>
      </c>
      <c r="J2498" s="287">
        <f t="shared" si="385"/>
        <v>-32.498104993813548</v>
      </c>
      <c r="L2498" s="287">
        <f t="shared" si="382"/>
        <v>-129.24418539274166</v>
      </c>
      <c r="M2498" s="344">
        <f t="shared" si="383"/>
        <v>68.457064607258417</v>
      </c>
      <c r="N2498" s="344">
        <f t="shared" si="388"/>
        <v>-32.498104993813548</v>
      </c>
      <c r="Q2498" s="323">
        <f t="shared" si="386"/>
        <v>2408.4570646072584</v>
      </c>
      <c r="R2498" s="287">
        <f t="shared" si="387"/>
        <v>-32.498104993813548</v>
      </c>
    </row>
    <row r="2499" spans="1:18" x14ac:dyDescent="0.25">
      <c r="A2499" s="273">
        <v>2482</v>
      </c>
      <c r="B2499" s="323">
        <f t="shared" si="389"/>
        <v>2571.7558146072583</v>
      </c>
      <c r="D2499" s="287">
        <f t="shared" si="384"/>
        <v>2409.3916479405916</v>
      </c>
      <c r="F2499" s="273">
        <f t="shared" si="380"/>
        <v>7</v>
      </c>
      <c r="H2499" s="273">
        <f t="shared" si="381"/>
        <v>2520</v>
      </c>
      <c r="J2499" s="287">
        <f t="shared" si="385"/>
        <v>-31.792758585817122</v>
      </c>
      <c r="L2499" s="287">
        <f t="shared" si="382"/>
        <v>-128.24418539274166</v>
      </c>
      <c r="M2499" s="344">
        <f t="shared" si="383"/>
        <v>69.391647940591611</v>
      </c>
      <c r="N2499" s="344">
        <f t="shared" si="388"/>
        <v>-31.792758585817122</v>
      </c>
      <c r="Q2499" s="323">
        <f t="shared" si="386"/>
        <v>2409.3916479405916</v>
      </c>
      <c r="R2499" s="287">
        <f t="shared" si="387"/>
        <v>-31.792758585817122</v>
      </c>
    </row>
    <row r="2500" spans="1:18" x14ac:dyDescent="0.25">
      <c r="A2500" s="273">
        <v>2483</v>
      </c>
      <c r="B2500" s="323">
        <f t="shared" si="389"/>
        <v>2572.7558146072583</v>
      </c>
      <c r="D2500" s="287">
        <f t="shared" si="384"/>
        <v>2410.3262312739248</v>
      </c>
      <c r="F2500" s="273">
        <f t="shared" si="380"/>
        <v>7</v>
      </c>
      <c r="H2500" s="273">
        <f t="shared" si="381"/>
        <v>2520</v>
      </c>
      <c r="J2500" s="287">
        <f t="shared" si="385"/>
        <v>-31.077727795571796</v>
      </c>
      <c r="L2500" s="287">
        <f t="shared" si="382"/>
        <v>-127.24418539274166</v>
      </c>
      <c r="M2500" s="344">
        <f t="shared" si="383"/>
        <v>70.326231273924805</v>
      </c>
      <c r="N2500" s="344">
        <f t="shared" si="388"/>
        <v>-31.077727795571796</v>
      </c>
      <c r="Q2500" s="323">
        <f t="shared" si="386"/>
        <v>2410.3262312739248</v>
      </c>
      <c r="R2500" s="287">
        <f t="shared" si="387"/>
        <v>-31.077727795571796</v>
      </c>
    </row>
    <row r="2501" spans="1:18" x14ac:dyDescent="0.25">
      <c r="A2501" s="273">
        <v>2484</v>
      </c>
      <c r="B2501" s="323">
        <f t="shared" si="389"/>
        <v>2573.7558146072583</v>
      </c>
      <c r="D2501" s="287">
        <f t="shared" si="384"/>
        <v>2411.2608146072585</v>
      </c>
      <c r="F2501" s="273">
        <f t="shared" si="380"/>
        <v>7</v>
      </c>
      <c r="H2501" s="273">
        <f t="shared" si="381"/>
        <v>2520</v>
      </c>
      <c r="J2501" s="287">
        <f t="shared" si="385"/>
        <v>-30.353230428383235</v>
      </c>
      <c r="L2501" s="287">
        <f t="shared" si="382"/>
        <v>-126.24418539274166</v>
      </c>
      <c r="M2501" s="344">
        <f t="shared" si="383"/>
        <v>71.260814607258453</v>
      </c>
      <c r="N2501" s="344">
        <f t="shared" si="388"/>
        <v>-30.353230428383235</v>
      </c>
      <c r="Q2501" s="323">
        <f t="shared" si="386"/>
        <v>2411.2608146072585</v>
      </c>
      <c r="R2501" s="287">
        <f t="shared" si="387"/>
        <v>-30.353230428383235</v>
      </c>
    </row>
    <row r="2502" spans="1:18" x14ac:dyDescent="0.25">
      <c r="A2502" s="273">
        <v>2485</v>
      </c>
      <c r="B2502" s="323">
        <f t="shared" si="389"/>
        <v>2574.7558146072583</v>
      </c>
      <c r="D2502" s="287">
        <f t="shared" si="384"/>
        <v>2412.1953979405916</v>
      </c>
      <c r="F2502" s="273">
        <f t="shared" ref="F2502:F2565" si="390">INT(B2502/360)</f>
        <v>7</v>
      </c>
      <c r="H2502" s="273">
        <f t="shared" ref="H2502:H2565" si="391">F2502*360</f>
        <v>2520</v>
      </c>
      <c r="J2502" s="287">
        <f t="shared" si="385"/>
        <v>-29.619487173168139</v>
      </c>
      <c r="L2502" s="287">
        <f t="shared" ref="L2502:L2565" si="392">B2502-H2502-180</f>
        <v>-125.24418539274166</v>
      </c>
      <c r="M2502" s="344">
        <f t="shared" ref="M2502:M2565" si="393">D2502-INT(D2502/360)*360-180</f>
        <v>72.195397940591647</v>
      </c>
      <c r="N2502" s="344">
        <f t="shared" si="388"/>
        <v>-29.619487173168139</v>
      </c>
      <c r="Q2502" s="323">
        <f t="shared" si="386"/>
        <v>2412.1953979405916</v>
      </c>
      <c r="R2502" s="287">
        <f t="shared" si="387"/>
        <v>-29.619487173168139</v>
      </c>
    </row>
    <row r="2503" spans="1:18" x14ac:dyDescent="0.25">
      <c r="A2503" s="273">
        <v>2486</v>
      </c>
      <c r="B2503" s="323">
        <f t="shared" si="389"/>
        <v>2575.7558146072583</v>
      </c>
      <c r="D2503" s="287">
        <f t="shared" si="384"/>
        <v>2413.1299812739248</v>
      </c>
      <c r="F2503" s="273">
        <f t="shared" si="390"/>
        <v>7</v>
      </c>
      <c r="H2503" s="273">
        <f t="shared" si="391"/>
        <v>2520</v>
      </c>
      <c r="J2503" s="287">
        <f t="shared" si="385"/>
        <v>-28.876721535229382</v>
      </c>
      <c r="L2503" s="287">
        <f t="shared" si="392"/>
        <v>-124.24418539274166</v>
      </c>
      <c r="M2503" s="344">
        <f t="shared" si="393"/>
        <v>73.129981273924841</v>
      </c>
      <c r="N2503" s="344">
        <f t="shared" si="388"/>
        <v>-28.876721535229382</v>
      </c>
      <c r="Q2503" s="323">
        <f t="shared" si="386"/>
        <v>2413.1299812739248</v>
      </c>
      <c r="R2503" s="287">
        <f t="shared" si="387"/>
        <v>-28.876721535229382</v>
      </c>
    </row>
    <row r="2504" spans="1:18" x14ac:dyDescent="0.25">
      <c r="A2504" s="273">
        <v>2487</v>
      </c>
      <c r="B2504" s="323">
        <f t="shared" si="389"/>
        <v>2576.7558146072583</v>
      </c>
      <c r="D2504" s="287">
        <f t="shared" si="384"/>
        <v>2414.0645646072585</v>
      </c>
      <c r="F2504" s="273">
        <f t="shared" si="390"/>
        <v>7</v>
      </c>
      <c r="H2504" s="273">
        <f t="shared" si="391"/>
        <v>2520</v>
      </c>
      <c r="J2504" s="287">
        <f t="shared" si="385"/>
        <v>-28.125159768175909</v>
      </c>
      <c r="L2504" s="287">
        <f t="shared" si="392"/>
        <v>-123.24418539274166</v>
      </c>
      <c r="M2504" s="344">
        <f t="shared" si="393"/>
        <v>74.06456460725849</v>
      </c>
      <c r="N2504" s="344">
        <f t="shared" si="388"/>
        <v>-28.125159768175909</v>
      </c>
      <c r="Q2504" s="323">
        <f t="shared" si="386"/>
        <v>2414.0645646072585</v>
      </c>
      <c r="R2504" s="287">
        <f t="shared" si="387"/>
        <v>-28.125159768175909</v>
      </c>
    </row>
    <row r="2505" spans="1:18" x14ac:dyDescent="0.25">
      <c r="A2505" s="273">
        <v>2488</v>
      </c>
      <c r="B2505" s="323">
        <f t="shared" si="389"/>
        <v>2577.7558146072583</v>
      </c>
      <c r="D2505" s="287">
        <f t="shared" si="384"/>
        <v>2414.9991479405917</v>
      </c>
      <c r="F2505" s="273">
        <f t="shared" si="390"/>
        <v>7</v>
      </c>
      <c r="H2505" s="273">
        <f t="shared" si="391"/>
        <v>2520</v>
      </c>
      <c r="J2505" s="287">
        <f t="shared" si="385"/>
        <v>-27.36503080500281</v>
      </c>
      <c r="L2505" s="287">
        <f t="shared" si="392"/>
        <v>-122.24418539274166</v>
      </c>
      <c r="M2505" s="344">
        <f t="shared" si="393"/>
        <v>74.999147940591683</v>
      </c>
      <c r="N2505" s="344">
        <f t="shared" si="388"/>
        <v>-27.36503080500281</v>
      </c>
      <c r="Q2505" s="323">
        <f t="shared" si="386"/>
        <v>2414.9991479405917</v>
      </c>
      <c r="R2505" s="287">
        <f t="shared" si="387"/>
        <v>-27.36503080500281</v>
      </c>
    </row>
    <row r="2506" spans="1:18" x14ac:dyDescent="0.25">
      <c r="A2506" s="273">
        <v>2489</v>
      </c>
      <c r="B2506" s="323">
        <f t="shared" si="389"/>
        <v>2578.7558146072583</v>
      </c>
      <c r="D2506" s="287">
        <f t="shared" si="384"/>
        <v>2415.9337312739249</v>
      </c>
      <c r="F2506" s="273">
        <f t="shared" si="390"/>
        <v>7</v>
      </c>
      <c r="H2506" s="273">
        <f t="shared" si="391"/>
        <v>2520</v>
      </c>
      <c r="J2506" s="287">
        <f t="shared" si="385"/>
        <v>-26.596566188355201</v>
      </c>
      <c r="L2506" s="287">
        <f t="shared" si="392"/>
        <v>-121.24418539274166</v>
      </c>
      <c r="M2506" s="344">
        <f t="shared" si="393"/>
        <v>75.933731273924877</v>
      </c>
      <c r="N2506" s="344">
        <f t="shared" si="388"/>
        <v>-26.596566188355201</v>
      </c>
      <c r="Q2506" s="323">
        <f t="shared" si="386"/>
        <v>2415.9337312739249</v>
      </c>
      <c r="R2506" s="287">
        <f t="shared" si="387"/>
        <v>-26.596566188355201</v>
      </c>
    </row>
    <row r="2507" spans="1:18" x14ac:dyDescent="0.25">
      <c r="A2507" s="273">
        <v>2490</v>
      </c>
      <c r="B2507" s="323">
        <f t="shared" si="389"/>
        <v>2579.7558146072583</v>
      </c>
      <c r="D2507" s="287">
        <f t="shared" si="384"/>
        <v>2416.8683146072585</v>
      </c>
      <c r="F2507" s="273">
        <f t="shared" si="390"/>
        <v>7</v>
      </c>
      <c r="H2507" s="273">
        <f t="shared" si="391"/>
        <v>2520</v>
      </c>
      <c r="J2507" s="287">
        <f t="shared" si="385"/>
        <v>-25.81999999999989</v>
      </c>
      <c r="L2507" s="287">
        <f t="shared" si="392"/>
        <v>-120.24418539274166</v>
      </c>
      <c r="M2507" s="344">
        <f t="shared" si="393"/>
        <v>76.868314607258526</v>
      </c>
      <c r="N2507" s="344">
        <f t="shared" si="388"/>
        <v>-25.81999999999989</v>
      </c>
      <c r="Q2507" s="323">
        <f t="shared" si="386"/>
        <v>2416.8683146072585</v>
      </c>
      <c r="R2507" s="287">
        <f t="shared" si="387"/>
        <v>-25.81999999999989</v>
      </c>
    </row>
    <row r="2508" spans="1:18" x14ac:dyDescent="0.25">
      <c r="A2508" s="273">
        <v>2491</v>
      </c>
      <c r="B2508" s="323">
        <f t="shared" si="389"/>
        <v>2580.7558146072583</v>
      </c>
      <c r="D2508" s="287">
        <f t="shared" si="384"/>
        <v>2417.8028979405917</v>
      </c>
      <c r="F2508" s="273">
        <f t="shared" si="390"/>
        <v>7</v>
      </c>
      <c r="H2508" s="273">
        <f t="shared" si="391"/>
        <v>2520</v>
      </c>
      <c r="J2508" s="287">
        <f t="shared" si="385"/>
        <v>-25.035568789520944</v>
      </c>
      <c r="L2508" s="287">
        <f t="shared" si="392"/>
        <v>-119.24418539274166</v>
      </c>
      <c r="M2508" s="344">
        <f t="shared" si="393"/>
        <v>77.80289794059172</v>
      </c>
      <c r="N2508" s="344">
        <f t="shared" si="388"/>
        <v>-25.035568789520944</v>
      </c>
      <c r="Q2508" s="323">
        <f t="shared" si="386"/>
        <v>2417.8028979405917</v>
      </c>
      <c r="R2508" s="287">
        <f t="shared" si="387"/>
        <v>-25.035568789520944</v>
      </c>
    </row>
    <row r="2509" spans="1:18" x14ac:dyDescent="0.25">
      <c r="A2509" s="273">
        <v>2492</v>
      </c>
      <c r="B2509" s="323">
        <f t="shared" si="389"/>
        <v>2581.7558146072583</v>
      </c>
      <c r="D2509" s="287">
        <f t="shared" si="384"/>
        <v>2418.7374812739249</v>
      </c>
      <c r="F2509" s="273">
        <f t="shared" si="390"/>
        <v>7</v>
      </c>
      <c r="H2509" s="273">
        <f t="shared" si="391"/>
        <v>2520</v>
      </c>
      <c r="J2509" s="287">
        <f t="shared" si="385"/>
        <v>-24.243511502263388</v>
      </c>
      <c r="L2509" s="287">
        <f t="shared" si="392"/>
        <v>-118.24418539274166</v>
      </c>
      <c r="M2509" s="344">
        <f t="shared" si="393"/>
        <v>78.737481273924914</v>
      </c>
      <c r="N2509" s="344">
        <f t="shared" si="388"/>
        <v>-24.243511502263388</v>
      </c>
      <c r="Q2509" s="323">
        <f t="shared" si="386"/>
        <v>2418.7374812739249</v>
      </c>
      <c r="R2509" s="287">
        <f t="shared" si="387"/>
        <v>-24.243511502263388</v>
      </c>
    </row>
    <row r="2510" spans="1:18" x14ac:dyDescent="0.25">
      <c r="A2510" s="273">
        <v>2493</v>
      </c>
      <c r="B2510" s="323">
        <f t="shared" si="389"/>
        <v>2582.7558146072583</v>
      </c>
      <c r="D2510" s="287">
        <f t="shared" si="384"/>
        <v>2419.6720646072581</v>
      </c>
      <c r="F2510" s="273">
        <f t="shared" si="390"/>
        <v>7</v>
      </c>
      <c r="H2510" s="273">
        <f t="shared" si="391"/>
        <v>2520</v>
      </c>
      <c r="J2510" s="287">
        <f t="shared" si="385"/>
        <v>-23.444069406550071</v>
      </c>
      <c r="L2510" s="287">
        <f t="shared" si="392"/>
        <v>-117.24418539274166</v>
      </c>
      <c r="M2510" s="344">
        <f t="shared" si="393"/>
        <v>79.672064607258108</v>
      </c>
      <c r="N2510" s="344">
        <f t="shared" si="388"/>
        <v>-23.444069406550071</v>
      </c>
      <c r="Q2510" s="323">
        <f t="shared" si="386"/>
        <v>2419.6720646072581</v>
      </c>
      <c r="R2510" s="287">
        <f t="shared" si="387"/>
        <v>-23.444069406550071</v>
      </c>
    </row>
    <row r="2511" spans="1:18" x14ac:dyDescent="0.25">
      <c r="A2511" s="273">
        <v>2494</v>
      </c>
      <c r="B2511" s="323">
        <f t="shared" si="389"/>
        <v>2583.7558146072583</v>
      </c>
      <c r="D2511" s="287">
        <f t="shared" si="384"/>
        <v>2420.6066479405918</v>
      </c>
      <c r="F2511" s="273">
        <f t="shared" si="390"/>
        <v>7</v>
      </c>
      <c r="H2511" s="273">
        <f t="shared" si="391"/>
        <v>2520</v>
      </c>
      <c r="J2511" s="287">
        <f t="shared" si="385"/>
        <v>-22.637486020188046</v>
      </c>
      <c r="L2511" s="287">
        <f t="shared" si="392"/>
        <v>-116.24418539274166</v>
      </c>
      <c r="M2511" s="344">
        <f t="shared" si="393"/>
        <v>80.606647940591756</v>
      </c>
      <c r="N2511" s="344">
        <f t="shared" si="388"/>
        <v>-22.637486020188046</v>
      </c>
      <c r="Q2511" s="323">
        <f t="shared" si="386"/>
        <v>2420.6066479405918</v>
      </c>
      <c r="R2511" s="287">
        <f t="shared" si="387"/>
        <v>-22.637486020188046</v>
      </c>
    </row>
    <row r="2512" spans="1:18" x14ac:dyDescent="0.25">
      <c r="A2512" s="273">
        <v>2495</v>
      </c>
      <c r="B2512" s="323">
        <f t="shared" si="389"/>
        <v>2584.7558146072583</v>
      </c>
      <c r="D2512" s="287">
        <f t="shared" si="384"/>
        <v>2421.541231273925</v>
      </c>
      <c r="F2512" s="273">
        <f t="shared" si="390"/>
        <v>7</v>
      </c>
      <c r="H2512" s="273">
        <f t="shared" si="391"/>
        <v>2520</v>
      </c>
      <c r="J2512" s="287">
        <f t="shared" si="385"/>
        <v>-21.824007036289693</v>
      </c>
      <c r="L2512" s="287">
        <f t="shared" si="392"/>
        <v>-115.24418539274166</v>
      </c>
      <c r="M2512" s="344">
        <f t="shared" si="393"/>
        <v>81.54123127392495</v>
      </c>
      <c r="N2512" s="344">
        <f t="shared" si="388"/>
        <v>-21.824007036289693</v>
      </c>
      <c r="Q2512" s="323">
        <f t="shared" si="386"/>
        <v>2421.541231273925</v>
      </c>
      <c r="R2512" s="287">
        <f t="shared" si="387"/>
        <v>-21.824007036289693</v>
      </c>
    </row>
    <row r="2513" spans="1:18" x14ac:dyDescent="0.25">
      <c r="A2513" s="273">
        <v>2496</v>
      </c>
      <c r="B2513" s="323">
        <f t="shared" si="389"/>
        <v>2585.7558146072583</v>
      </c>
      <c r="D2513" s="287">
        <f t="shared" ref="D2513:D2576" si="394">B2513-A2513/360*$E$11</f>
        <v>2422.4758146072581</v>
      </c>
      <c r="F2513" s="273">
        <f t="shared" si="390"/>
        <v>7</v>
      </c>
      <c r="H2513" s="273">
        <f t="shared" si="391"/>
        <v>2520</v>
      </c>
      <c r="J2513" s="287">
        <f t="shared" ref="J2513:J2576" si="395">SIN(RADIANS(A2513))*$E$7</f>
        <v>-21.003880248434516</v>
      </c>
      <c r="L2513" s="287">
        <f t="shared" si="392"/>
        <v>-114.24418539274166</v>
      </c>
      <c r="M2513" s="344">
        <f t="shared" si="393"/>
        <v>82.475814607258144</v>
      </c>
      <c r="N2513" s="344">
        <f t="shared" si="388"/>
        <v>-21.003880248434516</v>
      </c>
      <c r="Q2513" s="323">
        <f t="shared" ref="Q2513:Q2576" si="396">D2513</f>
        <v>2422.4758146072581</v>
      </c>
      <c r="R2513" s="287">
        <f t="shared" ref="R2513:R2576" si="397">N2513</f>
        <v>-21.003880248434516</v>
      </c>
    </row>
    <row r="2514" spans="1:18" x14ac:dyDescent="0.25">
      <c r="A2514" s="273">
        <v>2497</v>
      </c>
      <c r="B2514" s="323">
        <f t="shared" si="389"/>
        <v>2586.7558146072583</v>
      </c>
      <c r="D2514" s="287">
        <f t="shared" si="394"/>
        <v>2423.4103979405918</v>
      </c>
      <c r="F2514" s="273">
        <f t="shared" si="390"/>
        <v>7</v>
      </c>
      <c r="H2514" s="273">
        <f t="shared" si="391"/>
        <v>2520</v>
      </c>
      <c r="J2514" s="287">
        <f t="shared" si="395"/>
        <v>-20.177355475186172</v>
      </c>
      <c r="L2514" s="287">
        <f t="shared" si="392"/>
        <v>-113.24418539274166</v>
      </c>
      <c r="M2514" s="344">
        <f t="shared" si="393"/>
        <v>83.410397940591793</v>
      </c>
      <c r="N2514" s="344">
        <f t="shared" ref="N2514:N2577" si="398">J2514</f>
        <v>-20.177355475186172</v>
      </c>
      <c r="Q2514" s="323">
        <f t="shared" si="396"/>
        <v>2423.4103979405918</v>
      </c>
      <c r="R2514" s="287">
        <f t="shared" si="397"/>
        <v>-20.177355475186172</v>
      </c>
    </row>
    <row r="2515" spans="1:18" x14ac:dyDescent="0.25">
      <c r="A2515" s="273">
        <v>2498</v>
      </c>
      <c r="B2515" s="323">
        <f t="shared" ref="B2515:B2578" si="399">$B$17+A2515</f>
        <v>2587.7558146072583</v>
      </c>
      <c r="D2515" s="287">
        <f t="shared" si="394"/>
        <v>2424.344981273925</v>
      </c>
      <c r="F2515" s="273">
        <f t="shared" si="390"/>
        <v>7</v>
      </c>
      <c r="H2515" s="273">
        <f t="shared" si="391"/>
        <v>2520</v>
      </c>
      <c r="J2515" s="287">
        <f t="shared" si="395"/>
        <v>-19.344684483997657</v>
      </c>
      <c r="L2515" s="287">
        <f t="shared" si="392"/>
        <v>-112.24418539274166</v>
      </c>
      <c r="M2515" s="344">
        <f t="shared" si="393"/>
        <v>84.344981273924986</v>
      </c>
      <c r="N2515" s="344">
        <f t="shared" si="398"/>
        <v>-19.344684483997657</v>
      </c>
      <c r="Q2515" s="323">
        <f t="shared" si="396"/>
        <v>2424.344981273925</v>
      </c>
      <c r="R2515" s="287">
        <f t="shared" si="397"/>
        <v>-19.344684483997657</v>
      </c>
    </row>
    <row r="2516" spans="1:18" x14ac:dyDescent="0.25">
      <c r="A2516" s="273">
        <v>2499</v>
      </c>
      <c r="B2516" s="323">
        <f t="shared" si="399"/>
        <v>2588.7558146072583</v>
      </c>
      <c r="D2516" s="287">
        <f t="shared" si="394"/>
        <v>2425.2795646072582</v>
      </c>
      <c r="F2516" s="273">
        <f t="shared" si="390"/>
        <v>7</v>
      </c>
      <c r="H2516" s="273">
        <f t="shared" si="391"/>
        <v>2520</v>
      </c>
      <c r="J2516" s="287">
        <f t="shared" si="395"/>
        <v>-18.506120914519489</v>
      </c>
      <c r="L2516" s="287">
        <f t="shared" si="392"/>
        <v>-111.24418539274166</v>
      </c>
      <c r="M2516" s="344">
        <f t="shared" si="393"/>
        <v>85.27956460725818</v>
      </c>
      <c r="N2516" s="344">
        <f t="shared" si="398"/>
        <v>-18.506120914519489</v>
      </c>
      <c r="Q2516" s="323">
        <f t="shared" si="396"/>
        <v>2425.2795646072582</v>
      </c>
      <c r="R2516" s="287">
        <f t="shared" si="397"/>
        <v>-18.506120914519489</v>
      </c>
    </row>
    <row r="2517" spans="1:18" x14ac:dyDescent="0.25">
      <c r="A2517" s="273">
        <v>2500</v>
      </c>
      <c r="B2517" s="323">
        <f t="shared" si="399"/>
        <v>2589.7558146072583</v>
      </c>
      <c r="D2517" s="287">
        <f t="shared" si="394"/>
        <v>2426.2141479405918</v>
      </c>
      <c r="F2517" s="273">
        <f t="shared" si="390"/>
        <v>7</v>
      </c>
      <c r="H2517" s="273">
        <f t="shared" si="391"/>
        <v>2520</v>
      </c>
      <c r="J2517" s="287">
        <f t="shared" si="395"/>
        <v>-17.661920201337594</v>
      </c>
      <c r="L2517" s="287">
        <f t="shared" si="392"/>
        <v>-110.24418539274166</v>
      </c>
      <c r="M2517" s="344">
        <f t="shared" si="393"/>
        <v>86.214147940591829</v>
      </c>
      <c r="N2517" s="344">
        <f t="shared" si="398"/>
        <v>-17.661920201337594</v>
      </c>
      <c r="Q2517" s="323">
        <f t="shared" si="396"/>
        <v>2426.2141479405918</v>
      </c>
      <c r="R2517" s="287">
        <f t="shared" si="397"/>
        <v>-17.661920201337594</v>
      </c>
    </row>
    <row r="2518" spans="1:18" x14ac:dyDescent="0.25">
      <c r="A2518" s="273">
        <v>2501</v>
      </c>
      <c r="B2518" s="323">
        <f t="shared" si="399"/>
        <v>2590.7558146072583</v>
      </c>
      <c r="D2518" s="287">
        <f t="shared" si="394"/>
        <v>2427.148731273925</v>
      </c>
      <c r="F2518" s="273">
        <f t="shared" si="390"/>
        <v>7</v>
      </c>
      <c r="H2518" s="273">
        <f t="shared" si="391"/>
        <v>2520</v>
      </c>
      <c r="J2518" s="287">
        <f t="shared" si="395"/>
        <v>-16.812339496167514</v>
      </c>
      <c r="L2518" s="287">
        <f t="shared" si="392"/>
        <v>-109.24418539274166</v>
      </c>
      <c r="M2518" s="344">
        <f t="shared" si="393"/>
        <v>87.148731273925023</v>
      </c>
      <c r="N2518" s="344">
        <f t="shared" si="398"/>
        <v>-16.812339496167514</v>
      </c>
      <c r="Q2518" s="323">
        <f t="shared" si="396"/>
        <v>2427.148731273925</v>
      </c>
      <c r="R2518" s="287">
        <f t="shared" si="397"/>
        <v>-16.812339496167514</v>
      </c>
    </row>
    <row r="2519" spans="1:18" x14ac:dyDescent="0.25">
      <c r="A2519" s="273">
        <v>2502</v>
      </c>
      <c r="B2519" s="323">
        <f t="shared" si="399"/>
        <v>2591.7558146072583</v>
      </c>
      <c r="D2519" s="287">
        <f t="shared" si="394"/>
        <v>2428.0833146072582</v>
      </c>
      <c r="F2519" s="273">
        <f t="shared" si="390"/>
        <v>7</v>
      </c>
      <c r="H2519" s="273">
        <f t="shared" si="391"/>
        <v>2520</v>
      </c>
      <c r="J2519" s="287">
        <f t="shared" si="395"/>
        <v>-15.957637589522456</v>
      </c>
      <c r="L2519" s="287">
        <f t="shared" si="392"/>
        <v>-108.24418539274166</v>
      </c>
      <c r="M2519" s="344">
        <f t="shared" si="393"/>
        <v>88.083314607258217</v>
      </c>
      <c r="N2519" s="344">
        <f t="shared" si="398"/>
        <v>-15.957637589522456</v>
      </c>
      <c r="Q2519" s="323">
        <f t="shared" si="396"/>
        <v>2428.0833146072582</v>
      </c>
      <c r="R2519" s="287">
        <f t="shared" si="397"/>
        <v>-15.957637589522456</v>
      </c>
    </row>
    <row r="2520" spans="1:18" x14ac:dyDescent="0.25">
      <c r="A2520" s="273">
        <v>2503</v>
      </c>
      <c r="B2520" s="323">
        <f t="shared" si="399"/>
        <v>2592.7558146072583</v>
      </c>
      <c r="D2520" s="287">
        <f t="shared" si="394"/>
        <v>2429.0178979405919</v>
      </c>
      <c r="F2520" s="273">
        <f t="shared" si="390"/>
        <v>7</v>
      </c>
      <c r="H2520" s="273">
        <f t="shared" si="391"/>
        <v>2520</v>
      </c>
      <c r="J2520" s="287">
        <f t="shared" si="395"/>
        <v>-15.098074831882176</v>
      </c>
      <c r="L2520" s="287">
        <f t="shared" si="392"/>
        <v>-107.24418539274166</v>
      </c>
      <c r="M2520" s="344">
        <f t="shared" si="393"/>
        <v>89.017897940591865</v>
      </c>
      <c r="N2520" s="344">
        <f t="shared" si="398"/>
        <v>-15.098074831882176</v>
      </c>
      <c r="Q2520" s="323">
        <f t="shared" si="396"/>
        <v>2429.0178979405919</v>
      </c>
      <c r="R2520" s="287">
        <f t="shared" si="397"/>
        <v>-15.098074831882176</v>
      </c>
    </row>
    <row r="2521" spans="1:18" x14ac:dyDescent="0.25">
      <c r="A2521" s="273">
        <v>2504</v>
      </c>
      <c r="B2521" s="323">
        <f t="shared" si="399"/>
        <v>2593.7558146072583</v>
      </c>
      <c r="D2521" s="287">
        <f t="shared" si="394"/>
        <v>2429.9524812739251</v>
      </c>
      <c r="F2521" s="273">
        <f t="shared" si="390"/>
        <v>7</v>
      </c>
      <c r="H2521" s="273">
        <f t="shared" si="391"/>
        <v>2520</v>
      </c>
      <c r="J2521" s="287">
        <f t="shared" si="395"/>
        <v>-14.233913054389765</v>
      </c>
      <c r="L2521" s="287">
        <f t="shared" si="392"/>
        <v>-106.24418539274166</v>
      </c>
      <c r="M2521" s="344">
        <f t="shared" si="393"/>
        <v>89.952481273925059</v>
      </c>
      <c r="N2521" s="344">
        <f t="shared" si="398"/>
        <v>-14.233913054389765</v>
      </c>
      <c r="Q2521" s="323">
        <f t="shared" si="396"/>
        <v>2429.9524812739251</v>
      </c>
      <c r="R2521" s="287">
        <f t="shared" si="397"/>
        <v>-14.233913054389765</v>
      </c>
    </row>
    <row r="2522" spans="1:18" x14ac:dyDescent="0.25">
      <c r="A2522" s="273">
        <v>2505</v>
      </c>
      <c r="B2522" s="323">
        <f t="shared" si="399"/>
        <v>2594.7558146072583</v>
      </c>
      <c r="D2522" s="287">
        <f t="shared" si="394"/>
        <v>2430.8870646072583</v>
      </c>
      <c r="F2522" s="273">
        <f t="shared" si="390"/>
        <v>7</v>
      </c>
      <c r="H2522" s="273">
        <f t="shared" si="391"/>
        <v>2520</v>
      </c>
      <c r="J2522" s="287">
        <f t="shared" si="395"/>
        <v>-13.365415489094332</v>
      </c>
      <c r="L2522" s="287">
        <f t="shared" si="392"/>
        <v>-105.24418539274166</v>
      </c>
      <c r="M2522" s="344">
        <f t="shared" si="393"/>
        <v>90.887064607258253</v>
      </c>
      <c r="N2522" s="344">
        <f t="shared" si="398"/>
        <v>-13.365415489094332</v>
      </c>
      <c r="Q2522" s="323">
        <f t="shared" si="396"/>
        <v>2430.8870646072583</v>
      </c>
      <c r="R2522" s="287">
        <f t="shared" si="397"/>
        <v>-13.365415489094332</v>
      </c>
    </row>
    <row r="2523" spans="1:18" x14ac:dyDescent="0.25">
      <c r="A2523" s="273">
        <v>2506</v>
      </c>
      <c r="B2523" s="323">
        <f t="shared" si="399"/>
        <v>2595.7558146072583</v>
      </c>
      <c r="D2523" s="287">
        <f t="shared" si="394"/>
        <v>2431.8216479405919</v>
      </c>
      <c r="F2523" s="273">
        <f t="shared" si="390"/>
        <v>7</v>
      </c>
      <c r="H2523" s="273">
        <f t="shared" si="391"/>
        <v>2520</v>
      </c>
      <c r="J2523" s="287">
        <f t="shared" si="395"/>
        <v>-12.492846688766878</v>
      </c>
      <c r="L2523" s="287">
        <f t="shared" si="392"/>
        <v>-104.24418539274166</v>
      </c>
      <c r="M2523" s="344">
        <f t="shared" si="393"/>
        <v>91.821647940591902</v>
      </c>
      <c r="N2523" s="344">
        <f t="shared" si="398"/>
        <v>-12.492846688766878</v>
      </c>
      <c r="Q2523" s="323">
        <f t="shared" si="396"/>
        <v>2431.8216479405919</v>
      </c>
      <c r="R2523" s="287">
        <f t="shared" si="397"/>
        <v>-12.492846688766878</v>
      </c>
    </row>
    <row r="2524" spans="1:18" x14ac:dyDescent="0.25">
      <c r="A2524" s="273">
        <v>2507</v>
      </c>
      <c r="B2524" s="323">
        <f t="shared" si="399"/>
        <v>2596.7558146072583</v>
      </c>
      <c r="D2524" s="287">
        <f t="shared" si="394"/>
        <v>2432.7562312739251</v>
      </c>
      <c r="F2524" s="273">
        <f t="shared" si="390"/>
        <v>7</v>
      </c>
      <c r="H2524" s="273">
        <f t="shared" si="391"/>
        <v>2520</v>
      </c>
      <c r="J2524" s="287">
        <f t="shared" si="395"/>
        <v>-11.616472446317101</v>
      </c>
      <c r="L2524" s="287">
        <f t="shared" si="392"/>
        <v>-103.24418539274166</v>
      </c>
      <c r="M2524" s="344">
        <f t="shared" si="393"/>
        <v>92.756231273925096</v>
      </c>
      <c r="N2524" s="344">
        <f t="shared" si="398"/>
        <v>-11.616472446317101</v>
      </c>
      <c r="Q2524" s="323">
        <f t="shared" si="396"/>
        <v>2432.7562312739251</v>
      </c>
      <c r="R2524" s="287">
        <f t="shared" si="397"/>
        <v>-11.616472446317101</v>
      </c>
    </row>
    <row r="2525" spans="1:18" x14ac:dyDescent="0.25">
      <c r="A2525" s="273">
        <v>2508</v>
      </c>
      <c r="B2525" s="323">
        <f t="shared" si="399"/>
        <v>2597.7558146072583</v>
      </c>
      <c r="D2525" s="287">
        <f t="shared" si="394"/>
        <v>2433.6908146072583</v>
      </c>
      <c r="F2525" s="273">
        <f t="shared" si="390"/>
        <v>7</v>
      </c>
      <c r="H2525" s="273">
        <f t="shared" si="391"/>
        <v>2520</v>
      </c>
      <c r="J2525" s="287">
        <f t="shared" si="395"/>
        <v>-10.736559713829239</v>
      </c>
      <c r="L2525" s="287">
        <f t="shared" si="392"/>
        <v>-102.24418539274166</v>
      </c>
      <c r="M2525" s="344">
        <f t="shared" si="393"/>
        <v>93.690814607258289</v>
      </c>
      <c r="N2525" s="344">
        <f t="shared" si="398"/>
        <v>-10.736559713829239</v>
      </c>
      <c r="Q2525" s="323">
        <f t="shared" si="396"/>
        <v>2433.6908146072583</v>
      </c>
      <c r="R2525" s="287">
        <f t="shared" si="397"/>
        <v>-10.736559713829239</v>
      </c>
    </row>
    <row r="2526" spans="1:18" x14ac:dyDescent="0.25">
      <c r="A2526" s="273">
        <v>2509</v>
      </c>
      <c r="B2526" s="323">
        <f t="shared" si="399"/>
        <v>2598.7558146072583</v>
      </c>
      <c r="D2526" s="287">
        <f t="shared" si="394"/>
        <v>2434.6253979405915</v>
      </c>
      <c r="F2526" s="273">
        <f t="shared" si="390"/>
        <v>7</v>
      </c>
      <c r="H2526" s="273">
        <f t="shared" si="391"/>
        <v>2520</v>
      </c>
      <c r="J2526" s="287">
        <f t="shared" si="395"/>
        <v>-9.8533765212447957</v>
      </c>
      <c r="L2526" s="287">
        <f t="shared" si="392"/>
        <v>-101.24418539274166</v>
      </c>
      <c r="M2526" s="344">
        <f t="shared" si="393"/>
        <v>94.625397940591483</v>
      </c>
      <c r="N2526" s="344">
        <f t="shared" si="398"/>
        <v>-9.8533765212447957</v>
      </c>
      <c r="Q2526" s="323">
        <f t="shared" si="396"/>
        <v>2434.6253979405915</v>
      </c>
      <c r="R2526" s="287">
        <f t="shared" si="397"/>
        <v>-9.8533765212447957</v>
      </c>
    </row>
    <row r="2527" spans="1:18" x14ac:dyDescent="0.25">
      <c r="A2527" s="273">
        <v>2510</v>
      </c>
      <c r="B2527" s="323">
        <f t="shared" si="399"/>
        <v>2599.7558146072583</v>
      </c>
      <c r="D2527" s="287">
        <f t="shared" si="394"/>
        <v>2435.5599812739251</v>
      </c>
      <c r="F2527" s="273">
        <f t="shared" si="390"/>
        <v>7</v>
      </c>
      <c r="H2527" s="273">
        <f t="shared" si="391"/>
        <v>2520</v>
      </c>
      <c r="J2527" s="287">
        <f t="shared" si="395"/>
        <v>-8.9671918947201785</v>
      </c>
      <c r="L2527" s="287">
        <f t="shared" si="392"/>
        <v>-100.24418539274166</v>
      </c>
      <c r="M2527" s="344">
        <f t="shared" si="393"/>
        <v>95.559981273925132</v>
      </c>
      <c r="N2527" s="344">
        <f t="shared" si="398"/>
        <v>-8.9671918947201785</v>
      </c>
      <c r="Q2527" s="323">
        <f t="shared" si="396"/>
        <v>2435.5599812739251</v>
      </c>
      <c r="R2527" s="287">
        <f t="shared" si="397"/>
        <v>-8.9671918947201785</v>
      </c>
    </row>
    <row r="2528" spans="1:18" x14ac:dyDescent="0.25">
      <c r="A2528" s="273">
        <v>2511</v>
      </c>
      <c r="B2528" s="323">
        <f t="shared" si="399"/>
        <v>2600.7558146072583</v>
      </c>
      <c r="D2528" s="287">
        <f t="shared" si="394"/>
        <v>2436.4945646072583</v>
      </c>
      <c r="F2528" s="273">
        <f t="shared" si="390"/>
        <v>7</v>
      </c>
      <c r="H2528" s="273">
        <f t="shared" si="391"/>
        <v>2520</v>
      </c>
      <c r="J2528" s="287">
        <f t="shared" si="395"/>
        <v>-8.0782757746776532</v>
      </c>
      <c r="L2528" s="287">
        <f t="shared" si="392"/>
        <v>-99.244185392741656</v>
      </c>
      <c r="M2528" s="344">
        <f t="shared" si="393"/>
        <v>96.494564607258326</v>
      </c>
      <c r="N2528" s="344">
        <f t="shared" si="398"/>
        <v>-8.0782757746776532</v>
      </c>
      <c r="Q2528" s="323">
        <f t="shared" si="396"/>
        <v>2436.4945646072583</v>
      </c>
      <c r="R2528" s="287">
        <f t="shared" si="397"/>
        <v>-8.0782757746776532</v>
      </c>
    </row>
    <row r="2529" spans="1:18" x14ac:dyDescent="0.25">
      <c r="A2529" s="273">
        <v>2512</v>
      </c>
      <c r="B2529" s="323">
        <f t="shared" si="399"/>
        <v>2601.7558146072583</v>
      </c>
      <c r="D2529" s="287">
        <f t="shared" si="394"/>
        <v>2437.4291479405915</v>
      </c>
      <c r="F2529" s="273">
        <f t="shared" si="390"/>
        <v>7</v>
      </c>
      <c r="H2529" s="273">
        <f t="shared" si="391"/>
        <v>2520</v>
      </c>
      <c r="J2529" s="287">
        <f t="shared" si="395"/>
        <v>-7.1868989335777869</v>
      </c>
      <c r="L2529" s="287">
        <f t="shared" si="392"/>
        <v>-98.244185392741656</v>
      </c>
      <c r="M2529" s="344">
        <f t="shared" si="393"/>
        <v>97.42914794059152</v>
      </c>
      <c r="N2529" s="344">
        <f t="shared" si="398"/>
        <v>-7.1868989335777869</v>
      </c>
      <c r="Q2529" s="323">
        <f t="shared" si="396"/>
        <v>2437.4291479405915</v>
      </c>
      <c r="R2529" s="287">
        <f t="shared" si="397"/>
        <v>-7.1868989335777869</v>
      </c>
    </row>
    <row r="2530" spans="1:18" x14ac:dyDescent="0.25">
      <c r="A2530" s="273">
        <v>2513</v>
      </c>
      <c r="B2530" s="323">
        <f t="shared" si="399"/>
        <v>2602.7558146072583</v>
      </c>
      <c r="D2530" s="287">
        <f t="shared" si="394"/>
        <v>2438.3637312739252</v>
      </c>
      <c r="F2530" s="273">
        <f t="shared" si="390"/>
        <v>7</v>
      </c>
      <c r="H2530" s="273">
        <f t="shared" si="391"/>
        <v>2520</v>
      </c>
      <c r="J2530" s="287">
        <f t="shared" si="395"/>
        <v>-6.2933328934416961</v>
      </c>
      <c r="L2530" s="287">
        <f t="shared" si="392"/>
        <v>-97.244185392741656</v>
      </c>
      <c r="M2530" s="344">
        <f t="shared" si="393"/>
        <v>98.363731273925168</v>
      </c>
      <c r="N2530" s="344">
        <f t="shared" si="398"/>
        <v>-6.2933328934416961</v>
      </c>
      <c r="Q2530" s="323">
        <f t="shared" si="396"/>
        <v>2438.3637312739252</v>
      </c>
      <c r="R2530" s="287">
        <f t="shared" si="397"/>
        <v>-6.2933328934416961</v>
      </c>
    </row>
    <row r="2531" spans="1:18" x14ac:dyDescent="0.25">
      <c r="A2531" s="273">
        <v>2514</v>
      </c>
      <c r="B2531" s="323">
        <f t="shared" si="399"/>
        <v>2603.7558146072583</v>
      </c>
      <c r="D2531" s="287">
        <f t="shared" si="394"/>
        <v>2439.2983146072584</v>
      </c>
      <c r="F2531" s="273">
        <f t="shared" si="390"/>
        <v>7</v>
      </c>
      <c r="H2531" s="273">
        <f t="shared" si="391"/>
        <v>2520</v>
      </c>
      <c r="J2531" s="287">
        <f t="shared" si="395"/>
        <v>-5.3978498431417439</v>
      </c>
      <c r="L2531" s="287">
        <f t="shared" si="392"/>
        <v>-96.244185392741656</v>
      </c>
      <c r="M2531" s="344">
        <f t="shared" si="393"/>
        <v>99.298314607258362</v>
      </c>
      <c r="N2531" s="344">
        <f t="shared" si="398"/>
        <v>-5.3978498431417439</v>
      </c>
      <c r="Q2531" s="323">
        <f t="shared" si="396"/>
        <v>2439.2983146072584</v>
      </c>
      <c r="R2531" s="287">
        <f t="shared" si="397"/>
        <v>-5.3978498431417439</v>
      </c>
    </row>
    <row r="2532" spans="1:18" x14ac:dyDescent="0.25">
      <c r="A2532" s="273">
        <v>2515</v>
      </c>
      <c r="B2532" s="323">
        <f t="shared" si="399"/>
        <v>2604.7558146072583</v>
      </c>
      <c r="D2532" s="287">
        <f t="shared" si="394"/>
        <v>2440.2328979405916</v>
      </c>
      <c r="F2532" s="273">
        <f t="shared" si="390"/>
        <v>7</v>
      </c>
      <c r="H2532" s="273">
        <f t="shared" si="391"/>
        <v>2520</v>
      </c>
      <c r="J2532" s="287">
        <f t="shared" si="395"/>
        <v>-4.5007225554890598</v>
      </c>
      <c r="L2532" s="287">
        <f t="shared" si="392"/>
        <v>-95.244185392741656</v>
      </c>
      <c r="M2532" s="344">
        <f t="shared" si="393"/>
        <v>100.23289794059156</v>
      </c>
      <c r="N2532" s="344">
        <f t="shared" si="398"/>
        <v>-4.5007225554890598</v>
      </c>
      <c r="Q2532" s="323">
        <f t="shared" si="396"/>
        <v>2440.2328979405916</v>
      </c>
      <c r="R2532" s="287">
        <f t="shared" si="397"/>
        <v>-4.5007225554890598</v>
      </c>
    </row>
    <row r="2533" spans="1:18" x14ac:dyDescent="0.25">
      <c r="A2533" s="273">
        <v>2516</v>
      </c>
      <c r="B2533" s="323">
        <f t="shared" si="399"/>
        <v>2605.7558146072583</v>
      </c>
      <c r="D2533" s="287">
        <f t="shared" si="394"/>
        <v>2441.1674812739252</v>
      </c>
      <c r="F2533" s="273">
        <f t="shared" si="390"/>
        <v>7</v>
      </c>
      <c r="H2533" s="273">
        <f t="shared" si="391"/>
        <v>2520</v>
      </c>
      <c r="J2533" s="287">
        <f t="shared" si="395"/>
        <v>-3.6022243041464952</v>
      </c>
      <c r="L2533" s="287">
        <f t="shared" si="392"/>
        <v>-94.244185392741656</v>
      </c>
      <c r="M2533" s="344">
        <f t="shared" si="393"/>
        <v>101.1674812739252</v>
      </c>
      <c r="N2533" s="344">
        <f t="shared" si="398"/>
        <v>-3.6022243041464952</v>
      </c>
      <c r="Q2533" s="323">
        <f t="shared" si="396"/>
        <v>2441.1674812739252</v>
      </c>
      <c r="R2533" s="287">
        <f t="shared" si="397"/>
        <v>-3.6022243041464952</v>
      </c>
    </row>
    <row r="2534" spans="1:18" x14ac:dyDescent="0.25">
      <c r="A2534" s="273">
        <v>2517</v>
      </c>
      <c r="B2534" s="323">
        <f t="shared" si="399"/>
        <v>2606.7558146072583</v>
      </c>
      <c r="D2534" s="287">
        <f t="shared" si="394"/>
        <v>2442.1020646072584</v>
      </c>
      <c r="F2534" s="273">
        <f t="shared" si="390"/>
        <v>7</v>
      </c>
      <c r="H2534" s="273">
        <f t="shared" si="391"/>
        <v>2520</v>
      </c>
      <c r="J2534" s="287">
        <f t="shared" si="395"/>
        <v>-2.7026287803857234</v>
      </c>
      <c r="L2534" s="287">
        <f t="shared" si="392"/>
        <v>-93.244185392741656</v>
      </c>
      <c r="M2534" s="344">
        <f t="shared" si="393"/>
        <v>102.1020646072584</v>
      </c>
      <c r="N2534" s="344">
        <f t="shared" si="398"/>
        <v>-2.7026287803857234</v>
      </c>
      <c r="Q2534" s="323">
        <f t="shared" si="396"/>
        <v>2442.1020646072584</v>
      </c>
      <c r="R2534" s="287">
        <f t="shared" si="397"/>
        <v>-2.7026287803857234</v>
      </c>
    </row>
    <row r="2535" spans="1:18" x14ac:dyDescent="0.25">
      <c r="A2535" s="273">
        <v>2518</v>
      </c>
      <c r="B2535" s="323">
        <f t="shared" si="399"/>
        <v>2607.7558146072583</v>
      </c>
      <c r="D2535" s="287">
        <f t="shared" si="394"/>
        <v>2443.0366479405916</v>
      </c>
      <c r="F2535" s="273">
        <f t="shared" si="390"/>
        <v>7</v>
      </c>
      <c r="H2535" s="273">
        <f t="shared" si="391"/>
        <v>2520</v>
      </c>
      <c r="J2535" s="287">
        <f t="shared" si="395"/>
        <v>-1.8022100097171265</v>
      </c>
      <c r="L2535" s="287">
        <f t="shared" si="392"/>
        <v>-92.244185392741656</v>
      </c>
      <c r="M2535" s="344">
        <f t="shared" si="393"/>
        <v>103.03664794059159</v>
      </c>
      <c r="N2535" s="344">
        <f t="shared" si="398"/>
        <v>-1.8022100097171265</v>
      </c>
      <c r="Q2535" s="323">
        <f t="shared" si="396"/>
        <v>2443.0366479405916</v>
      </c>
      <c r="R2535" s="287">
        <f t="shared" si="397"/>
        <v>-1.8022100097171265</v>
      </c>
    </row>
    <row r="2536" spans="1:18" x14ac:dyDescent="0.25">
      <c r="A2536" s="273">
        <v>2519</v>
      </c>
      <c r="B2536" s="323">
        <f t="shared" si="399"/>
        <v>2608.7558146072583</v>
      </c>
      <c r="D2536" s="287">
        <f t="shared" si="394"/>
        <v>2443.9712312739248</v>
      </c>
      <c r="F2536" s="273">
        <f t="shared" si="390"/>
        <v>7</v>
      </c>
      <c r="H2536" s="273">
        <f t="shared" si="391"/>
        <v>2520</v>
      </c>
      <c r="J2536" s="287">
        <f t="shared" si="395"/>
        <v>-0.90124226842153643</v>
      </c>
      <c r="L2536" s="287">
        <f t="shared" si="392"/>
        <v>-91.244185392741656</v>
      </c>
      <c r="M2536" s="344">
        <f t="shared" si="393"/>
        <v>103.97123127392479</v>
      </c>
      <c r="N2536" s="344">
        <f t="shared" si="398"/>
        <v>-0.90124226842153643</v>
      </c>
      <c r="Q2536" s="323">
        <f t="shared" si="396"/>
        <v>2443.9712312739248</v>
      </c>
      <c r="R2536" s="287">
        <f t="shared" si="397"/>
        <v>-0.90124226842153643</v>
      </c>
    </row>
    <row r="2537" spans="1:18" x14ac:dyDescent="0.25">
      <c r="A2537" s="273">
        <v>2520</v>
      </c>
      <c r="B2537" s="323">
        <f t="shared" si="399"/>
        <v>2609.7558146072583</v>
      </c>
      <c r="D2537" s="287">
        <f t="shared" si="394"/>
        <v>2444.9058146072584</v>
      </c>
      <c r="F2537" s="273">
        <f t="shared" si="390"/>
        <v>7</v>
      </c>
      <c r="H2537" s="273">
        <f t="shared" si="391"/>
        <v>2520</v>
      </c>
      <c r="J2537" s="287">
        <f t="shared" si="395"/>
        <v>-8.8573332696073597E-14</v>
      </c>
      <c r="L2537" s="287">
        <f t="shared" si="392"/>
        <v>-90.244185392741656</v>
      </c>
      <c r="M2537" s="344">
        <f t="shared" si="393"/>
        <v>104.90581460725843</v>
      </c>
      <c r="N2537" s="344">
        <f t="shared" si="398"/>
        <v>-8.8573332696073597E-14</v>
      </c>
      <c r="Q2537" s="323">
        <f t="shared" si="396"/>
        <v>2444.9058146072584</v>
      </c>
      <c r="R2537" s="287">
        <f t="shared" si="397"/>
        <v>-8.8573332696073597E-14</v>
      </c>
    </row>
    <row r="2538" spans="1:18" x14ac:dyDescent="0.25">
      <c r="A2538" s="273">
        <v>2521</v>
      </c>
      <c r="B2538" s="323">
        <f t="shared" si="399"/>
        <v>2610.7558146072583</v>
      </c>
      <c r="D2538" s="287">
        <f t="shared" si="394"/>
        <v>2445.8403979405916</v>
      </c>
      <c r="F2538" s="273">
        <f t="shared" si="390"/>
        <v>7</v>
      </c>
      <c r="H2538" s="273">
        <f t="shared" si="391"/>
        <v>2520</v>
      </c>
      <c r="J2538" s="287">
        <f t="shared" si="395"/>
        <v>0.90124226842135946</v>
      </c>
      <c r="L2538" s="287">
        <f t="shared" si="392"/>
        <v>-89.244185392741656</v>
      </c>
      <c r="M2538" s="344">
        <f t="shared" si="393"/>
        <v>105.84039794059163</v>
      </c>
      <c r="N2538" s="344">
        <f t="shared" si="398"/>
        <v>0.90124226842135946</v>
      </c>
      <c r="Q2538" s="323">
        <f t="shared" si="396"/>
        <v>2445.8403979405916</v>
      </c>
      <c r="R2538" s="287">
        <f t="shared" si="397"/>
        <v>0.90124226842135946</v>
      </c>
    </row>
    <row r="2539" spans="1:18" x14ac:dyDescent="0.25">
      <c r="A2539" s="273">
        <v>2522</v>
      </c>
      <c r="B2539" s="323">
        <f t="shared" si="399"/>
        <v>2611.7558146072583</v>
      </c>
      <c r="D2539" s="287">
        <f t="shared" si="394"/>
        <v>2446.7749812739248</v>
      </c>
      <c r="F2539" s="273">
        <f t="shared" si="390"/>
        <v>7</v>
      </c>
      <c r="H2539" s="273">
        <f t="shared" si="391"/>
        <v>2520</v>
      </c>
      <c r="J2539" s="287">
        <f t="shared" si="395"/>
        <v>1.8022100097169493</v>
      </c>
      <c r="L2539" s="287">
        <f t="shared" si="392"/>
        <v>-88.244185392741656</v>
      </c>
      <c r="M2539" s="344">
        <f t="shared" si="393"/>
        <v>106.77498127392482</v>
      </c>
      <c r="N2539" s="344">
        <f t="shared" si="398"/>
        <v>1.8022100097169493</v>
      </c>
      <c r="Q2539" s="323">
        <f t="shared" si="396"/>
        <v>2446.7749812739248</v>
      </c>
      <c r="R2539" s="287">
        <f t="shared" si="397"/>
        <v>1.8022100097169493</v>
      </c>
    </row>
    <row r="2540" spans="1:18" x14ac:dyDescent="0.25">
      <c r="A2540" s="273">
        <v>2523</v>
      </c>
      <c r="B2540" s="323">
        <f t="shared" si="399"/>
        <v>2612.7558146072583</v>
      </c>
      <c r="D2540" s="287">
        <f t="shared" si="394"/>
        <v>2447.7095646072585</v>
      </c>
      <c r="F2540" s="273">
        <f t="shared" si="390"/>
        <v>7</v>
      </c>
      <c r="H2540" s="273">
        <f t="shared" si="391"/>
        <v>2520</v>
      </c>
      <c r="J2540" s="287">
        <f t="shared" si="395"/>
        <v>2.7026287803855462</v>
      </c>
      <c r="L2540" s="287">
        <f t="shared" si="392"/>
        <v>-87.244185392741656</v>
      </c>
      <c r="M2540" s="344">
        <f t="shared" si="393"/>
        <v>107.70956460725847</v>
      </c>
      <c r="N2540" s="344">
        <f t="shared" si="398"/>
        <v>2.7026287803855462</v>
      </c>
      <c r="Q2540" s="323">
        <f t="shared" si="396"/>
        <v>2447.7095646072585</v>
      </c>
      <c r="R2540" s="287">
        <f t="shared" si="397"/>
        <v>2.7026287803855462</v>
      </c>
    </row>
    <row r="2541" spans="1:18" x14ac:dyDescent="0.25">
      <c r="A2541" s="273">
        <v>2524</v>
      </c>
      <c r="B2541" s="323">
        <f t="shared" si="399"/>
        <v>2613.7558146072583</v>
      </c>
      <c r="D2541" s="287">
        <f t="shared" si="394"/>
        <v>2448.6441479405917</v>
      </c>
      <c r="F2541" s="273">
        <f t="shared" si="390"/>
        <v>7</v>
      </c>
      <c r="H2541" s="273">
        <f t="shared" si="391"/>
        <v>2520</v>
      </c>
      <c r="J2541" s="287">
        <f t="shared" si="395"/>
        <v>3.6022243041466844</v>
      </c>
      <c r="L2541" s="287">
        <f t="shared" si="392"/>
        <v>-86.244185392741656</v>
      </c>
      <c r="M2541" s="344">
        <f t="shared" si="393"/>
        <v>108.64414794059167</v>
      </c>
      <c r="N2541" s="344">
        <f t="shared" si="398"/>
        <v>3.6022243041466844</v>
      </c>
      <c r="Q2541" s="323">
        <f t="shared" si="396"/>
        <v>2448.6441479405917</v>
      </c>
      <c r="R2541" s="287">
        <f t="shared" si="397"/>
        <v>3.6022243041466844</v>
      </c>
    </row>
    <row r="2542" spans="1:18" x14ac:dyDescent="0.25">
      <c r="A2542" s="273">
        <v>2525</v>
      </c>
      <c r="B2542" s="323">
        <f t="shared" si="399"/>
        <v>2614.7558146072583</v>
      </c>
      <c r="D2542" s="287">
        <f t="shared" si="394"/>
        <v>2449.5787312739249</v>
      </c>
      <c r="F2542" s="273">
        <f t="shared" si="390"/>
        <v>7</v>
      </c>
      <c r="H2542" s="273">
        <f t="shared" si="391"/>
        <v>2520</v>
      </c>
      <c r="J2542" s="287">
        <f t="shared" si="395"/>
        <v>4.5007225554888839</v>
      </c>
      <c r="L2542" s="287">
        <f t="shared" si="392"/>
        <v>-85.244185392741656</v>
      </c>
      <c r="M2542" s="344">
        <f t="shared" si="393"/>
        <v>109.57873127392486</v>
      </c>
      <c r="N2542" s="344">
        <f t="shared" si="398"/>
        <v>4.5007225554888839</v>
      </c>
      <c r="Q2542" s="323">
        <f t="shared" si="396"/>
        <v>2449.5787312739249</v>
      </c>
      <c r="R2542" s="287">
        <f t="shared" si="397"/>
        <v>4.5007225554888839</v>
      </c>
    </row>
    <row r="2543" spans="1:18" x14ac:dyDescent="0.25">
      <c r="A2543" s="273">
        <v>2526</v>
      </c>
      <c r="B2543" s="323">
        <f t="shared" si="399"/>
        <v>2615.7558146072583</v>
      </c>
      <c r="D2543" s="287">
        <f t="shared" si="394"/>
        <v>2450.5133146072585</v>
      </c>
      <c r="F2543" s="273">
        <f t="shared" si="390"/>
        <v>7</v>
      </c>
      <c r="H2543" s="273">
        <f t="shared" si="391"/>
        <v>2520</v>
      </c>
      <c r="J2543" s="287">
        <f t="shared" si="395"/>
        <v>5.3978498431415671</v>
      </c>
      <c r="L2543" s="287">
        <f t="shared" si="392"/>
        <v>-84.244185392741656</v>
      </c>
      <c r="M2543" s="344">
        <f t="shared" si="393"/>
        <v>110.51331460725851</v>
      </c>
      <c r="N2543" s="344">
        <f t="shared" si="398"/>
        <v>5.3978498431415671</v>
      </c>
      <c r="Q2543" s="323">
        <f t="shared" si="396"/>
        <v>2450.5133146072585</v>
      </c>
      <c r="R2543" s="287">
        <f t="shared" si="397"/>
        <v>5.3978498431415671</v>
      </c>
    </row>
    <row r="2544" spans="1:18" x14ac:dyDescent="0.25">
      <c r="A2544" s="273">
        <v>2527</v>
      </c>
      <c r="B2544" s="323">
        <f t="shared" si="399"/>
        <v>2616.7558146072583</v>
      </c>
      <c r="D2544" s="287">
        <f t="shared" si="394"/>
        <v>2451.4478979405917</v>
      </c>
      <c r="F2544" s="273">
        <f t="shared" si="390"/>
        <v>7</v>
      </c>
      <c r="H2544" s="273">
        <f t="shared" si="391"/>
        <v>2520</v>
      </c>
      <c r="J2544" s="287">
        <f t="shared" si="395"/>
        <v>6.2933328934418844</v>
      </c>
      <c r="L2544" s="287">
        <f t="shared" si="392"/>
        <v>-83.244185392741656</v>
      </c>
      <c r="M2544" s="344">
        <f t="shared" si="393"/>
        <v>111.4478979405917</v>
      </c>
      <c r="N2544" s="344">
        <f t="shared" si="398"/>
        <v>6.2933328934418844</v>
      </c>
      <c r="Q2544" s="323">
        <f t="shared" si="396"/>
        <v>2451.4478979405917</v>
      </c>
      <c r="R2544" s="287">
        <f t="shared" si="397"/>
        <v>6.2933328934418844</v>
      </c>
    </row>
    <row r="2545" spans="1:18" x14ac:dyDescent="0.25">
      <c r="A2545" s="273">
        <v>2528</v>
      </c>
      <c r="B2545" s="323">
        <f t="shared" si="399"/>
        <v>2617.7558146072583</v>
      </c>
      <c r="D2545" s="287">
        <f t="shared" si="394"/>
        <v>2452.3824812739249</v>
      </c>
      <c r="F2545" s="273">
        <f t="shared" si="390"/>
        <v>7</v>
      </c>
      <c r="H2545" s="273">
        <f t="shared" si="391"/>
        <v>2520</v>
      </c>
      <c r="J2545" s="287">
        <f t="shared" si="395"/>
        <v>7.1868989335776119</v>
      </c>
      <c r="L2545" s="287">
        <f t="shared" si="392"/>
        <v>-82.244185392741656</v>
      </c>
      <c r="M2545" s="344">
        <f t="shared" si="393"/>
        <v>112.3824812739249</v>
      </c>
      <c r="N2545" s="344">
        <f t="shared" si="398"/>
        <v>7.1868989335776119</v>
      </c>
      <c r="Q2545" s="323">
        <f t="shared" si="396"/>
        <v>2452.3824812739249</v>
      </c>
      <c r="R2545" s="287">
        <f t="shared" si="397"/>
        <v>7.1868989335776119</v>
      </c>
    </row>
    <row r="2546" spans="1:18" x14ac:dyDescent="0.25">
      <c r="A2546" s="273">
        <v>2529</v>
      </c>
      <c r="B2546" s="323">
        <f t="shared" si="399"/>
        <v>2618.7558146072583</v>
      </c>
      <c r="D2546" s="287">
        <f t="shared" si="394"/>
        <v>2453.3170646072585</v>
      </c>
      <c r="F2546" s="273">
        <f t="shared" si="390"/>
        <v>7</v>
      </c>
      <c r="H2546" s="273">
        <f t="shared" si="391"/>
        <v>2520</v>
      </c>
      <c r="J2546" s="287">
        <f t="shared" si="395"/>
        <v>8.0782757746774791</v>
      </c>
      <c r="L2546" s="287">
        <f t="shared" si="392"/>
        <v>-81.244185392741656</v>
      </c>
      <c r="M2546" s="344">
        <f t="shared" si="393"/>
        <v>113.31706460725854</v>
      </c>
      <c r="N2546" s="344">
        <f t="shared" si="398"/>
        <v>8.0782757746774791</v>
      </c>
      <c r="Q2546" s="323">
        <f t="shared" si="396"/>
        <v>2453.3170646072585</v>
      </c>
      <c r="R2546" s="287">
        <f t="shared" si="397"/>
        <v>8.0782757746774791</v>
      </c>
    </row>
    <row r="2547" spans="1:18" x14ac:dyDescent="0.25">
      <c r="A2547" s="273">
        <v>2530</v>
      </c>
      <c r="B2547" s="323">
        <f t="shared" si="399"/>
        <v>2619.7558146072583</v>
      </c>
      <c r="D2547" s="287">
        <f t="shared" si="394"/>
        <v>2454.2516479405917</v>
      </c>
      <c r="F2547" s="273">
        <f t="shared" si="390"/>
        <v>7</v>
      </c>
      <c r="H2547" s="273">
        <f t="shared" si="391"/>
        <v>2520</v>
      </c>
      <c r="J2547" s="287">
        <f t="shared" si="395"/>
        <v>8.9671918947203668</v>
      </c>
      <c r="L2547" s="287">
        <f t="shared" si="392"/>
        <v>-80.244185392741656</v>
      </c>
      <c r="M2547" s="344">
        <f t="shared" si="393"/>
        <v>114.25164794059174</v>
      </c>
      <c r="N2547" s="344">
        <f t="shared" si="398"/>
        <v>8.9671918947203668</v>
      </c>
      <c r="Q2547" s="323">
        <f t="shared" si="396"/>
        <v>2454.2516479405917</v>
      </c>
      <c r="R2547" s="287">
        <f t="shared" si="397"/>
        <v>8.9671918947203668</v>
      </c>
    </row>
    <row r="2548" spans="1:18" x14ac:dyDescent="0.25">
      <c r="A2548" s="273">
        <v>2531</v>
      </c>
      <c r="B2548" s="323">
        <f t="shared" si="399"/>
        <v>2620.7558146072583</v>
      </c>
      <c r="D2548" s="287">
        <f t="shared" si="394"/>
        <v>2455.1862312739249</v>
      </c>
      <c r="F2548" s="273">
        <f t="shared" si="390"/>
        <v>7</v>
      </c>
      <c r="H2548" s="273">
        <f t="shared" si="391"/>
        <v>2520</v>
      </c>
      <c r="J2548" s="287">
        <f t="shared" si="395"/>
        <v>9.8533765212446216</v>
      </c>
      <c r="L2548" s="287">
        <f t="shared" si="392"/>
        <v>-79.244185392741656</v>
      </c>
      <c r="M2548" s="344">
        <f t="shared" si="393"/>
        <v>115.18623127392493</v>
      </c>
      <c r="N2548" s="344">
        <f t="shared" si="398"/>
        <v>9.8533765212446216</v>
      </c>
      <c r="Q2548" s="323">
        <f t="shared" si="396"/>
        <v>2455.1862312739249</v>
      </c>
      <c r="R2548" s="287">
        <f t="shared" si="397"/>
        <v>9.8533765212446216</v>
      </c>
    </row>
    <row r="2549" spans="1:18" x14ac:dyDescent="0.25">
      <c r="A2549" s="273">
        <v>2532</v>
      </c>
      <c r="B2549" s="323">
        <f t="shared" si="399"/>
        <v>2621.7558146072583</v>
      </c>
      <c r="D2549" s="287">
        <f t="shared" si="394"/>
        <v>2456.1208146072586</v>
      </c>
      <c r="F2549" s="273">
        <f t="shared" si="390"/>
        <v>7</v>
      </c>
      <c r="H2549" s="273">
        <f t="shared" si="391"/>
        <v>2520</v>
      </c>
      <c r="J2549" s="287">
        <f t="shared" si="395"/>
        <v>10.736559713829065</v>
      </c>
      <c r="L2549" s="287">
        <f t="shared" si="392"/>
        <v>-78.244185392741656</v>
      </c>
      <c r="M2549" s="344">
        <f t="shared" si="393"/>
        <v>116.12081460725858</v>
      </c>
      <c r="N2549" s="344">
        <f t="shared" si="398"/>
        <v>10.736559713829065</v>
      </c>
      <c r="Q2549" s="323">
        <f t="shared" si="396"/>
        <v>2456.1208146072586</v>
      </c>
      <c r="R2549" s="287">
        <f t="shared" si="397"/>
        <v>10.736559713829065</v>
      </c>
    </row>
    <row r="2550" spans="1:18" x14ac:dyDescent="0.25">
      <c r="A2550" s="273">
        <v>2533</v>
      </c>
      <c r="B2550" s="323">
        <f t="shared" si="399"/>
        <v>2622.7558146072583</v>
      </c>
      <c r="D2550" s="287">
        <f t="shared" si="394"/>
        <v>2457.0553979405918</v>
      </c>
      <c r="F2550" s="273">
        <f t="shared" si="390"/>
        <v>7</v>
      </c>
      <c r="H2550" s="273">
        <f t="shared" si="391"/>
        <v>2520</v>
      </c>
      <c r="J2550" s="287">
        <f t="shared" si="395"/>
        <v>11.616472446317285</v>
      </c>
      <c r="L2550" s="287">
        <f t="shared" si="392"/>
        <v>-77.244185392741656</v>
      </c>
      <c r="M2550" s="344">
        <f t="shared" si="393"/>
        <v>117.05539794059177</v>
      </c>
      <c r="N2550" s="344">
        <f t="shared" si="398"/>
        <v>11.616472446317285</v>
      </c>
      <c r="Q2550" s="323">
        <f t="shared" si="396"/>
        <v>2457.0553979405918</v>
      </c>
      <c r="R2550" s="287">
        <f t="shared" si="397"/>
        <v>11.616472446317285</v>
      </c>
    </row>
    <row r="2551" spans="1:18" x14ac:dyDescent="0.25">
      <c r="A2551" s="273">
        <v>2534</v>
      </c>
      <c r="B2551" s="323">
        <f t="shared" si="399"/>
        <v>2623.7558146072583</v>
      </c>
      <c r="D2551" s="287">
        <f t="shared" si="394"/>
        <v>2457.989981273925</v>
      </c>
      <c r="F2551" s="273">
        <f t="shared" si="390"/>
        <v>7</v>
      </c>
      <c r="H2551" s="273">
        <f t="shared" si="391"/>
        <v>2520</v>
      </c>
      <c r="J2551" s="287">
        <f t="shared" si="395"/>
        <v>12.492846688766706</v>
      </c>
      <c r="L2551" s="287">
        <f t="shared" si="392"/>
        <v>-76.244185392741656</v>
      </c>
      <c r="M2551" s="344">
        <f t="shared" si="393"/>
        <v>117.98998127392497</v>
      </c>
      <c r="N2551" s="344">
        <f t="shared" si="398"/>
        <v>12.492846688766706</v>
      </c>
      <c r="Q2551" s="323">
        <f t="shared" si="396"/>
        <v>2457.989981273925</v>
      </c>
      <c r="R2551" s="287">
        <f t="shared" si="397"/>
        <v>12.492846688766706</v>
      </c>
    </row>
    <row r="2552" spans="1:18" x14ac:dyDescent="0.25">
      <c r="A2552" s="273">
        <v>2535</v>
      </c>
      <c r="B2552" s="323">
        <f t="shared" si="399"/>
        <v>2624.7558146072583</v>
      </c>
      <c r="D2552" s="287">
        <f t="shared" si="394"/>
        <v>2458.9245646072582</v>
      </c>
      <c r="F2552" s="273">
        <f t="shared" si="390"/>
        <v>7</v>
      </c>
      <c r="H2552" s="273">
        <f t="shared" si="391"/>
        <v>2520</v>
      </c>
      <c r="J2552" s="287">
        <f t="shared" si="395"/>
        <v>13.365415489094159</v>
      </c>
      <c r="L2552" s="287">
        <f t="shared" si="392"/>
        <v>-75.244185392741656</v>
      </c>
      <c r="M2552" s="344">
        <f t="shared" si="393"/>
        <v>118.92456460725816</v>
      </c>
      <c r="N2552" s="344">
        <f t="shared" si="398"/>
        <v>13.365415489094159</v>
      </c>
      <c r="Q2552" s="323">
        <f t="shared" si="396"/>
        <v>2458.9245646072582</v>
      </c>
      <c r="R2552" s="287">
        <f t="shared" si="397"/>
        <v>13.365415489094159</v>
      </c>
    </row>
    <row r="2553" spans="1:18" x14ac:dyDescent="0.25">
      <c r="A2553" s="273">
        <v>2536</v>
      </c>
      <c r="B2553" s="323">
        <f t="shared" si="399"/>
        <v>2625.7558146072583</v>
      </c>
      <c r="D2553" s="287">
        <f t="shared" si="394"/>
        <v>2459.8591479405918</v>
      </c>
      <c r="F2553" s="273">
        <f t="shared" si="390"/>
        <v>7</v>
      </c>
      <c r="H2553" s="273">
        <f t="shared" si="391"/>
        <v>2520</v>
      </c>
      <c r="J2553" s="287">
        <f t="shared" si="395"/>
        <v>14.233913054389948</v>
      </c>
      <c r="L2553" s="287">
        <f t="shared" si="392"/>
        <v>-74.244185392741656</v>
      </c>
      <c r="M2553" s="344">
        <f t="shared" si="393"/>
        <v>119.85914794059181</v>
      </c>
      <c r="N2553" s="344">
        <f t="shared" si="398"/>
        <v>14.233913054389948</v>
      </c>
      <c r="Q2553" s="323">
        <f t="shared" si="396"/>
        <v>2459.8591479405918</v>
      </c>
      <c r="R2553" s="287">
        <f t="shared" si="397"/>
        <v>14.233913054389948</v>
      </c>
    </row>
    <row r="2554" spans="1:18" x14ac:dyDescent="0.25">
      <c r="A2554" s="273">
        <v>2537</v>
      </c>
      <c r="B2554" s="323">
        <f t="shared" si="399"/>
        <v>2626.7558146072583</v>
      </c>
      <c r="D2554" s="287">
        <f t="shared" si="394"/>
        <v>2460.793731273925</v>
      </c>
      <c r="F2554" s="273">
        <f t="shared" si="390"/>
        <v>7</v>
      </c>
      <c r="H2554" s="273">
        <f t="shared" si="391"/>
        <v>2520</v>
      </c>
      <c r="J2554" s="287">
        <f t="shared" si="395"/>
        <v>15.098074831882007</v>
      </c>
      <c r="L2554" s="287">
        <f t="shared" si="392"/>
        <v>-73.244185392741656</v>
      </c>
      <c r="M2554" s="344">
        <f t="shared" si="393"/>
        <v>120.793731273925</v>
      </c>
      <c r="N2554" s="344">
        <f t="shared" si="398"/>
        <v>15.098074831882007</v>
      </c>
      <c r="Q2554" s="323">
        <f t="shared" si="396"/>
        <v>2460.793731273925</v>
      </c>
      <c r="R2554" s="287">
        <f t="shared" si="397"/>
        <v>15.098074831882007</v>
      </c>
    </row>
    <row r="2555" spans="1:18" x14ac:dyDescent="0.25">
      <c r="A2555" s="273">
        <v>2538</v>
      </c>
      <c r="B2555" s="323">
        <f t="shared" si="399"/>
        <v>2627.7558146072583</v>
      </c>
      <c r="D2555" s="287">
        <f t="shared" si="394"/>
        <v>2461.7283146072582</v>
      </c>
      <c r="F2555" s="273">
        <f t="shared" si="390"/>
        <v>7</v>
      </c>
      <c r="H2555" s="273">
        <f t="shared" si="391"/>
        <v>2520</v>
      </c>
      <c r="J2555" s="287">
        <f t="shared" si="395"/>
        <v>15.957637589522287</v>
      </c>
      <c r="L2555" s="287">
        <f t="shared" si="392"/>
        <v>-72.244185392741656</v>
      </c>
      <c r="M2555" s="344">
        <f t="shared" si="393"/>
        <v>121.7283146072582</v>
      </c>
      <c r="N2555" s="344">
        <f t="shared" si="398"/>
        <v>15.957637589522287</v>
      </c>
      <c r="Q2555" s="323">
        <f t="shared" si="396"/>
        <v>2461.7283146072582</v>
      </c>
      <c r="R2555" s="287">
        <f t="shared" si="397"/>
        <v>15.957637589522287</v>
      </c>
    </row>
    <row r="2556" spans="1:18" x14ac:dyDescent="0.25">
      <c r="A2556" s="273">
        <v>2539</v>
      </c>
      <c r="B2556" s="323">
        <f t="shared" si="399"/>
        <v>2628.7558146072583</v>
      </c>
      <c r="D2556" s="287">
        <f t="shared" si="394"/>
        <v>2462.6628979405918</v>
      </c>
      <c r="F2556" s="273">
        <f t="shared" si="390"/>
        <v>7</v>
      </c>
      <c r="H2556" s="273">
        <f t="shared" si="391"/>
        <v>2520</v>
      </c>
      <c r="J2556" s="287">
        <f t="shared" si="395"/>
        <v>16.812339496167692</v>
      </c>
      <c r="L2556" s="287">
        <f t="shared" si="392"/>
        <v>-71.244185392741656</v>
      </c>
      <c r="M2556" s="344">
        <f t="shared" si="393"/>
        <v>122.66289794059185</v>
      </c>
      <c r="N2556" s="344">
        <f t="shared" si="398"/>
        <v>16.812339496167692</v>
      </c>
      <c r="Q2556" s="323">
        <f t="shared" si="396"/>
        <v>2462.6628979405918</v>
      </c>
      <c r="R2556" s="287">
        <f t="shared" si="397"/>
        <v>16.812339496167692</v>
      </c>
    </row>
    <row r="2557" spans="1:18" x14ac:dyDescent="0.25">
      <c r="A2557" s="273">
        <v>2540</v>
      </c>
      <c r="B2557" s="323">
        <f t="shared" si="399"/>
        <v>2629.7558146072583</v>
      </c>
      <c r="D2557" s="287">
        <f t="shared" si="394"/>
        <v>2463.597481273925</v>
      </c>
      <c r="F2557" s="273">
        <f t="shared" si="390"/>
        <v>7</v>
      </c>
      <c r="H2557" s="273">
        <f t="shared" si="391"/>
        <v>2520</v>
      </c>
      <c r="J2557" s="287">
        <f t="shared" si="395"/>
        <v>17.661920201337431</v>
      </c>
      <c r="L2557" s="287">
        <f t="shared" si="392"/>
        <v>-70.244185392741656</v>
      </c>
      <c r="M2557" s="344">
        <f t="shared" si="393"/>
        <v>123.59748127392504</v>
      </c>
      <c r="N2557" s="344">
        <f t="shared" si="398"/>
        <v>17.661920201337431</v>
      </c>
      <c r="Q2557" s="323">
        <f t="shared" si="396"/>
        <v>2463.597481273925</v>
      </c>
      <c r="R2557" s="287">
        <f t="shared" si="397"/>
        <v>17.661920201337431</v>
      </c>
    </row>
    <row r="2558" spans="1:18" x14ac:dyDescent="0.25">
      <c r="A2558" s="273">
        <v>2541</v>
      </c>
      <c r="B2558" s="323">
        <f t="shared" si="399"/>
        <v>2630.7558146072583</v>
      </c>
      <c r="D2558" s="287">
        <f t="shared" si="394"/>
        <v>2464.5320646072582</v>
      </c>
      <c r="F2558" s="273">
        <f t="shared" si="390"/>
        <v>7</v>
      </c>
      <c r="H2558" s="273">
        <f t="shared" si="391"/>
        <v>2520</v>
      </c>
      <c r="J2558" s="287">
        <f t="shared" si="395"/>
        <v>18.506120914519322</v>
      </c>
      <c r="L2558" s="287">
        <f t="shared" si="392"/>
        <v>-69.244185392741656</v>
      </c>
      <c r="M2558" s="344">
        <f t="shared" si="393"/>
        <v>124.53206460725823</v>
      </c>
      <c r="N2558" s="344">
        <f t="shared" si="398"/>
        <v>18.506120914519322</v>
      </c>
      <c r="Q2558" s="323">
        <f t="shared" si="396"/>
        <v>2464.5320646072582</v>
      </c>
      <c r="R2558" s="287">
        <f t="shared" si="397"/>
        <v>18.506120914519322</v>
      </c>
    </row>
    <row r="2559" spans="1:18" x14ac:dyDescent="0.25">
      <c r="A2559" s="273">
        <v>2542</v>
      </c>
      <c r="B2559" s="323">
        <f t="shared" si="399"/>
        <v>2631.7558146072583</v>
      </c>
      <c r="D2559" s="287">
        <f t="shared" si="394"/>
        <v>2465.4666479405919</v>
      </c>
      <c r="F2559" s="273">
        <f t="shared" si="390"/>
        <v>7</v>
      </c>
      <c r="H2559" s="273">
        <f t="shared" si="391"/>
        <v>2520</v>
      </c>
      <c r="J2559" s="287">
        <f t="shared" si="395"/>
        <v>19.344684483997494</v>
      </c>
      <c r="L2559" s="287">
        <f t="shared" si="392"/>
        <v>-68.244185392741656</v>
      </c>
      <c r="M2559" s="344">
        <f t="shared" si="393"/>
        <v>125.46664794059188</v>
      </c>
      <c r="N2559" s="344">
        <f t="shared" si="398"/>
        <v>19.344684483997494</v>
      </c>
      <c r="Q2559" s="323">
        <f t="shared" si="396"/>
        <v>2465.4666479405919</v>
      </c>
      <c r="R2559" s="287">
        <f t="shared" si="397"/>
        <v>19.344684483997494</v>
      </c>
    </row>
    <row r="2560" spans="1:18" x14ac:dyDescent="0.25">
      <c r="A2560" s="273">
        <v>2543</v>
      </c>
      <c r="B2560" s="323">
        <f t="shared" si="399"/>
        <v>2632.7558146072583</v>
      </c>
      <c r="D2560" s="287">
        <f t="shared" si="394"/>
        <v>2466.4012312739251</v>
      </c>
      <c r="F2560" s="273">
        <f t="shared" si="390"/>
        <v>7</v>
      </c>
      <c r="H2560" s="273">
        <f t="shared" si="391"/>
        <v>2520</v>
      </c>
      <c r="J2560" s="287">
        <f t="shared" si="395"/>
        <v>20.177355475186008</v>
      </c>
      <c r="L2560" s="287">
        <f t="shared" si="392"/>
        <v>-67.244185392741656</v>
      </c>
      <c r="M2560" s="344">
        <f t="shared" si="393"/>
        <v>126.40123127392508</v>
      </c>
      <c r="N2560" s="344">
        <f t="shared" si="398"/>
        <v>20.177355475186008</v>
      </c>
      <c r="Q2560" s="323">
        <f t="shared" si="396"/>
        <v>2466.4012312739251</v>
      </c>
      <c r="R2560" s="287">
        <f t="shared" si="397"/>
        <v>20.177355475186008</v>
      </c>
    </row>
    <row r="2561" spans="1:18" x14ac:dyDescent="0.25">
      <c r="A2561" s="273">
        <v>2544</v>
      </c>
      <c r="B2561" s="323">
        <f t="shared" si="399"/>
        <v>2633.7558146072583</v>
      </c>
      <c r="D2561" s="287">
        <f t="shared" si="394"/>
        <v>2467.3358146072583</v>
      </c>
      <c r="F2561" s="273">
        <f t="shared" si="390"/>
        <v>7</v>
      </c>
      <c r="H2561" s="273">
        <f t="shared" si="391"/>
        <v>2520</v>
      </c>
      <c r="J2561" s="287">
        <f t="shared" si="395"/>
        <v>21.003880248434353</v>
      </c>
      <c r="L2561" s="287">
        <f t="shared" si="392"/>
        <v>-66.244185392741656</v>
      </c>
      <c r="M2561" s="344">
        <f t="shared" si="393"/>
        <v>127.33581460725827</v>
      </c>
      <c r="N2561" s="344">
        <f t="shared" si="398"/>
        <v>21.003880248434353</v>
      </c>
      <c r="Q2561" s="323">
        <f t="shared" si="396"/>
        <v>2467.3358146072583</v>
      </c>
      <c r="R2561" s="287">
        <f t="shared" si="397"/>
        <v>21.003880248434353</v>
      </c>
    </row>
    <row r="2562" spans="1:18" x14ac:dyDescent="0.25">
      <c r="A2562" s="273">
        <v>2545</v>
      </c>
      <c r="B2562" s="323">
        <f t="shared" si="399"/>
        <v>2634.7558146072583</v>
      </c>
      <c r="D2562" s="287">
        <f t="shared" si="394"/>
        <v>2468.2703979405915</v>
      </c>
      <c r="F2562" s="273">
        <f t="shared" si="390"/>
        <v>7</v>
      </c>
      <c r="H2562" s="273">
        <f t="shared" si="391"/>
        <v>2520</v>
      </c>
      <c r="J2562" s="287">
        <f t="shared" si="395"/>
        <v>21.824007036289533</v>
      </c>
      <c r="L2562" s="287">
        <f t="shared" si="392"/>
        <v>-65.244185392741656</v>
      </c>
      <c r="M2562" s="344">
        <f t="shared" si="393"/>
        <v>128.27039794059147</v>
      </c>
      <c r="N2562" s="344">
        <f t="shared" si="398"/>
        <v>21.824007036289533</v>
      </c>
      <c r="Q2562" s="323">
        <f t="shared" si="396"/>
        <v>2468.2703979405915</v>
      </c>
      <c r="R2562" s="287">
        <f t="shared" si="397"/>
        <v>21.824007036289533</v>
      </c>
    </row>
    <row r="2563" spans="1:18" x14ac:dyDescent="0.25">
      <c r="A2563" s="273">
        <v>2546</v>
      </c>
      <c r="B2563" s="323">
        <f t="shared" si="399"/>
        <v>2635.7558146072583</v>
      </c>
      <c r="D2563" s="287">
        <f t="shared" si="394"/>
        <v>2469.2049812739251</v>
      </c>
      <c r="F2563" s="273">
        <f t="shared" si="390"/>
        <v>7</v>
      </c>
      <c r="H2563" s="273">
        <f t="shared" si="391"/>
        <v>2520</v>
      </c>
      <c r="J2563" s="287">
        <f t="shared" si="395"/>
        <v>22.637486020187886</v>
      </c>
      <c r="L2563" s="287">
        <f t="shared" si="392"/>
        <v>-64.244185392741656</v>
      </c>
      <c r="M2563" s="344">
        <f t="shared" si="393"/>
        <v>129.20498127392511</v>
      </c>
      <c r="N2563" s="344">
        <f t="shared" si="398"/>
        <v>22.637486020187886</v>
      </c>
      <c r="Q2563" s="323">
        <f t="shared" si="396"/>
        <v>2469.2049812739251</v>
      </c>
      <c r="R2563" s="287">
        <f t="shared" si="397"/>
        <v>22.637486020187886</v>
      </c>
    </row>
    <row r="2564" spans="1:18" x14ac:dyDescent="0.25">
      <c r="A2564" s="273">
        <v>2547</v>
      </c>
      <c r="B2564" s="323">
        <f t="shared" si="399"/>
        <v>2636.7558146072583</v>
      </c>
      <c r="D2564" s="287">
        <f t="shared" si="394"/>
        <v>2470.1395646072583</v>
      </c>
      <c r="F2564" s="273">
        <f t="shared" si="390"/>
        <v>7</v>
      </c>
      <c r="H2564" s="273">
        <f t="shared" si="391"/>
        <v>2520</v>
      </c>
      <c r="J2564" s="287">
        <f t="shared" si="395"/>
        <v>23.444069406550241</v>
      </c>
      <c r="L2564" s="287">
        <f t="shared" si="392"/>
        <v>-63.244185392741656</v>
      </c>
      <c r="M2564" s="344">
        <f t="shared" si="393"/>
        <v>130.13956460725831</v>
      </c>
      <c r="N2564" s="344">
        <f t="shared" si="398"/>
        <v>23.444069406550241</v>
      </c>
      <c r="Q2564" s="323">
        <f t="shared" si="396"/>
        <v>2470.1395646072583</v>
      </c>
      <c r="R2564" s="287">
        <f t="shared" si="397"/>
        <v>23.444069406550241</v>
      </c>
    </row>
    <row r="2565" spans="1:18" x14ac:dyDescent="0.25">
      <c r="A2565" s="273">
        <v>2548</v>
      </c>
      <c r="B2565" s="323">
        <f t="shared" si="399"/>
        <v>2637.7558146072583</v>
      </c>
      <c r="D2565" s="287">
        <f t="shared" si="394"/>
        <v>2471.0741479405915</v>
      </c>
      <c r="F2565" s="273">
        <f t="shared" si="390"/>
        <v>7</v>
      </c>
      <c r="H2565" s="273">
        <f t="shared" si="391"/>
        <v>2520</v>
      </c>
      <c r="J2565" s="287">
        <f t="shared" si="395"/>
        <v>24.243511502263228</v>
      </c>
      <c r="L2565" s="287">
        <f t="shared" si="392"/>
        <v>-62.244185392741656</v>
      </c>
      <c r="M2565" s="344">
        <f t="shared" si="393"/>
        <v>131.0741479405915</v>
      </c>
      <c r="N2565" s="344">
        <f t="shared" si="398"/>
        <v>24.243511502263228</v>
      </c>
      <c r="Q2565" s="323">
        <f t="shared" si="396"/>
        <v>2471.0741479405915</v>
      </c>
      <c r="R2565" s="287">
        <f t="shared" si="397"/>
        <v>24.243511502263228</v>
      </c>
    </row>
    <row r="2566" spans="1:18" x14ac:dyDescent="0.25">
      <c r="A2566" s="273">
        <v>2549</v>
      </c>
      <c r="B2566" s="323">
        <f t="shared" si="399"/>
        <v>2638.7558146072583</v>
      </c>
      <c r="D2566" s="287">
        <f t="shared" si="394"/>
        <v>2472.0087312739252</v>
      </c>
      <c r="F2566" s="273">
        <f t="shared" ref="F2566:F2629" si="400">INT(B2566/360)</f>
        <v>7</v>
      </c>
      <c r="H2566" s="273">
        <f t="shared" ref="H2566:H2629" si="401">F2566*360</f>
        <v>2520</v>
      </c>
      <c r="J2566" s="287">
        <f t="shared" si="395"/>
        <v>25.035568789520788</v>
      </c>
      <c r="L2566" s="287">
        <f t="shared" ref="L2566:L2629" si="402">B2566-H2566-180</f>
        <v>-61.244185392741656</v>
      </c>
      <c r="M2566" s="344">
        <f t="shared" ref="M2566:M2629" si="403">D2566-INT(D2566/360)*360-180</f>
        <v>132.00873127392515</v>
      </c>
      <c r="N2566" s="344">
        <f t="shared" si="398"/>
        <v>25.035568789520788</v>
      </c>
      <c r="Q2566" s="323">
        <f t="shared" si="396"/>
        <v>2472.0087312739252</v>
      </c>
      <c r="R2566" s="287">
        <f t="shared" si="397"/>
        <v>25.035568789520788</v>
      </c>
    </row>
    <row r="2567" spans="1:18" x14ac:dyDescent="0.25">
      <c r="A2567" s="273">
        <v>2550</v>
      </c>
      <c r="B2567" s="323">
        <f t="shared" si="399"/>
        <v>2639.7558146072583</v>
      </c>
      <c r="D2567" s="287">
        <f t="shared" si="394"/>
        <v>2472.9433146072583</v>
      </c>
      <c r="F2567" s="273">
        <f t="shared" si="400"/>
        <v>7</v>
      </c>
      <c r="H2567" s="273">
        <f t="shared" si="401"/>
        <v>2520</v>
      </c>
      <c r="J2567" s="287">
        <f t="shared" si="395"/>
        <v>25.820000000000057</v>
      </c>
      <c r="L2567" s="287">
        <f t="shared" si="402"/>
        <v>-60.244185392741656</v>
      </c>
      <c r="M2567" s="344">
        <f t="shared" si="403"/>
        <v>132.94331460725834</v>
      </c>
      <c r="N2567" s="344">
        <f t="shared" si="398"/>
        <v>25.820000000000057</v>
      </c>
      <c r="Q2567" s="323">
        <f t="shared" si="396"/>
        <v>2472.9433146072583</v>
      </c>
      <c r="R2567" s="287">
        <f t="shared" si="397"/>
        <v>25.820000000000057</v>
      </c>
    </row>
    <row r="2568" spans="1:18" x14ac:dyDescent="0.25">
      <c r="A2568" s="273">
        <v>2551</v>
      </c>
      <c r="B2568" s="323">
        <f t="shared" si="399"/>
        <v>2640.7558146072583</v>
      </c>
      <c r="D2568" s="287">
        <f t="shared" si="394"/>
        <v>2473.8778979405915</v>
      </c>
      <c r="F2568" s="273">
        <f t="shared" si="400"/>
        <v>7</v>
      </c>
      <c r="H2568" s="273">
        <f t="shared" si="401"/>
        <v>2520</v>
      </c>
      <c r="J2568" s="287">
        <f t="shared" si="395"/>
        <v>26.596566188355048</v>
      </c>
      <c r="L2568" s="287">
        <f t="shared" si="402"/>
        <v>-59.244185392741656</v>
      </c>
      <c r="M2568" s="344">
        <f t="shared" si="403"/>
        <v>133.87789794059154</v>
      </c>
      <c r="N2568" s="344">
        <f t="shared" si="398"/>
        <v>26.596566188355048</v>
      </c>
      <c r="Q2568" s="323">
        <f t="shared" si="396"/>
        <v>2473.8778979405915</v>
      </c>
      <c r="R2568" s="287">
        <f t="shared" si="397"/>
        <v>26.596566188355048</v>
      </c>
    </row>
    <row r="2569" spans="1:18" x14ac:dyDescent="0.25">
      <c r="A2569" s="273">
        <v>2552</v>
      </c>
      <c r="B2569" s="323">
        <f t="shared" si="399"/>
        <v>2641.7558146072583</v>
      </c>
      <c r="D2569" s="287">
        <f t="shared" si="394"/>
        <v>2474.8124812739252</v>
      </c>
      <c r="F2569" s="273">
        <f t="shared" si="400"/>
        <v>7</v>
      </c>
      <c r="H2569" s="273">
        <f t="shared" si="401"/>
        <v>2520</v>
      </c>
      <c r="J2569" s="287">
        <f t="shared" si="395"/>
        <v>27.365030805002661</v>
      </c>
      <c r="L2569" s="287">
        <f t="shared" si="402"/>
        <v>-58.244185392741656</v>
      </c>
      <c r="M2569" s="344">
        <f t="shared" si="403"/>
        <v>134.81248127392519</v>
      </c>
      <c r="N2569" s="344">
        <f t="shared" si="398"/>
        <v>27.365030805002661</v>
      </c>
      <c r="Q2569" s="323">
        <f t="shared" si="396"/>
        <v>2474.8124812739252</v>
      </c>
      <c r="R2569" s="287">
        <f t="shared" si="397"/>
        <v>27.365030805002661</v>
      </c>
    </row>
    <row r="2570" spans="1:18" x14ac:dyDescent="0.25">
      <c r="A2570" s="273">
        <v>2553</v>
      </c>
      <c r="B2570" s="323">
        <f t="shared" si="399"/>
        <v>2642.7558146072583</v>
      </c>
      <c r="D2570" s="287">
        <f t="shared" si="394"/>
        <v>2475.7470646072584</v>
      </c>
      <c r="F2570" s="273">
        <f t="shared" si="400"/>
        <v>7</v>
      </c>
      <c r="H2570" s="273">
        <f t="shared" si="401"/>
        <v>2520</v>
      </c>
      <c r="J2570" s="287">
        <f t="shared" si="395"/>
        <v>28.125159768176061</v>
      </c>
      <c r="L2570" s="287">
        <f t="shared" si="402"/>
        <v>-57.244185392741656</v>
      </c>
      <c r="M2570" s="344">
        <f t="shared" si="403"/>
        <v>135.74706460725838</v>
      </c>
      <c r="N2570" s="344">
        <f t="shared" si="398"/>
        <v>28.125159768176061</v>
      </c>
      <c r="Q2570" s="323">
        <f t="shared" si="396"/>
        <v>2475.7470646072584</v>
      </c>
      <c r="R2570" s="287">
        <f t="shared" si="397"/>
        <v>28.125159768176061</v>
      </c>
    </row>
    <row r="2571" spans="1:18" x14ac:dyDescent="0.25">
      <c r="A2571" s="273">
        <v>2554</v>
      </c>
      <c r="B2571" s="323">
        <f t="shared" si="399"/>
        <v>2643.7558146072583</v>
      </c>
      <c r="D2571" s="287">
        <f t="shared" si="394"/>
        <v>2476.6816479405916</v>
      </c>
      <c r="F2571" s="273">
        <f t="shared" si="400"/>
        <v>7</v>
      </c>
      <c r="H2571" s="273">
        <f t="shared" si="401"/>
        <v>2520</v>
      </c>
      <c r="J2571" s="287">
        <f t="shared" si="395"/>
        <v>28.876721535229233</v>
      </c>
      <c r="L2571" s="287">
        <f t="shared" si="402"/>
        <v>-56.244185392741656</v>
      </c>
      <c r="M2571" s="344">
        <f t="shared" si="403"/>
        <v>136.68164794059157</v>
      </c>
      <c r="N2571" s="344">
        <f t="shared" si="398"/>
        <v>28.876721535229233</v>
      </c>
      <c r="Q2571" s="323">
        <f t="shared" si="396"/>
        <v>2476.6816479405916</v>
      </c>
      <c r="R2571" s="287">
        <f t="shared" si="397"/>
        <v>28.876721535229233</v>
      </c>
    </row>
    <row r="2572" spans="1:18" x14ac:dyDescent="0.25">
      <c r="A2572" s="273">
        <v>2555</v>
      </c>
      <c r="B2572" s="323">
        <f t="shared" si="399"/>
        <v>2644.7558146072583</v>
      </c>
      <c r="D2572" s="287">
        <f t="shared" si="394"/>
        <v>2477.6162312739252</v>
      </c>
      <c r="F2572" s="273">
        <f t="shared" si="400"/>
        <v>7</v>
      </c>
      <c r="H2572" s="273">
        <f t="shared" si="401"/>
        <v>2520</v>
      </c>
      <c r="J2572" s="287">
        <f t="shared" si="395"/>
        <v>29.619487173167997</v>
      </c>
      <c r="L2572" s="287">
        <f t="shared" si="402"/>
        <v>-55.244185392741656</v>
      </c>
      <c r="M2572" s="344">
        <f t="shared" si="403"/>
        <v>137.61623127392522</v>
      </c>
      <c r="N2572" s="344">
        <f t="shared" si="398"/>
        <v>29.619487173167997</v>
      </c>
      <c r="Q2572" s="323">
        <f t="shared" si="396"/>
        <v>2477.6162312739252</v>
      </c>
      <c r="R2572" s="287">
        <f t="shared" si="397"/>
        <v>29.619487173167997</v>
      </c>
    </row>
    <row r="2573" spans="1:18" x14ac:dyDescent="0.25">
      <c r="A2573" s="273">
        <v>2556</v>
      </c>
      <c r="B2573" s="323">
        <f t="shared" si="399"/>
        <v>2645.7558146072583</v>
      </c>
      <c r="D2573" s="287">
        <f t="shared" si="394"/>
        <v>2478.5508146072584</v>
      </c>
      <c r="F2573" s="273">
        <f t="shared" si="400"/>
        <v>7</v>
      </c>
      <c r="H2573" s="273">
        <f t="shared" si="401"/>
        <v>2520</v>
      </c>
      <c r="J2573" s="287">
        <f t="shared" si="395"/>
        <v>30.353230428383387</v>
      </c>
      <c r="L2573" s="287">
        <f t="shared" si="402"/>
        <v>-54.244185392741656</v>
      </c>
      <c r="M2573" s="344">
        <f t="shared" si="403"/>
        <v>138.55081460725842</v>
      </c>
      <c r="N2573" s="344">
        <f t="shared" si="398"/>
        <v>30.353230428383387</v>
      </c>
      <c r="Q2573" s="323">
        <f t="shared" si="396"/>
        <v>2478.5508146072584</v>
      </c>
      <c r="R2573" s="287">
        <f t="shared" si="397"/>
        <v>30.353230428383387</v>
      </c>
    </row>
    <row r="2574" spans="1:18" x14ac:dyDescent="0.25">
      <c r="A2574" s="273">
        <v>2557</v>
      </c>
      <c r="B2574" s="323">
        <f t="shared" si="399"/>
        <v>2646.7558146072583</v>
      </c>
      <c r="D2574" s="287">
        <f t="shared" si="394"/>
        <v>2479.4853979405916</v>
      </c>
      <c r="F2574" s="273">
        <f t="shared" si="400"/>
        <v>7</v>
      </c>
      <c r="H2574" s="273">
        <f t="shared" si="401"/>
        <v>2520</v>
      </c>
      <c r="J2574" s="287">
        <f t="shared" si="395"/>
        <v>31.077727795571658</v>
      </c>
      <c r="L2574" s="287">
        <f t="shared" si="402"/>
        <v>-53.244185392741656</v>
      </c>
      <c r="M2574" s="344">
        <f t="shared" si="403"/>
        <v>139.48539794059161</v>
      </c>
      <c r="N2574" s="344">
        <f t="shared" si="398"/>
        <v>31.077727795571658</v>
      </c>
      <c r="Q2574" s="323">
        <f t="shared" si="396"/>
        <v>2479.4853979405916</v>
      </c>
      <c r="R2574" s="287">
        <f t="shared" si="397"/>
        <v>31.077727795571658</v>
      </c>
    </row>
    <row r="2575" spans="1:18" x14ac:dyDescent="0.25">
      <c r="A2575" s="273">
        <v>2558</v>
      </c>
      <c r="B2575" s="323">
        <f t="shared" si="399"/>
        <v>2647.7558146072583</v>
      </c>
      <c r="D2575" s="287">
        <f t="shared" si="394"/>
        <v>2480.4199812739248</v>
      </c>
      <c r="F2575" s="273">
        <f t="shared" si="400"/>
        <v>7</v>
      </c>
      <c r="H2575" s="273">
        <f t="shared" si="401"/>
        <v>2520</v>
      </c>
      <c r="J2575" s="287">
        <f t="shared" si="395"/>
        <v>31.792758585816976</v>
      </c>
      <c r="L2575" s="287">
        <f t="shared" si="402"/>
        <v>-52.244185392741656</v>
      </c>
      <c r="M2575" s="344">
        <f t="shared" si="403"/>
        <v>140.4199812739248</v>
      </c>
      <c r="N2575" s="344">
        <f t="shared" si="398"/>
        <v>31.792758585816976</v>
      </c>
      <c r="Q2575" s="323">
        <f t="shared" si="396"/>
        <v>2480.4199812739248</v>
      </c>
      <c r="R2575" s="287">
        <f t="shared" si="397"/>
        <v>31.792758585816976</v>
      </c>
    </row>
    <row r="2576" spans="1:18" x14ac:dyDescent="0.25">
      <c r="A2576" s="273">
        <v>2559</v>
      </c>
      <c r="B2576" s="323">
        <f t="shared" si="399"/>
        <v>2648.7558146072583</v>
      </c>
      <c r="D2576" s="287">
        <f t="shared" si="394"/>
        <v>2481.3545646072585</v>
      </c>
      <c r="F2576" s="273">
        <f t="shared" si="400"/>
        <v>7</v>
      </c>
      <c r="H2576" s="273">
        <f t="shared" si="401"/>
        <v>2520</v>
      </c>
      <c r="J2576" s="287">
        <f t="shared" si="395"/>
        <v>32.498104993813691</v>
      </c>
      <c r="L2576" s="287">
        <f t="shared" si="402"/>
        <v>-51.244185392741656</v>
      </c>
      <c r="M2576" s="344">
        <f t="shared" si="403"/>
        <v>141.35456460725845</v>
      </c>
      <c r="N2576" s="344">
        <f t="shared" si="398"/>
        <v>32.498104993813691</v>
      </c>
      <c r="Q2576" s="323">
        <f t="shared" si="396"/>
        <v>2481.3545646072585</v>
      </c>
      <c r="R2576" s="287">
        <f t="shared" si="397"/>
        <v>32.498104993813691</v>
      </c>
    </row>
    <row r="2577" spans="1:18" x14ac:dyDescent="0.25">
      <c r="A2577" s="273">
        <v>2560</v>
      </c>
      <c r="B2577" s="323">
        <f t="shared" si="399"/>
        <v>2649.7558146072583</v>
      </c>
      <c r="D2577" s="287">
        <f t="shared" ref="D2577:D2640" si="404">B2577-A2577/360*$E$11</f>
        <v>2482.2891479405916</v>
      </c>
      <c r="F2577" s="273">
        <f t="shared" si="400"/>
        <v>7</v>
      </c>
      <c r="H2577" s="273">
        <f t="shared" si="401"/>
        <v>2520</v>
      </c>
      <c r="J2577" s="287">
        <f t="shared" ref="J2577:J2640" si="405">SIN(RADIANS(A2577))*$E$7</f>
        <v>33.19355216421279</v>
      </c>
      <c r="L2577" s="287">
        <f t="shared" si="402"/>
        <v>-50.244185392741656</v>
      </c>
      <c r="M2577" s="344">
        <f t="shared" si="403"/>
        <v>142.28914794059165</v>
      </c>
      <c r="N2577" s="344">
        <f t="shared" si="398"/>
        <v>33.19355216421279</v>
      </c>
      <c r="Q2577" s="323">
        <f t="shared" ref="Q2577:Q2640" si="406">D2577</f>
        <v>2482.2891479405916</v>
      </c>
      <c r="R2577" s="287">
        <f t="shared" ref="R2577:R2640" si="407">N2577</f>
        <v>33.19355216421279</v>
      </c>
    </row>
    <row r="2578" spans="1:18" x14ac:dyDescent="0.25">
      <c r="A2578" s="273">
        <v>2561</v>
      </c>
      <c r="B2578" s="323">
        <f t="shared" si="399"/>
        <v>2650.7558146072583</v>
      </c>
      <c r="D2578" s="287">
        <f t="shared" si="404"/>
        <v>2483.2237312739248</v>
      </c>
      <c r="F2578" s="273">
        <f t="shared" si="400"/>
        <v>7</v>
      </c>
      <c r="H2578" s="273">
        <f t="shared" si="401"/>
        <v>2520</v>
      </c>
      <c r="J2578" s="287">
        <f t="shared" si="405"/>
        <v>33.878888257069796</v>
      </c>
      <c r="L2578" s="287">
        <f t="shared" si="402"/>
        <v>-49.244185392741656</v>
      </c>
      <c r="M2578" s="344">
        <f t="shared" si="403"/>
        <v>143.22373127392484</v>
      </c>
      <c r="N2578" s="344">
        <f t="shared" ref="N2578:N2641" si="408">J2578</f>
        <v>33.878888257069796</v>
      </c>
      <c r="Q2578" s="323">
        <f t="shared" si="406"/>
        <v>2483.2237312739248</v>
      </c>
      <c r="R2578" s="287">
        <f t="shared" si="407"/>
        <v>33.878888257069796</v>
      </c>
    </row>
    <row r="2579" spans="1:18" x14ac:dyDescent="0.25">
      <c r="A2579" s="273">
        <v>2562</v>
      </c>
      <c r="B2579" s="323">
        <f t="shared" ref="B2579:B2642" si="409">$B$17+A2579</f>
        <v>2651.7558146072583</v>
      </c>
      <c r="D2579" s="287">
        <f t="shared" si="404"/>
        <v>2484.1583146072585</v>
      </c>
      <c r="F2579" s="273">
        <f t="shared" si="400"/>
        <v>7</v>
      </c>
      <c r="H2579" s="273">
        <f t="shared" si="401"/>
        <v>2520</v>
      </c>
      <c r="J2579" s="287">
        <f t="shared" si="405"/>
        <v>34.553904512371531</v>
      </c>
      <c r="L2579" s="287">
        <f t="shared" si="402"/>
        <v>-48.244185392741656</v>
      </c>
      <c r="M2579" s="344">
        <f t="shared" si="403"/>
        <v>144.15831460725849</v>
      </c>
      <c r="N2579" s="344">
        <f t="shared" si="408"/>
        <v>34.553904512371531</v>
      </c>
      <c r="Q2579" s="323">
        <f t="shared" si="406"/>
        <v>2484.1583146072585</v>
      </c>
      <c r="R2579" s="287">
        <f t="shared" si="407"/>
        <v>34.553904512371531</v>
      </c>
    </row>
    <row r="2580" spans="1:18" x14ac:dyDescent="0.25">
      <c r="A2580" s="273">
        <v>2563</v>
      </c>
      <c r="B2580" s="323">
        <f t="shared" si="409"/>
        <v>2652.7558146072583</v>
      </c>
      <c r="D2580" s="287">
        <f t="shared" si="404"/>
        <v>2485.0928979405917</v>
      </c>
      <c r="F2580" s="273">
        <f t="shared" si="400"/>
        <v>7</v>
      </c>
      <c r="H2580" s="273">
        <f t="shared" si="401"/>
        <v>2520</v>
      </c>
      <c r="J2580" s="287">
        <f t="shared" si="405"/>
        <v>35.218395313627333</v>
      </c>
      <c r="L2580" s="287">
        <f t="shared" si="402"/>
        <v>-47.244185392741656</v>
      </c>
      <c r="M2580" s="344">
        <f t="shared" si="403"/>
        <v>145.09289794059168</v>
      </c>
      <c r="N2580" s="344">
        <f t="shared" si="408"/>
        <v>35.218395313627333</v>
      </c>
      <c r="Q2580" s="323">
        <f t="shared" si="406"/>
        <v>2485.0928979405917</v>
      </c>
      <c r="R2580" s="287">
        <f t="shared" si="407"/>
        <v>35.218395313627333</v>
      </c>
    </row>
    <row r="2581" spans="1:18" x14ac:dyDescent="0.25">
      <c r="A2581" s="273">
        <v>2564</v>
      </c>
      <c r="B2581" s="323">
        <f t="shared" si="409"/>
        <v>2653.7558146072583</v>
      </c>
      <c r="D2581" s="287">
        <f t="shared" si="404"/>
        <v>2486.0274812739249</v>
      </c>
      <c r="F2581" s="273">
        <f t="shared" si="400"/>
        <v>7</v>
      </c>
      <c r="H2581" s="273">
        <f t="shared" si="401"/>
        <v>2520</v>
      </c>
      <c r="J2581" s="287">
        <f t="shared" si="405"/>
        <v>35.872158250502629</v>
      </c>
      <c r="L2581" s="287">
        <f t="shared" si="402"/>
        <v>-46.244185392741656</v>
      </c>
      <c r="M2581" s="344">
        <f t="shared" si="403"/>
        <v>146.02748127392488</v>
      </c>
      <c r="N2581" s="344">
        <f t="shared" si="408"/>
        <v>35.872158250502629</v>
      </c>
      <c r="Q2581" s="323">
        <f t="shared" si="406"/>
        <v>2486.0274812739249</v>
      </c>
      <c r="R2581" s="287">
        <f t="shared" si="407"/>
        <v>35.872158250502629</v>
      </c>
    </row>
    <row r="2582" spans="1:18" x14ac:dyDescent="0.25">
      <c r="A2582" s="273">
        <v>2565</v>
      </c>
      <c r="B2582" s="323">
        <f t="shared" si="409"/>
        <v>2654.7558146072583</v>
      </c>
      <c r="D2582" s="287">
        <f t="shared" si="404"/>
        <v>2486.9620646072585</v>
      </c>
      <c r="F2582" s="273">
        <f t="shared" si="400"/>
        <v>7</v>
      </c>
      <c r="H2582" s="273">
        <f t="shared" si="401"/>
        <v>2520</v>
      </c>
      <c r="J2582" s="287">
        <f t="shared" si="405"/>
        <v>36.514994180473415</v>
      </c>
      <c r="L2582" s="287">
        <f t="shared" si="402"/>
        <v>-45.244185392741656</v>
      </c>
      <c r="M2582" s="344">
        <f t="shared" si="403"/>
        <v>146.96206460725853</v>
      </c>
      <c r="N2582" s="344">
        <f t="shared" si="408"/>
        <v>36.514994180473415</v>
      </c>
      <c r="Q2582" s="323">
        <f t="shared" si="406"/>
        <v>2486.9620646072585</v>
      </c>
      <c r="R2582" s="287">
        <f t="shared" si="407"/>
        <v>36.514994180473415</v>
      </c>
    </row>
    <row r="2583" spans="1:18" x14ac:dyDescent="0.25">
      <c r="A2583" s="273">
        <v>2566</v>
      </c>
      <c r="B2583" s="323">
        <f t="shared" si="409"/>
        <v>2655.7558146072583</v>
      </c>
      <c r="D2583" s="287">
        <f t="shared" si="404"/>
        <v>2487.8966479405917</v>
      </c>
      <c r="F2583" s="273">
        <f t="shared" si="400"/>
        <v>7</v>
      </c>
      <c r="H2583" s="273">
        <f t="shared" si="401"/>
        <v>2520</v>
      </c>
      <c r="J2583" s="287">
        <f t="shared" si="405"/>
        <v>37.146707289487871</v>
      </c>
      <c r="L2583" s="287">
        <f t="shared" si="402"/>
        <v>-44.244185392741656</v>
      </c>
      <c r="M2583" s="344">
        <f t="shared" si="403"/>
        <v>147.89664794059172</v>
      </c>
      <c r="N2583" s="344">
        <f t="shared" si="408"/>
        <v>37.146707289487871</v>
      </c>
      <c r="Q2583" s="323">
        <f t="shared" si="406"/>
        <v>2487.8966479405917</v>
      </c>
      <c r="R2583" s="287">
        <f t="shared" si="407"/>
        <v>37.146707289487871</v>
      </c>
    </row>
    <row r="2584" spans="1:18" x14ac:dyDescent="0.25">
      <c r="A2584" s="273">
        <v>2567</v>
      </c>
      <c r="B2584" s="323">
        <f t="shared" si="409"/>
        <v>2656.7558146072583</v>
      </c>
      <c r="D2584" s="287">
        <f t="shared" si="404"/>
        <v>2488.8312312739249</v>
      </c>
      <c r="F2584" s="273">
        <f t="shared" si="400"/>
        <v>7</v>
      </c>
      <c r="H2584" s="273">
        <f t="shared" si="401"/>
        <v>2520</v>
      </c>
      <c r="J2584" s="287">
        <f t="shared" si="405"/>
        <v>37.767105151613983</v>
      </c>
      <c r="L2584" s="287">
        <f t="shared" si="402"/>
        <v>-43.244185392741656</v>
      </c>
      <c r="M2584" s="344">
        <f t="shared" si="403"/>
        <v>148.83123127392491</v>
      </c>
      <c r="N2584" s="344">
        <f t="shared" si="408"/>
        <v>37.767105151613983</v>
      </c>
      <c r="Q2584" s="323">
        <f t="shared" si="406"/>
        <v>2488.8312312739249</v>
      </c>
      <c r="R2584" s="287">
        <f t="shared" si="407"/>
        <v>37.767105151613983</v>
      </c>
    </row>
    <row r="2585" spans="1:18" x14ac:dyDescent="0.25">
      <c r="A2585" s="273">
        <v>2568</v>
      </c>
      <c r="B2585" s="323">
        <f t="shared" si="409"/>
        <v>2657.7558146072583</v>
      </c>
      <c r="D2585" s="287">
        <f t="shared" si="404"/>
        <v>2489.7658146072581</v>
      </c>
      <c r="F2585" s="273">
        <f t="shared" si="400"/>
        <v>7</v>
      </c>
      <c r="H2585" s="273">
        <f t="shared" si="401"/>
        <v>2520</v>
      </c>
      <c r="J2585" s="287">
        <f t="shared" si="405"/>
        <v>38.375998787652499</v>
      </c>
      <c r="L2585" s="287">
        <f t="shared" si="402"/>
        <v>-42.244185392741656</v>
      </c>
      <c r="M2585" s="344">
        <f t="shared" si="403"/>
        <v>149.76581460725811</v>
      </c>
      <c r="N2585" s="344">
        <f t="shared" si="408"/>
        <v>38.375998787652499</v>
      </c>
      <c r="Q2585" s="323">
        <f t="shared" si="406"/>
        <v>2489.7658146072581</v>
      </c>
      <c r="R2585" s="287">
        <f t="shared" si="407"/>
        <v>38.375998787652499</v>
      </c>
    </row>
    <row r="2586" spans="1:18" x14ac:dyDescent="0.25">
      <c r="A2586" s="273">
        <v>2569</v>
      </c>
      <c r="B2586" s="323">
        <f t="shared" si="409"/>
        <v>2658.7558146072583</v>
      </c>
      <c r="D2586" s="287">
        <f t="shared" si="404"/>
        <v>2490.7003979405918</v>
      </c>
      <c r="F2586" s="273">
        <f t="shared" si="400"/>
        <v>7</v>
      </c>
      <c r="H2586" s="273">
        <f t="shared" si="401"/>
        <v>2520</v>
      </c>
      <c r="J2586" s="287">
        <f t="shared" si="405"/>
        <v>38.973202722703888</v>
      </c>
      <c r="L2586" s="287">
        <f t="shared" si="402"/>
        <v>-41.244185392741656</v>
      </c>
      <c r="M2586" s="344">
        <f t="shared" si="403"/>
        <v>150.70039794059176</v>
      </c>
      <c r="N2586" s="344">
        <f t="shared" si="408"/>
        <v>38.973202722703888</v>
      </c>
      <c r="Q2586" s="323">
        <f t="shared" si="406"/>
        <v>2490.7003979405918</v>
      </c>
      <c r="R2586" s="287">
        <f t="shared" si="407"/>
        <v>38.973202722703888</v>
      </c>
    </row>
    <row r="2587" spans="1:18" x14ac:dyDescent="0.25">
      <c r="A2587" s="273">
        <v>2570</v>
      </c>
      <c r="B2587" s="323">
        <f t="shared" si="409"/>
        <v>2659.7558146072583</v>
      </c>
      <c r="D2587" s="287">
        <f t="shared" si="404"/>
        <v>2491.634981273925</v>
      </c>
      <c r="F2587" s="273">
        <f t="shared" si="400"/>
        <v>7</v>
      </c>
      <c r="H2587" s="273">
        <f t="shared" si="401"/>
        <v>2520</v>
      </c>
      <c r="J2587" s="287">
        <f t="shared" si="405"/>
        <v>39.558535042664055</v>
      </c>
      <c r="L2587" s="287">
        <f t="shared" si="402"/>
        <v>-40.244185392741656</v>
      </c>
      <c r="M2587" s="344">
        <f t="shared" si="403"/>
        <v>151.63498127392495</v>
      </c>
      <c r="N2587" s="344">
        <f t="shared" si="408"/>
        <v>39.558535042664055</v>
      </c>
      <c r="Q2587" s="323">
        <f t="shared" si="406"/>
        <v>2491.634981273925</v>
      </c>
      <c r="R2587" s="287">
        <f t="shared" si="407"/>
        <v>39.558535042664055</v>
      </c>
    </row>
    <row r="2588" spans="1:18" x14ac:dyDescent="0.25">
      <c r="A2588" s="273">
        <v>2571</v>
      </c>
      <c r="B2588" s="323">
        <f t="shared" si="409"/>
        <v>2660.7558146072583</v>
      </c>
      <c r="D2588" s="287">
        <f t="shared" si="404"/>
        <v>2492.5695646072581</v>
      </c>
      <c r="F2588" s="273">
        <f t="shared" si="400"/>
        <v>7</v>
      </c>
      <c r="H2588" s="273">
        <f t="shared" si="401"/>
        <v>2520</v>
      </c>
      <c r="J2588" s="287">
        <f t="shared" si="405"/>
        <v>40.13181744963785</v>
      </c>
      <c r="L2588" s="287">
        <f t="shared" si="402"/>
        <v>-39.244185392741656</v>
      </c>
      <c r="M2588" s="344">
        <f t="shared" si="403"/>
        <v>152.56956460725814</v>
      </c>
      <c r="N2588" s="344">
        <f t="shared" si="408"/>
        <v>40.13181744963785</v>
      </c>
      <c r="Q2588" s="323">
        <f t="shared" si="406"/>
        <v>2492.5695646072581</v>
      </c>
      <c r="R2588" s="287">
        <f t="shared" si="407"/>
        <v>40.13181744963785</v>
      </c>
    </row>
    <row r="2589" spans="1:18" x14ac:dyDescent="0.25">
      <c r="A2589" s="273">
        <v>2572</v>
      </c>
      <c r="B2589" s="323">
        <f t="shared" si="409"/>
        <v>2661.7558146072583</v>
      </c>
      <c r="D2589" s="287">
        <f t="shared" si="404"/>
        <v>2493.5041479405918</v>
      </c>
      <c r="F2589" s="273">
        <f t="shared" si="400"/>
        <v>7</v>
      </c>
      <c r="H2589" s="273">
        <f t="shared" si="401"/>
        <v>2520</v>
      </c>
      <c r="J2589" s="287">
        <f t="shared" si="405"/>
        <v>40.692875316251076</v>
      </c>
      <c r="L2589" s="287">
        <f t="shared" si="402"/>
        <v>-38.244185392741656</v>
      </c>
      <c r="M2589" s="344">
        <f t="shared" si="403"/>
        <v>153.50414794059179</v>
      </c>
      <c r="N2589" s="344">
        <f t="shared" si="408"/>
        <v>40.692875316251076</v>
      </c>
      <c r="Q2589" s="323">
        <f t="shared" si="406"/>
        <v>2493.5041479405918</v>
      </c>
      <c r="R2589" s="287">
        <f t="shared" si="407"/>
        <v>40.692875316251076</v>
      </c>
    </row>
    <row r="2590" spans="1:18" x14ac:dyDescent="0.25">
      <c r="A2590" s="273">
        <v>2573</v>
      </c>
      <c r="B2590" s="323">
        <f t="shared" si="409"/>
        <v>2662.7558146072583</v>
      </c>
      <c r="D2590" s="287">
        <f t="shared" si="404"/>
        <v>2494.438731273925</v>
      </c>
      <c r="F2590" s="273">
        <f t="shared" si="400"/>
        <v>7</v>
      </c>
      <c r="H2590" s="273">
        <f t="shared" si="401"/>
        <v>2520</v>
      </c>
      <c r="J2590" s="287">
        <f t="shared" si="405"/>
        <v>41.24153773884224</v>
      </c>
      <c r="L2590" s="287">
        <f t="shared" si="402"/>
        <v>-37.244185392741656</v>
      </c>
      <c r="M2590" s="344">
        <f t="shared" si="403"/>
        <v>154.43873127392499</v>
      </c>
      <c r="N2590" s="344">
        <f t="shared" si="408"/>
        <v>41.24153773884224</v>
      </c>
      <c r="Q2590" s="323">
        <f t="shared" si="406"/>
        <v>2494.438731273925</v>
      </c>
      <c r="R2590" s="287">
        <f t="shared" si="407"/>
        <v>41.24153773884224</v>
      </c>
    </row>
    <row r="2591" spans="1:18" x14ac:dyDescent="0.25">
      <c r="A2591" s="273">
        <v>2574</v>
      </c>
      <c r="B2591" s="323">
        <f t="shared" si="409"/>
        <v>2663.7558146072583</v>
      </c>
      <c r="D2591" s="287">
        <f t="shared" si="404"/>
        <v>2495.3733146072582</v>
      </c>
      <c r="F2591" s="273">
        <f t="shared" si="400"/>
        <v>7</v>
      </c>
      <c r="H2591" s="273">
        <f t="shared" si="401"/>
        <v>2520</v>
      </c>
      <c r="J2591" s="287">
        <f t="shared" si="405"/>
        <v>41.777637589522179</v>
      </c>
      <c r="L2591" s="287">
        <f t="shared" si="402"/>
        <v>-36.244185392741656</v>
      </c>
      <c r="M2591" s="344">
        <f t="shared" si="403"/>
        <v>155.37331460725818</v>
      </c>
      <c r="N2591" s="344">
        <f t="shared" si="408"/>
        <v>41.777637589522179</v>
      </c>
      <c r="Q2591" s="323">
        <f t="shared" si="406"/>
        <v>2495.3733146072582</v>
      </c>
      <c r="R2591" s="287">
        <f t="shared" si="407"/>
        <v>41.777637589522179</v>
      </c>
    </row>
    <row r="2592" spans="1:18" x14ac:dyDescent="0.25">
      <c r="A2592" s="273">
        <v>2575</v>
      </c>
      <c r="B2592" s="323">
        <f t="shared" si="409"/>
        <v>2664.7558146072583</v>
      </c>
      <c r="D2592" s="287">
        <f t="shared" si="404"/>
        <v>2496.3078979405918</v>
      </c>
      <c r="F2592" s="273">
        <f t="shared" si="400"/>
        <v>7</v>
      </c>
      <c r="H2592" s="273">
        <f t="shared" si="401"/>
        <v>2520</v>
      </c>
      <c r="J2592" s="287">
        <f t="shared" si="405"/>
        <v>42.301011567083499</v>
      </c>
      <c r="L2592" s="287">
        <f t="shared" si="402"/>
        <v>-35.244185392741656</v>
      </c>
      <c r="M2592" s="344">
        <f t="shared" si="403"/>
        <v>156.30789794059183</v>
      </c>
      <c r="N2592" s="344">
        <f t="shared" si="408"/>
        <v>42.301011567083499</v>
      </c>
      <c r="Q2592" s="323">
        <f t="shared" si="406"/>
        <v>2496.3078979405918</v>
      </c>
      <c r="R2592" s="287">
        <f t="shared" si="407"/>
        <v>42.301011567083499</v>
      </c>
    </row>
    <row r="2593" spans="1:18" x14ac:dyDescent="0.25">
      <c r="A2593" s="273">
        <v>2576</v>
      </c>
      <c r="B2593" s="323">
        <f t="shared" si="409"/>
        <v>2665.7558146072583</v>
      </c>
      <c r="D2593" s="287">
        <f t="shared" si="404"/>
        <v>2497.242481273925</v>
      </c>
      <c r="F2593" s="273">
        <f t="shared" si="400"/>
        <v>7</v>
      </c>
      <c r="H2593" s="273">
        <f t="shared" si="401"/>
        <v>2520</v>
      </c>
      <c r="J2593" s="287">
        <f t="shared" si="405"/>
        <v>42.811500246742398</v>
      </c>
      <c r="L2593" s="287">
        <f t="shared" si="402"/>
        <v>-34.244185392741656</v>
      </c>
      <c r="M2593" s="344">
        <f t="shared" si="403"/>
        <v>157.24248127392502</v>
      </c>
      <c r="N2593" s="344">
        <f t="shared" si="408"/>
        <v>42.811500246742398</v>
      </c>
      <c r="Q2593" s="323">
        <f t="shared" si="406"/>
        <v>2497.242481273925</v>
      </c>
      <c r="R2593" s="287">
        <f t="shared" si="407"/>
        <v>42.811500246742398</v>
      </c>
    </row>
    <row r="2594" spans="1:18" x14ac:dyDescent="0.25">
      <c r="A2594" s="273">
        <v>2577</v>
      </c>
      <c r="B2594" s="323">
        <f t="shared" si="409"/>
        <v>2666.7558146072583</v>
      </c>
      <c r="D2594" s="287">
        <f t="shared" si="404"/>
        <v>2498.1770646072582</v>
      </c>
      <c r="F2594" s="273">
        <f t="shared" si="400"/>
        <v>7</v>
      </c>
      <c r="H2594" s="273">
        <f t="shared" si="401"/>
        <v>2520</v>
      </c>
      <c r="J2594" s="287">
        <f t="shared" si="405"/>
        <v>43.308948128701608</v>
      </c>
      <c r="L2594" s="287">
        <f t="shared" si="402"/>
        <v>-33.244185392741656</v>
      </c>
      <c r="M2594" s="344">
        <f t="shared" si="403"/>
        <v>158.17706460725822</v>
      </c>
      <c r="N2594" s="344">
        <f t="shared" si="408"/>
        <v>43.308948128701608</v>
      </c>
      <c r="Q2594" s="323">
        <f t="shared" si="406"/>
        <v>2498.1770646072582</v>
      </c>
      <c r="R2594" s="287">
        <f t="shared" si="407"/>
        <v>43.308948128701608</v>
      </c>
    </row>
    <row r="2595" spans="1:18" x14ac:dyDescent="0.25">
      <c r="A2595" s="273">
        <v>2578</v>
      </c>
      <c r="B2595" s="323">
        <f t="shared" si="409"/>
        <v>2667.7558146072583</v>
      </c>
      <c r="D2595" s="287">
        <f t="shared" si="404"/>
        <v>2499.1116479405919</v>
      </c>
      <c r="F2595" s="273">
        <f t="shared" si="400"/>
        <v>7</v>
      </c>
      <c r="H2595" s="273">
        <f t="shared" si="401"/>
        <v>2520</v>
      </c>
      <c r="J2595" s="287">
        <f t="shared" si="405"/>
        <v>43.793203685517817</v>
      </c>
      <c r="L2595" s="287">
        <f t="shared" si="402"/>
        <v>-32.244185392741656</v>
      </c>
      <c r="M2595" s="344">
        <f t="shared" si="403"/>
        <v>159.11164794059187</v>
      </c>
      <c r="N2595" s="344">
        <f t="shared" si="408"/>
        <v>43.793203685517817</v>
      </c>
      <c r="Q2595" s="323">
        <f t="shared" si="406"/>
        <v>2499.1116479405919</v>
      </c>
      <c r="R2595" s="287">
        <f t="shared" si="407"/>
        <v>43.793203685517817</v>
      </c>
    </row>
    <row r="2596" spans="1:18" x14ac:dyDescent="0.25">
      <c r="A2596" s="273">
        <v>2579</v>
      </c>
      <c r="B2596" s="323">
        <f t="shared" si="409"/>
        <v>2668.7558146072583</v>
      </c>
      <c r="D2596" s="287">
        <f t="shared" si="404"/>
        <v>2500.0462312739251</v>
      </c>
      <c r="F2596" s="273">
        <f t="shared" si="400"/>
        <v>7</v>
      </c>
      <c r="H2596" s="273">
        <f t="shared" si="401"/>
        <v>2520</v>
      </c>
      <c r="J2596" s="287">
        <f t="shared" si="405"/>
        <v>44.264119408257123</v>
      </c>
      <c r="L2596" s="287">
        <f t="shared" si="402"/>
        <v>-31.244185392741656</v>
      </c>
      <c r="M2596" s="344">
        <f t="shared" si="403"/>
        <v>160.04623127392506</v>
      </c>
      <c r="N2596" s="344">
        <f t="shared" si="408"/>
        <v>44.264119408257123</v>
      </c>
      <c r="Q2596" s="323">
        <f t="shared" si="406"/>
        <v>2500.0462312739251</v>
      </c>
      <c r="R2596" s="287">
        <f t="shared" si="407"/>
        <v>44.264119408257123</v>
      </c>
    </row>
    <row r="2597" spans="1:18" x14ac:dyDescent="0.25">
      <c r="A2597" s="273">
        <v>2580</v>
      </c>
      <c r="B2597" s="323">
        <f t="shared" si="409"/>
        <v>2669.7558146072583</v>
      </c>
      <c r="D2597" s="287">
        <f t="shared" si="404"/>
        <v>2500.9808146072583</v>
      </c>
      <c r="F2597" s="273">
        <f t="shared" si="400"/>
        <v>7</v>
      </c>
      <c r="H2597" s="273">
        <f t="shared" si="401"/>
        <v>2520</v>
      </c>
      <c r="J2597" s="287">
        <f t="shared" si="405"/>
        <v>44.721551851428337</v>
      </c>
      <c r="L2597" s="287">
        <f t="shared" si="402"/>
        <v>-30.244185392741656</v>
      </c>
      <c r="M2597" s="344">
        <f t="shared" si="403"/>
        <v>160.98081460725825</v>
      </c>
      <c r="N2597" s="344">
        <f t="shared" si="408"/>
        <v>44.721551851428337</v>
      </c>
      <c r="Q2597" s="323">
        <f t="shared" si="406"/>
        <v>2500.9808146072583</v>
      </c>
      <c r="R2597" s="287">
        <f t="shared" si="407"/>
        <v>44.721551851428337</v>
      </c>
    </row>
    <row r="2598" spans="1:18" x14ac:dyDescent="0.25">
      <c r="A2598" s="273">
        <v>2581</v>
      </c>
      <c r="B2598" s="323">
        <f t="shared" si="409"/>
        <v>2670.7558146072583</v>
      </c>
      <c r="D2598" s="287">
        <f t="shared" si="404"/>
        <v>2501.9153979405919</v>
      </c>
      <c r="F2598" s="273">
        <f t="shared" si="400"/>
        <v>7</v>
      </c>
      <c r="H2598" s="273">
        <f t="shared" si="401"/>
        <v>2520</v>
      </c>
      <c r="J2598" s="287">
        <f t="shared" si="405"/>
        <v>45.165361676678387</v>
      </c>
      <c r="L2598" s="287">
        <f t="shared" si="402"/>
        <v>-29.244185392741656</v>
      </c>
      <c r="M2598" s="344">
        <f t="shared" si="403"/>
        <v>161.9153979405919</v>
      </c>
      <c r="N2598" s="344">
        <f t="shared" si="408"/>
        <v>45.165361676678387</v>
      </c>
      <c r="Q2598" s="323">
        <f t="shared" si="406"/>
        <v>2501.9153979405919</v>
      </c>
      <c r="R2598" s="287">
        <f t="shared" si="407"/>
        <v>45.165361676678387</v>
      </c>
    </row>
    <row r="2599" spans="1:18" x14ac:dyDescent="0.25">
      <c r="A2599" s="273">
        <v>2582</v>
      </c>
      <c r="B2599" s="323">
        <f t="shared" si="409"/>
        <v>2671.7558146072583</v>
      </c>
      <c r="D2599" s="287">
        <f t="shared" si="404"/>
        <v>2502.8499812739251</v>
      </c>
      <c r="F2599" s="273">
        <f t="shared" si="400"/>
        <v>7</v>
      </c>
      <c r="H2599" s="273">
        <f t="shared" si="401"/>
        <v>2520</v>
      </c>
      <c r="J2599" s="287">
        <f t="shared" si="405"/>
        <v>45.595413695235038</v>
      </c>
      <c r="L2599" s="287">
        <f t="shared" si="402"/>
        <v>-28.244185392741656</v>
      </c>
      <c r="M2599" s="344">
        <f t="shared" si="403"/>
        <v>162.8499812739251</v>
      </c>
      <c r="N2599" s="344">
        <f t="shared" si="408"/>
        <v>45.595413695235038</v>
      </c>
      <c r="Q2599" s="323">
        <f t="shared" si="406"/>
        <v>2502.8499812739251</v>
      </c>
      <c r="R2599" s="287">
        <f t="shared" si="407"/>
        <v>45.595413695235038</v>
      </c>
    </row>
    <row r="2600" spans="1:18" x14ac:dyDescent="0.25">
      <c r="A2600" s="273">
        <v>2583</v>
      </c>
      <c r="B2600" s="323">
        <f t="shared" si="409"/>
        <v>2672.7558146072583</v>
      </c>
      <c r="D2600" s="287">
        <f t="shared" si="404"/>
        <v>2503.7845646072583</v>
      </c>
      <c r="F2600" s="273">
        <f t="shared" si="400"/>
        <v>7</v>
      </c>
      <c r="H2600" s="273">
        <f t="shared" si="401"/>
        <v>2520</v>
      </c>
      <c r="J2600" s="287">
        <f t="shared" si="405"/>
        <v>46.011576909087253</v>
      </c>
      <c r="L2600" s="287">
        <f t="shared" si="402"/>
        <v>-27.244185392741656</v>
      </c>
      <c r="M2600" s="344">
        <f t="shared" si="403"/>
        <v>163.78456460725829</v>
      </c>
      <c r="N2600" s="344">
        <f t="shared" si="408"/>
        <v>46.011576909087253</v>
      </c>
      <c r="Q2600" s="323">
        <f t="shared" si="406"/>
        <v>2503.7845646072583</v>
      </c>
      <c r="R2600" s="287">
        <f t="shared" si="407"/>
        <v>46.011576909087253</v>
      </c>
    </row>
    <row r="2601" spans="1:18" x14ac:dyDescent="0.25">
      <c r="A2601" s="273">
        <v>2584</v>
      </c>
      <c r="B2601" s="323">
        <f t="shared" si="409"/>
        <v>2673.7558146072583</v>
      </c>
      <c r="D2601" s="287">
        <f t="shared" si="404"/>
        <v>2504.7191479405915</v>
      </c>
      <c r="F2601" s="273">
        <f t="shared" si="400"/>
        <v>7</v>
      </c>
      <c r="H2601" s="273">
        <f t="shared" si="401"/>
        <v>2520</v>
      </c>
      <c r="J2601" s="287">
        <f t="shared" si="405"/>
        <v>46.413724550888979</v>
      </c>
      <c r="L2601" s="287">
        <f t="shared" si="402"/>
        <v>-26.244185392741656</v>
      </c>
      <c r="M2601" s="344">
        <f t="shared" si="403"/>
        <v>164.71914794059148</v>
      </c>
      <c r="N2601" s="344">
        <f t="shared" si="408"/>
        <v>46.413724550888979</v>
      </c>
      <c r="Q2601" s="323">
        <f t="shared" si="406"/>
        <v>2504.7191479405915</v>
      </c>
      <c r="R2601" s="287">
        <f t="shared" si="407"/>
        <v>46.413724550888979</v>
      </c>
    </row>
    <row r="2602" spans="1:18" x14ac:dyDescent="0.25">
      <c r="A2602" s="273">
        <v>2585</v>
      </c>
      <c r="B2602" s="323">
        <f t="shared" si="409"/>
        <v>2674.7558146072583</v>
      </c>
      <c r="D2602" s="287">
        <f t="shared" si="404"/>
        <v>2505.6537312739251</v>
      </c>
      <c r="F2602" s="273">
        <f t="shared" si="400"/>
        <v>7</v>
      </c>
      <c r="H2602" s="273">
        <f t="shared" si="401"/>
        <v>2520</v>
      </c>
      <c r="J2602" s="287">
        <f t="shared" si="405"/>
        <v>46.801734122572654</v>
      </c>
      <c r="L2602" s="287">
        <f t="shared" si="402"/>
        <v>-25.244185392741656</v>
      </c>
      <c r="M2602" s="344">
        <f t="shared" si="403"/>
        <v>165.65373127392513</v>
      </c>
      <c r="N2602" s="344">
        <f t="shared" si="408"/>
        <v>46.801734122572654</v>
      </c>
      <c r="Q2602" s="323">
        <f t="shared" si="406"/>
        <v>2505.6537312739251</v>
      </c>
      <c r="R2602" s="287">
        <f t="shared" si="407"/>
        <v>46.801734122572654</v>
      </c>
    </row>
    <row r="2603" spans="1:18" x14ac:dyDescent="0.25">
      <c r="A2603" s="273">
        <v>2586</v>
      </c>
      <c r="B2603" s="323">
        <f t="shared" si="409"/>
        <v>2675.7558146072583</v>
      </c>
      <c r="D2603" s="287">
        <f t="shared" si="404"/>
        <v>2506.5883146072583</v>
      </c>
      <c r="F2603" s="273">
        <f t="shared" si="400"/>
        <v>7</v>
      </c>
      <c r="H2603" s="273">
        <f t="shared" si="401"/>
        <v>2520</v>
      </c>
      <c r="J2603" s="287">
        <f t="shared" si="405"/>
        <v>47.175487432663864</v>
      </c>
      <c r="L2603" s="287">
        <f t="shared" si="402"/>
        <v>-24.244185392741656</v>
      </c>
      <c r="M2603" s="344">
        <f t="shared" si="403"/>
        <v>166.58831460725833</v>
      </c>
      <c r="N2603" s="344">
        <f t="shared" si="408"/>
        <v>47.175487432663864</v>
      </c>
      <c r="Q2603" s="323">
        <f t="shared" si="406"/>
        <v>2506.5883146072583</v>
      </c>
      <c r="R2603" s="287">
        <f t="shared" si="407"/>
        <v>47.175487432663864</v>
      </c>
    </row>
    <row r="2604" spans="1:18" x14ac:dyDescent="0.25">
      <c r="A2604" s="273">
        <v>2587</v>
      </c>
      <c r="B2604" s="323">
        <f t="shared" si="409"/>
        <v>2676.7558146072583</v>
      </c>
      <c r="D2604" s="287">
        <f t="shared" si="404"/>
        <v>2507.5228979405915</v>
      </c>
      <c r="F2604" s="273">
        <f t="shared" si="400"/>
        <v>7</v>
      </c>
      <c r="H2604" s="273">
        <f t="shared" si="401"/>
        <v>2520</v>
      </c>
      <c r="J2604" s="287">
        <f t="shared" si="405"/>
        <v>47.534870632284019</v>
      </c>
      <c r="L2604" s="287">
        <f t="shared" si="402"/>
        <v>-23.244185392741656</v>
      </c>
      <c r="M2604" s="344">
        <f t="shared" si="403"/>
        <v>167.52289794059152</v>
      </c>
      <c r="N2604" s="344">
        <f t="shared" si="408"/>
        <v>47.534870632284019</v>
      </c>
      <c r="Q2604" s="323">
        <f t="shared" si="406"/>
        <v>2507.5228979405915</v>
      </c>
      <c r="R2604" s="287">
        <f t="shared" si="407"/>
        <v>47.534870632284019</v>
      </c>
    </row>
    <row r="2605" spans="1:18" x14ac:dyDescent="0.25">
      <c r="A2605" s="273">
        <v>2588</v>
      </c>
      <c r="B2605" s="323">
        <f t="shared" si="409"/>
        <v>2677.7558146072583</v>
      </c>
      <c r="D2605" s="287">
        <f t="shared" si="404"/>
        <v>2508.4574812739252</v>
      </c>
      <c r="F2605" s="273">
        <f t="shared" si="400"/>
        <v>7</v>
      </c>
      <c r="H2605" s="273">
        <f t="shared" si="401"/>
        <v>2520</v>
      </c>
      <c r="J2605" s="287">
        <f t="shared" si="405"/>
        <v>47.879774249828948</v>
      </c>
      <c r="L2605" s="287">
        <f t="shared" si="402"/>
        <v>-22.244185392741656</v>
      </c>
      <c r="M2605" s="344">
        <f t="shared" si="403"/>
        <v>168.45748127392517</v>
      </c>
      <c r="N2605" s="344">
        <f t="shared" si="408"/>
        <v>47.879774249828948</v>
      </c>
      <c r="Q2605" s="323">
        <f t="shared" si="406"/>
        <v>2508.4574812739252</v>
      </c>
      <c r="R2605" s="287">
        <f t="shared" si="407"/>
        <v>47.879774249828948</v>
      </c>
    </row>
    <row r="2606" spans="1:18" x14ac:dyDescent="0.25">
      <c r="A2606" s="273">
        <v>2589</v>
      </c>
      <c r="B2606" s="323">
        <f t="shared" si="409"/>
        <v>2678.7558146072583</v>
      </c>
      <c r="D2606" s="287">
        <f t="shared" si="404"/>
        <v>2509.3920646072584</v>
      </c>
      <c r="F2606" s="273">
        <f t="shared" si="400"/>
        <v>7</v>
      </c>
      <c r="H2606" s="273">
        <f t="shared" si="401"/>
        <v>2520</v>
      </c>
      <c r="J2606" s="287">
        <f t="shared" si="405"/>
        <v>48.210093224315457</v>
      </c>
      <c r="L2606" s="287">
        <f t="shared" si="402"/>
        <v>-21.244185392741656</v>
      </c>
      <c r="M2606" s="344">
        <f t="shared" si="403"/>
        <v>169.39206460725836</v>
      </c>
      <c r="N2606" s="344">
        <f t="shared" si="408"/>
        <v>48.210093224315457</v>
      </c>
      <c r="Q2606" s="323">
        <f t="shared" si="406"/>
        <v>2509.3920646072584</v>
      </c>
      <c r="R2606" s="287">
        <f t="shared" si="407"/>
        <v>48.210093224315457</v>
      </c>
    </row>
    <row r="2607" spans="1:18" x14ac:dyDescent="0.25">
      <c r="A2607" s="273">
        <v>2590</v>
      </c>
      <c r="B2607" s="323">
        <f t="shared" si="409"/>
        <v>2679.7558146072583</v>
      </c>
      <c r="D2607" s="287">
        <f t="shared" si="404"/>
        <v>2510.3266479405916</v>
      </c>
      <c r="F2607" s="273">
        <f t="shared" si="400"/>
        <v>7</v>
      </c>
      <c r="H2607" s="273">
        <f t="shared" si="401"/>
        <v>2520</v>
      </c>
      <c r="J2607" s="287">
        <f t="shared" si="405"/>
        <v>48.52572693738432</v>
      </c>
      <c r="L2607" s="287">
        <f t="shared" si="402"/>
        <v>-20.244185392741656</v>
      </c>
      <c r="M2607" s="344">
        <f t="shared" si="403"/>
        <v>170.32664794059156</v>
      </c>
      <c r="N2607" s="344">
        <f t="shared" si="408"/>
        <v>48.52572693738432</v>
      </c>
      <c r="Q2607" s="323">
        <f t="shared" si="406"/>
        <v>2510.3266479405916</v>
      </c>
      <c r="R2607" s="287">
        <f t="shared" si="407"/>
        <v>48.52572693738432</v>
      </c>
    </row>
    <row r="2608" spans="1:18" x14ac:dyDescent="0.25">
      <c r="A2608" s="273">
        <v>2591</v>
      </c>
      <c r="B2608" s="323">
        <f t="shared" si="409"/>
        <v>2680.7558146072583</v>
      </c>
      <c r="D2608" s="287">
        <f t="shared" si="404"/>
        <v>2511.2612312739252</v>
      </c>
      <c r="F2608" s="273">
        <f t="shared" si="400"/>
        <v>7</v>
      </c>
      <c r="H2608" s="273">
        <f t="shared" si="401"/>
        <v>2520</v>
      </c>
      <c r="J2608" s="287">
        <f t="shared" si="405"/>
        <v>48.82657924394865</v>
      </c>
      <c r="L2608" s="287">
        <f t="shared" si="402"/>
        <v>-19.244185392741656</v>
      </c>
      <c r="M2608" s="344">
        <f t="shared" si="403"/>
        <v>171.2612312739252</v>
      </c>
      <c r="N2608" s="344">
        <f t="shared" si="408"/>
        <v>48.82657924394865</v>
      </c>
      <c r="Q2608" s="323">
        <f t="shared" si="406"/>
        <v>2511.2612312739252</v>
      </c>
      <c r="R2608" s="287">
        <f t="shared" si="407"/>
        <v>48.82657924394865</v>
      </c>
    </row>
    <row r="2609" spans="1:18" x14ac:dyDescent="0.25">
      <c r="A2609" s="273">
        <v>2592</v>
      </c>
      <c r="B2609" s="323">
        <f t="shared" si="409"/>
        <v>2681.7558146072583</v>
      </c>
      <c r="D2609" s="287">
        <f t="shared" si="404"/>
        <v>2512.1958146072584</v>
      </c>
      <c r="F2609" s="273">
        <f t="shared" si="400"/>
        <v>7</v>
      </c>
      <c r="H2609" s="273">
        <f t="shared" si="401"/>
        <v>2520</v>
      </c>
      <c r="J2609" s="287">
        <f t="shared" si="405"/>
        <v>49.112558501481701</v>
      </c>
      <c r="L2609" s="287">
        <f t="shared" si="402"/>
        <v>-18.244185392741656</v>
      </c>
      <c r="M2609" s="344">
        <f t="shared" si="403"/>
        <v>172.1958146072584</v>
      </c>
      <c r="N2609" s="344">
        <f t="shared" si="408"/>
        <v>49.112558501481701</v>
      </c>
      <c r="Q2609" s="323">
        <f t="shared" si="406"/>
        <v>2512.1958146072584</v>
      </c>
      <c r="R2609" s="287">
        <f t="shared" si="407"/>
        <v>49.112558501481701</v>
      </c>
    </row>
    <row r="2610" spans="1:18" x14ac:dyDescent="0.25">
      <c r="A2610" s="273">
        <v>2593</v>
      </c>
      <c r="B2610" s="323">
        <f t="shared" si="409"/>
        <v>2682.7558146072583</v>
      </c>
      <c r="D2610" s="287">
        <f t="shared" si="404"/>
        <v>2513.1303979405916</v>
      </c>
      <c r="F2610" s="273">
        <f t="shared" si="400"/>
        <v>7</v>
      </c>
      <c r="H2610" s="273">
        <f t="shared" si="401"/>
        <v>2520</v>
      </c>
      <c r="J2610" s="287">
        <f t="shared" si="405"/>
        <v>49.383577597931165</v>
      </c>
      <c r="L2610" s="287">
        <f t="shared" si="402"/>
        <v>-17.244185392741656</v>
      </c>
      <c r="M2610" s="344">
        <f t="shared" si="403"/>
        <v>173.13039794059159</v>
      </c>
      <c r="N2610" s="344">
        <f t="shared" si="408"/>
        <v>49.383577597931165</v>
      </c>
      <c r="Q2610" s="323">
        <f t="shared" si="406"/>
        <v>2513.1303979405916</v>
      </c>
      <c r="R2610" s="287">
        <f t="shared" si="407"/>
        <v>49.383577597931165</v>
      </c>
    </row>
    <row r="2611" spans="1:18" x14ac:dyDescent="0.25">
      <c r="A2611" s="273">
        <v>2594</v>
      </c>
      <c r="B2611" s="323">
        <f t="shared" si="409"/>
        <v>2683.7558146072583</v>
      </c>
      <c r="D2611" s="287">
        <f t="shared" si="404"/>
        <v>2514.0649812739248</v>
      </c>
      <c r="F2611" s="273">
        <f t="shared" si="400"/>
        <v>7</v>
      </c>
      <c r="H2611" s="273">
        <f t="shared" si="401"/>
        <v>2520</v>
      </c>
      <c r="J2611" s="287">
        <f t="shared" si="405"/>
        <v>49.639553978254732</v>
      </c>
      <c r="L2611" s="287">
        <f t="shared" si="402"/>
        <v>-16.244185392741656</v>
      </c>
      <c r="M2611" s="344">
        <f t="shared" si="403"/>
        <v>174.06498127392479</v>
      </c>
      <c r="N2611" s="344">
        <f t="shared" si="408"/>
        <v>49.639553978254732</v>
      </c>
      <c r="Q2611" s="323">
        <f t="shared" si="406"/>
        <v>2514.0649812739248</v>
      </c>
      <c r="R2611" s="287">
        <f t="shared" si="407"/>
        <v>49.639553978254732</v>
      </c>
    </row>
    <row r="2612" spans="1:18" x14ac:dyDescent="0.25">
      <c r="A2612" s="273">
        <v>2595</v>
      </c>
      <c r="B2612" s="323">
        <f t="shared" si="409"/>
        <v>2684.7558146072583</v>
      </c>
      <c r="D2612" s="287">
        <f t="shared" si="404"/>
        <v>2514.9995646072584</v>
      </c>
      <c r="F2612" s="273">
        <f t="shared" si="400"/>
        <v>7</v>
      </c>
      <c r="H2612" s="273">
        <f t="shared" si="401"/>
        <v>2520</v>
      </c>
      <c r="J2612" s="287">
        <f t="shared" si="405"/>
        <v>49.880409669567463</v>
      </c>
      <c r="L2612" s="287">
        <f t="shared" si="402"/>
        <v>-15.244185392741656</v>
      </c>
      <c r="M2612" s="344">
        <f t="shared" si="403"/>
        <v>174.99956460725843</v>
      </c>
      <c r="N2612" s="344">
        <f t="shared" si="408"/>
        <v>49.880409669567463</v>
      </c>
      <c r="Q2612" s="323">
        <f t="shared" si="406"/>
        <v>2514.9995646072584</v>
      </c>
      <c r="R2612" s="287">
        <f t="shared" si="407"/>
        <v>49.880409669567463</v>
      </c>
    </row>
    <row r="2613" spans="1:18" x14ac:dyDescent="0.25">
      <c r="A2613" s="273">
        <v>2596</v>
      </c>
      <c r="B2613" s="323">
        <f t="shared" si="409"/>
        <v>2685.7558146072583</v>
      </c>
      <c r="D2613" s="287">
        <f t="shared" si="404"/>
        <v>2515.9341479405916</v>
      </c>
      <c r="F2613" s="273">
        <f t="shared" si="400"/>
        <v>7</v>
      </c>
      <c r="H2613" s="273">
        <f t="shared" si="401"/>
        <v>2520</v>
      </c>
      <c r="J2613" s="287">
        <f t="shared" si="405"/>
        <v>50.106071304892467</v>
      </c>
      <c r="L2613" s="287">
        <f t="shared" si="402"/>
        <v>-14.244185392741656</v>
      </c>
      <c r="M2613" s="344">
        <f t="shared" si="403"/>
        <v>175.93414794059163</v>
      </c>
      <c r="N2613" s="344">
        <f t="shared" si="408"/>
        <v>50.106071304892467</v>
      </c>
      <c r="Q2613" s="323">
        <f t="shared" si="406"/>
        <v>2515.9341479405916</v>
      </c>
      <c r="R2613" s="287">
        <f t="shared" si="407"/>
        <v>50.106071304892467</v>
      </c>
    </row>
    <row r="2614" spans="1:18" x14ac:dyDescent="0.25">
      <c r="A2614" s="273">
        <v>2597</v>
      </c>
      <c r="B2614" s="323">
        <f t="shared" si="409"/>
        <v>2686.7558146072583</v>
      </c>
      <c r="D2614" s="287">
        <f t="shared" si="404"/>
        <v>2516.8687312739248</v>
      </c>
      <c r="F2614" s="273">
        <f t="shared" si="400"/>
        <v>7</v>
      </c>
      <c r="H2614" s="273">
        <f t="shared" si="401"/>
        <v>2520</v>
      </c>
      <c r="J2614" s="287">
        <f t="shared" si="405"/>
        <v>50.316470145509506</v>
      </c>
      <c r="L2614" s="287">
        <f t="shared" si="402"/>
        <v>-13.244185392741656</v>
      </c>
      <c r="M2614" s="344">
        <f t="shared" si="403"/>
        <v>176.86873127392482</v>
      </c>
      <c r="N2614" s="344">
        <f t="shared" si="408"/>
        <v>50.316470145509506</v>
      </c>
      <c r="Q2614" s="323">
        <f t="shared" si="406"/>
        <v>2516.8687312739248</v>
      </c>
      <c r="R2614" s="287">
        <f t="shared" si="407"/>
        <v>50.316470145509506</v>
      </c>
    </row>
    <row r="2615" spans="1:18" x14ac:dyDescent="0.25">
      <c r="A2615" s="273">
        <v>2598</v>
      </c>
      <c r="B2615" s="323">
        <f t="shared" si="409"/>
        <v>2687.7558146072583</v>
      </c>
      <c r="D2615" s="287">
        <f t="shared" si="404"/>
        <v>2517.8033146072585</v>
      </c>
      <c r="F2615" s="273">
        <f t="shared" si="400"/>
        <v>7</v>
      </c>
      <c r="H2615" s="273">
        <f t="shared" si="401"/>
        <v>2520</v>
      </c>
      <c r="J2615" s="287">
        <f t="shared" si="405"/>
        <v>50.51154210189371</v>
      </c>
      <c r="L2615" s="287">
        <f t="shared" si="402"/>
        <v>-12.244185392741656</v>
      </c>
      <c r="M2615" s="344">
        <f t="shared" si="403"/>
        <v>177.80331460725847</v>
      </c>
      <c r="N2615" s="344">
        <f t="shared" si="408"/>
        <v>50.51154210189371</v>
      </c>
      <c r="Q2615" s="323">
        <f t="shared" si="406"/>
        <v>2517.8033146072585</v>
      </c>
      <c r="R2615" s="287">
        <f t="shared" si="407"/>
        <v>50.51154210189371</v>
      </c>
    </row>
    <row r="2616" spans="1:18" x14ac:dyDescent="0.25">
      <c r="A2616" s="273">
        <v>2599</v>
      </c>
      <c r="B2616" s="323">
        <f t="shared" si="409"/>
        <v>2688.7558146072583</v>
      </c>
      <c r="D2616" s="287">
        <f t="shared" si="404"/>
        <v>2518.7378979405917</v>
      </c>
      <c r="F2616" s="273">
        <f t="shared" si="400"/>
        <v>7</v>
      </c>
      <c r="H2616" s="273">
        <f t="shared" si="401"/>
        <v>2520</v>
      </c>
      <c r="J2616" s="287">
        <f t="shared" si="405"/>
        <v>50.691227753237378</v>
      </c>
      <c r="L2616" s="287">
        <f t="shared" si="402"/>
        <v>-11.244185392741656</v>
      </c>
      <c r="M2616" s="344">
        <f t="shared" si="403"/>
        <v>178.73789794059167</v>
      </c>
      <c r="N2616" s="344">
        <f t="shared" si="408"/>
        <v>50.691227753237378</v>
      </c>
      <c r="Q2616" s="323">
        <f t="shared" si="406"/>
        <v>2518.7378979405917</v>
      </c>
      <c r="R2616" s="287">
        <f t="shared" si="407"/>
        <v>50.691227753237378</v>
      </c>
    </row>
    <row r="2617" spans="1:18" x14ac:dyDescent="0.25">
      <c r="A2617" s="273">
        <v>2600</v>
      </c>
      <c r="B2617" s="323">
        <f t="shared" si="409"/>
        <v>2689.7558146072583</v>
      </c>
      <c r="D2617" s="287">
        <f t="shared" si="404"/>
        <v>2519.6724812739249</v>
      </c>
      <c r="F2617" s="273">
        <f t="shared" si="400"/>
        <v>7</v>
      </c>
      <c r="H2617" s="273">
        <f t="shared" si="401"/>
        <v>2520</v>
      </c>
      <c r="J2617" s="287">
        <f t="shared" si="405"/>
        <v>50.855472365550391</v>
      </c>
      <c r="L2617" s="287">
        <f t="shared" si="402"/>
        <v>-10.244185392741656</v>
      </c>
      <c r="M2617" s="344">
        <f t="shared" si="403"/>
        <v>179.67248127392486</v>
      </c>
      <c r="N2617" s="344">
        <f t="shared" si="408"/>
        <v>50.855472365550391</v>
      </c>
      <c r="Q2617" s="323">
        <f t="shared" si="406"/>
        <v>2519.6724812739249</v>
      </c>
      <c r="R2617" s="287">
        <f t="shared" si="407"/>
        <v>50.855472365550391</v>
      </c>
    </row>
    <row r="2618" spans="1:18" x14ac:dyDescent="0.25">
      <c r="A2618" s="273">
        <v>2601</v>
      </c>
      <c r="B2618" s="323">
        <f t="shared" si="409"/>
        <v>2690.7558146072583</v>
      </c>
      <c r="D2618" s="287">
        <f t="shared" si="404"/>
        <v>2520.6070646072585</v>
      </c>
      <c r="F2618" s="273">
        <f t="shared" si="400"/>
        <v>7</v>
      </c>
      <c r="H2618" s="273">
        <f t="shared" si="401"/>
        <v>2520</v>
      </c>
      <c r="J2618" s="287">
        <f t="shared" si="405"/>
        <v>51.004225908332906</v>
      </c>
      <c r="L2618" s="287">
        <f t="shared" si="402"/>
        <v>-9.244185392741656</v>
      </c>
      <c r="M2618" s="344">
        <f t="shared" si="403"/>
        <v>-179.39293539274149</v>
      </c>
      <c r="N2618" s="344">
        <f t="shared" si="408"/>
        <v>51.004225908332906</v>
      </c>
      <c r="Q2618" s="323">
        <f t="shared" si="406"/>
        <v>2520.6070646072585</v>
      </c>
      <c r="R2618" s="287">
        <f t="shared" si="407"/>
        <v>51.004225908332906</v>
      </c>
    </row>
    <row r="2619" spans="1:18" x14ac:dyDescent="0.25">
      <c r="A2619" s="273">
        <v>2602</v>
      </c>
      <c r="B2619" s="323">
        <f t="shared" si="409"/>
        <v>2691.7558146072583</v>
      </c>
      <c r="D2619" s="287">
        <f t="shared" si="404"/>
        <v>2521.5416479405917</v>
      </c>
      <c r="F2619" s="273">
        <f t="shared" si="400"/>
        <v>7</v>
      </c>
      <c r="H2619" s="273">
        <f t="shared" si="401"/>
        <v>2520</v>
      </c>
      <c r="J2619" s="287">
        <f t="shared" si="405"/>
        <v>51.137443069814708</v>
      </c>
      <c r="L2619" s="287">
        <f t="shared" si="402"/>
        <v>-8.244185392741656</v>
      </c>
      <c r="M2619" s="344">
        <f t="shared" si="403"/>
        <v>-178.4583520594083</v>
      </c>
      <c r="N2619" s="344">
        <f t="shared" si="408"/>
        <v>51.137443069814708</v>
      </c>
      <c r="Q2619" s="323">
        <f t="shared" si="406"/>
        <v>2521.5416479405917</v>
      </c>
      <c r="R2619" s="287">
        <f t="shared" si="407"/>
        <v>51.137443069814708</v>
      </c>
    </row>
    <row r="2620" spans="1:18" x14ac:dyDescent="0.25">
      <c r="A2620" s="273">
        <v>2603</v>
      </c>
      <c r="B2620" s="323">
        <f t="shared" si="409"/>
        <v>2692.7558146072583</v>
      </c>
      <c r="D2620" s="287">
        <f t="shared" si="404"/>
        <v>2522.4762312739249</v>
      </c>
      <c r="F2620" s="273">
        <f t="shared" si="400"/>
        <v>7</v>
      </c>
      <c r="H2620" s="273">
        <f t="shared" si="401"/>
        <v>2520</v>
      </c>
      <c r="J2620" s="287">
        <f t="shared" si="405"/>
        <v>51.255083270757851</v>
      </c>
      <c r="L2620" s="287">
        <f t="shared" si="402"/>
        <v>-7.244185392741656</v>
      </c>
      <c r="M2620" s="344">
        <f t="shared" si="403"/>
        <v>-177.5237687260751</v>
      </c>
      <c r="N2620" s="344">
        <f t="shared" si="408"/>
        <v>51.255083270757851</v>
      </c>
      <c r="Q2620" s="323">
        <f t="shared" si="406"/>
        <v>2522.4762312739249</v>
      </c>
      <c r="R2620" s="287">
        <f t="shared" si="407"/>
        <v>51.255083270757851</v>
      </c>
    </row>
    <row r="2621" spans="1:18" x14ac:dyDescent="0.25">
      <c r="A2621" s="273">
        <v>2604</v>
      </c>
      <c r="B2621" s="323">
        <f t="shared" si="409"/>
        <v>2693.7558146072583</v>
      </c>
      <c r="D2621" s="287">
        <f t="shared" si="404"/>
        <v>2523.4108146072585</v>
      </c>
      <c r="F2621" s="273">
        <f t="shared" si="400"/>
        <v>7</v>
      </c>
      <c r="H2621" s="273">
        <f t="shared" si="401"/>
        <v>2520</v>
      </c>
      <c r="J2621" s="287">
        <f t="shared" si="405"/>
        <v>51.357110676817634</v>
      </c>
      <c r="L2621" s="287">
        <f t="shared" si="402"/>
        <v>-6.244185392741656</v>
      </c>
      <c r="M2621" s="344">
        <f t="shared" si="403"/>
        <v>-176.58918539274146</v>
      </c>
      <c r="N2621" s="344">
        <f t="shared" si="408"/>
        <v>51.357110676817634</v>
      </c>
      <c r="Q2621" s="323">
        <f t="shared" si="406"/>
        <v>2523.4108146072585</v>
      </c>
      <c r="R2621" s="287">
        <f t="shared" si="407"/>
        <v>51.357110676817634</v>
      </c>
    </row>
    <row r="2622" spans="1:18" x14ac:dyDescent="0.25">
      <c r="A2622" s="273">
        <v>2605</v>
      </c>
      <c r="B2622" s="323">
        <f t="shared" si="409"/>
        <v>2694.7558146072583</v>
      </c>
      <c r="D2622" s="287">
        <f t="shared" si="404"/>
        <v>2524.3453979405917</v>
      </c>
      <c r="F2622" s="273">
        <f t="shared" si="400"/>
        <v>7</v>
      </c>
      <c r="H2622" s="273">
        <f t="shared" si="401"/>
        <v>2520</v>
      </c>
      <c r="J2622" s="287">
        <f t="shared" si="405"/>
        <v>51.443494209457747</v>
      </c>
      <c r="L2622" s="287">
        <f t="shared" si="402"/>
        <v>-5.244185392741656</v>
      </c>
      <c r="M2622" s="344">
        <f t="shared" si="403"/>
        <v>-175.65460205940826</v>
      </c>
      <c r="N2622" s="344">
        <f t="shared" si="408"/>
        <v>51.443494209457747</v>
      </c>
      <c r="Q2622" s="323">
        <f t="shared" si="406"/>
        <v>2524.3453979405917</v>
      </c>
      <c r="R2622" s="287">
        <f t="shared" si="407"/>
        <v>51.443494209457747</v>
      </c>
    </row>
    <row r="2623" spans="1:18" x14ac:dyDescent="0.25">
      <c r="A2623" s="273">
        <v>2606</v>
      </c>
      <c r="B2623" s="323">
        <f t="shared" si="409"/>
        <v>2695.7558146072583</v>
      </c>
      <c r="D2623" s="287">
        <f t="shared" si="404"/>
        <v>2525.2799812739249</v>
      </c>
      <c r="F2623" s="273">
        <f t="shared" si="400"/>
        <v>7</v>
      </c>
      <c r="H2623" s="273">
        <f t="shared" si="401"/>
        <v>2520</v>
      </c>
      <c r="J2623" s="287">
        <f t="shared" si="405"/>
        <v>51.514207555417315</v>
      </c>
      <c r="L2623" s="287">
        <f t="shared" si="402"/>
        <v>-4.244185392741656</v>
      </c>
      <c r="M2623" s="344">
        <f t="shared" si="403"/>
        <v>-174.72001872607507</v>
      </c>
      <c r="N2623" s="344">
        <f t="shared" si="408"/>
        <v>51.514207555417315</v>
      </c>
      <c r="Q2623" s="323">
        <f t="shared" si="406"/>
        <v>2525.2799812739249</v>
      </c>
      <c r="R2623" s="287">
        <f t="shared" si="407"/>
        <v>51.514207555417315</v>
      </c>
    </row>
    <row r="2624" spans="1:18" x14ac:dyDescent="0.25">
      <c r="A2624" s="273">
        <v>2607</v>
      </c>
      <c r="B2624" s="323">
        <f t="shared" si="409"/>
        <v>2696.7558146072583</v>
      </c>
      <c r="D2624" s="287">
        <f t="shared" si="404"/>
        <v>2526.2145646072586</v>
      </c>
      <c r="F2624" s="273">
        <f t="shared" si="400"/>
        <v>7</v>
      </c>
      <c r="H2624" s="273">
        <f t="shared" si="401"/>
        <v>2520</v>
      </c>
      <c r="J2624" s="287">
        <f t="shared" si="405"/>
        <v>51.569229174726196</v>
      </c>
      <c r="L2624" s="287">
        <f t="shared" si="402"/>
        <v>-3.244185392741656</v>
      </c>
      <c r="M2624" s="344">
        <f t="shared" si="403"/>
        <v>-173.78543539274142</v>
      </c>
      <c r="N2624" s="344">
        <f t="shared" si="408"/>
        <v>51.569229174726196</v>
      </c>
      <c r="Q2624" s="323">
        <f t="shared" si="406"/>
        <v>2526.2145646072586</v>
      </c>
      <c r="R2624" s="287">
        <f t="shared" si="407"/>
        <v>51.569229174726196</v>
      </c>
    </row>
    <row r="2625" spans="1:18" x14ac:dyDescent="0.25">
      <c r="A2625" s="273">
        <v>2608</v>
      </c>
      <c r="B2625" s="323">
        <f t="shared" si="409"/>
        <v>2697.7558146072583</v>
      </c>
      <c r="D2625" s="287">
        <f t="shared" si="404"/>
        <v>2527.1491479405918</v>
      </c>
      <c r="F2625" s="273">
        <f t="shared" si="400"/>
        <v>7</v>
      </c>
      <c r="H2625" s="273">
        <f t="shared" si="401"/>
        <v>2520</v>
      </c>
      <c r="J2625" s="287">
        <f t="shared" si="405"/>
        <v>51.608542307266106</v>
      </c>
      <c r="L2625" s="287">
        <f t="shared" si="402"/>
        <v>-2.244185392741656</v>
      </c>
      <c r="M2625" s="344">
        <f t="shared" si="403"/>
        <v>-172.85085205940823</v>
      </c>
      <c r="N2625" s="344">
        <f t="shared" si="408"/>
        <v>51.608542307266106</v>
      </c>
      <c r="Q2625" s="323">
        <f t="shared" si="406"/>
        <v>2527.1491479405918</v>
      </c>
      <c r="R2625" s="287">
        <f t="shared" si="407"/>
        <v>51.608542307266106</v>
      </c>
    </row>
    <row r="2626" spans="1:18" x14ac:dyDescent="0.25">
      <c r="A2626" s="273">
        <v>2609</v>
      </c>
      <c r="B2626" s="323">
        <f t="shared" si="409"/>
        <v>2698.7558146072583</v>
      </c>
      <c r="D2626" s="287">
        <f t="shared" si="404"/>
        <v>2528.083731273925</v>
      </c>
      <c r="F2626" s="273">
        <f t="shared" si="400"/>
        <v>7</v>
      </c>
      <c r="H2626" s="273">
        <f t="shared" si="401"/>
        <v>2520</v>
      </c>
      <c r="J2626" s="287">
        <f t="shared" si="405"/>
        <v>51.632134977876042</v>
      </c>
      <c r="L2626" s="287">
        <f t="shared" si="402"/>
        <v>-1.244185392741656</v>
      </c>
      <c r="M2626" s="344">
        <f t="shared" si="403"/>
        <v>-171.91626872607503</v>
      </c>
      <c r="N2626" s="344">
        <f t="shared" si="408"/>
        <v>51.632134977876042</v>
      </c>
      <c r="Q2626" s="323">
        <f t="shared" si="406"/>
        <v>2528.083731273925</v>
      </c>
      <c r="R2626" s="287">
        <f t="shared" si="407"/>
        <v>51.632134977876042</v>
      </c>
    </row>
    <row r="2627" spans="1:18" x14ac:dyDescent="0.25">
      <c r="A2627" s="273">
        <v>2610</v>
      </c>
      <c r="B2627" s="323">
        <f t="shared" si="409"/>
        <v>2699.7558146072583</v>
      </c>
      <c r="D2627" s="287">
        <f t="shared" si="404"/>
        <v>2529.0183146072582</v>
      </c>
      <c r="F2627" s="273">
        <f t="shared" si="400"/>
        <v>7</v>
      </c>
      <c r="H2627" s="273">
        <f t="shared" si="401"/>
        <v>2520</v>
      </c>
      <c r="J2627" s="287">
        <f t="shared" si="405"/>
        <v>51.64</v>
      </c>
      <c r="L2627" s="287">
        <f t="shared" si="402"/>
        <v>-0.24418539274165596</v>
      </c>
      <c r="M2627" s="344">
        <f t="shared" si="403"/>
        <v>-170.98168539274184</v>
      </c>
      <c r="N2627" s="344">
        <f t="shared" si="408"/>
        <v>51.64</v>
      </c>
      <c r="Q2627" s="323">
        <f t="shared" si="406"/>
        <v>2529.0183146072582</v>
      </c>
      <c r="R2627" s="287">
        <f t="shared" si="407"/>
        <v>51.64</v>
      </c>
    </row>
    <row r="2628" spans="1:18" x14ac:dyDescent="0.25">
      <c r="A2628" s="273">
        <v>2611</v>
      </c>
      <c r="B2628" s="323">
        <f t="shared" si="409"/>
        <v>2700.7558146072583</v>
      </c>
      <c r="D2628" s="287">
        <f t="shared" si="404"/>
        <v>2529.9528979405918</v>
      </c>
      <c r="F2628" s="273">
        <f t="shared" si="400"/>
        <v>7</v>
      </c>
      <c r="H2628" s="273">
        <f t="shared" si="401"/>
        <v>2520</v>
      </c>
      <c r="J2628" s="287">
        <f t="shared" si="405"/>
        <v>51.632134977876042</v>
      </c>
      <c r="L2628" s="287">
        <f t="shared" si="402"/>
        <v>0.75581460725834404</v>
      </c>
      <c r="M2628" s="344">
        <f t="shared" si="403"/>
        <v>-170.04710205940819</v>
      </c>
      <c r="N2628" s="344">
        <f t="shared" si="408"/>
        <v>51.632134977876042</v>
      </c>
      <c r="Q2628" s="323">
        <f t="shared" si="406"/>
        <v>2529.9528979405918</v>
      </c>
      <c r="R2628" s="287">
        <f t="shared" si="407"/>
        <v>51.632134977876042</v>
      </c>
    </row>
    <row r="2629" spans="1:18" x14ac:dyDescent="0.25">
      <c r="A2629" s="273">
        <v>2612</v>
      </c>
      <c r="B2629" s="323">
        <f t="shared" si="409"/>
        <v>2701.7558146072583</v>
      </c>
      <c r="D2629" s="287">
        <f t="shared" si="404"/>
        <v>2530.887481273925</v>
      </c>
      <c r="F2629" s="273">
        <f t="shared" si="400"/>
        <v>7</v>
      </c>
      <c r="H2629" s="273">
        <f t="shared" si="401"/>
        <v>2520</v>
      </c>
      <c r="J2629" s="287">
        <f t="shared" si="405"/>
        <v>51.608542307266106</v>
      </c>
      <c r="L2629" s="287">
        <f t="shared" si="402"/>
        <v>1.755814607258344</v>
      </c>
      <c r="M2629" s="344">
        <f t="shared" si="403"/>
        <v>-169.112518726075</v>
      </c>
      <c r="N2629" s="344">
        <f t="shared" si="408"/>
        <v>51.608542307266106</v>
      </c>
      <c r="Q2629" s="323">
        <f t="shared" si="406"/>
        <v>2530.887481273925</v>
      </c>
      <c r="R2629" s="287">
        <f t="shared" si="407"/>
        <v>51.608542307266106</v>
      </c>
    </row>
    <row r="2630" spans="1:18" x14ac:dyDescent="0.25">
      <c r="A2630" s="273">
        <v>2613</v>
      </c>
      <c r="B2630" s="323">
        <f t="shared" si="409"/>
        <v>2702.7558146072583</v>
      </c>
      <c r="D2630" s="287">
        <f t="shared" si="404"/>
        <v>2531.8220646072582</v>
      </c>
      <c r="F2630" s="273">
        <f t="shared" ref="F2630:F2693" si="410">INT(B2630/360)</f>
        <v>7</v>
      </c>
      <c r="H2630" s="273">
        <f t="shared" ref="H2630:H2693" si="411">F2630*360</f>
        <v>2520</v>
      </c>
      <c r="J2630" s="287">
        <f t="shared" si="405"/>
        <v>51.569229174726196</v>
      </c>
      <c r="L2630" s="287">
        <f t="shared" ref="L2630:L2693" si="412">B2630-H2630-180</f>
        <v>2.755814607258344</v>
      </c>
      <c r="M2630" s="344">
        <f t="shared" ref="M2630:M2693" si="413">D2630-INT(D2630/360)*360-180</f>
        <v>-168.1779353927418</v>
      </c>
      <c r="N2630" s="344">
        <f t="shared" si="408"/>
        <v>51.569229174726196</v>
      </c>
      <c r="Q2630" s="323">
        <f t="shared" si="406"/>
        <v>2531.8220646072582</v>
      </c>
      <c r="R2630" s="287">
        <f t="shared" si="407"/>
        <v>51.569229174726196</v>
      </c>
    </row>
    <row r="2631" spans="1:18" x14ac:dyDescent="0.25">
      <c r="A2631" s="273">
        <v>2614</v>
      </c>
      <c r="B2631" s="323">
        <f t="shared" si="409"/>
        <v>2703.7558146072583</v>
      </c>
      <c r="D2631" s="287">
        <f t="shared" si="404"/>
        <v>2532.7566479405918</v>
      </c>
      <c r="F2631" s="273">
        <f t="shared" si="410"/>
        <v>7</v>
      </c>
      <c r="H2631" s="273">
        <f t="shared" si="411"/>
        <v>2520</v>
      </c>
      <c r="J2631" s="287">
        <f t="shared" si="405"/>
        <v>51.514207555417315</v>
      </c>
      <c r="L2631" s="287">
        <f t="shared" si="412"/>
        <v>3.755814607258344</v>
      </c>
      <c r="M2631" s="344">
        <f t="shared" si="413"/>
        <v>-167.24335205940815</v>
      </c>
      <c r="N2631" s="344">
        <f t="shared" si="408"/>
        <v>51.514207555417315</v>
      </c>
      <c r="Q2631" s="323">
        <f t="shared" si="406"/>
        <v>2532.7566479405918</v>
      </c>
      <c r="R2631" s="287">
        <f t="shared" si="407"/>
        <v>51.514207555417315</v>
      </c>
    </row>
    <row r="2632" spans="1:18" x14ac:dyDescent="0.25">
      <c r="A2632" s="273">
        <v>2615</v>
      </c>
      <c r="B2632" s="323">
        <f t="shared" si="409"/>
        <v>2704.7558146072583</v>
      </c>
      <c r="D2632" s="287">
        <f t="shared" si="404"/>
        <v>2533.691231273925</v>
      </c>
      <c r="F2632" s="273">
        <f t="shared" si="410"/>
        <v>7</v>
      </c>
      <c r="H2632" s="273">
        <f t="shared" si="411"/>
        <v>2520</v>
      </c>
      <c r="J2632" s="287">
        <f t="shared" si="405"/>
        <v>51.443494209457747</v>
      </c>
      <c r="L2632" s="287">
        <f t="shared" si="412"/>
        <v>4.755814607258344</v>
      </c>
      <c r="M2632" s="344">
        <f t="shared" si="413"/>
        <v>-166.30876872607496</v>
      </c>
      <c r="N2632" s="344">
        <f t="shared" si="408"/>
        <v>51.443494209457747</v>
      </c>
      <c r="Q2632" s="323">
        <f t="shared" si="406"/>
        <v>2533.691231273925</v>
      </c>
      <c r="R2632" s="287">
        <f t="shared" si="407"/>
        <v>51.443494209457747</v>
      </c>
    </row>
    <row r="2633" spans="1:18" x14ac:dyDescent="0.25">
      <c r="A2633" s="273">
        <v>2616</v>
      </c>
      <c r="B2633" s="323">
        <f t="shared" si="409"/>
        <v>2705.7558146072583</v>
      </c>
      <c r="D2633" s="287">
        <f t="shared" si="404"/>
        <v>2534.6258146072582</v>
      </c>
      <c r="F2633" s="273">
        <f t="shared" si="410"/>
        <v>7</v>
      </c>
      <c r="H2633" s="273">
        <f t="shared" si="411"/>
        <v>2520</v>
      </c>
      <c r="J2633" s="287">
        <f t="shared" si="405"/>
        <v>51.357110676817634</v>
      </c>
      <c r="L2633" s="287">
        <f t="shared" si="412"/>
        <v>5.755814607258344</v>
      </c>
      <c r="M2633" s="344">
        <f t="shared" si="413"/>
        <v>-165.37418539274177</v>
      </c>
      <c r="N2633" s="344">
        <f t="shared" si="408"/>
        <v>51.357110676817634</v>
      </c>
      <c r="Q2633" s="323">
        <f t="shared" si="406"/>
        <v>2534.6258146072582</v>
      </c>
      <c r="R2633" s="287">
        <f t="shared" si="407"/>
        <v>51.357110676817634</v>
      </c>
    </row>
    <row r="2634" spans="1:18" x14ac:dyDescent="0.25">
      <c r="A2634" s="273">
        <v>2617</v>
      </c>
      <c r="B2634" s="323">
        <f t="shared" si="409"/>
        <v>2706.7558146072583</v>
      </c>
      <c r="D2634" s="287">
        <f t="shared" si="404"/>
        <v>2535.5603979405914</v>
      </c>
      <c r="F2634" s="273">
        <f t="shared" si="410"/>
        <v>7</v>
      </c>
      <c r="H2634" s="273">
        <f t="shared" si="411"/>
        <v>2520</v>
      </c>
      <c r="J2634" s="287">
        <f t="shared" si="405"/>
        <v>51.255083270757893</v>
      </c>
      <c r="L2634" s="287">
        <f t="shared" si="412"/>
        <v>6.755814607258344</v>
      </c>
      <c r="M2634" s="344">
        <f t="shared" si="413"/>
        <v>-164.43960205940857</v>
      </c>
      <c r="N2634" s="344">
        <f t="shared" si="408"/>
        <v>51.255083270757893</v>
      </c>
      <c r="Q2634" s="323">
        <f t="shared" si="406"/>
        <v>2535.5603979405914</v>
      </c>
      <c r="R2634" s="287">
        <f t="shared" si="407"/>
        <v>51.255083270757893</v>
      </c>
    </row>
    <row r="2635" spans="1:18" x14ac:dyDescent="0.25">
      <c r="A2635" s="273">
        <v>2618</v>
      </c>
      <c r="B2635" s="323">
        <f t="shared" si="409"/>
        <v>2707.7558146072583</v>
      </c>
      <c r="D2635" s="287">
        <f t="shared" si="404"/>
        <v>2536.4949812739251</v>
      </c>
      <c r="F2635" s="273">
        <f t="shared" si="410"/>
        <v>7</v>
      </c>
      <c r="H2635" s="273">
        <f t="shared" si="411"/>
        <v>2520</v>
      </c>
      <c r="J2635" s="287">
        <f t="shared" si="405"/>
        <v>51.137443069814708</v>
      </c>
      <c r="L2635" s="287">
        <f t="shared" si="412"/>
        <v>7.755814607258344</v>
      </c>
      <c r="M2635" s="344">
        <f t="shared" si="413"/>
        <v>-163.50501872607492</v>
      </c>
      <c r="N2635" s="344">
        <f t="shared" si="408"/>
        <v>51.137443069814708</v>
      </c>
      <c r="Q2635" s="323">
        <f t="shared" si="406"/>
        <v>2536.4949812739251</v>
      </c>
      <c r="R2635" s="287">
        <f t="shared" si="407"/>
        <v>51.137443069814708</v>
      </c>
    </row>
    <row r="2636" spans="1:18" x14ac:dyDescent="0.25">
      <c r="A2636" s="273">
        <v>2619</v>
      </c>
      <c r="B2636" s="323">
        <f t="shared" si="409"/>
        <v>2708.7558146072583</v>
      </c>
      <c r="D2636" s="287">
        <f t="shared" si="404"/>
        <v>2537.4295646072583</v>
      </c>
      <c r="F2636" s="273">
        <f t="shared" si="410"/>
        <v>7</v>
      </c>
      <c r="H2636" s="273">
        <f t="shared" si="411"/>
        <v>2520</v>
      </c>
      <c r="J2636" s="287">
        <f t="shared" si="405"/>
        <v>51.004225908332906</v>
      </c>
      <c r="L2636" s="287">
        <f t="shared" si="412"/>
        <v>8.755814607258344</v>
      </c>
      <c r="M2636" s="344">
        <f t="shared" si="413"/>
        <v>-162.57043539274173</v>
      </c>
      <c r="N2636" s="344">
        <f t="shared" si="408"/>
        <v>51.004225908332906</v>
      </c>
      <c r="Q2636" s="323">
        <f t="shared" si="406"/>
        <v>2537.4295646072583</v>
      </c>
      <c r="R2636" s="287">
        <f t="shared" si="407"/>
        <v>51.004225908332906</v>
      </c>
    </row>
    <row r="2637" spans="1:18" x14ac:dyDescent="0.25">
      <c r="A2637" s="273">
        <v>2620</v>
      </c>
      <c r="B2637" s="323">
        <f t="shared" si="409"/>
        <v>2709.7558146072583</v>
      </c>
      <c r="D2637" s="287">
        <f t="shared" si="404"/>
        <v>2538.3641479405915</v>
      </c>
      <c r="F2637" s="273">
        <f t="shared" si="410"/>
        <v>7</v>
      </c>
      <c r="H2637" s="273">
        <f t="shared" si="411"/>
        <v>2520</v>
      </c>
      <c r="J2637" s="287">
        <f t="shared" si="405"/>
        <v>50.855472365550455</v>
      </c>
      <c r="L2637" s="287">
        <f t="shared" si="412"/>
        <v>9.755814607258344</v>
      </c>
      <c r="M2637" s="344">
        <f t="shared" si="413"/>
        <v>-161.63585205940853</v>
      </c>
      <c r="N2637" s="344">
        <f t="shared" si="408"/>
        <v>50.855472365550455</v>
      </c>
      <c r="Q2637" s="323">
        <f t="shared" si="406"/>
        <v>2538.3641479405915</v>
      </c>
      <c r="R2637" s="287">
        <f t="shared" si="407"/>
        <v>50.855472365550455</v>
      </c>
    </row>
    <row r="2638" spans="1:18" x14ac:dyDescent="0.25">
      <c r="A2638" s="273">
        <v>2621</v>
      </c>
      <c r="B2638" s="323">
        <f t="shared" si="409"/>
        <v>2710.7558146072583</v>
      </c>
      <c r="D2638" s="287">
        <f t="shared" si="404"/>
        <v>2539.2987312739251</v>
      </c>
      <c r="F2638" s="273">
        <f t="shared" si="410"/>
        <v>7</v>
      </c>
      <c r="H2638" s="273">
        <f t="shared" si="411"/>
        <v>2520</v>
      </c>
      <c r="J2638" s="287">
        <f t="shared" si="405"/>
        <v>50.691227753237378</v>
      </c>
      <c r="L2638" s="287">
        <f t="shared" si="412"/>
        <v>10.755814607258344</v>
      </c>
      <c r="M2638" s="344">
        <f t="shared" si="413"/>
        <v>-160.70126872607489</v>
      </c>
      <c r="N2638" s="344">
        <f t="shared" si="408"/>
        <v>50.691227753237378</v>
      </c>
      <c r="Q2638" s="323">
        <f t="shared" si="406"/>
        <v>2539.2987312739251</v>
      </c>
      <c r="R2638" s="287">
        <f t="shared" si="407"/>
        <v>50.691227753237378</v>
      </c>
    </row>
    <row r="2639" spans="1:18" x14ac:dyDescent="0.25">
      <c r="A2639" s="273">
        <v>2622</v>
      </c>
      <c r="B2639" s="323">
        <f t="shared" si="409"/>
        <v>2711.7558146072583</v>
      </c>
      <c r="D2639" s="287">
        <f t="shared" si="404"/>
        <v>2540.2333146072583</v>
      </c>
      <c r="F2639" s="273">
        <f t="shared" si="410"/>
        <v>7</v>
      </c>
      <c r="H2639" s="273">
        <f t="shared" si="411"/>
        <v>2520</v>
      </c>
      <c r="J2639" s="287">
        <f t="shared" si="405"/>
        <v>50.51154210189371</v>
      </c>
      <c r="L2639" s="287">
        <f t="shared" si="412"/>
        <v>11.755814607258344</v>
      </c>
      <c r="M2639" s="344">
        <f t="shared" si="413"/>
        <v>-159.76668539274169</v>
      </c>
      <c r="N2639" s="344">
        <f t="shared" si="408"/>
        <v>50.51154210189371</v>
      </c>
      <c r="Q2639" s="323">
        <f t="shared" si="406"/>
        <v>2540.2333146072583</v>
      </c>
      <c r="R2639" s="287">
        <f t="shared" si="407"/>
        <v>50.51154210189371</v>
      </c>
    </row>
    <row r="2640" spans="1:18" x14ac:dyDescent="0.25">
      <c r="A2640" s="273">
        <v>2623</v>
      </c>
      <c r="B2640" s="323">
        <f t="shared" si="409"/>
        <v>2712.7558146072583</v>
      </c>
      <c r="D2640" s="287">
        <f t="shared" si="404"/>
        <v>2541.1678979405915</v>
      </c>
      <c r="F2640" s="273">
        <f t="shared" si="410"/>
        <v>7</v>
      </c>
      <c r="H2640" s="273">
        <f t="shared" si="411"/>
        <v>2520</v>
      </c>
      <c r="J2640" s="287">
        <f t="shared" si="405"/>
        <v>50.316470145509591</v>
      </c>
      <c r="L2640" s="287">
        <f t="shared" si="412"/>
        <v>12.755814607258344</v>
      </c>
      <c r="M2640" s="344">
        <f t="shared" si="413"/>
        <v>-158.8321020594085</v>
      </c>
      <c r="N2640" s="344">
        <f t="shared" si="408"/>
        <v>50.316470145509591</v>
      </c>
      <c r="Q2640" s="323">
        <f t="shared" si="406"/>
        <v>2541.1678979405915</v>
      </c>
      <c r="R2640" s="287">
        <f t="shared" si="407"/>
        <v>50.316470145509591</v>
      </c>
    </row>
    <row r="2641" spans="1:18" x14ac:dyDescent="0.25">
      <c r="A2641" s="273">
        <v>2624</v>
      </c>
      <c r="B2641" s="323">
        <f t="shared" si="409"/>
        <v>2713.7558146072583</v>
      </c>
      <c r="D2641" s="287">
        <f t="shared" ref="D2641:D2704" si="414">B2641-A2641/360*$E$11</f>
        <v>2542.1024812739252</v>
      </c>
      <c r="F2641" s="273">
        <f t="shared" si="410"/>
        <v>7</v>
      </c>
      <c r="H2641" s="273">
        <f t="shared" si="411"/>
        <v>2520</v>
      </c>
      <c r="J2641" s="287">
        <f t="shared" ref="J2641:J2704" si="415">SIN(RADIANS(A2641))*$E$7</f>
        <v>50.106071304892467</v>
      </c>
      <c r="L2641" s="287">
        <f t="shared" si="412"/>
        <v>13.755814607258344</v>
      </c>
      <c r="M2641" s="344">
        <f t="shared" si="413"/>
        <v>-157.89751872607485</v>
      </c>
      <c r="N2641" s="344">
        <f t="shared" si="408"/>
        <v>50.106071304892467</v>
      </c>
      <c r="Q2641" s="323">
        <f t="shared" ref="Q2641:Q2704" si="416">D2641</f>
        <v>2542.1024812739252</v>
      </c>
      <c r="R2641" s="287">
        <f t="shared" ref="R2641:R2704" si="417">N2641</f>
        <v>50.106071304892467</v>
      </c>
    </row>
    <row r="2642" spans="1:18" x14ac:dyDescent="0.25">
      <c r="A2642" s="273">
        <v>2625</v>
      </c>
      <c r="B2642" s="323">
        <f t="shared" si="409"/>
        <v>2714.7558146072583</v>
      </c>
      <c r="D2642" s="287">
        <f t="shared" si="414"/>
        <v>2543.0370646072583</v>
      </c>
      <c r="F2642" s="273">
        <f t="shared" si="410"/>
        <v>7</v>
      </c>
      <c r="H2642" s="273">
        <f t="shared" si="411"/>
        <v>2520</v>
      </c>
      <c r="J2642" s="287">
        <f t="shared" si="415"/>
        <v>49.880409669567463</v>
      </c>
      <c r="L2642" s="287">
        <f t="shared" si="412"/>
        <v>14.755814607258344</v>
      </c>
      <c r="M2642" s="344">
        <f t="shared" si="413"/>
        <v>-156.96293539274166</v>
      </c>
      <c r="N2642" s="344">
        <f t="shared" ref="N2642:N2705" si="418">J2642</f>
        <v>49.880409669567463</v>
      </c>
      <c r="Q2642" s="323">
        <f t="shared" si="416"/>
        <v>2543.0370646072583</v>
      </c>
      <c r="R2642" s="287">
        <f t="shared" si="417"/>
        <v>49.880409669567463</v>
      </c>
    </row>
    <row r="2643" spans="1:18" x14ac:dyDescent="0.25">
      <c r="A2643" s="273">
        <v>2626</v>
      </c>
      <c r="B2643" s="323">
        <f t="shared" ref="B2643:B2706" si="419">$B$17+A2643</f>
        <v>2715.7558146072583</v>
      </c>
      <c r="D2643" s="287">
        <f t="shared" si="414"/>
        <v>2543.9716479405915</v>
      </c>
      <c r="F2643" s="273">
        <f t="shared" si="410"/>
        <v>7</v>
      </c>
      <c r="H2643" s="273">
        <f t="shared" si="411"/>
        <v>2520</v>
      </c>
      <c r="J2643" s="287">
        <f t="shared" si="415"/>
        <v>49.639553978254831</v>
      </c>
      <c r="L2643" s="287">
        <f t="shared" si="412"/>
        <v>15.755814607258344</v>
      </c>
      <c r="M2643" s="344">
        <f t="shared" si="413"/>
        <v>-156.02835205940846</v>
      </c>
      <c r="N2643" s="344">
        <f t="shared" si="418"/>
        <v>49.639553978254831</v>
      </c>
      <c r="Q2643" s="323">
        <f t="shared" si="416"/>
        <v>2543.9716479405915</v>
      </c>
      <c r="R2643" s="287">
        <f t="shared" si="417"/>
        <v>49.639553978254831</v>
      </c>
    </row>
    <row r="2644" spans="1:18" x14ac:dyDescent="0.25">
      <c r="A2644" s="273">
        <v>2627</v>
      </c>
      <c r="B2644" s="323">
        <f t="shared" si="419"/>
        <v>2716.7558146072583</v>
      </c>
      <c r="D2644" s="287">
        <f t="shared" si="414"/>
        <v>2544.9062312739252</v>
      </c>
      <c r="F2644" s="273">
        <f t="shared" si="410"/>
        <v>7</v>
      </c>
      <c r="H2644" s="273">
        <f t="shared" si="411"/>
        <v>2520</v>
      </c>
      <c r="J2644" s="287">
        <f t="shared" si="415"/>
        <v>49.383577597931165</v>
      </c>
      <c r="L2644" s="287">
        <f t="shared" si="412"/>
        <v>16.755814607258344</v>
      </c>
      <c r="M2644" s="344">
        <f t="shared" si="413"/>
        <v>-155.09376872607481</v>
      </c>
      <c r="N2644" s="344">
        <f t="shared" si="418"/>
        <v>49.383577597931165</v>
      </c>
      <c r="Q2644" s="323">
        <f t="shared" si="416"/>
        <v>2544.9062312739252</v>
      </c>
      <c r="R2644" s="287">
        <f t="shared" si="417"/>
        <v>49.383577597931165</v>
      </c>
    </row>
    <row r="2645" spans="1:18" x14ac:dyDescent="0.25">
      <c r="A2645" s="273">
        <v>2628</v>
      </c>
      <c r="B2645" s="323">
        <f t="shared" si="419"/>
        <v>2717.7558146072583</v>
      </c>
      <c r="D2645" s="287">
        <f t="shared" si="414"/>
        <v>2545.8408146072584</v>
      </c>
      <c r="F2645" s="273">
        <f t="shared" si="410"/>
        <v>7</v>
      </c>
      <c r="H2645" s="273">
        <f t="shared" si="411"/>
        <v>2520</v>
      </c>
      <c r="J2645" s="287">
        <f t="shared" si="415"/>
        <v>49.112558501481701</v>
      </c>
      <c r="L2645" s="287">
        <f t="shared" si="412"/>
        <v>17.755814607258344</v>
      </c>
      <c r="M2645" s="344">
        <f t="shared" si="413"/>
        <v>-154.15918539274162</v>
      </c>
      <c r="N2645" s="344">
        <f t="shared" si="418"/>
        <v>49.112558501481701</v>
      </c>
      <c r="Q2645" s="323">
        <f t="shared" si="416"/>
        <v>2545.8408146072584</v>
      </c>
      <c r="R2645" s="287">
        <f t="shared" si="417"/>
        <v>49.112558501481701</v>
      </c>
    </row>
    <row r="2646" spans="1:18" x14ac:dyDescent="0.25">
      <c r="A2646" s="273">
        <v>2629</v>
      </c>
      <c r="B2646" s="323">
        <f t="shared" si="419"/>
        <v>2718.7558146072583</v>
      </c>
      <c r="D2646" s="287">
        <f t="shared" si="414"/>
        <v>2546.7753979405916</v>
      </c>
      <c r="F2646" s="273">
        <f t="shared" si="410"/>
        <v>7</v>
      </c>
      <c r="H2646" s="273">
        <f t="shared" si="411"/>
        <v>2520</v>
      </c>
      <c r="J2646" s="287">
        <f t="shared" si="415"/>
        <v>48.826579243948771</v>
      </c>
      <c r="L2646" s="287">
        <f t="shared" si="412"/>
        <v>18.755814607258344</v>
      </c>
      <c r="M2646" s="344">
        <f t="shared" si="413"/>
        <v>-153.22460205940843</v>
      </c>
      <c r="N2646" s="344">
        <f t="shared" si="418"/>
        <v>48.826579243948771</v>
      </c>
      <c r="Q2646" s="323">
        <f t="shared" si="416"/>
        <v>2546.7753979405916</v>
      </c>
      <c r="R2646" s="287">
        <f t="shared" si="417"/>
        <v>48.826579243948771</v>
      </c>
    </row>
    <row r="2647" spans="1:18" x14ac:dyDescent="0.25">
      <c r="A2647" s="273">
        <v>2630</v>
      </c>
      <c r="B2647" s="323">
        <f t="shared" si="419"/>
        <v>2719.7558146072583</v>
      </c>
      <c r="D2647" s="287">
        <f t="shared" si="414"/>
        <v>2547.7099812739252</v>
      </c>
      <c r="F2647" s="273">
        <f t="shared" si="410"/>
        <v>7</v>
      </c>
      <c r="H2647" s="273">
        <f t="shared" si="411"/>
        <v>2520</v>
      </c>
      <c r="J2647" s="287">
        <f t="shared" si="415"/>
        <v>48.52572693738432</v>
      </c>
      <c r="L2647" s="287">
        <f t="shared" si="412"/>
        <v>19.755814607258344</v>
      </c>
      <c r="M2647" s="344">
        <f t="shared" si="413"/>
        <v>-152.29001872607478</v>
      </c>
      <c r="N2647" s="344">
        <f t="shared" si="418"/>
        <v>48.52572693738432</v>
      </c>
      <c r="Q2647" s="323">
        <f t="shared" si="416"/>
        <v>2547.7099812739252</v>
      </c>
      <c r="R2647" s="287">
        <f t="shared" si="417"/>
        <v>48.52572693738432</v>
      </c>
    </row>
    <row r="2648" spans="1:18" x14ac:dyDescent="0.25">
      <c r="A2648" s="273">
        <v>2631</v>
      </c>
      <c r="B2648" s="323">
        <f t="shared" si="419"/>
        <v>2720.7558146072583</v>
      </c>
      <c r="D2648" s="287">
        <f t="shared" si="414"/>
        <v>2548.6445646072584</v>
      </c>
      <c r="F2648" s="273">
        <f t="shared" si="410"/>
        <v>7</v>
      </c>
      <c r="H2648" s="273">
        <f t="shared" si="411"/>
        <v>2520</v>
      </c>
      <c r="J2648" s="287">
        <f t="shared" si="415"/>
        <v>48.210093224315457</v>
      </c>
      <c r="L2648" s="287">
        <f t="shared" si="412"/>
        <v>20.755814607258344</v>
      </c>
      <c r="M2648" s="344">
        <f t="shared" si="413"/>
        <v>-151.35543539274158</v>
      </c>
      <c r="N2648" s="344">
        <f t="shared" si="418"/>
        <v>48.210093224315457</v>
      </c>
      <c r="Q2648" s="323">
        <f t="shared" si="416"/>
        <v>2548.6445646072584</v>
      </c>
      <c r="R2648" s="287">
        <f t="shared" si="417"/>
        <v>48.210093224315457</v>
      </c>
    </row>
    <row r="2649" spans="1:18" x14ac:dyDescent="0.25">
      <c r="A2649" s="273">
        <v>2632</v>
      </c>
      <c r="B2649" s="323">
        <f t="shared" si="419"/>
        <v>2721.7558146072583</v>
      </c>
      <c r="D2649" s="287">
        <f t="shared" si="414"/>
        <v>2549.5791479405916</v>
      </c>
      <c r="F2649" s="273">
        <f t="shared" si="410"/>
        <v>7</v>
      </c>
      <c r="H2649" s="273">
        <f t="shared" si="411"/>
        <v>2520</v>
      </c>
      <c r="J2649" s="287">
        <f t="shared" si="415"/>
        <v>47.879774249828948</v>
      </c>
      <c r="L2649" s="287">
        <f t="shared" si="412"/>
        <v>21.755814607258344</v>
      </c>
      <c r="M2649" s="344">
        <f t="shared" si="413"/>
        <v>-150.42085205940839</v>
      </c>
      <c r="N2649" s="344">
        <f t="shared" si="418"/>
        <v>47.879774249828948</v>
      </c>
      <c r="Q2649" s="323">
        <f t="shared" si="416"/>
        <v>2549.5791479405916</v>
      </c>
      <c r="R2649" s="287">
        <f t="shared" si="417"/>
        <v>47.879774249828948</v>
      </c>
    </row>
    <row r="2650" spans="1:18" x14ac:dyDescent="0.25">
      <c r="A2650" s="273">
        <v>2633</v>
      </c>
      <c r="B2650" s="323">
        <f t="shared" si="419"/>
        <v>2722.7558146072583</v>
      </c>
      <c r="D2650" s="287">
        <f t="shared" si="414"/>
        <v>2550.5137312739248</v>
      </c>
      <c r="F2650" s="273">
        <f t="shared" si="410"/>
        <v>7</v>
      </c>
      <c r="H2650" s="273">
        <f t="shared" si="411"/>
        <v>2520</v>
      </c>
      <c r="J2650" s="287">
        <f t="shared" si="415"/>
        <v>47.534870632284019</v>
      </c>
      <c r="L2650" s="287">
        <f t="shared" si="412"/>
        <v>22.755814607258344</v>
      </c>
      <c r="M2650" s="344">
        <f t="shared" si="413"/>
        <v>-149.4862687260752</v>
      </c>
      <c r="N2650" s="344">
        <f t="shared" si="418"/>
        <v>47.534870632284019</v>
      </c>
      <c r="Q2650" s="323">
        <f t="shared" si="416"/>
        <v>2550.5137312739248</v>
      </c>
      <c r="R2650" s="287">
        <f t="shared" si="417"/>
        <v>47.534870632284019</v>
      </c>
    </row>
    <row r="2651" spans="1:18" x14ac:dyDescent="0.25">
      <c r="A2651" s="273">
        <v>2634</v>
      </c>
      <c r="B2651" s="323">
        <f t="shared" si="419"/>
        <v>2723.7558146072583</v>
      </c>
      <c r="D2651" s="287">
        <f t="shared" si="414"/>
        <v>2551.4483146072585</v>
      </c>
      <c r="F2651" s="273">
        <f t="shared" si="410"/>
        <v>7</v>
      </c>
      <c r="H2651" s="273">
        <f t="shared" si="411"/>
        <v>2520</v>
      </c>
      <c r="J2651" s="287">
        <f t="shared" si="415"/>
        <v>47.175487432663864</v>
      </c>
      <c r="L2651" s="287">
        <f t="shared" si="412"/>
        <v>23.755814607258344</v>
      </c>
      <c r="M2651" s="344">
        <f t="shared" si="413"/>
        <v>-148.55168539274155</v>
      </c>
      <c r="N2651" s="344">
        <f t="shared" si="418"/>
        <v>47.175487432663864</v>
      </c>
      <c r="Q2651" s="323">
        <f t="shared" si="416"/>
        <v>2551.4483146072585</v>
      </c>
      <c r="R2651" s="287">
        <f t="shared" si="417"/>
        <v>47.175487432663864</v>
      </c>
    </row>
    <row r="2652" spans="1:18" x14ac:dyDescent="0.25">
      <c r="A2652" s="273">
        <v>2635</v>
      </c>
      <c r="B2652" s="323">
        <f t="shared" si="419"/>
        <v>2724.7558146072583</v>
      </c>
      <c r="D2652" s="287">
        <f t="shared" si="414"/>
        <v>2552.3828979405916</v>
      </c>
      <c r="F2652" s="273">
        <f t="shared" si="410"/>
        <v>7</v>
      </c>
      <c r="H2652" s="273">
        <f t="shared" si="411"/>
        <v>2520</v>
      </c>
      <c r="J2652" s="287">
        <f t="shared" si="415"/>
        <v>46.801734122572654</v>
      </c>
      <c r="L2652" s="287">
        <f t="shared" si="412"/>
        <v>24.755814607258344</v>
      </c>
      <c r="M2652" s="344">
        <f t="shared" si="413"/>
        <v>-147.61710205940835</v>
      </c>
      <c r="N2652" s="344">
        <f t="shared" si="418"/>
        <v>46.801734122572654</v>
      </c>
      <c r="Q2652" s="323">
        <f t="shared" si="416"/>
        <v>2552.3828979405916</v>
      </c>
      <c r="R2652" s="287">
        <f t="shared" si="417"/>
        <v>46.801734122572654</v>
      </c>
    </row>
    <row r="2653" spans="1:18" x14ac:dyDescent="0.25">
      <c r="A2653" s="273">
        <v>2636</v>
      </c>
      <c r="B2653" s="323">
        <f t="shared" si="419"/>
        <v>2725.7558146072583</v>
      </c>
      <c r="D2653" s="287">
        <f t="shared" si="414"/>
        <v>2553.3174812739248</v>
      </c>
      <c r="F2653" s="273">
        <f t="shared" si="410"/>
        <v>7</v>
      </c>
      <c r="H2653" s="273">
        <f t="shared" si="411"/>
        <v>2520</v>
      </c>
      <c r="J2653" s="287">
        <f t="shared" si="415"/>
        <v>46.413724550888979</v>
      </c>
      <c r="L2653" s="287">
        <f t="shared" si="412"/>
        <v>25.755814607258344</v>
      </c>
      <c r="M2653" s="344">
        <f t="shared" si="413"/>
        <v>-146.68251872607516</v>
      </c>
      <c r="N2653" s="344">
        <f t="shared" si="418"/>
        <v>46.413724550888979</v>
      </c>
      <c r="Q2653" s="323">
        <f t="shared" si="416"/>
        <v>2553.3174812739248</v>
      </c>
      <c r="R2653" s="287">
        <f t="shared" si="417"/>
        <v>46.413724550888979</v>
      </c>
    </row>
    <row r="2654" spans="1:18" x14ac:dyDescent="0.25">
      <c r="A2654" s="273">
        <v>2637</v>
      </c>
      <c r="B2654" s="323">
        <f t="shared" si="419"/>
        <v>2726.7558146072583</v>
      </c>
      <c r="D2654" s="287">
        <f t="shared" si="414"/>
        <v>2554.2520646072585</v>
      </c>
      <c r="F2654" s="273">
        <f t="shared" si="410"/>
        <v>7</v>
      </c>
      <c r="H2654" s="273">
        <f t="shared" si="411"/>
        <v>2520</v>
      </c>
      <c r="J2654" s="287">
        <f t="shared" si="415"/>
        <v>46.011576909087253</v>
      </c>
      <c r="L2654" s="287">
        <f t="shared" si="412"/>
        <v>26.755814607258344</v>
      </c>
      <c r="M2654" s="344">
        <f t="shared" si="413"/>
        <v>-145.74793539274151</v>
      </c>
      <c r="N2654" s="344">
        <f t="shared" si="418"/>
        <v>46.011576909087253</v>
      </c>
      <c r="Q2654" s="323">
        <f t="shared" si="416"/>
        <v>2554.2520646072585</v>
      </c>
      <c r="R2654" s="287">
        <f t="shared" si="417"/>
        <v>46.011576909087253</v>
      </c>
    </row>
    <row r="2655" spans="1:18" x14ac:dyDescent="0.25">
      <c r="A2655" s="273">
        <v>2638</v>
      </c>
      <c r="B2655" s="323">
        <f t="shared" si="419"/>
        <v>2727.7558146072583</v>
      </c>
      <c r="D2655" s="287">
        <f t="shared" si="414"/>
        <v>2555.1866479405917</v>
      </c>
      <c r="F2655" s="273">
        <f t="shared" si="410"/>
        <v>7</v>
      </c>
      <c r="H2655" s="273">
        <f t="shared" si="411"/>
        <v>2520</v>
      </c>
      <c r="J2655" s="287">
        <f t="shared" si="415"/>
        <v>45.595413695235038</v>
      </c>
      <c r="L2655" s="287">
        <f t="shared" si="412"/>
        <v>27.755814607258344</v>
      </c>
      <c r="M2655" s="344">
        <f t="shared" si="413"/>
        <v>-144.81335205940832</v>
      </c>
      <c r="N2655" s="344">
        <f t="shared" si="418"/>
        <v>45.595413695235038</v>
      </c>
      <c r="Q2655" s="323">
        <f t="shared" si="416"/>
        <v>2555.1866479405917</v>
      </c>
      <c r="R2655" s="287">
        <f t="shared" si="417"/>
        <v>45.595413695235038</v>
      </c>
    </row>
    <row r="2656" spans="1:18" x14ac:dyDescent="0.25">
      <c r="A2656" s="273">
        <v>2639</v>
      </c>
      <c r="B2656" s="323">
        <f t="shared" si="419"/>
        <v>2728.7558146072583</v>
      </c>
      <c r="D2656" s="287">
        <f t="shared" si="414"/>
        <v>2556.1212312739249</v>
      </c>
      <c r="F2656" s="273">
        <f t="shared" si="410"/>
        <v>7</v>
      </c>
      <c r="H2656" s="273">
        <f t="shared" si="411"/>
        <v>2520</v>
      </c>
      <c r="J2656" s="287">
        <f t="shared" si="415"/>
        <v>45.165361676678387</v>
      </c>
      <c r="L2656" s="287">
        <f t="shared" si="412"/>
        <v>28.755814607258344</v>
      </c>
      <c r="M2656" s="344">
        <f t="shared" si="413"/>
        <v>-143.87876872607512</v>
      </c>
      <c r="N2656" s="344">
        <f t="shared" si="418"/>
        <v>45.165361676678387</v>
      </c>
      <c r="Q2656" s="323">
        <f t="shared" si="416"/>
        <v>2556.1212312739249</v>
      </c>
      <c r="R2656" s="287">
        <f t="shared" si="417"/>
        <v>45.165361676678387</v>
      </c>
    </row>
    <row r="2657" spans="1:18" x14ac:dyDescent="0.25">
      <c r="A2657" s="273">
        <v>2640</v>
      </c>
      <c r="B2657" s="323">
        <f t="shared" si="419"/>
        <v>2729.7558146072583</v>
      </c>
      <c r="D2657" s="287">
        <f t="shared" si="414"/>
        <v>2557.0558146072585</v>
      </c>
      <c r="F2657" s="273">
        <f t="shared" si="410"/>
        <v>7</v>
      </c>
      <c r="H2657" s="273">
        <f t="shared" si="411"/>
        <v>2520</v>
      </c>
      <c r="J2657" s="287">
        <f t="shared" si="415"/>
        <v>44.721551851428515</v>
      </c>
      <c r="L2657" s="287">
        <f t="shared" si="412"/>
        <v>29.755814607258344</v>
      </c>
      <c r="M2657" s="344">
        <f t="shared" si="413"/>
        <v>-142.94418539274147</v>
      </c>
      <c r="N2657" s="344">
        <f t="shared" si="418"/>
        <v>44.721551851428515</v>
      </c>
      <c r="Q2657" s="323">
        <f t="shared" si="416"/>
        <v>2557.0558146072585</v>
      </c>
      <c r="R2657" s="287">
        <f t="shared" si="417"/>
        <v>44.721551851428515</v>
      </c>
    </row>
    <row r="2658" spans="1:18" x14ac:dyDescent="0.25">
      <c r="A2658" s="273">
        <v>2641</v>
      </c>
      <c r="B2658" s="323">
        <f t="shared" si="419"/>
        <v>2730.7558146072583</v>
      </c>
      <c r="D2658" s="287">
        <f t="shared" si="414"/>
        <v>2557.9903979405917</v>
      </c>
      <c r="F2658" s="273">
        <f t="shared" si="410"/>
        <v>7</v>
      </c>
      <c r="H2658" s="273">
        <f t="shared" si="411"/>
        <v>2520</v>
      </c>
      <c r="J2658" s="287">
        <f t="shared" si="415"/>
        <v>44.264119408257123</v>
      </c>
      <c r="L2658" s="287">
        <f t="shared" si="412"/>
        <v>30.755814607258344</v>
      </c>
      <c r="M2658" s="344">
        <f t="shared" si="413"/>
        <v>-142.00960205940828</v>
      </c>
      <c r="N2658" s="344">
        <f t="shared" si="418"/>
        <v>44.264119408257123</v>
      </c>
      <c r="Q2658" s="323">
        <f t="shared" si="416"/>
        <v>2557.9903979405917</v>
      </c>
      <c r="R2658" s="287">
        <f t="shared" si="417"/>
        <v>44.264119408257123</v>
      </c>
    </row>
    <row r="2659" spans="1:18" x14ac:dyDescent="0.25">
      <c r="A2659" s="273">
        <v>2642</v>
      </c>
      <c r="B2659" s="323">
        <f t="shared" si="419"/>
        <v>2731.7558146072583</v>
      </c>
      <c r="D2659" s="287">
        <f t="shared" si="414"/>
        <v>2558.9249812739249</v>
      </c>
      <c r="F2659" s="273">
        <f t="shared" si="410"/>
        <v>7</v>
      </c>
      <c r="H2659" s="273">
        <f t="shared" si="411"/>
        <v>2520</v>
      </c>
      <c r="J2659" s="287">
        <f t="shared" si="415"/>
        <v>43.793203685517817</v>
      </c>
      <c r="L2659" s="287">
        <f t="shared" si="412"/>
        <v>31.755814607258344</v>
      </c>
      <c r="M2659" s="344">
        <f t="shared" si="413"/>
        <v>-141.07501872607509</v>
      </c>
      <c r="N2659" s="344">
        <f t="shared" si="418"/>
        <v>43.793203685517817</v>
      </c>
      <c r="Q2659" s="323">
        <f t="shared" si="416"/>
        <v>2558.9249812739249</v>
      </c>
      <c r="R2659" s="287">
        <f t="shared" si="417"/>
        <v>43.793203685517817</v>
      </c>
    </row>
    <row r="2660" spans="1:18" x14ac:dyDescent="0.25">
      <c r="A2660" s="273">
        <v>2643</v>
      </c>
      <c r="B2660" s="323">
        <f t="shared" si="419"/>
        <v>2732.7558146072583</v>
      </c>
      <c r="D2660" s="287">
        <f t="shared" si="414"/>
        <v>2559.8595646072581</v>
      </c>
      <c r="F2660" s="273">
        <f t="shared" si="410"/>
        <v>7</v>
      </c>
      <c r="H2660" s="273">
        <f t="shared" si="411"/>
        <v>2520</v>
      </c>
      <c r="J2660" s="287">
        <f t="shared" si="415"/>
        <v>43.308948128701807</v>
      </c>
      <c r="L2660" s="287">
        <f t="shared" si="412"/>
        <v>32.755814607258344</v>
      </c>
      <c r="M2660" s="344">
        <f t="shared" si="413"/>
        <v>-140.14043539274189</v>
      </c>
      <c r="N2660" s="344">
        <f t="shared" si="418"/>
        <v>43.308948128701807</v>
      </c>
      <c r="Q2660" s="323">
        <f t="shared" si="416"/>
        <v>2559.8595646072581</v>
      </c>
      <c r="R2660" s="287">
        <f t="shared" si="417"/>
        <v>43.308948128701807</v>
      </c>
    </row>
    <row r="2661" spans="1:18" x14ac:dyDescent="0.25">
      <c r="A2661" s="273">
        <v>2644</v>
      </c>
      <c r="B2661" s="323">
        <f t="shared" si="419"/>
        <v>2733.7558146072583</v>
      </c>
      <c r="D2661" s="287">
        <f t="shared" si="414"/>
        <v>2560.7941479405918</v>
      </c>
      <c r="F2661" s="273">
        <f t="shared" si="410"/>
        <v>7</v>
      </c>
      <c r="H2661" s="273">
        <f t="shared" si="411"/>
        <v>2520</v>
      </c>
      <c r="J2661" s="287">
        <f t="shared" si="415"/>
        <v>42.811500246742398</v>
      </c>
      <c r="L2661" s="287">
        <f t="shared" si="412"/>
        <v>33.755814607258344</v>
      </c>
      <c r="M2661" s="344">
        <f t="shared" si="413"/>
        <v>-139.20585205940824</v>
      </c>
      <c r="N2661" s="344">
        <f t="shared" si="418"/>
        <v>42.811500246742398</v>
      </c>
      <c r="Q2661" s="323">
        <f t="shared" si="416"/>
        <v>2560.7941479405918</v>
      </c>
      <c r="R2661" s="287">
        <f t="shared" si="417"/>
        <v>42.811500246742398</v>
      </c>
    </row>
    <row r="2662" spans="1:18" x14ac:dyDescent="0.25">
      <c r="A2662" s="273">
        <v>2645</v>
      </c>
      <c r="B2662" s="323">
        <f t="shared" si="419"/>
        <v>2734.7558146072583</v>
      </c>
      <c r="D2662" s="287">
        <f t="shared" si="414"/>
        <v>2561.728731273925</v>
      </c>
      <c r="F2662" s="273">
        <f t="shared" si="410"/>
        <v>7</v>
      </c>
      <c r="H2662" s="273">
        <f t="shared" si="411"/>
        <v>2520</v>
      </c>
      <c r="J2662" s="287">
        <f t="shared" si="415"/>
        <v>42.301011567083499</v>
      </c>
      <c r="L2662" s="287">
        <f t="shared" si="412"/>
        <v>34.755814607258344</v>
      </c>
      <c r="M2662" s="344">
        <f t="shared" si="413"/>
        <v>-138.27126872607505</v>
      </c>
      <c r="N2662" s="344">
        <f t="shared" si="418"/>
        <v>42.301011567083499</v>
      </c>
      <c r="Q2662" s="323">
        <f t="shared" si="416"/>
        <v>2561.728731273925</v>
      </c>
      <c r="R2662" s="287">
        <f t="shared" si="417"/>
        <v>42.301011567083499</v>
      </c>
    </row>
    <row r="2663" spans="1:18" x14ac:dyDescent="0.25">
      <c r="A2663" s="273">
        <v>2646</v>
      </c>
      <c r="B2663" s="323">
        <f t="shared" si="419"/>
        <v>2735.7558146072583</v>
      </c>
      <c r="D2663" s="287">
        <f t="shared" si="414"/>
        <v>2562.6633146072581</v>
      </c>
      <c r="F2663" s="273">
        <f t="shared" si="410"/>
        <v>7</v>
      </c>
      <c r="H2663" s="273">
        <f t="shared" si="411"/>
        <v>2520</v>
      </c>
      <c r="J2663" s="287">
        <f t="shared" si="415"/>
        <v>41.777637589522399</v>
      </c>
      <c r="L2663" s="287">
        <f t="shared" si="412"/>
        <v>35.755814607258344</v>
      </c>
      <c r="M2663" s="344">
        <f t="shared" si="413"/>
        <v>-137.33668539274186</v>
      </c>
      <c r="N2663" s="344">
        <f t="shared" si="418"/>
        <v>41.777637589522399</v>
      </c>
      <c r="Q2663" s="323">
        <f t="shared" si="416"/>
        <v>2562.6633146072581</v>
      </c>
      <c r="R2663" s="287">
        <f t="shared" si="417"/>
        <v>41.777637589522399</v>
      </c>
    </row>
    <row r="2664" spans="1:18" x14ac:dyDescent="0.25">
      <c r="A2664" s="273">
        <v>2647</v>
      </c>
      <c r="B2664" s="323">
        <f t="shared" si="419"/>
        <v>2736.7558146072583</v>
      </c>
      <c r="D2664" s="287">
        <f t="shared" si="414"/>
        <v>2563.5978979405918</v>
      </c>
      <c r="F2664" s="273">
        <f t="shared" si="410"/>
        <v>7</v>
      </c>
      <c r="H2664" s="273">
        <f t="shared" si="411"/>
        <v>2520</v>
      </c>
      <c r="J2664" s="287">
        <f t="shared" si="415"/>
        <v>41.24153773884224</v>
      </c>
      <c r="L2664" s="287">
        <f t="shared" si="412"/>
        <v>36.755814607258344</v>
      </c>
      <c r="M2664" s="344">
        <f t="shared" si="413"/>
        <v>-136.40210205940821</v>
      </c>
      <c r="N2664" s="344">
        <f t="shared" si="418"/>
        <v>41.24153773884224</v>
      </c>
      <c r="Q2664" s="323">
        <f t="shared" si="416"/>
        <v>2563.5978979405918</v>
      </c>
      <c r="R2664" s="287">
        <f t="shared" si="417"/>
        <v>41.24153773884224</v>
      </c>
    </row>
    <row r="2665" spans="1:18" x14ac:dyDescent="0.25">
      <c r="A2665" s="273">
        <v>2648</v>
      </c>
      <c r="B2665" s="323">
        <f t="shared" si="419"/>
        <v>2737.7558146072583</v>
      </c>
      <c r="D2665" s="287">
        <f t="shared" si="414"/>
        <v>2564.532481273925</v>
      </c>
      <c r="F2665" s="273">
        <f t="shared" si="410"/>
        <v>7</v>
      </c>
      <c r="H2665" s="273">
        <f t="shared" si="411"/>
        <v>2520</v>
      </c>
      <c r="J2665" s="287">
        <f t="shared" si="415"/>
        <v>40.692875316251076</v>
      </c>
      <c r="L2665" s="287">
        <f t="shared" si="412"/>
        <v>37.755814607258344</v>
      </c>
      <c r="M2665" s="344">
        <f t="shared" si="413"/>
        <v>-135.46751872607501</v>
      </c>
      <c r="N2665" s="344">
        <f t="shared" si="418"/>
        <v>40.692875316251076</v>
      </c>
      <c r="Q2665" s="323">
        <f t="shared" si="416"/>
        <v>2564.532481273925</v>
      </c>
      <c r="R2665" s="287">
        <f t="shared" si="417"/>
        <v>40.692875316251076</v>
      </c>
    </row>
    <row r="2666" spans="1:18" x14ac:dyDescent="0.25">
      <c r="A2666" s="273">
        <v>2649</v>
      </c>
      <c r="B2666" s="323">
        <f t="shared" si="419"/>
        <v>2738.7558146072583</v>
      </c>
      <c r="D2666" s="287">
        <f t="shared" si="414"/>
        <v>2565.4670646072582</v>
      </c>
      <c r="F2666" s="273">
        <f t="shared" si="410"/>
        <v>7</v>
      </c>
      <c r="H2666" s="273">
        <f t="shared" si="411"/>
        <v>2520</v>
      </c>
      <c r="J2666" s="287">
        <f t="shared" si="415"/>
        <v>40.131817449638078</v>
      </c>
      <c r="L2666" s="287">
        <f t="shared" si="412"/>
        <v>38.755814607258344</v>
      </c>
      <c r="M2666" s="344">
        <f t="shared" si="413"/>
        <v>-134.53293539274182</v>
      </c>
      <c r="N2666" s="344">
        <f t="shared" si="418"/>
        <v>40.131817449638078</v>
      </c>
      <c r="Q2666" s="323">
        <f t="shared" si="416"/>
        <v>2565.4670646072582</v>
      </c>
      <c r="R2666" s="287">
        <f t="shared" si="417"/>
        <v>40.131817449638078</v>
      </c>
    </row>
    <row r="2667" spans="1:18" x14ac:dyDescent="0.25">
      <c r="A2667" s="273">
        <v>2650</v>
      </c>
      <c r="B2667" s="323">
        <f t="shared" si="419"/>
        <v>2739.7558146072583</v>
      </c>
      <c r="D2667" s="287">
        <f t="shared" si="414"/>
        <v>2566.4016479405918</v>
      </c>
      <c r="F2667" s="273">
        <f t="shared" si="410"/>
        <v>7</v>
      </c>
      <c r="H2667" s="273">
        <f t="shared" si="411"/>
        <v>2520</v>
      </c>
      <c r="J2667" s="287">
        <f t="shared" si="415"/>
        <v>39.558535042664055</v>
      </c>
      <c r="L2667" s="287">
        <f t="shared" si="412"/>
        <v>39.755814607258344</v>
      </c>
      <c r="M2667" s="344">
        <f t="shared" si="413"/>
        <v>-133.59835205940817</v>
      </c>
      <c r="N2667" s="344">
        <f t="shared" si="418"/>
        <v>39.558535042664055</v>
      </c>
      <c r="Q2667" s="323">
        <f t="shared" si="416"/>
        <v>2566.4016479405918</v>
      </c>
      <c r="R2667" s="287">
        <f t="shared" si="417"/>
        <v>39.558535042664055</v>
      </c>
    </row>
    <row r="2668" spans="1:18" x14ac:dyDescent="0.25">
      <c r="A2668" s="273">
        <v>2651</v>
      </c>
      <c r="B2668" s="323">
        <f t="shared" si="419"/>
        <v>2740.7558146072583</v>
      </c>
      <c r="D2668" s="287">
        <f t="shared" si="414"/>
        <v>2567.336231273925</v>
      </c>
      <c r="F2668" s="273">
        <f t="shared" si="410"/>
        <v>7</v>
      </c>
      <c r="H2668" s="273">
        <f t="shared" si="411"/>
        <v>2520</v>
      </c>
      <c r="J2668" s="287">
        <f t="shared" si="415"/>
        <v>38.973202722703888</v>
      </c>
      <c r="L2668" s="287">
        <f t="shared" si="412"/>
        <v>40.755814607258344</v>
      </c>
      <c r="M2668" s="344">
        <f t="shared" si="413"/>
        <v>-132.66376872607498</v>
      </c>
      <c r="N2668" s="344">
        <f t="shared" si="418"/>
        <v>38.973202722703888</v>
      </c>
      <c r="Q2668" s="323">
        <f t="shared" si="416"/>
        <v>2567.336231273925</v>
      </c>
      <c r="R2668" s="287">
        <f t="shared" si="417"/>
        <v>38.973202722703888</v>
      </c>
    </row>
    <row r="2669" spans="1:18" x14ac:dyDescent="0.25">
      <c r="A2669" s="273">
        <v>2652</v>
      </c>
      <c r="B2669" s="323">
        <f t="shared" si="419"/>
        <v>2741.7558146072583</v>
      </c>
      <c r="D2669" s="287">
        <f t="shared" si="414"/>
        <v>2568.2708146072582</v>
      </c>
      <c r="F2669" s="273">
        <f t="shared" si="410"/>
        <v>7</v>
      </c>
      <c r="H2669" s="273">
        <f t="shared" si="411"/>
        <v>2520</v>
      </c>
      <c r="J2669" s="287">
        <f t="shared" si="415"/>
        <v>38.37599878765274</v>
      </c>
      <c r="L2669" s="287">
        <f t="shared" si="412"/>
        <v>41.755814607258344</v>
      </c>
      <c r="M2669" s="344">
        <f t="shared" si="413"/>
        <v>-131.72918539274178</v>
      </c>
      <c r="N2669" s="344">
        <f t="shared" si="418"/>
        <v>38.37599878765274</v>
      </c>
      <c r="Q2669" s="323">
        <f t="shared" si="416"/>
        <v>2568.2708146072582</v>
      </c>
      <c r="R2669" s="287">
        <f t="shared" si="417"/>
        <v>38.37599878765274</v>
      </c>
    </row>
    <row r="2670" spans="1:18" x14ac:dyDescent="0.25">
      <c r="A2670" s="273">
        <v>2653</v>
      </c>
      <c r="B2670" s="323">
        <f t="shared" si="419"/>
        <v>2742.7558146072583</v>
      </c>
      <c r="D2670" s="287">
        <f t="shared" si="414"/>
        <v>2569.2053979405919</v>
      </c>
      <c r="F2670" s="273">
        <f t="shared" si="410"/>
        <v>7</v>
      </c>
      <c r="H2670" s="273">
        <f t="shared" si="411"/>
        <v>2520</v>
      </c>
      <c r="J2670" s="287">
        <f t="shared" si="415"/>
        <v>37.767105151613983</v>
      </c>
      <c r="L2670" s="287">
        <f t="shared" si="412"/>
        <v>42.755814607258344</v>
      </c>
      <c r="M2670" s="344">
        <f t="shared" si="413"/>
        <v>-130.79460205940813</v>
      </c>
      <c r="N2670" s="344">
        <f t="shared" si="418"/>
        <v>37.767105151613983</v>
      </c>
      <c r="Q2670" s="323">
        <f t="shared" si="416"/>
        <v>2569.2053979405919</v>
      </c>
      <c r="R2670" s="287">
        <f t="shared" si="417"/>
        <v>37.767105151613983</v>
      </c>
    </row>
    <row r="2671" spans="1:18" x14ac:dyDescent="0.25">
      <c r="A2671" s="273">
        <v>2654</v>
      </c>
      <c r="B2671" s="323">
        <f t="shared" si="419"/>
        <v>2743.7558146072583</v>
      </c>
      <c r="D2671" s="287">
        <f t="shared" si="414"/>
        <v>2570.1399812739251</v>
      </c>
      <c r="F2671" s="273">
        <f t="shared" si="410"/>
        <v>7</v>
      </c>
      <c r="H2671" s="273">
        <f t="shared" si="411"/>
        <v>2520</v>
      </c>
      <c r="J2671" s="287">
        <f t="shared" si="415"/>
        <v>37.146707289487871</v>
      </c>
      <c r="L2671" s="287">
        <f t="shared" si="412"/>
        <v>43.755814607258344</v>
      </c>
      <c r="M2671" s="344">
        <f t="shared" si="413"/>
        <v>-129.86001872607494</v>
      </c>
      <c r="N2671" s="344">
        <f t="shared" si="418"/>
        <v>37.146707289487871</v>
      </c>
      <c r="Q2671" s="323">
        <f t="shared" si="416"/>
        <v>2570.1399812739251</v>
      </c>
      <c r="R2671" s="287">
        <f t="shared" si="417"/>
        <v>37.146707289487871</v>
      </c>
    </row>
    <row r="2672" spans="1:18" x14ac:dyDescent="0.25">
      <c r="A2672" s="273">
        <v>2655</v>
      </c>
      <c r="B2672" s="323">
        <f t="shared" si="419"/>
        <v>2744.7558146072583</v>
      </c>
      <c r="D2672" s="287">
        <f t="shared" si="414"/>
        <v>2571.0745646072583</v>
      </c>
      <c r="F2672" s="273">
        <f t="shared" si="410"/>
        <v>7</v>
      </c>
      <c r="H2672" s="273">
        <f t="shared" si="411"/>
        <v>2520</v>
      </c>
      <c r="J2672" s="287">
        <f t="shared" si="415"/>
        <v>36.514994180473415</v>
      </c>
      <c r="L2672" s="287">
        <f t="shared" si="412"/>
        <v>44.755814607258344</v>
      </c>
      <c r="M2672" s="344">
        <f t="shared" si="413"/>
        <v>-128.92543539274175</v>
      </c>
      <c r="N2672" s="344">
        <f t="shared" si="418"/>
        <v>36.514994180473415</v>
      </c>
      <c r="Q2672" s="323">
        <f t="shared" si="416"/>
        <v>2571.0745646072583</v>
      </c>
      <c r="R2672" s="287">
        <f t="shared" si="417"/>
        <v>36.514994180473415</v>
      </c>
    </row>
    <row r="2673" spans="1:18" x14ac:dyDescent="0.25">
      <c r="A2673" s="273">
        <v>2656</v>
      </c>
      <c r="B2673" s="323">
        <f t="shared" si="419"/>
        <v>2745.7558146072583</v>
      </c>
      <c r="D2673" s="287">
        <f t="shared" si="414"/>
        <v>2572.0091479405919</v>
      </c>
      <c r="F2673" s="273">
        <f t="shared" si="410"/>
        <v>7</v>
      </c>
      <c r="H2673" s="273">
        <f t="shared" si="411"/>
        <v>2520</v>
      </c>
      <c r="J2673" s="287">
        <f t="shared" si="415"/>
        <v>35.872158250502629</v>
      </c>
      <c r="L2673" s="287">
        <f t="shared" si="412"/>
        <v>45.755814607258344</v>
      </c>
      <c r="M2673" s="344">
        <f t="shared" si="413"/>
        <v>-127.9908520594081</v>
      </c>
      <c r="N2673" s="344">
        <f t="shared" si="418"/>
        <v>35.872158250502629</v>
      </c>
      <c r="Q2673" s="323">
        <f t="shared" si="416"/>
        <v>2572.0091479405919</v>
      </c>
      <c r="R2673" s="287">
        <f t="shared" si="417"/>
        <v>35.872158250502629</v>
      </c>
    </row>
    <row r="2674" spans="1:18" x14ac:dyDescent="0.25">
      <c r="A2674" s="273">
        <v>2657</v>
      </c>
      <c r="B2674" s="323">
        <f t="shared" si="419"/>
        <v>2746.7558146072583</v>
      </c>
      <c r="D2674" s="287">
        <f t="shared" si="414"/>
        <v>2572.9437312739251</v>
      </c>
      <c r="F2674" s="273">
        <f t="shared" si="410"/>
        <v>7</v>
      </c>
      <c r="H2674" s="273">
        <f t="shared" si="411"/>
        <v>2520</v>
      </c>
      <c r="J2674" s="287">
        <f t="shared" si="415"/>
        <v>35.218395313627333</v>
      </c>
      <c r="L2674" s="287">
        <f t="shared" si="412"/>
        <v>46.755814607258344</v>
      </c>
      <c r="M2674" s="344">
        <f t="shared" si="413"/>
        <v>-127.0562687260749</v>
      </c>
      <c r="N2674" s="344">
        <f t="shared" si="418"/>
        <v>35.218395313627333</v>
      </c>
      <c r="Q2674" s="323">
        <f t="shared" si="416"/>
        <v>2572.9437312739251</v>
      </c>
      <c r="R2674" s="287">
        <f t="shared" si="417"/>
        <v>35.218395313627333</v>
      </c>
    </row>
    <row r="2675" spans="1:18" x14ac:dyDescent="0.25">
      <c r="A2675" s="273">
        <v>2658</v>
      </c>
      <c r="B2675" s="323">
        <f t="shared" si="419"/>
        <v>2747.7558146072583</v>
      </c>
      <c r="D2675" s="287">
        <f t="shared" si="414"/>
        <v>2573.8783146072583</v>
      </c>
      <c r="F2675" s="273">
        <f t="shared" si="410"/>
        <v>7</v>
      </c>
      <c r="H2675" s="273">
        <f t="shared" si="411"/>
        <v>2520</v>
      </c>
      <c r="J2675" s="287">
        <f t="shared" si="415"/>
        <v>34.553904512371531</v>
      </c>
      <c r="L2675" s="287">
        <f t="shared" si="412"/>
        <v>47.755814607258344</v>
      </c>
      <c r="M2675" s="344">
        <f t="shared" si="413"/>
        <v>-126.12168539274171</v>
      </c>
      <c r="N2675" s="344">
        <f t="shared" si="418"/>
        <v>34.553904512371531</v>
      </c>
      <c r="Q2675" s="323">
        <f t="shared" si="416"/>
        <v>2573.8783146072583</v>
      </c>
      <c r="R2675" s="287">
        <f t="shared" si="417"/>
        <v>34.553904512371531</v>
      </c>
    </row>
    <row r="2676" spans="1:18" x14ac:dyDescent="0.25">
      <c r="A2676" s="273">
        <v>2659</v>
      </c>
      <c r="B2676" s="323">
        <f t="shared" si="419"/>
        <v>2748.7558146072583</v>
      </c>
      <c r="D2676" s="287">
        <f t="shared" si="414"/>
        <v>2574.8128979405915</v>
      </c>
      <c r="F2676" s="273">
        <f t="shared" si="410"/>
        <v>7</v>
      </c>
      <c r="H2676" s="273">
        <f t="shared" si="411"/>
        <v>2520</v>
      </c>
      <c r="J2676" s="287">
        <f t="shared" si="415"/>
        <v>33.878888257069796</v>
      </c>
      <c r="L2676" s="287">
        <f t="shared" si="412"/>
        <v>48.755814607258344</v>
      </c>
      <c r="M2676" s="344">
        <f t="shared" si="413"/>
        <v>-125.18710205940852</v>
      </c>
      <c r="N2676" s="344">
        <f t="shared" si="418"/>
        <v>33.878888257069796</v>
      </c>
      <c r="Q2676" s="323">
        <f t="shared" si="416"/>
        <v>2574.8128979405915</v>
      </c>
      <c r="R2676" s="287">
        <f t="shared" si="417"/>
        <v>33.878888257069796</v>
      </c>
    </row>
    <row r="2677" spans="1:18" x14ac:dyDescent="0.25">
      <c r="A2677" s="273">
        <v>2660</v>
      </c>
      <c r="B2677" s="323">
        <f t="shared" si="419"/>
        <v>2749.7558146072583</v>
      </c>
      <c r="D2677" s="287">
        <f t="shared" si="414"/>
        <v>2575.7474812739251</v>
      </c>
      <c r="F2677" s="273">
        <f t="shared" si="410"/>
        <v>7</v>
      </c>
      <c r="H2677" s="273">
        <f t="shared" si="411"/>
        <v>2520</v>
      </c>
      <c r="J2677" s="287">
        <f t="shared" si="415"/>
        <v>33.19355216421279</v>
      </c>
      <c r="L2677" s="287">
        <f t="shared" si="412"/>
        <v>49.755814607258344</v>
      </c>
      <c r="M2677" s="344">
        <f t="shared" si="413"/>
        <v>-124.25251872607487</v>
      </c>
      <c r="N2677" s="344">
        <f t="shared" si="418"/>
        <v>33.19355216421279</v>
      </c>
      <c r="Q2677" s="323">
        <f t="shared" si="416"/>
        <v>2575.7474812739251</v>
      </c>
      <c r="R2677" s="287">
        <f t="shared" si="417"/>
        <v>33.19355216421279</v>
      </c>
    </row>
    <row r="2678" spans="1:18" x14ac:dyDescent="0.25">
      <c r="A2678" s="273">
        <v>2661</v>
      </c>
      <c r="B2678" s="323">
        <f t="shared" si="419"/>
        <v>2750.7558146072583</v>
      </c>
      <c r="D2678" s="287">
        <f t="shared" si="414"/>
        <v>2576.6820646072583</v>
      </c>
      <c r="F2678" s="273">
        <f t="shared" si="410"/>
        <v>7</v>
      </c>
      <c r="H2678" s="273">
        <f t="shared" si="411"/>
        <v>2520</v>
      </c>
      <c r="J2678" s="287">
        <f t="shared" si="415"/>
        <v>32.498104993813691</v>
      </c>
      <c r="L2678" s="287">
        <f t="shared" si="412"/>
        <v>50.755814607258344</v>
      </c>
      <c r="M2678" s="344">
        <f t="shared" si="413"/>
        <v>-123.31793539274167</v>
      </c>
      <c r="N2678" s="344">
        <f t="shared" si="418"/>
        <v>32.498104993813691</v>
      </c>
      <c r="Q2678" s="323">
        <f t="shared" si="416"/>
        <v>2576.6820646072583</v>
      </c>
      <c r="R2678" s="287">
        <f t="shared" si="417"/>
        <v>32.498104993813691</v>
      </c>
    </row>
    <row r="2679" spans="1:18" x14ac:dyDescent="0.25">
      <c r="A2679" s="273">
        <v>2662</v>
      </c>
      <c r="B2679" s="323">
        <f t="shared" si="419"/>
        <v>2751.7558146072583</v>
      </c>
      <c r="D2679" s="287">
        <f t="shared" si="414"/>
        <v>2577.6166479405915</v>
      </c>
      <c r="F2679" s="273">
        <f t="shared" si="410"/>
        <v>7</v>
      </c>
      <c r="H2679" s="273">
        <f t="shared" si="411"/>
        <v>2520</v>
      </c>
      <c r="J2679" s="287">
        <f t="shared" si="415"/>
        <v>31.792758585816976</v>
      </c>
      <c r="L2679" s="287">
        <f t="shared" si="412"/>
        <v>51.755814607258344</v>
      </c>
      <c r="M2679" s="344">
        <f t="shared" si="413"/>
        <v>-122.38335205940848</v>
      </c>
      <c r="N2679" s="344">
        <f t="shared" si="418"/>
        <v>31.792758585816976</v>
      </c>
      <c r="Q2679" s="323">
        <f t="shared" si="416"/>
        <v>2577.6166479405915</v>
      </c>
      <c r="R2679" s="287">
        <f t="shared" si="417"/>
        <v>31.792758585816976</v>
      </c>
    </row>
    <row r="2680" spans="1:18" x14ac:dyDescent="0.25">
      <c r="A2680" s="273">
        <v>2663</v>
      </c>
      <c r="B2680" s="323">
        <f t="shared" si="419"/>
        <v>2752.7558146072583</v>
      </c>
      <c r="D2680" s="287">
        <f t="shared" si="414"/>
        <v>2578.5512312739252</v>
      </c>
      <c r="F2680" s="273">
        <f t="shared" si="410"/>
        <v>7</v>
      </c>
      <c r="H2680" s="273">
        <f t="shared" si="411"/>
        <v>2520</v>
      </c>
      <c r="J2680" s="287">
        <f t="shared" si="415"/>
        <v>31.077727795571949</v>
      </c>
      <c r="L2680" s="287">
        <f t="shared" si="412"/>
        <v>52.755814607258344</v>
      </c>
      <c r="M2680" s="344">
        <f t="shared" si="413"/>
        <v>-121.44876872607483</v>
      </c>
      <c r="N2680" s="344">
        <f t="shared" si="418"/>
        <v>31.077727795571949</v>
      </c>
      <c r="Q2680" s="323">
        <f t="shared" si="416"/>
        <v>2578.5512312739252</v>
      </c>
      <c r="R2680" s="287">
        <f t="shared" si="417"/>
        <v>31.077727795571949</v>
      </c>
    </row>
    <row r="2681" spans="1:18" x14ac:dyDescent="0.25">
      <c r="A2681" s="273">
        <v>2664</v>
      </c>
      <c r="B2681" s="323">
        <f t="shared" si="419"/>
        <v>2753.7558146072583</v>
      </c>
      <c r="D2681" s="287">
        <f t="shared" si="414"/>
        <v>2579.4858146072584</v>
      </c>
      <c r="F2681" s="273">
        <f t="shared" si="410"/>
        <v>7</v>
      </c>
      <c r="H2681" s="273">
        <f t="shared" si="411"/>
        <v>2520</v>
      </c>
      <c r="J2681" s="287">
        <f t="shared" si="415"/>
        <v>30.353230428383387</v>
      </c>
      <c r="L2681" s="287">
        <f t="shared" si="412"/>
        <v>53.755814607258344</v>
      </c>
      <c r="M2681" s="344">
        <f t="shared" si="413"/>
        <v>-120.51418539274164</v>
      </c>
      <c r="N2681" s="344">
        <f t="shared" si="418"/>
        <v>30.353230428383387</v>
      </c>
      <c r="Q2681" s="323">
        <f t="shared" si="416"/>
        <v>2579.4858146072584</v>
      </c>
      <c r="R2681" s="287">
        <f t="shared" si="417"/>
        <v>30.353230428383387</v>
      </c>
    </row>
    <row r="2682" spans="1:18" x14ac:dyDescent="0.25">
      <c r="A2682" s="273">
        <v>2665</v>
      </c>
      <c r="B2682" s="323">
        <f t="shared" si="419"/>
        <v>2754.7558146072583</v>
      </c>
      <c r="D2682" s="287">
        <f t="shared" si="414"/>
        <v>2580.4203979405916</v>
      </c>
      <c r="F2682" s="273">
        <f t="shared" si="410"/>
        <v>7</v>
      </c>
      <c r="H2682" s="273">
        <f t="shared" si="411"/>
        <v>2520</v>
      </c>
      <c r="J2682" s="287">
        <f t="shared" si="415"/>
        <v>29.619487173167997</v>
      </c>
      <c r="L2682" s="287">
        <f t="shared" si="412"/>
        <v>54.755814607258344</v>
      </c>
      <c r="M2682" s="344">
        <f t="shared" si="413"/>
        <v>-119.57960205940844</v>
      </c>
      <c r="N2682" s="344">
        <f t="shared" si="418"/>
        <v>29.619487173167997</v>
      </c>
      <c r="Q2682" s="323">
        <f t="shared" si="416"/>
        <v>2580.4203979405916</v>
      </c>
      <c r="R2682" s="287">
        <f t="shared" si="417"/>
        <v>29.619487173167997</v>
      </c>
    </row>
    <row r="2683" spans="1:18" x14ac:dyDescent="0.25">
      <c r="A2683" s="273">
        <v>2666</v>
      </c>
      <c r="B2683" s="323">
        <f t="shared" si="419"/>
        <v>2755.7558146072583</v>
      </c>
      <c r="D2683" s="287">
        <f t="shared" si="414"/>
        <v>2581.3549812739252</v>
      </c>
      <c r="F2683" s="273">
        <f t="shared" si="410"/>
        <v>7</v>
      </c>
      <c r="H2683" s="273">
        <f t="shared" si="411"/>
        <v>2520</v>
      </c>
      <c r="J2683" s="287">
        <f t="shared" si="415"/>
        <v>28.876721535229535</v>
      </c>
      <c r="L2683" s="287">
        <f t="shared" si="412"/>
        <v>55.755814607258344</v>
      </c>
      <c r="M2683" s="344">
        <f t="shared" si="413"/>
        <v>-118.6450187260748</v>
      </c>
      <c r="N2683" s="344">
        <f t="shared" si="418"/>
        <v>28.876721535229535</v>
      </c>
      <c r="Q2683" s="323">
        <f t="shared" si="416"/>
        <v>2581.3549812739252</v>
      </c>
      <c r="R2683" s="287">
        <f t="shared" si="417"/>
        <v>28.876721535229535</v>
      </c>
    </row>
    <row r="2684" spans="1:18" x14ac:dyDescent="0.25">
      <c r="A2684" s="273">
        <v>2667</v>
      </c>
      <c r="B2684" s="323">
        <f t="shared" si="419"/>
        <v>2756.7558146072583</v>
      </c>
      <c r="D2684" s="287">
        <f t="shared" si="414"/>
        <v>2582.2895646072584</v>
      </c>
      <c r="F2684" s="273">
        <f t="shared" si="410"/>
        <v>7</v>
      </c>
      <c r="H2684" s="273">
        <f t="shared" si="411"/>
        <v>2520</v>
      </c>
      <c r="J2684" s="287">
        <f t="shared" si="415"/>
        <v>28.125159768176061</v>
      </c>
      <c r="L2684" s="287">
        <f t="shared" si="412"/>
        <v>56.755814607258344</v>
      </c>
      <c r="M2684" s="344">
        <f t="shared" si="413"/>
        <v>-117.7104353927416</v>
      </c>
      <c r="N2684" s="344">
        <f t="shared" si="418"/>
        <v>28.125159768176061</v>
      </c>
      <c r="Q2684" s="323">
        <f t="shared" si="416"/>
        <v>2582.2895646072584</v>
      </c>
      <c r="R2684" s="287">
        <f t="shared" si="417"/>
        <v>28.125159768176061</v>
      </c>
    </row>
    <row r="2685" spans="1:18" x14ac:dyDescent="0.25">
      <c r="A2685" s="273">
        <v>2668</v>
      </c>
      <c r="B2685" s="323">
        <f t="shared" si="419"/>
        <v>2757.7558146072583</v>
      </c>
      <c r="D2685" s="287">
        <f t="shared" si="414"/>
        <v>2583.2241479405916</v>
      </c>
      <c r="F2685" s="273">
        <f t="shared" si="410"/>
        <v>7</v>
      </c>
      <c r="H2685" s="273">
        <f t="shared" si="411"/>
        <v>2520</v>
      </c>
      <c r="J2685" s="287">
        <f t="shared" si="415"/>
        <v>27.365030805002661</v>
      </c>
      <c r="L2685" s="287">
        <f t="shared" si="412"/>
        <v>57.755814607258344</v>
      </c>
      <c r="M2685" s="344">
        <f t="shared" si="413"/>
        <v>-116.77585205940841</v>
      </c>
      <c r="N2685" s="344">
        <f t="shared" si="418"/>
        <v>27.365030805002661</v>
      </c>
      <c r="Q2685" s="323">
        <f t="shared" si="416"/>
        <v>2583.2241479405916</v>
      </c>
      <c r="R2685" s="287">
        <f t="shared" si="417"/>
        <v>27.365030805002661</v>
      </c>
    </row>
    <row r="2686" spans="1:18" x14ac:dyDescent="0.25">
      <c r="A2686" s="273">
        <v>2669</v>
      </c>
      <c r="B2686" s="323">
        <f t="shared" si="419"/>
        <v>2758.7558146072583</v>
      </c>
      <c r="D2686" s="287">
        <f t="shared" si="414"/>
        <v>2584.1587312739248</v>
      </c>
      <c r="F2686" s="273">
        <f t="shared" si="410"/>
        <v>7</v>
      </c>
      <c r="H2686" s="273">
        <f t="shared" si="411"/>
        <v>2520</v>
      </c>
      <c r="J2686" s="287">
        <f t="shared" si="415"/>
        <v>26.596566188355364</v>
      </c>
      <c r="L2686" s="287">
        <f t="shared" si="412"/>
        <v>58.755814607258344</v>
      </c>
      <c r="M2686" s="344">
        <f t="shared" si="413"/>
        <v>-115.84126872607521</v>
      </c>
      <c r="N2686" s="344">
        <f t="shared" si="418"/>
        <v>26.596566188355364</v>
      </c>
      <c r="Q2686" s="323">
        <f t="shared" si="416"/>
        <v>2584.1587312739248</v>
      </c>
      <c r="R2686" s="287">
        <f t="shared" si="417"/>
        <v>26.596566188355364</v>
      </c>
    </row>
    <row r="2687" spans="1:18" x14ac:dyDescent="0.25">
      <c r="A2687" s="273">
        <v>2670</v>
      </c>
      <c r="B2687" s="323">
        <f t="shared" si="419"/>
        <v>2759.7558146072583</v>
      </c>
      <c r="D2687" s="287">
        <f t="shared" si="414"/>
        <v>2585.0933146072584</v>
      </c>
      <c r="F2687" s="273">
        <f t="shared" si="410"/>
        <v>7</v>
      </c>
      <c r="H2687" s="273">
        <f t="shared" si="411"/>
        <v>2520</v>
      </c>
      <c r="J2687" s="287">
        <f t="shared" si="415"/>
        <v>25.820000000000057</v>
      </c>
      <c r="L2687" s="287">
        <f t="shared" si="412"/>
        <v>59.755814607258344</v>
      </c>
      <c r="M2687" s="344">
        <f t="shared" si="413"/>
        <v>-114.90668539274157</v>
      </c>
      <c r="N2687" s="344">
        <f t="shared" si="418"/>
        <v>25.820000000000057</v>
      </c>
      <c r="Q2687" s="323">
        <f t="shared" si="416"/>
        <v>2585.0933146072584</v>
      </c>
      <c r="R2687" s="287">
        <f t="shared" si="417"/>
        <v>25.820000000000057</v>
      </c>
    </row>
    <row r="2688" spans="1:18" x14ac:dyDescent="0.25">
      <c r="A2688" s="273">
        <v>2671</v>
      </c>
      <c r="B2688" s="323">
        <f t="shared" si="419"/>
        <v>2760.7558146072583</v>
      </c>
      <c r="D2688" s="287">
        <f t="shared" si="414"/>
        <v>2586.0278979405916</v>
      </c>
      <c r="F2688" s="273">
        <f t="shared" si="410"/>
        <v>7</v>
      </c>
      <c r="H2688" s="273">
        <f t="shared" si="411"/>
        <v>2520</v>
      </c>
      <c r="J2688" s="287">
        <f t="shared" si="415"/>
        <v>25.035568789520788</v>
      </c>
      <c r="L2688" s="287">
        <f t="shared" si="412"/>
        <v>60.755814607258344</v>
      </c>
      <c r="M2688" s="344">
        <f t="shared" si="413"/>
        <v>-113.97210205940837</v>
      </c>
      <c r="N2688" s="344">
        <f t="shared" si="418"/>
        <v>25.035568789520788</v>
      </c>
      <c r="Q2688" s="323">
        <f t="shared" si="416"/>
        <v>2586.0278979405916</v>
      </c>
      <c r="R2688" s="287">
        <f t="shared" si="417"/>
        <v>25.035568789520788</v>
      </c>
    </row>
    <row r="2689" spans="1:18" x14ac:dyDescent="0.25">
      <c r="A2689" s="273">
        <v>2672</v>
      </c>
      <c r="B2689" s="323">
        <f t="shared" si="419"/>
        <v>2761.7558146072583</v>
      </c>
      <c r="D2689" s="287">
        <f t="shared" si="414"/>
        <v>2586.9624812739248</v>
      </c>
      <c r="F2689" s="273">
        <f t="shared" si="410"/>
        <v>7</v>
      </c>
      <c r="H2689" s="273">
        <f t="shared" si="411"/>
        <v>2520</v>
      </c>
      <c r="J2689" s="287">
        <f t="shared" si="415"/>
        <v>24.243511502263555</v>
      </c>
      <c r="L2689" s="287">
        <f t="shared" si="412"/>
        <v>61.755814607258344</v>
      </c>
      <c r="M2689" s="344">
        <f t="shared" si="413"/>
        <v>-113.03751872607518</v>
      </c>
      <c r="N2689" s="344">
        <f t="shared" si="418"/>
        <v>24.243511502263555</v>
      </c>
      <c r="Q2689" s="323">
        <f t="shared" si="416"/>
        <v>2586.9624812739248</v>
      </c>
      <c r="R2689" s="287">
        <f t="shared" si="417"/>
        <v>24.243511502263555</v>
      </c>
    </row>
    <row r="2690" spans="1:18" x14ac:dyDescent="0.25">
      <c r="A2690" s="273">
        <v>2673</v>
      </c>
      <c r="B2690" s="323">
        <f t="shared" si="419"/>
        <v>2762.7558146072583</v>
      </c>
      <c r="D2690" s="287">
        <f t="shared" si="414"/>
        <v>2587.8970646072585</v>
      </c>
      <c r="F2690" s="273">
        <f t="shared" si="410"/>
        <v>7</v>
      </c>
      <c r="H2690" s="273">
        <f t="shared" si="411"/>
        <v>2520</v>
      </c>
      <c r="J2690" s="287">
        <f t="shared" si="415"/>
        <v>23.444069406550241</v>
      </c>
      <c r="L2690" s="287">
        <f t="shared" si="412"/>
        <v>62.755814607258344</v>
      </c>
      <c r="M2690" s="344">
        <f t="shared" si="413"/>
        <v>-112.10293539274153</v>
      </c>
      <c r="N2690" s="344">
        <f t="shared" si="418"/>
        <v>23.444069406550241</v>
      </c>
      <c r="Q2690" s="323">
        <f t="shared" si="416"/>
        <v>2587.8970646072585</v>
      </c>
      <c r="R2690" s="287">
        <f t="shared" si="417"/>
        <v>23.444069406550241</v>
      </c>
    </row>
    <row r="2691" spans="1:18" x14ac:dyDescent="0.25">
      <c r="A2691" s="273">
        <v>2674</v>
      </c>
      <c r="B2691" s="323">
        <f t="shared" si="419"/>
        <v>2763.7558146072583</v>
      </c>
      <c r="D2691" s="287">
        <f t="shared" si="414"/>
        <v>2588.8316479405917</v>
      </c>
      <c r="F2691" s="273">
        <f t="shared" si="410"/>
        <v>7</v>
      </c>
      <c r="H2691" s="273">
        <f t="shared" si="411"/>
        <v>2520</v>
      </c>
      <c r="J2691" s="287">
        <f t="shared" si="415"/>
        <v>22.637486020187886</v>
      </c>
      <c r="L2691" s="287">
        <f t="shared" si="412"/>
        <v>63.755814607258344</v>
      </c>
      <c r="M2691" s="344">
        <f t="shared" si="413"/>
        <v>-111.16835205940833</v>
      </c>
      <c r="N2691" s="344">
        <f t="shared" si="418"/>
        <v>22.637486020187886</v>
      </c>
      <c r="Q2691" s="323">
        <f t="shared" si="416"/>
        <v>2588.8316479405917</v>
      </c>
      <c r="R2691" s="287">
        <f t="shared" si="417"/>
        <v>22.637486020187886</v>
      </c>
    </row>
    <row r="2692" spans="1:18" x14ac:dyDescent="0.25">
      <c r="A2692" s="273">
        <v>2675</v>
      </c>
      <c r="B2692" s="323">
        <f t="shared" si="419"/>
        <v>2764.7558146072583</v>
      </c>
      <c r="D2692" s="287">
        <f t="shared" si="414"/>
        <v>2589.7662312739249</v>
      </c>
      <c r="F2692" s="273">
        <f t="shared" si="410"/>
        <v>7</v>
      </c>
      <c r="H2692" s="273">
        <f t="shared" si="411"/>
        <v>2520</v>
      </c>
      <c r="J2692" s="287">
        <f t="shared" si="415"/>
        <v>21.824007036289867</v>
      </c>
      <c r="L2692" s="287">
        <f t="shared" si="412"/>
        <v>64.755814607258344</v>
      </c>
      <c r="M2692" s="344">
        <f t="shared" si="413"/>
        <v>-110.23376872607514</v>
      </c>
      <c r="N2692" s="344">
        <f t="shared" si="418"/>
        <v>21.824007036289867</v>
      </c>
      <c r="Q2692" s="323">
        <f t="shared" si="416"/>
        <v>2589.7662312739249</v>
      </c>
      <c r="R2692" s="287">
        <f t="shared" si="417"/>
        <v>21.824007036289867</v>
      </c>
    </row>
    <row r="2693" spans="1:18" x14ac:dyDescent="0.25">
      <c r="A2693" s="273">
        <v>2676</v>
      </c>
      <c r="B2693" s="323">
        <f t="shared" si="419"/>
        <v>2765.7558146072583</v>
      </c>
      <c r="D2693" s="287">
        <f t="shared" si="414"/>
        <v>2590.7008146072585</v>
      </c>
      <c r="F2693" s="273">
        <f t="shared" si="410"/>
        <v>7</v>
      </c>
      <c r="H2693" s="273">
        <f t="shared" si="411"/>
        <v>2520</v>
      </c>
      <c r="J2693" s="287">
        <f t="shared" si="415"/>
        <v>21.003880248434353</v>
      </c>
      <c r="L2693" s="287">
        <f t="shared" si="412"/>
        <v>65.755814607258344</v>
      </c>
      <c r="M2693" s="344">
        <f t="shared" si="413"/>
        <v>-109.29918539274149</v>
      </c>
      <c r="N2693" s="344">
        <f t="shared" si="418"/>
        <v>21.003880248434353</v>
      </c>
      <c r="Q2693" s="323">
        <f t="shared" si="416"/>
        <v>2590.7008146072585</v>
      </c>
      <c r="R2693" s="287">
        <f t="shared" si="417"/>
        <v>21.003880248434353</v>
      </c>
    </row>
    <row r="2694" spans="1:18" x14ac:dyDescent="0.25">
      <c r="A2694" s="273">
        <v>2677</v>
      </c>
      <c r="B2694" s="323">
        <f t="shared" si="419"/>
        <v>2766.7558146072583</v>
      </c>
      <c r="D2694" s="287">
        <f t="shared" si="414"/>
        <v>2591.6353979405917</v>
      </c>
      <c r="F2694" s="273">
        <f t="shared" ref="F2694:F2757" si="420">INT(B2694/360)</f>
        <v>7</v>
      </c>
      <c r="H2694" s="273">
        <f t="shared" ref="H2694:H2757" si="421">F2694*360</f>
        <v>2520</v>
      </c>
      <c r="J2694" s="287">
        <f t="shared" si="415"/>
        <v>20.177355475186008</v>
      </c>
      <c r="L2694" s="287">
        <f t="shared" ref="L2694:L2757" si="422">B2694-H2694-180</f>
        <v>66.755814607258344</v>
      </c>
      <c r="M2694" s="344">
        <f t="shared" ref="M2694:M2757" si="423">D2694-INT(D2694/360)*360-180</f>
        <v>-108.3646020594083</v>
      </c>
      <c r="N2694" s="344">
        <f t="shared" si="418"/>
        <v>20.177355475186008</v>
      </c>
      <c r="Q2694" s="323">
        <f t="shared" si="416"/>
        <v>2591.6353979405917</v>
      </c>
      <c r="R2694" s="287">
        <f t="shared" si="417"/>
        <v>20.177355475186008</v>
      </c>
    </row>
    <row r="2695" spans="1:18" x14ac:dyDescent="0.25">
      <c r="A2695" s="273">
        <v>2678</v>
      </c>
      <c r="B2695" s="323">
        <f t="shared" si="419"/>
        <v>2767.7558146072583</v>
      </c>
      <c r="D2695" s="287">
        <f t="shared" si="414"/>
        <v>2592.5699812739249</v>
      </c>
      <c r="F2695" s="273">
        <f t="shared" si="420"/>
        <v>7</v>
      </c>
      <c r="H2695" s="273">
        <f t="shared" si="421"/>
        <v>2520</v>
      </c>
      <c r="J2695" s="287">
        <f t="shared" si="415"/>
        <v>19.344684483997831</v>
      </c>
      <c r="L2695" s="287">
        <f t="shared" si="422"/>
        <v>67.755814607258344</v>
      </c>
      <c r="M2695" s="344">
        <f t="shared" si="423"/>
        <v>-107.4300187260751</v>
      </c>
      <c r="N2695" s="344">
        <f t="shared" si="418"/>
        <v>19.344684483997831</v>
      </c>
      <c r="Q2695" s="323">
        <f t="shared" si="416"/>
        <v>2592.5699812739249</v>
      </c>
      <c r="R2695" s="287">
        <f t="shared" si="417"/>
        <v>19.344684483997831</v>
      </c>
    </row>
    <row r="2696" spans="1:18" x14ac:dyDescent="0.25">
      <c r="A2696" s="273">
        <v>2679</v>
      </c>
      <c r="B2696" s="323">
        <f t="shared" si="419"/>
        <v>2768.7558146072583</v>
      </c>
      <c r="D2696" s="287">
        <f t="shared" si="414"/>
        <v>2593.5045646072585</v>
      </c>
      <c r="F2696" s="273">
        <f t="shared" si="420"/>
        <v>7</v>
      </c>
      <c r="H2696" s="273">
        <f t="shared" si="421"/>
        <v>2520</v>
      </c>
      <c r="J2696" s="287">
        <f t="shared" si="415"/>
        <v>18.506120914519322</v>
      </c>
      <c r="L2696" s="287">
        <f t="shared" si="422"/>
        <v>68.755814607258344</v>
      </c>
      <c r="M2696" s="344">
        <f t="shared" si="423"/>
        <v>-106.49543539274146</v>
      </c>
      <c r="N2696" s="344">
        <f t="shared" si="418"/>
        <v>18.506120914519322</v>
      </c>
      <c r="Q2696" s="323">
        <f t="shared" si="416"/>
        <v>2593.5045646072585</v>
      </c>
      <c r="R2696" s="287">
        <f t="shared" si="417"/>
        <v>18.506120914519322</v>
      </c>
    </row>
    <row r="2697" spans="1:18" x14ac:dyDescent="0.25">
      <c r="A2697" s="273">
        <v>2680</v>
      </c>
      <c r="B2697" s="323">
        <f t="shared" si="419"/>
        <v>2769.7558146072583</v>
      </c>
      <c r="D2697" s="287">
        <f t="shared" si="414"/>
        <v>2594.4391479405917</v>
      </c>
      <c r="F2697" s="273">
        <f t="shared" si="420"/>
        <v>7</v>
      </c>
      <c r="H2697" s="273">
        <f t="shared" si="421"/>
        <v>2520</v>
      </c>
      <c r="J2697" s="287">
        <f t="shared" si="415"/>
        <v>17.661920201337431</v>
      </c>
      <c r="L2697" s="287">
        <f t="shared" si="422"/>
        <v>69.755814607258344</v>
      </c>
      <c r="M2697" s="344">
        <f t="shared" si="423"/>
        <v>-105.56085205940826</v>
      </c>
      <c r="N2697" s="344">
        <f t="shared" si="418"/>
        <v>17.661920201337431</v>
      </c>
      <c r="Q2697" s="323">
        <f t="shared" si="416"/>
        <v>2594.4391479405917</v>
      </c>
      <c r="R2697" s="287">
        <f t="shared" si="417"/>
        <v>17.661920201337431</v>
      </c>
    </row>
    <row r="2698" spans="1:18" x14ac:dyDescent="0.25">
      <c r="A2698" s="273">
        <v>2681</v>
      </c>
      <c r="B2698" s="323">
        <f t="shared" si="419"/>
        <v>2770.7558146072583</v>
      </c>
      <c r="D2698" s="287">
        <f t="shared" si="414"/>
        <v>2595.3737312739249</v>
      </c>
      <c r="F2698" s="273">
        <f t="shared" si="420"/>
        <v>7</v>
      </c>
      <c r="H2698" s="273">
        <f t="shared" si="421"/>
        <v>2520</v>
      </c>
      <c r="J2698" s="287">
        <f t="shared" si="415"/>
        <v>16.812339496167692</v>
      </c>
      <c r="L2698" s="287">
        <f t="shared" si="422"/>
        <v>70.755814607258344</v>
      </c>
      <c r="M2698" s="344">
        <f t="shared" si="423"/>
        <v>-104.62626872607507</v>
      </c>
      <c r="N2698" s="344">
        <f t="shared" si="418"/>
        <v>16.812339496167692</v>
      </c>
      <c r="Q2698" s="323">
        <f t="shared" si="416"/>
        <v>2595.3737312739249</v>
      </c>
      <c r="R2698" s="287">
        <f t="shared" si="417"/>
        <v>16.812339496167692</v>
      </c>
    </row>
    <row r="2699" spans="1:18" x14ac:dyDescent="0.25">
      <c r="A2699" s="273">
        <v>2682</v>
      </c>
      <c r="B2699" s="323">
        <f t="shared" si="419"/>
        <v>2771.7558146072583</v>
      </c>
      <c r="D2699" s="287">
        <f t="shared" si="414"/>
        <v>2596.3083146072581</v>
      </c>
      <c r="F2699" s="273">
        <f t="shared" si="420"/>
        <v>7</v>
      </c>
      <c r="H2699" s="273">
        <f t="shared" si="421"/>
        <v>2520</v>
      </c>
      <c r="J2699" s="287">
        <f t="shared" si="415"/>
        <v>15.957637589522287</v>
      </c>
      <c r="L2699" s="287">
        <f t="shared" si="422"/>
        <v>71.755814607258344</v>
      </c>
      <c r="M2699" s="344">
        <f t="shared" si="423"/>
        <v>-103.69168539274187</v>
      </c>
      <c r="N2699" s="344">
        <f t="shared" si="418"/>
        <v>15.957637589522287</v>
      </c>
      <c r="Q2699" s="323">
        <f t="shared" si="416"/>
        <v>2596.3083146072581</v>
      </c>
      <c r="R2699" s="287">
        <f t="shared" si="417"/>
        <v>15.957637589522287</v>
      </c>
    </row>
    <row r="2700" spans="1:18" x14ac:dyDescent="0.25">
      <c r="A2700" s="273">
        <v>2683</v>
      </c>
      <c r="B2700" s="323">
        <f t="shared" si="419"/>
        <v>2772.7558146072583</v>
      </c>
      <c r="D2700" s="287">
        <f t="shared" si="414"/>
        <v>2597.2428979405918</v>
      </c>
      <c r="F2700" s="273">
        <f t="shared" si="420"/>
        <v>7</v>
      </c>
      <c r="H2700" s="273">
        <f t="shared" si="421"/>
        <v>2520</v>
      </c>
      <c r="J2700" s="287">
        <f t="shared" si="415"/>
        <v>15.098074831882007</v>
      </c>
      <c r="L2700" s="287">
        <f t="shared" si="422"/>
        <v>72.755814607258344</v>
      </c>
      <c r="M2700" s="344">
        <f t="shared" si="423"/>
        <v>-102.75710205940823</v>
      </c>
      <c r="N2700" s="344">
        <f t="shared" si="418"/>
        <v>15.098074831882007</v>
      </c>
      <c r="Q2700" s="323">
        <f t="shared" si="416"/>
        <v>2597.2428979405918</v>
      </c>
      <c r="R2700" s="287">
        <f t="shared" si="417"/>
        <v>15.098074831882007</v>
      </c>
    </row>
    <row r="2701" spans="1:18" x14ac:dyDescent="0.25">
      <c r="A2701" s="273">
        <v>2684</v>
      </c>
      <c r="B2701" s="323">
        <f t="shared" si="419"/>
        <v>2773.7558146072583</v>
      </c>
      <c r="D2701" s="287">
        <f t="shared" si="414"/>
        <v>2598.177481273925</v>
      </c>
      <c r="F2701" s="273">
        <f t="shared" si="420"/>
        <v>7</v>
      </c>
      <c r="H2701" s="273">
        <f t="shared" si="421"/>
        <v>2520</v>
      </c>
      <c r="J2701" s="287">
        <f t="shared" si="415"/>
        <v>14.233913054389948</v>
      </c>
      <c r="L2701" s="287">
        <f t="shared" si="422"/>
        <v>73.755814607258344</v>
      </c>
      <c r="M2701" s="344">
        <f t="shared" si="423"/>
        <v>-101.82251872607503</v>
      </c>
      <c r="N2701" s="344">
        <f t="shared" si="418"/>
        <v>14.233913054389948</v>
      </c>
      <c r="Q2701" s="323">
        <f t="shared" si="416"/>
        <v>2598.177481273925</v>
      </c>
      <c r="R2701" s="287">
        <f t="shared" si="417"/>
        <v>14.233913054389948</v>
      </c>
    </row>
    <row r="2702" spans="1:18" x14ac:dyDescent="0.25">
      <c r="A2702" s="273">
        <v>2685</v>
      </c>
      <c r="B2702" s="323">
        <f t="shared" si="419"/>
        <v>2774.7558146072583</v>
      </c>
      <c r="D2702" s="287">
        <f t="shared" si="414"/>
        <v>2599.1120646072582</v>
      </c>
      <c r="F2702" s="273">
        <f t="shared" si="420"/>
        <v>7</v>
      </c>
      <c r="H2702" s="273">
        <f t="shared" si="421"/>
        <v>2520</v>
      </c>
      <c r="J2702" s="287">
        <f t="shared" si="415"/>
        <v>13.365415489094159</v>
      </c>
      <c r="L2702" s="287">
        <f t="shared" si="422"/>
        <v>74.755814607258344</v>
      </c>
      <c r="M2702" s="344">
        <f t="shared" si="423"/>
        <v>-100.88793539274184</v>
      </c>
      <c r="N2702" s="344">
        <f t="shared" si="418"/>
        <v>13.365415489094159</v>
      </c>
      <c r="Q2702" s="323">
        <f t="shared" si="416"/>
        <v>2599.1120646072582</v>
      </c>
      <c r="R2702" s="287">
        <f t="shared" si="417"/>
        <v>13.365415489094159</v>
      </c>
    </row>
    <row r="2703" spans="1:18" x14ac:dyDescent="0.25">
      <c r="A2703" s="273">
        <v>2686</v>
      </c>
      <c r="B2703" s="323">
        <f t="shared" si="419"/>
        <v>2775.7558146072583</v>
      </c>
      <c r="D2703" s="287">
        <f t="shared" si="414"/>
        <v>2600.0466479405918</v>
      </c>
      <c r="F2703" s="273">
        <f t="shared" si="420"/>
        <v>7</v>
      </c>
      <c r="H2703" s="273">
        <f t="shared" si="421"/>
        <v>2520</v>
      </c>
      <c r="J2703" s="287">
        <f t="shared" si="415"/>
        <v>12.492846688766706</v>
      </c>
      <c r="L2703" s="287">
        <f t="shared" si="422"/>
        <v>75.755814607258344</v>
      </c>
      <c r="M2703" s="344">
        <f t="shared" si="423"/>
        <v>-99.953352059408189</v>
      </c>
      <c r="N2703" s="344">
        <f t="shared" si="418"/>
        <v>12.492846688766706</v>
      </c>
      <c r="Q2703" s="323">
        <f t="shared" si="416"/>
        <v>2600.0466479405918</v>
      </c>
      <c r="R2703" s="287">
        <f t="shared" si="417"/>
        <v>12.492846688766706</v>
      </c>
    </row>
    <row r="2704" spans="1:18" x14ac:dyDescent="0.25">
      <c r="A2704" s="273">
        <v>2687</v>
      </c>
      <c r="B2704" s="323">
        <f t="shared" si="419"/>
        <v>2776.7558146072583</v>
      </c>
      <c r="D2704" s="287">
        <f t="shared" si="414"/>
        <v>2600.981231273925</v>
      </c>
      <c r="F2704" s="273">
        <f t="shared" si="420"/>
        <v>7</v>
      </c>
      <c r="H2704" s="273">
        <f t="shared" si="421"/>
        <v>2520</v>
      </c>
      <c r="J2704" s="287">
        <f t="shared" si="415"/>
        <v>11.616472446317285</v>
      </c>
      <c r="L2704" s="287">
        <f t="shared" si="422"/>
        <v>76.755814607258344</v>
      </c>
      <c r="M2704" s="344">
        <f t="shared" si="423"/>
        <v>-99.018768726074995</v>
      </c>
      <c r="N2704" s="344">
        <f t="shared" si="418"/>
        <v>11.616472446317285</v>
      </c>
      <c r="Q2704" s="323">
        <f t="shared" si="416"/>
        <v>2600.981231273925</v>
      </c>
      <c r="R2704" s="287">
        <f t="shared" si="417"/>
        <v>11.616472446317285</v>
      </c>
    </row>
    <row r="2705" spans="1:18" x14ac:dyDescent="0.25">
      <c r="A2705" s="273">
        <v>2688</v>
      </c>
      <c r="B2705" s="323">
        <f t="shared" si="419"/>
        <v>2777.7558146072583</v>
      </c>
      <c r="D2705" s="287">
        <f t="shared" ref="D2705:D2768" si="424">B2705-A2705/360*$E$11</f>
        <v>2601.9158146072582</v>
      </c>
      <c r="F2705" s="273">
        <f t="shared" si="420"/>
        <v>7</v>
      </c>
      <c r="H2705" s="273">
        <f t="shared" si="421"/>
        <v>2520</v>
      </c>
      <c r="J2705" s="287">
        <f t="shared" ref="J2705:J2768" si="425">SIN(RADIANS(A2705))*$E$7</f>
        <v>10.736559713829065</v>
      </c>
      <c r="L2705" s="287">
        <f t="shared" si="422"/>
        <v>77.755814607258344</v>
      </c>
      <c r="M2705" s="344">
        <f t="shared" si="423"/>
        <v>-98.084185392741801</v>
      </c>
      <c r="N2705" s="344">
        <f t="shared" si="418"/>
        <v>10.736559713829065</v>
      </c>
      <c r="Q2705" s="323">
        <f t="shared" ref="Q2705:Q2768" si="426">D2705</f>
        <v>2601.9158146072582</v>
      </c>
      <c r="R2705" s="287">
        <f t="shared" ref="R2705:R2768" si="427">N2705</f>
        <v>10.736559713829065</v>
      </c>
    </row>
    <row r="2706" spans="1:18" x14ac:dyDescent="0.25">
      <c r="A2706" s="273">
        <v>2689</v>
      </c>
      <c r="B2706" s="323">
        <f t="shared" si="419"/>
        <v>2778.7558146072583</v>
      </c>
      <c r="D2706" s="287">
        <f t="shared" si="424"/>
        <v>2602.8503979405918</v>
      </c>
      <c r="F2706" s="273">
        <f t="shared" si="420"/>
        <v>7</v>
      </c>
      <c r="H2706" s="273">
        <f t="shared" si="421"/>
        <v>2520</v>
      </c>
      <c r="J2706" s="287">
        <f t="shared" si="425"/>
        <v>9.8533765212449822</v>
      </c>
      <c r="L2706" s="287">
        <f t="shared" si="422"/>
        <v>78.755814607258344</v>
      </c>
      <c r="M2706" s="344">
        <f t="shared" si="423"/>
        <v>-97.149602059408153</v>
      </c>
      <c r="N2706" s="344">
        <f t="shared" ref="N2706:N2769" si="428">J2706</f>
        <v>9.8533765212449822</v>
      </c>
      <c r="Q2706" s="323">
        <f t="shared" si="426"/>
        <v>2602.8503979405918</v>
      </c>
      <c r="R2706" s="287">
        <f t="shared" si="427"/>
        <v>9.8533765212449822</v>
      </c>
    </row>
    <row r="2707" spans="1:18" x14ac:dyDescent="0.25">
      <c r="A2707" s="273">
        <v>2690</v>
      </c>
      <c r="B2707" s="323">
        <f t="shared" ref="B2707:B2770" si="429">$B$17+A2707</f>
        <v>2779.7558146072583</v>
      </c>
      <c r="D2707" s="287">
        <f t="shared" si="424"/>
        <v>2603.784981273925</v>
      </c>
      <c r="F2707" s="273">
        <f t="shared" si="420"/>
        <v>7</v>
      </c>
      <c r="H2707" s="273">
        <f t="shared" si="421"/>
        <v>2520</v>
      </c>
      <c r="J2707" s="287">
        <f t="shared" si="425"/>
        <v>8.9671918947203668</v>
      </c>
      <c r="L2707" s="287">
        <f t="shared" si="422"/>
        <v>79.755814607258344</v>
      </c>
      <c r="M2707" s="344">
        <f t="shared" si="423"/>
        <v>-96.215018726074959</v>
      </c>
      <c r="N2707" s="344">
        <f t="shared" si="428"/>
        <v>8.9671918947203668</v>
      </c>
      <c r="Q2707" s="323">
        <f t="shared" si="426"/>
        <v>2603.784981273925</v>
      </c>
      <c r="R2707" s="287">
        <f t="shared" si="427"/>
        <v>8.9671918947203668</v>
      </c>
    </row>
    <row r="2708" spans="1:18" x14ac:dyDescent="0.25">
      <c r="A2708" s="273">
        <v>2691</v>
      </c>
      <c r="B2708" s="323">
        <f t="shared" si="429"/>
        <v>2780.7558146072583</v>
      </c>
      <c r="D2708" s="287">
        <f t="shared" si="424"/>
        <v>2604.7195646072582</v>
      </c>
      <c r="F2708" s="273">
        <f t="shared" si="420"/>
        <v>7</v>
      </c>
      <c r="H2708" s="273">
        <f t="shared" si="421"/>
        <v>2520</v>
      </c>
      <c r="J2708" s="287">
        <f t="shared" si="425"/>
        <v>8.0782757746774791</v>
      </c>
      <c r="L2708" s="287">
        <f t="shared" si="422"/>
        <v>80.755814607258344</v>
      </c>
      <c r="M2708" s="344">
        <f t="shared" si="423"/>
        <v>-95.280435392741765</v>
      </c>
      <c r="N2708" s="344">
        <f t="shared" si="428"/>
        <v>8.0782757746774791</v>
      </c>
      <c r="Q2708" s="323">
        <f t="shared" si="426"/>
        <v>2604.7195646072582</v>
      </c>
      <c r="R2708" s="287">
        <f t="shared" si="427"/>
        <v>8.0782757746774791</v>
      </c>
    </row>
    <row r="2709" spans="1:18" x14ac:dyDescent="0.25">
      <c r="A2709" s="273">
        <v>2692</v>
      </c>
      <c r="B2709" s="323">
        <f t="shared" si="429"/>
        <v>2781.7558146072583</v>
      </c>
      <c r="D2709" s="287">
        <f t="shared" si="424"/>
        <v>2605.6541479405914</v>
      </c>
      <c r="F2709" s="273">
        <f t="shared" si="420"/>
        <v>7</v>
      </c>
      <c r="H2709" s="273">
        <f t="shared" si="421"/>
        <v>2520</v>
      </c>
      <c r="J2709" s="287">
        <f t="shared" si="425"/>
        <v>7.1868989335779743</v>
      </c>
      <c r="L2709" s="287">
        <f t="shared" si="422"/>
        <v>81.755814607258344</v>
      </c>
      <c r="M2709" s="344">
        <f t="shared" si="423"/>
        <v>-94.345852059408571</v>
      </c>
      <c r="N2709" s="344">
        <f t="shared" si="428"/>
        <v>7.1868989335779743</v>
      </c>
      <c r="Q2709" s="323">
        <f t="shared" si="426"/>
        <v>2605.6541479405914</v>
      </c>
      <c r="R2709" s="287">
        <f t="shared" si="427"/>
        <v>7.1868989335779743</v>
      </c>
    </row>
    <row r="2710" spans="1:18" x14ac:dyDescent="0.25">
      <c r="A2710" s="273">
        <v>2693</v>
      </c>
      <c r="B2710" s="323">
        <f t="shared" si="429"/>
        <v>2782.7558146072583</v>
      </c>
      <c r="D2710" s="287">
        <f t="shared" si="424"/>
        <v>2606.5887312739251</v>
      </c>
      <c r="F2710" s="273">
        <f t="shared" si="420"/>
        <v>7</v>
      </c>
      <c r="H2710" s="273">
        <f t="shared" si="421"/>
        <v>2520</v>
      </c>
      <c r="J2710" s="287">
        <f t="shared" si="425"/>
        <v>6.2933328934418844</v>
      </c>
      <c r="L2710" s="287">
        <f t="shared" si="422"/>
        <v>82.755814607258344</v>
      </c>
      <c r="M2710" s="344">
        <f t="shared" si="423"/>
        <v>-93.411268726074923</v>
      </c>
      <c r="N2710" s="344">
        <f t="shared" si="428"/>
        <v>6.2933328934418844</v>
      </c>
      <c r="Q2710" s="323">
        <f t="shared" si="426"/>
        <v>2606.5887312739251</v>
      </c>
      <c r="R2710" s="287">
        <f t="shared" si="427"/>
        <v>6.2933328934418844</v>
      </c>
    </row>
    <row r="2711" spans="1:18" x14ac:dyDescent="0.25">
      <c r="A2711" s="273">
        <v>2694</v>
      </c>
      <c r="B2711" s="323">
        <f t="shared" si="429"/>
        <v>2783.7558146072583</v>
      </c>
      <c r="D2711" s="287">
        <f t="shared" si="424"/>
        <v>2607.5233146072583</v>
      </c>
      <c r="F2711" s="273">
        <f t="shared" si="420"/>
        <v>7</v>
      </c>
      <c r="H2711" s="273">
        <f t="shared" si="421"/>
        <v>2520</v>
      </c>
      <c r="J2711" s="287">
        <f t="shared" si="425"/>
        <v>5.3978498431415671</v>
      </c>
      <c r="L2711" s="287">
        <f t="shared" si="422"/>
        <v>83.755814607258344</v>
      </c>
      <c r="M2711" s="344">
        <f t="shared" si="423"/>
        <v>-92.476685392741729</v>
      </c>
      <c r="N2711" s="344">
        <f t="shared" si="428"/>
        <v>5.3978498431415671</v>
      </c>
      <c r="Q2711" s="323">
        <f t="shared" si="426"/>
        <v>2607.5233146072583</v>
      </c>
      <c r="R2711" s="287">
        <f t="shared" si="427"/>
        <v>5.3978498431415671</v>
      </c>
    </row>
    <row r="2712" spans="1:18" x14ac:dyDescent="0.25">
      <c r="A2712" s="273">
        <v>2695</v>
      </c>
      <c r="B2712" s="323">
        <f t="shared" si="429"/>
        <v>2784.7558146072583</v>
      </c>
      <c r="D2712" s="287">
        <f t="shared" si="424"/>
        <v>2608.4578979405915</v>
      </c>
      <c r="F2712" s="273">
        <f t="shared" si="420"/>
        <v>7</v>
      </c>
      <c r="H2712" s="273">
        <f t="shared" si="421"/>
        <v>2520</v>
      </c>
      <c r="J2712" s="287">
        <f t="shared" si="425"/>
        <v>4.5007225554892489</v>
      </c>
      <c r="L2712" s="287">
        <f t="shared" si="422"/>
        <v>84.755814607258344</v>
      </c>
      <c r="M2712" s="344">
        <f t="shared" si="423"/>
        <v>-91.542102059408535</v>
      </c>
      <c r="N2712" s="344">
        <f t="shared" si="428"/>
        <v>4.5007225554892489</v>
      </c>
      <c r="Q2712" s="323">
        <f t="shared" si="426"/>
        <v>2608.4578979405915</v>
      </c>
      <c r="R2712" s="287">
        <f t="shared" si="427"/>
        <v>4.5007225554892489</v>
      </c>
    </row>
    <row r="2713" spans="1:18" x14ac:dyDescent="0.25">
      <c r="A2713" s="273">
        <v>2696</v>
      </c>
      <c r="B2713" s="323">
        <f t="shared" si="429"/>
        <v>2785.7558146072583</v>
      </c>
      <c r="D2713" s="287">
        <f t="shared" si="424"/>
        <v>2609.3924812739251</v>
      </c>
      <c r="F2713" s="273">
        <f t="shared" si="420"/>
        <v>7</v>
      </c>
      <c r="H2713" s="273">
        <f t="shared" si="421"/>
        <v>2520</v>
      </c>
      <c r="J2713" s="287">
        <f t="shared" si="425"/>
        <v>3.6022243041466844</v>
      </c>
      <c r="L2713" s="287">
        <f t="shared" si="422"/>
        <v>85.755814607258344</v>
      </c>
      <c r="M2713" s="344">
        <f t="shared" si="423"/>
        <v>-90.607518726074886</v>
      </c>
      <c r="N2713" s="344">
        <f t="shared" si="428"/>
        <v>3.6022243041466844</v>
      </c>
      <c r="Q2713" s="323">
        <f t="shared" si="426"/>
        <v>2609.3924812739251</v>
      </c>
      <c r="R2713" s="287">
        <f t="shared" si="427"/>
        <v>3.6022243041466844</v>
      </c>
    </row>
    <row r="2714" spans="1:18" x14ac:dyDescent="0.25">
      <c r="A2714" s="273">
        <v>2697</v>
      </c>
      <c r="B2714" s="323">
        <f t="shared" si="429"/>
        <v>2786.7558146072583</v>
      </c>
      <c r="D2714" s="287">
        <f t="shared" si="424"/>
        <v>2610.3270646072583</v>
      </c>
      <c r="F2714" s="273">
        <f t="shared" si="420"/>
        <v>7</v>
      </c>
      <c r="H2714" s="273">
        <f t="shared" si="421"/>
        <v>2520</v>
      </c>
      <c r="J2714" s="287">
        <f t="shared" si="425"/>
        <v>2.7026287803855462</v>
      </c>
      <c r="L2714" s="287">
        <f t="shared" si="422"/>
        <v>86.755814607258344</v>
      </c>
      <c r="M2714" s="344">
        <f t="shared" si="423"/>
        <v>-89.672935392741692</v>
      </c>
      <c r="N2714" s="344">
        <f t="shared" si="428"/>
        <v>2.7026287803855462</v>
      </c>
      <c r="Q2714" s="323">
        <f t="shared" si="426"/>
        <v>2610.3270646072583</v>
      </c>
      <c r="R2714" s="287">
        <f t="shared" si="427"/>
        <v>2.7026287803855462</v>
      </c>
    </row>
    <row r="2715" spans="1:18" x14ac:dyDescent="0.25">
      <c r="A2715" s="273">
        <v>2698</v>
      </c>
      <c r="B2715" s="323">
        <f t="shared" si="429"/>
        <v>2787.7558146072583</v>
      </c>
      <c r="D2715" s="287">
        <f t="shared" si="424"/>
        <v>2611.2616479405915</v>
      </c>
      <c r="F2715" s="273">
        <f t="shared" si="420"/>
        <v>7</v>
      </c>
      <c r="H2715" s="273">
        <f t="shared" si="421"/>
        <v>2520</v>
      </c>
      <c r="J2715" s="287">
        <f t="shared" si="425"/>
        <v>1.8022100097173164</v>
      </c>
      <c r="L2715" s="287">
        <f t="shared" si="422"/>
        <v>87.755814607258344</v>
      </c>
      <c r="M2715" s="344">
        <f t="shared" si="423"/>
        <v>-88.738352059408498</v>
      </c>
      <c r="N2715" s="344">
        <f t="shared" si="428"/>
        <v>1.8022100097173164</v>
      </c>
      <c r="Q2715" s="323">
        <f t="shared" si="426"/>
        <v>2611.2616479405915</v>
      </c>
      <c r="R2715" s="287">
        <f t="shared" si="427"/>
        <v>1.8022100097173164</v>
      </c>
    </row>
    <row r="2716" spans="1:18" x14ac:dyDescent="0.25">
      <c r="A2716" s="273">
        <v>2699</v>
      </c>
      <c r="B2716" s="323">
        <f t="shared" si="429"/>
        <v>2788.7558146072583</v>
      </c>
      <c r="D2716" s="287">
        <f t="shared" si="424"/>
        <v>2612.1962312739252</v>
      </c>
      <c r="F2716" s="273">
        <f t="shared" si="420"/>
        <v>7</v>
      </c>
      <c r="H2716" s="273">
        <f t="shared" si="421"/>
        <v>2520</v>
      </c>
      <c r="J2716" s="287">
        <f t="shared" si="425"/>
        <v>0.90124226842135946</v>
      </c>
      <c r="L2716" s="287">
        <f t="shared" si="422"/>
        <v>88.755814607258344</v>
      </c>
      <c r="M2716" s="344">
        <f t="shared" si="423"/>
        <v>-87.80376872607485</v>
      </c>
      <c r="N2716" s="344">
        <f t="shared" si="428"/>
        <v>0.90124226842135946</v>
      </c>
      <c r="Q2716" s="323">
        <f t="shared" si="426"/>
        <v>2612.1962312739252</v>
      </c>
      <c r="R2716" s="287">
        <f t="shared" si="427"/>
        <v>0.90124226842135946</v>
      </c>
    </row>
    <row r="2717" spans="1:18" x14ac:dyDescent="0.25">
      <c r="A2717" s="273">
        <v>2700</v>
      </c>
      <c r="B2717" s="323">
        <f t="shared" si="429"/>
        <v>2789.7558146072583</v>
      </c>
      <c r="D2717" s="287">
        <f t="shared" si="424"/>
        <v>2613.1308146072583</v>
      </c>
      <c r="F2717" s="273">
        <f t="shared" si="420"/>
        <v>7</v>
      </c>
      <c r="H2717" s="273">
        <f t="shared" si="421"/>
        <v>2520</v>
      </c>
      <c r="J2717" s="287">
        <f t="shared" si="425"/>
        <v>-8.8562135056036164E-14</v>
      </c>
      <c r="L2717" s="287">
        <f t="shared" si="422"/>
        <v>89.755814607258344</v>
      </c>
      <c r="M2717" s="344">
        <f t="shared" si="423"/>
        <v>-86.869185392741656</v>
      </c>
      <c r="N2717" s="344">
        <f t="shared" si="428"/>
        <v>-8.8562135056036164E-14</v>
      </c>
      <c r="Q2717" s="323">
        <f t="shared" si="426"/>
        <v>2613.1308146072583</v>
      </c>
      <c r="R2717" s="287">
        <f t="shared" si="427"/>
        <v>-8.8562135056036164E-14</v>
      </c>
    </row>
    <row r="2718" spans="1:18" x14ac:dyDescent="0.25">
      <c r="A2718" s="273">
        <v>2701</v>
      </c>
      <c r="B2718" s="323">
        <f t="shared" si="429"/>
        <v>2790.7558146072583</v>
      </c>
      <c r="D2718" s="287">
        <f t="shared" si="424"/>
        <v>2614.0653979405915</v>
      </c>
      <c r="F2718" s="273">
        <f t="shared" si="420"/>
        <v>7</v>
      </c>
      <c r="H2718" s="273">
        <f t="shared" si="421"/>
        <v>2520</v>
      </c>
      <c r="J2718" s="287">
        <f t="shared" si="425"/>
        <v>-0.90124226842116972</v>
      </c>
      <c r="L2718" s="287">
        <f t="shared" si="422"/>
        <v>90.755814607258344</v>
      </c>
      <c r="M2718" s="344">
        <f t="shared" si="423"/>
        <v>-85.934602059408462</v>
      </c>
      <c r="N2718" s="344">
        <f t="shared" si="428"/>
        <v>-0.90124226842116972</v>
      </c>
      <c r="Q2718" s="323">
        <f t="shared" si="426"/>
        <v>2614.0653979405915</v>
      </c>
      <c r="R2718" s="287">
        <f t="shared" si="427"/>
        <v>-0.90124226842116972</v>
      </c>
    </row>
    <row r="2719" spans="1:18" x14ac:dyDescent="0.25">
      <c r="A2719" s="273">
        <v>2702</v>
      </c>
      <c r="B2719" s="323">
        <f t="shared" si="429"/>
        <v>2791.7558146072583</v>
      </c>
      <c r="D2719" s="287">
        <f t="shared" si="424"/>
        <v>2614.9999812739252</v>
      </c>
      <c r="F2719" s="273">
        <f t="shared" si="420"/>
        <v>7</v>
      </c>
      <c r="H2719" s="273">
        <f t="shared" si="421"/>
        <v>2520</v>
      </c>
      <c r="J2719" s="287">
        <f t="shared" si="425"/>
        <v>-1.8022100097171265</v>
      </c>
      <c r="L2719" s="287">
        <f t="shared" si="422"/>
        <v>91.755814607258344</v>
      </c>
      <c r="M2719" s="344">
        <f t="shared" si="423"/>
        <v>-85.000018726074813</v>
      </c>
      <c r="N2719" s="344">
        <f t="shared" si="428"/>
        <v>-1.8022100097171265</v>
      </c>
      <c r="Q2719" s="323">
        <f t="shared" si="426"/>
        <v>2614.9999812739252</v>
      </c>
      <c r="R2719" s="287">
        <f t="shared" si="427"/>
        <v>-1.8022100097171265</v>
      </c>
    </row>
    <row r="2720" spans="1:18" x14ac:dyDescent="0.25">
      <c r="A2720" s="273">
        <v>2703</v>
      </c>
      <c r="B2720" s="323">
        <f t="shared" si="429"/>
        <v>2792.7558146072583</v>
      </c>
      <c r="D2720" s="287">
        <f t="shared" si="424"/>
        <v>2615.9345646072584</v>
      </c>
      <c r="F2720" s="273">
        <f t="shared" si="420"/>
        <v>7</v>
      </c>
      <c r="H2720" s="273">
        <f t="shared" si="421"/>
        <v>2520</v>
      </c>
      <c r="J2720" s="287">
        <f t="shared" si="425"/>
        <v>-2.7026287803857234</v>
      </c>
      <c r="L2720" s="287">
        <f t="shared" si="422"/>
        <v>92.755814607258344</v>
      </c>
      <c r="M2720" s="344">
        <f t="shared" si="423"/>
        <v>-84.06543539274162</v>
      </c>
      <c r="N2720" s="344">
        <f t="shared" si="428"/>
        <v>-2.7026287803857234</v>
      </c>
      <c r="Q2720" s="323">
        <f t="shared" si="426"/>
        <v>2615.9345646072584</v>
      </c>
      <c r="R2720" s="287">
        <f t="shared" si="427"/>
        <v>-2.7026287803857234</v>
      </c>
    </row>
    <row r="2721" spans="1:18" x14ac:dyDescent="0.25">
      <c r="A2721" s="273">
        <v>2704</v>
      </c>
      <c r="B2721" s="323">
        <f t="shared" si="429"/>
        <v>2793.7558146072583</v>
      </c>
      <c r="D2721" s="287">
        <f t="shared" si="424"/>
        <v>2616.8691479405916</v>
      </c>
      <c r="F2721" s="273">
        <f t="shared" si="420"/>
        <v>7</v>
      </c>
      <c r="H2721" s="273">
        <f t="shared" si="421"/>
        <v>2520</v>
      </c>
      <c r="J2721" s="287">
        <f t="shared" si="425"/>
        <v>-3.6022243041464952</v>
      </c>
      <c r="L2721" s="287">
        <f t="shared" si="422"/>
        <v>93.755814607258344</v>
      </c>
      <c r="M2721" s="344">
        <f t="shared" si="423"/>
        <v>-83.130852059408426</v>
      </c>
      <c r="N2721" s="344">
        <f t="shared" si="428"/>
        <v>-3.6022243041464952</v>
      </c>
      <c r="Q2721" s="323">
        <f t="shared" si="426"/>
        <v>2616.8691479405916</v>
      </c>
      <c r="R2721" s="287">
        <f t="shared" si="427"/>
        <v>-3.6022243041464952</v>
      </c>
    </row>
    <row r="2722" spans="1:18" x14ac:dyDescent="0.25">
      <c r="A2722" s="273">
        <v>2705</v>
      </c>
      <c r="B2722" s="323">
        <f t="shared" si="429"/>
        <v>2794.7558146072583</v>
      </c>
      <c r="D2722" s="287">
        <f t="shared" si="424"/>
        <v>2617.8037312739252</v>
      </c>
      <c r="F2722" s="273">
        <f t="shared" si="420"/>
        <v>7</v>
      </c>
      <c r="H2722" s="273">
        <f t="shared" si="421"/>
        <v>2520</v>
      </c>
      <c r="J2722" s="287">
        <f t="shared" si="425"/>
        <v>-4.5007225554890598</v>
      </c>
      <c r="L2722" s="287">
        <f t="shared" si="422"/>
        <v>94.755814607258344</v>
      </c>
      <c r="M2722" s="344">
        <f t="shared" si="423"/>
        <v>-82.196268726074777</v>
      </c>
      <c r="N2722" s="344">
        <f t="shared" si="428"/>
        <v>-4.5007225554890598</v>
      </c>
      <c r="Q2722" s="323">
        <f t="shared" si="426"/>
        <v>2617.8037312739252</v>
      </c>
      <c r="R2722" s="287">
        <f t="shared" si="427"/>
        <v>-4.5007225554890598</v>
      </c>
    </row>
    <row r="2723" spans="1:18" x14ac:dyDescent="0.25">
      <c r="A2723" s="273">
        <v>2706</v>
      </c>
      <c r="B2723" s="323">
        <f t="shared" si="429"/>
        <v>2795.7558146072583</v>
      </c>
      <c r="D2723" s="287">
        <f t="shared" si="424"/>
        <v>2618.7383146072584</v>
      </c>
      <c r="F2723" s="273">
        <f t="shared" si="420"/>
        <v>7</v>
      </c>
      <c r="H2723" s="273">
        <f t="shared" si="421"/>
        <v>2520</v>
      </c>
      <c r="J2723" s="287">
        <f t="shared" si="425"/>
        <v>-5.3978498431417439</v>
      </c>
      <c r="L2723" s="287">
        <f t="shared" si="422"/>
        <v>95.755814607258344</v>
      </c>
      <c r="M2723" s="344">
        <f t="shared" si="423"/>
        <v>-81.261685392741583</v>
      </c>
      <c r="N2723" s="344">
        <f t="shared" si="428"/>
        <v>-5.3978498431417439</v>
      </c>
      <c r="Q2723" s="323">
        <f t="shared" si="426"/>
        <v>2618.7383146072584</v>
      </c>
      <c r="R2723" s="287">
        <f t="shared" si="427"/>
        <v>-5.3978498431417439</v>
      </c>
    </row>
    <row r="2724" spans="1:18" x14ac:dyDescent="0.25">
      <c r="A2724" s="273">
        <v>2707</v>
      </c>
      <c r="B2724" s="323">
        <f t="shared" si="429"/>
        <v>2796.7558146072583</v>
      </c>
      <c r="D2724" s="287">
        <f t="shared" si="424"/>
        <v>2619.6728979405916</v>
      </c>
      <c r="F2724" s="273">
        <f t="shared" si="420"/>
        <v>7</v>
      </c>
      <c r="H2724" s="273">
        <f t="shared" si="421"/>
        <v>2520</v>
      </c>
      <c r="J2724" s="287">
        <f t="shared" si="425"/>
        <v>-6.2933328934416961</v>
      </c>
      <c r="L2724" s="287">
        <f t="shared" si="422"/>
        <v>96.755814607258344</v>
      </c>
      <c r="M2724" s="344">
        <f t="shared" si="423"/>
        <v>-80.327102059408389</v>
      </c>
      <c r="N2724" s="344">
        <f t="shared" si="428"/>
        <v>-6.2933328934416961</v>
      </c>
      <c r="Q2724" s="323">
        <f t="shared" si="426"/>
        <v>2619.6728979405916</v>
      </c>
      <c r="R2724" s="287">
        <f t="shared" si="427"/>
        <v>-6.2933328934416961</v>
      </c>
    </row>
    <row r="2725" spans="1:18" x14ac:dyDescent="0.25">
      <c r="A2725" s="273">
        <v>2708</v>
      </c>
      <c r="B2725" s="323">
        <f t="shared" si="429"/>
        <v>2797.7558146072583</v>
      </c>
      <c r="D2725" s="287">
        <f t="shared" si="424"/>
        <v>2620.6074812739248</v>
      </c>
      <c r="F2725" s="273">
        <f t="shared" si="420"/>
        <v>7</v>
      </c>
      <c r="H2725" s="273">
        <f t="shared" si="421"/>
        <v>2520</v>
      </c>
      <c r="J2725" s="287">
        <f t="shared" si="425"/>
        <v>-7.1868989335777869</v>
      </c>
      <c r="L2725" s="287">
        <f t="shared" si="422"/>
        <v>97.755814607258344</v>
      </c>
      <c r="M2725" s="344">
        <f t="shared" si="423"/>
        <v>-79.392518726075195</v>
      </c>
      <c r="N2725" s="344">
        <f t="shared" si="428"/>
        <v>-7.1868989335777869</v>
      </c>
      <c r="Q2725" s="323">
        <f t="shared" si="426"/>
        <v>2620.6074812739248</v>
      </c>
      <c r="R2725" s="287">
        <f t="shared" si="427"/>
        <v>-7.1868989335777869</v>
      </c>
    </row>
    <row r="2726" spans="1:18" x14ac:dyDescent="0.25">
      <c r="A2726" s="273">
        <v>2709</v>
      </c>
      <c r="B2726" s="323">
        <f t="shared" si="429"/>
        <v>2798.7558146072583</v>
      </c>
      <c r="D2726" s="287">
        <f t="shared" si="424"/>
        <v>2621.5420646072585</v>
      </c>
      <c r="F2726" s="273">
        <f t="shared" si="420"/>
        <v>7</v>
      </c>
      <c r="H2726" s="273">
        <f t="shared" si="421"/>
        <v>2520</v>
      </c>
      <c r="J2726" s="287">
        <f t="shared" si="425"/>
        <v>-8.0782757746776532</v>
      </c>
      <c r="L2726" s="287">
        <f t="shared" si="422"/>
        <v>98.755814607258344</v>
      </c>
      <c r="M2726" s="344">
        <f t="shared" si="423"/>
        <v>-78.457935392741547</v>
      </c>
      <c r="N2726" s="344">
        <f t="shared" si="428"/>
        <v>-8.0782757746776532</v>
      </c>
      <c r="Q2726" s="323">
        <f t="shared" si="426"/>
        <v>2621.5420646072585</v>
      </c>
      <c r="R2726" s="287">
        <f t="shared" si="427"/>
        <v>-8.0782757746776532</v>
      </c>
    </row>
    <row r="2727" spans="1:18" x14ac:dyDescent="0.25">
      <c r="A2727" s="273">
        <v>2710</v>
      </c>
      <c r="B2727" s="323">
        <f t="shared" si="429"/>
        <v>2799.7558146072583</v>
      </c>
      <c r="D2727" s="287">
        <f t="shared" si="424"/>
        <v>2622.4766479405916</v>
      </c>
      <c r="F2727" s="273">
        <f t="shared" si="420"/>
        <v>7</v>
      </c>
      <c r="H2727" s="273">
        <f t="shared" si="421"/>
        <v>2520</v>
      </c>
      <c r="J2727" s="287">
        <f t="shared" si="425"/>
        <v>-8.9671918947201785</v>
      </c>
      <c r="L2727" s="287">
        <f t="shared" si="422"/>
        <v>99.755814607258344</v>
      </c>
      <c r="M2727" s="344">
        <f t="shared" si="423"/>
        <v>-77.523352059408353</v>
      </c>
      <c r="N2727" s="344">
        <f t="shared" si="428"/>
        <v>-8.9671918947201785</v>
      </c>
      <c r="Q2727" s="323">
        <f t="shared" si="426"/>
        <v>2622.4766479405916</v>
      </c>
      <c r="R2727" s="287">
        <f t="shared" si="427"/>
        <v>-8.9671918947201785</v>
      </c>
    </row>
    <row r="2728" spans="1:18" x14ac:dyDescent="0.25">
      <c r="A2728" s="273">
        <v>2711</v>
      </c>
      <c r="B2728" s="323">
        <f t="shared" si="429"/>
        <v>2800.7558146072583</v>
      </c>
      <c r="D2728" s="287">
        <f t="shared" si="424"/>
        <v>2623.4112312739248</v>
      </c>
      <c r="F2728" s="273">
        <f t="shared" si="420"/>
        <v>7</v>
      </c>
      <c r="H2728" s="273">
        <f t="shared" si="421"/>
        <v>2520</v>
      </c>
      <c r="J2728" s="287">
        <f t="shared" si="425"/>
        <v>-9.8533765212447957</v>
      </c>
      <c r="L2728" s="287">
        <f t="shared" si="422"/>
        <v>100.75581460725834</v>
      </c>
      <c r="M2728" s="344">
        <f t="shared" si="423"/>
        <v>-76.588768726075159</v>
      </c>
      <c r="N2728" s="344">
        <f t="shared" si="428"/>
        <v>-9.8533765212447957</v>
      </c>
      <c r="Q2728" s="323">
        <f t="shared" si="426"/>
        <v>2623.4112312739248</v>
      </c>
      <c r="R2728" s="287">
        <f t="shared" si="427"/>
        <v>-9.8533765212447957</v>
      </c>
    </row>
    <row r="2729" spans="1:18" x14ac:dyDescent="0.25">
      <c r="A2729" s="273">
        <v>2712</v>
      </c>
      <c r="B2729" s="323">
        <f t="shared" si="429"/>
        <v>2801.7558146072583</v>
      </c>
      <c r="D2729" s="287">
        <f t="shared" si="424"/>
        <v>2624.3458146072585</v>
      </c>
      <c r="F2729" s="273">
        <f t="shared" si="420"/>
        <v>7</v>
      </c>
      <c r="H2729" s="273">
        <f t="shared" si="421"/>
        <v>2520</v>
      </c>
      <c r="J2729" s="287">
        <f t="shared" si="425"/>
        <v>-10.736559713828878</v>
      </c>
      <c r="L2729" s="287">
        <f t="shared" si="422"/>
        <v>101.75581460725834</v>
      </c>
      <c r="M2729" s="344">
        <f t="shared" si="423"/>
        <v>-75.65418539274151</v>
      </c>
      <c r="N2729" s="344">
        <f t="shared" si="428"/>
        <v>-10.736559713828878</v>
      </c>
      <c r="Q2729" s="323">
        <f t="shared" si="426"/>
        <v>2624.3458146072585</v>
      </c>
      <c r="R2729" s="287">
        <f t="shared" si="427"/>
        <v>-10.736559713828878</v>
      </c>
    </row>
    <row r="2730" spans="1:18" x14ac:dyDescent="0.25">
      <c r="A2730" s="273">
        <v>2713</v>
      </c>
      <c r="B2730" s="323">
        <f t="shared" si="429"/>
        <v>2802.7558146072583</v>
      </c>
      <c r="D2730" s="287">
        <f t="shared" si="424"/>
        <v>2625.2803979405917</v>
      </c>
      <c r="F2730" s="273">
        <f t="shared" si="420"/>
        <v>7</v>
      </c>
      <c r="H2730" s="273">
        <f t="shared" si="421"/>
        <v>2520</v>
      </c>
      <c r="J2730" s="287">
        <f t="shared" si="425"/>
        <v>-11.616472446317101</v>
      </c>
      <c r="L2730" s="287">
        <f t="shared" si="422"/>
        <v>102.75581460725834</v>
      </c>
      <c r="M2730" s="344">
        <f t="shared" si="423"/>
        <v>-74.719602059408317</v>
      </c>
      <c r="N2730" s="344">
        <f t="shared" si="428"/>
        <v>-11.616472446317101</v>
      </c>
      <c r="Q2730" s="323">
        <f t="shared" si="426"/>
        <v>2625.2803979405917</v>
      </c>
      <c r="R2730" s="287">
        <f t="shared" si="427"/>
        <v>-11.616472446317101</v>
      </c>
    </row>
    <row r="2731" spans="1:18" x14ac:dyDescent="0.25">
      <c r="A2731" s="273">
        <v>2714</v>
      </c>
      <c r="B2731" s="323">
        <f t="shared" si="429"/>
        <v>2803.7558146072583</v>
      </c>
      <c r="D2731" s="287">
        <f t="shared" si="424"/>
        <v>2626.2149812739249</v>
      </c>
      <c r="F2731" s="273">
        <f t="shared" si="420"/>
        <v>7</v>
      </c>
      <c r="H2731" s="273">
        <f t="shared" si="421"/>
        <v>2520</v>
      </c>
      <c r="J2731" s="287">
        <f t="shared" si="425"/>
        <v>-12.492846688766878</v>
      </c>
      <c r="L2731" s="287">
        <f t="shared" si="422"/>
        <v>103.75581460725834</v>
      </c>
      <c r="M2731" s="344">
        <f t="shared" si="423"/>
        <v>-73.785018726075123</v>
      </c>
      <c r="N2731" s="344">
        <f t="shared" si="428"/>
        <v>-12.492846688766878</v>
      </c>
      <c r="Q2731" s="323">
        <f t="shared" si="426"/>
        <v>2626.2149812739249</v>
      </c>
      <c r="R2731" s="287">
        <f t="shared" si="427"/>
        <v>-12.492846688766878</v>
      </c>
    </row>
    <row r="2732" spans="1:18" x14ac:dyDescent="0.25">
      <c r="A2732" s="273">
        <v>2715</v>
      </c>
      <c r="B2732" s="323">
        <f t="shared" si="429"/>
        <v>2804.7558146072583</v>
      </c>
      <c r="D2732" s="287">
        <f t="shared" si="424"/>
        <v>2627.1495646072585</v>
      </c>
      <c r="F2732" s="273">
        <f t="shared" si="420"/>
        <v>7</v>
      </c>
      <c r="H2732" s="273">
        <f t="shared" si="421"/>
        <v>2520</v>
      </c>
      <c r="J2732" s="287">
        <f t="shared" si="425"/>
        <v>-13.365415489093976</v>
      </c>
      <c r="L2732" s="287">
        <f t="shared" si="422"/>
        <v>104.75581460725834</v>
      </c>
      <c r="M2732" s="344">
        <f t="shared" si="423"/>
        <v>-72.850435392741474</v>
      </c>
      <c r="N2732" s="344">
        <f t="shared" si="428"/>
        <v>-13.365415489093976</v>
      </c>
      <c r="Q2732" s="323">
        <f t="shared" si="426"/>
        <v>2627.1495646072585</v>
      </c>
      <c r="R2732" s="287">
        <f t="shared" si="427"/>
        <v>-13.365415489093976</v>
      </c>
    </row>
    <row r="2733" spans="1:18" x14ac:dyDescent="0.25">
      <c r="A2733" s="273">
        <v>2716</v>
      </c>
      <c r="B2733" s="323">
        <f t="shared" si="429"/>
        <v>2805.7558146072583</v>
      </c>
      <c r="D2733" s="287">
        <f t="shared" si="424"/>
        <v>2628.0841479405917</v>
      </c>
      <c r="F2733" s="273">
        <f t="shared" si="420"/>
        <v>7</v>
      </c>
      <c r="H2733" s="273">
        <f t="shared" si="421"/>
        <v>2520</v>
      </c>
      <c r="J2733" s="287">
        <f t="shared" si="425"/>
        <v>-14.233913054389765</v>
      </c>
      <c r="L2733" s="287">
        <f t="shared" si="422"/>
        <v>105.75581460725834</v>
      </c>
      <c r="M2733" s="344">
        <f t="shared" si="423"/>
        <v>-71.91585205940828</v>
      </c>
      <c r="N2733" s="344">
        <f t="shared" si="428"/>
        <v>-14.233913054389765</v>
      </c>
      <c r="Q2733" s="323">
        <f t="shared" si="426"/>
        <v>2628.0841479405917</v>
      </c>
      <c r="R2733" s="287">
        <f t="shared" si="427"/>
        <v>-14.233913054389765</v>
      </c>
    </row>
    <row r="2734" spans="1:18" x14ac:dyDescent="0.25">
      <c r="A2734" s="273">
        <v>2717</v>
      </c>
      <c r="B2734" s="323">
        <f t="shared" si="429"/>
        <v>2806.7558146072583</v>
      </c>
      <c r="D2734" s="287">
        <f t="shared" si="424"/>
        <v>2629.0187312739249</v>
      </c>
      <c r="F2734" s="273">
        <f t="shared" si="420"/>
        <v>7</v>
      </c>
      <c r="H2734" s="273">
        <f t="shared" si="421"/>
        <v>2520</v>
      </c>
      <c r="J2734" s="287">
        <f t="shared" si="425"/>
        <v>-15.098074831882176</v>
      </c>
      <c r="L2734" s="287">
        <f t="shared" si="422"/>
        <v>106.75581460725834</v>
      </c>
      <c r="M2734" s="344">
        <f t="shared" si="423"/>
        <v>-70.981268726075086</v>
      </c>
      <c r="N2734" s="344">
        <f t="shared" si="428"/>
        <v>-15.098074831882176</v>
      </c>
      <c r="Q2734" s="323">
        <f t="shared" si="426"/>
        <v>2629.0187312739249</v>
      </c>
      <c r="R2734" s="287">
        <f t="shared" si="427"/>
        <v>-15.098074831882176</v>
      </c>
    </row>
    <row r="2735" spans="1:18" x14ac:dyDescent="0.25">
      <c r="A2735" s="273">
        <v>2718</v>
      </c>
      <c r="B2735" s="323">
        <f t="shared" si="429"/>
        <v>2807.7558146072583</v>
      </c>
      <c r="D2735" s="287">
        <f t="shared" si="424"/>
        <v>2629.9533146072581</v>
      </c>
      <c r="F2735" s="273">
        <f t="shared" si="420"/>
        <v>7</v>
      </c>
      <c r="H2735" s="273">
        <f t="shared" si="421"/>
        <v>2520</v>
      </c>
      <c r="J2735" s="287">
        <f t="shared" si="425"/>
        <v>-15.957637589522106</v>
      </c>
      <c r="L2735" s="287">
        <f t="shared" si="422"/>
        <v>107.75581460725834</v>
      </c>
      <c r="M2735" s="344">
        <f t="shared" si="423"/>
        <v>-70.046685392741892</v>
      </c>
      <c r="N2735" s="344">
        <f t="shared" si="428"/>
        <v>-15.957637589522106</v>
      </c>
      <c r="Q2735" s="323">
        <f t="shared" si="426"/>
        <v>2629.9533146072581</v>
      </c>
      <c r="R2735" s="287">
        <f t="shared" si="427"/>
        <v>-15.957637589522106</v>
      </c>
    </row>
    <row r="2736" spans="1:18" x14ac:dyDescent="0.25">
      <c r="A2736" s="273">
        <v>2719</v>
      </c>
      <c r="B2736" s="323">
        <f t="shared" si="429"/>
        <v>2808.7558146072583</v>
      </c>
      <c r="D2736" s="287">
        <f t="shared" si="424"/>
        <v>2630.8878979405918</v>
      </c>
      <c r="F2736" s="273">
        <f t="shared" si="420"/>
        <v>7</v>
      </c>
      <c r="H2736" s="273">
        <f t="shared" si="421"/>
        <v>2520</v>
      </c>
      <c r="J2736" s="287">
        <f t="shared" si="425"/>
        <v>-16.812339496167514</v>
      </c>
      <c r="L2736" s="287">
        <f t="shared" si="422"/>
        <v>108.75581460725834</v>
      </c>
      <c r="M2736" s="344">
        <f t="shared" si="423"/>
        <v>-69.112102059408244</v>
      </c>
      <c r="N2736" s="344">
        <f t="shared" si="428"/>
        <v>-16.812339496167514</v>
      </c>
      <c r="Q2736" s="323">
        <f t="shared" si="426"/>
        <v>2630.8878979405918</v>
      </c>
      <c r="R2736" s="287">
        <f t="shared" si="427"/>
        <v>-16.812339496167514</v>
      </c>
    </row>
    <row r="2737" spans="1:18" x14ac:dyDescent="0.25">
      <c r="A2737" s="273">
        <v>2720</v>
      </c>
      <c r="B2737" s="323">
        <f t="shared" si="429"/>
        <v>2809.7558146072583</v>
      </c>
      <c r="D2737" s="287">
        <f t="shared" si="424"/>
        <v>2631.822481273925</v>
      </c>
      <c r="F2737" s="273">
        <f t="shared" si="420"/>
        <v>7</v>
      </c>
      <c r="H2737" s="273">
        <f t="shared" si="421"/>
        <v>2520</v>
      </c>
      <c r="J2737" s="287">
        <f t="shared" si="425"/>
        <v>-17.661920201337594</v>
      </c>
      <c r="L2737" s="287">
        <f t="shared" si="422"/>
        <v>109.75581460725834</v>
      </c>
      <c r="M2737" s="344">
        <f t="shared" si="423"/>
        <v>-68.17751872607505</v>
      </c>
      <c r="N2737" s="344">
        <f t="shared" si="428"/>
        <v>-17.661920201337594</v>
      </c>
      <c r="Q2737" s="323">
        <f t="shared" si="426"/>
        <v>2631.822481273925</v>
      </c>
      <c r="R2737" s="287">
        <f t="shared" si="427"/>
        <v>-17.661920201337594</v>
      </c>
    </row>
    <row r="2738" spans="1:18" x14ac:dyDescent="0.25">
      <c r="A2738" s="273">
        <v>2721</v>
      </c>
      <c r="B2738" s="323">
        <f t="shared" si="429"/>
        <v>2810.7558146072583</v>
      </c>
      <c r="D2738" s="287">
        <f t="shared" si="424"/>
        <v>2632.7570646072581</v>
      </c>
      <c r="F2738" s="273">
        <f t="shared" si="420"/>
        <v>7</v>
      </c>
      <c r="H2738" s="273">
        <f t="shared" si="421"/>
        <v>2520</v>
      </c>
      <c r="J2738" s="287">
        <f t="shared" si="425"/>
        <v>-18.506120914519144</v>
      </c>
      <c r="L2738" s="287">
        <f t="shared" si="422"/>
        <v>110.75581460725834</v>
      </c>
      <c r="M2738" s="344">
        <f t="shared" si="423"/>
        <v>-67.242935392741856</v>
      </c>
      <c r="N2738" s="344">
        <f t="shared" si="428"/>
        <v>-18.506120914519144</v>
      </c>
      <c r="Q2738" s="323">
        <f t="shared" si="426"/>
        <v>2632.7570646072581</v>
      </c>
      <c r="R2738" s="287">
        <f t="shared" si="427"/>
        <v>-18.506120914519144</v>
      </c>
    </row>
    <row r="2739" spans="1:18" x14ac:dyDescent="0.25">
      <c r="A2739" s="273">
        <v>2722</v>
      </c>
      <c r="B2739" s="323">
        <f t="shared" si="429"/>
        <v>2811.7558146072583</v>
      </c>
      <c r="D2739" s="287">
        <f t="shared" si="424"/>
        <v>2633.6916479405918</v>
      </c>
      <c r="F2739" s="273">
        <f t="shared" si="420"/>
        <v>7</v>
      </c>
      <c r="H2739" s="273">
        <f t="shared" si="421"/>
        <v>2520</v>
      </c>
      <c r="J2739" s="287">
        <f t="shared" si="425"/>
        <v>-19.344684483997657</v>
      </c>
      <c r="L2739" s="287">
        <f t="shared" si="422"/>
        <v>111.75581460725834</v>
      </c>
      <c r="M2739" s="344">
        <f t="shared" si="423"/>
        <v>-66.308352059408207</v>
      </c>
      <c r="N2739" s="344">
        <f t="shared" si="428"/>
        <v>-19.344684483997657</v>
      </c>
      <c r="Q2739" s="323">
        <f t="shared" si="426"/>
        <v>2633.6916479405918</v>
      </c>
      <c r="R2739" s="287">
        <f t="shared" si="427"/>
        <v>-19.344684483997657</v>
      </c>
    </row>
    <row r="2740" spans="1:18" x14ac:dyDescent="0.25">
      <c r="A2740" s="273">
        <v>2723</v>
      </c>
      <c r="B2740" s="323">
        <f t="shared" si="429"/>
        <v>2812.7558146072583</v>
      </c>
      <c r="D2740" s="287">
        <f t="shared" si="424"/>
        <v>2634.626231273925</v>
      </c>
      <c r="F2740" s="273">
        <f t="shared" si="420"/>
        <v>7</v>
      </c>
      <c r="H2740" s="273">
        <f t="shared" si="421"/>
        <v>2520</v>
      </c>
      <c r="J2740" s="287">
        <f t="shared" si="425"/>
        <v>-20.177355475186172</v>
      </c>
      <c r="L2740" s="287">
        <f t="shared" si="422"/>
        <v>112.75581460725834</v>
      </c>
      <c r="M2740" s="344">
        <f t="shared" si="423"/>
        <v>-65.373768726075014</v>
      </c>
      <c r="N2740" s="344">
        <f t="shared" si="428"/>
        <v>-20.177355475186172</v>
      </c>
      <c r="Q2740" s="323">
        <f t="shared" si="426"/>
        <v>2634.626231273925</v>
      </c>
      <c r="R2740" s="287">
        <f t="shared" si="427"/>
        <v>-20.177355475186172</v>
      </c>
    </row>
    <row r="2741" spans="1:18" x14ac:dyDescent="0.25">
      <c r="A2741" s="273">
        <v>2724</v>
      </c>
      <c r="B2741" s="323">
        <f t="shared" si="429"/>
        <v>2813.7558146072583</v>
      </c>
      <c r="D2741" s="287">
        <f t="shared" si="424"/>
        <v>2635.5608146072582</v>
      </c>
      <c r="F2741" s="273">
        <f t="shared" si="420"/>
        <v>7</v>
      </c>
      <c r="H2741" s="273">
        <f t="shared" si="421"/>
        <v>2520</v>
      </c>
      <c r="J2741" s="287">
        <f t="shared" si="425"/>
        <v>-21.003880248434179</v>
      </c>
      <c r="L2741" s="287">
        <f t="shared" si="422"/>
        <v>113.75581460725834</v>
      </c>
      <c r="M2741" s="344">
        <f t="shared" si="423"/>
        <v>-64.43918539274182</v>
      </c>
      <c r="N2741" s="344">
        <f t="shared" si="428"/>
        <v>-21.003880248434179</v>
      </c>
      <c r="Q2741" s="323">
        <f t="shared" si="426"/>
        <v>2635.5608146072582</v>
      </c>
      <c r="R2741" s="287">
        <f t="shared" si="427"/>
        <v>-21.003880248434179</v>
      </c>
    </row>
    <row r="2742" spans="1:18" x14ac:dyDescent="0.25">
      <c r="A2742" s="273">
        <v>2725</v>
      </c>
      <c r="B2742" s="323">
        <f t="shared" si="429"/>
        <v>2814.7558146072583</v>
      </c>
      <c r="D2742" s="287">
        <f t="shared" si="424"/>
        <v>2636.4953979405918</v>
      </c>
      <c r="F2742" s="273">
        <f t="shared" si="420"/>
        <v>7</v>
      </c>
      <c r="H2742" s="273">
        <f t="shared" si="421"/>
        <v>2520</v>
      </c>
      <c r="J2742" s="287">
        <f t="shared" si="425"/>
        <v>-21.824007036289693</v>
      </c>
      <c r="L2742" s="287">
        <f t="shared" si="422"/>
        <v>114.75581460725834</v>
      </c>
      <c r="M2742" s="344">
        <f t="shared" si="423"/>
        <v>-63.504602059408171</v>
      </c>
      <c r="N2742" s="344">
        <f t="shared" si="428"/>
        <v>-21.824007036289693</v>
      </c>
      <c r="Q2742" s="323">
        <f t="shared" si="426"/>
        <v>2636.4953979405918</v>
      </c>
      <c r="R2742" s="287">
        <f t="shared" si="427"/>
        <v>-21.824007036289693</v>
      </c>
    </row>
    <row r="2743" spans="1:18" x14ac:dyDescent="0.25">
      <c r="A2743" s="273">
        <v>2726</v>
      </c>
      <c r="B2743" s="323">
        <f t="shared" si="429"/>
        <v>2815.7558146072583</v>
      </c>
      <c r="D2743" s="287">
        <f t="shared" si="424"/>
        <v>2637.429981273925</v>
      </c>
      <c r="F2743" s="273">
        <f t="shared" si="420"/>
        <v>7</v>
      </c>
      <c r="H2743" s="273">
        <f t="shared" si="421"/>
        <v>2520</v>
      </c>
      <c r="J2743" s="287">
        <f t="shared" si="425"/>
        <v>-22.637486020188046</v>
      </c>
      <c r="L2743" s="287">
        <f t="shared" si="422"/>
        <v>115.75581460725834</v>
      </c>
      <c r="M2743" s="344">
        <f t="shared" si="423"/>
        <v>-62.570018726074977</v>
      </c>
      <c r="N2743" s="344">
        <f t="shared" si="428"/>
        <v>-22.637486020188046</v>
      </c>
      <c r="Q2743" s="323">
        <f t="shared" si="426"/>
        <v>2637.429981273925</v>
      </c>
      <c r="R2743" s="287">
        <f t="shared" si="427"/>
        <v>-22.637486020188046</v>
      </c>
    </row>
    <row r="2744" spans="1:18" x14ac:dyDescent="0.25">
      <c r="A2744" s="273">
        <v>2727</v>
      </c>
      <c r="B2744" s="323">
        <f t="shared" si="429"/>
        <v>2816.7558146072583</v>
      </c>
      <c r="D2744" s="287">
        <f t="shared" si="424"/>
        <v>2638.3645646072582</v>
      </c>
      <c r="F2744" s="273">
        <f t="shared" si="420"/>
        <v>7</v>
      </c>
      <c r="H2744" s="273">
        <f t="shared" si="421"/>
        <v>2520</v>
      </c>
      <c r="J2744" s="287">
        <f t="shared" si="425"/>
        <v>-23.444069406550071</v>
      </c>
      <c r="L2744" s="287">
        <f t="shared" si="422"/>
        <v>116.75581460725834</v>
      </c>
      <c r="M2744" s="344">
        <f t="shared" si="423"/>
        <v>-61.635435392741783</v>
      </c>
      <c r="N2744" s="344">
        <f t="shared" si="428"/>
        <v>-23.444069406550071</v>
      </c>
      <c r="Q2744" s="323">
        <f t="shared" si="426"/>
        <v>2638.3645646072582</v>
      </c>
      <c r="R2744" s="287">
        <f t="shared" si="427"/>
        <v>-23.444069406550071</v>
      </c>
    </row>
    <row r="2745" spans="1:18" x14ac:dyDescent="0.25">
      <c r="A2745" s="273">
        <v>2728</v>
      </c>
      <c r="B2745" s="323">
        <f t="shared" si="429"/>
        <v>2817.7558146072583</v>
      </c>
      <c r="D2745" s="287">
        <f t="shared" si="424"/>
        <v>2639.2991479405919</v>
      </c>
      <c r="F2745" s="273">
        <f t="shared" si="420"/>
        <v>7</v>
      </c>
      <c r="H2745" s="273">
        <f t="shared" si="421"/>
        <v>2520</v>
      </c>
      <c r="J2745" s="287">
        <f t="shared" si="425"/>
        <v>-24.243511502263388</v>
      </c>
      <c r="L2745" s="287">
        <f t="shared" si="422"/>
        <v>117.75581460725834</v>
      </c>
      <c r="M2745" s="344">
        <f t="shared" si="423"/>
        <v>-60.700852059408135</v>
      </c>
      <c r="N2745" s="344">
        <f t="shared" si="428"/>
        <v>-24.243511502263388</v>
      </c>
      <c r="Q2745" s="323">
        <f t="shared" si="426"/>
        <v>2639.2991479405919</v>
      </c>
      <c r="R2745" s="287">
        <f t="shared" si="427"/>
        <v>-24.243511502263388</v>
      </c>
    </row>
    <row r="2746" spans="1:18" x14ac:dyDescent="0.25">
      <c r="A2746" s="273">
        <v>2729</v>
      </c>
      <c r="B2746" s="323">
        <f t="shared" si="429"/>
        <v>2818.7558146072583</v>
      </c>
      <c r="D2746" s="287">
        <f t="shared" si="424"/>
        <v>2640.2337312739251</v>
      </c>
      <c r="F2746" s="273">
        <f t="shared" si="420"/>
        <v>7</v>
      </c>
      <c r="H2746" s="273">
        <f t="shared" si="421"/>
        <v>2520</v>
      </c>
      <c r="J2746" s="287">
        <f t="shared" si="425"/>
        <v>-25.035568789520944</v>
      </c>
      <c r="L2746" s="287">
        <f t="shared" si="422"/>
        <v>118.75581460725834</v>
      </c>
      <c r="M2746" s="344">
        <f t="shared" si="423"/>
        <v>-59.766268726074941</v>
      </c>
      <c r="N2746" s="344">
        <f t="shared" si="428"/>
        <v>-25.035568789520944</v>
      </c>
      <c r="Q2746" s="323">
        <f t="shared" si="426"/>
        <v>2640.2337312739251</v>
      </c>
      <c r="R2746" s="287">
        <f t="shared" si="427"/>
        <v>-25.035568789520944</v>
      </c>
    </row>
    <row r="2747" spans="1:18" x14ac:dyDescent="0.25">
      <c r="A2747" s="273">
        <v>2730</v>
      </c>
      <c r="B2747" s="323">
        <f t="shared" si="429"/>
        <v>2819.7558146072583</v>
      </c>
      <c r="D2747" s="287">
        <f t="shared" si="424"/>
        <v>2641.1683146072583</v>
      </c>
      <c r="F2747" s="273">
        <f t="shared" si="420"/>
        <v>7</v>
      </c>
      <c r="H2747" s="273">
        <f t="shared" si="421"/>
        <v>2520</v>
      </c>
      <c r="J2747" s="287">
        <f t="shared" si="425"/>
        <v>-25.81999999999989</v>
      </c>
      <c r="L2747" s="287">
        <f t="shared" si="422"/>
        <v>119.75581460725834</v>
      </c>
      <c r="M2747" s="344">
        <f t="shared" si="423"/>
        <v>-58.831685392741747</v>
      </c>
      <c r="N2747" s="344">
        <f t="shared" si="428"/>
        <v>-25.81999999999989</v>
      </c>
      <c r="Q2747" s="323">
        <f t="shared" si="426"/>
        <v>2641.1683146072583</v>
      </c>
      <c r="R2747" s="287">
        <f t="shared" si="427"/>
        <v>-25.81999999999989</v>
      </c>
    </row>
    <row r="2748" spans="1:18" x14ac:dyDescent="0.25">
      <c r="A2748" s="273">
        <v>2731</v>
      </c>
      <c r="B2748" s="323">
        <f t="shared" si="429"/>
        <v>2820.7558146072583</v>
      </c>
      <c r="D2748" s="287">
        <f t="shared" si="424"/>
        <v>2642.1028979405919</v>
      </c>
      <c r="F2748" s="273">
        <f t="shared" si="420"/>
        <v>7</v>
      </c>
      <c r="H2748" s="273">
        <f t="shared" si="421"/>
        <v>2520</v>
      </c>
      <c r="J2748" s="287">
        <f t="shared" si="425"/>
        <v>-26.596566188355201</v>
      </c>
      <c r="L2748" s="287">
        <f t="shared" si="422"/>
        <v>120.75581460725834</v>
      </c>
      <c r="M2748" s="344">
        <f t="shared" si="423"/>
        <v>-57.897102059408098</v>
      </c>
      <c r="N2748" s="344">
        <f t="shared" si="428"/>
        <v>-26.596566188355201</v>
      </c>
      <c r="Q2748" s="323">
        <f t="shared" si="426"/>
        <v>2642.1028979405919</v>
      </c>
      <c r="R2748" s="287">
        <f t="shared" si="427"/>
        <v>-26.596566188355201</v>
      </c>
    </row>
    <row r="2749" spans="1:18" x14ac:dyDescent="0.25">
      <c r="A2749" s="273">
        <v>2732</v>
      </c>
      <c r="B2749" s="323">
        <f t="shared" si="429"/>
        <v>2821.7558146072583</v>
      </c>
      <c r="D2749" s="287">
        <f t="shared" si="424"/>
        <v>2643.0374812739251</v>
      </c>
      <c r="F2749" s="273">
        <f t="shared" si="420"/>
        <v>7</v>
      </c>
      <c r="H2749" s="273">
        <f t="shared" si="421"/>
        <v>2520</v>
      </c>
      <c r="J2749" s="287">
        <f t="shared" si="425"/>
        <v>-27.36503080500281</v>
      </c>
      <c r="L2749" s="287">
        <f t="shared" si="422"/>
        <v>121.75581460725834</v>
      </c>
      <c r="M2749" s="344">
        <f t="shared" si="423"/>
        <v>-56.962518726074904</v>
      </c>
      <c r="N2749" s="344">
        <f t="shared" si="428"/>
        <v>-27.36503080500281</v>
      </c>
      <c r="Q2749" s="323">
        <f t="shared" si="426"/>
        <v>2643.0374812739251</v>
      </c>
      <c r="R2749" s="287">
        <f t="shared" si="427"/>
        <v>-27.36503080500281</v>
      </c>
    </row>
    <row r="2750" spans="1:18" x14ac:dyDescent="0.25">
      <c r="A2750" s="273">
        <v>2733</v>
      </c>
      <c r="B2750" s="323">
        <f t="shared" si="429"/>
        <v>2822.7558146072583</v>
      </c>
      <c r="D2750" s="287">
        <f t="shared" si="424"/>
        <v>2643.9720646072583</v>
      </c>
      <c r="F2750" s="273">
        <f t="shared" si="420"/>
        <v>7</v>
      </c>
      <c r="H2750" s="273">
        <f t="shared" si="421"/>
        <v>2520</v>
      </c>
      <c r="J2750" s="287">
        <f t="shared" si="425"/>
        <v>-28.125159768175909</v>
      </c>
      <c r="L2750" s="287">
        <f t="shared" si="422"/>
        <v>122.75581460725834</v>
      </c>
      <c r="M2750" s="344">
        <f t="shared" si="423"/>
        <v>-56.027935392741711</v>
      </c>
      <c r="N2750" s="344">
        <f t="shared" si="428"/>
        <v>-28.125159768175909</v>
      </c>
      <c r="Q2750" s="323">
        <f t="shared" si="426"/>
        <v>2643.9720646072583</v>
      </c>
      <c r="R2750" s="287">
        <f t="shared" si="427"/>
        <v>-28.125159768175909</v>
      </c>
    </row>
    <row r="2751" spans="1:18" x14ac:dyDescent="0.25">
      <c r="A2751" s="273">
        <v>2734</v>
      </c>
      <c r="B2751" s="323">
        <f t="shared" si="429"/>
        <v>2823.7558146072583</v>
      </c>
      <c r="D2751" s="287">
        <f t="shared" si="424"/>
        <v>2644.9066479405915</v>
      </c>
      <c r="F2751" s="273">
        <f t="shared" si="420"/>
        <v>7</v>
      </c>
      <c r="H2751" s="273">
        <f t="shared" si="421"/>
        <v>2520</v>
      </c>
      <c r="J2751" s="287">
        <f t="shared" si="425"/>
        <v>-28.876721535229382</v>
      </c>
      <c r="L2751" s="287">
        <f t="shared" si="422"/>
        <v>123.75581460725834</v>
      </c>
      <c r="M2751" s="344">
        <f t="shared" si="423"/>
        <v>-55.093352059408517</v>
      </c>
      <c r="N2751" s="344">
        <f t="shared" si="428"/>
        <v>-28.876721535229382</v>
      </c>
      <c r="Q2751" s="323">
        <f t="shared" si="426"/>
        <v>2644.9066479405915</v>
      </c>
      <c r="R2751" s="287">
        <f t="shared" si="427"/>
        <v>-28.876721535229382</v>
      </c>
    </row>
    <row r="2752" spans="1:18" x14ac:dyDescent="0.25">
      <c r="A2752" s="273">
        <v>2735</v>
      </c>
      <c r="B2752" s="323">
        <f t="shared" si="429"/>
        <v>2824.7558146072583</v>
      </c>
      <c r="D2752" s="287">
        <f t="shared" si="424"/>
        <v>2645.8412312739251</v>
      </c>
      <c r="F2752" s="273">
        <f t="shared" si="420"/>
        <v>7</v>
      </c>
      <c r="H2752" s="273">
        <f t="shared" si="421"/>
        <v>2520</v>
      </c>
      <c r="J2752" s="287">
        <f t="shared" si="425"/>
        <v>-29.619487173167833</v>
      </c>
      <c r="L2752" s="287">
        <f t="shared" si="422"/>
        <v>124.75581460725834</v>
      </c>
      <c r="M2752" s="344">
        <f t="shared" si="423"/>
        <v>-54.158768726074868</v>
      </c>
      <c r="N2752" s="344">
        <f t="shared" si="428"/>
        <v>-29.619487173167833</v>
      </c>
      <c r="Q2752" s="323">
        <f t="shared" si="426"/>
        <v>2645.8412312739251</v>
      </c>
      <c r="R2752" s="287">
        <f t="shared" si="427"/>
        <v>-29.619487173167833</v>
      </c>
    </row>
    <row r="2753" spans="1:18" x14ac:dyDescent="0.25">
      <c r="A2753" s="273">
        <v>2736</v>
      </c>
      <c r="B2753" s="323">
        <f t="shared" si="429"/>
        <v>2825.7558146072583</v>
      </c>
      <c r="D2753" s="287">
        <f t="shared" si="424"/>
        <v>2646.7758146072583</v>
      </c>
      <c r="F2753" s="273">
        <f t="shared" si="420"/>
        <v>7</v>
      </c>
      <c r="H2753" s="273">
        <f t="shared" si="421"/>
        <v>2520</v>
      </c>
      <c r="J2753" s="287">
        <f t="shared" si="425"/>
        <v>-30.353230428383235</v>
      </c>
      <c r="L2753" s="287">
        <f t="shared" si="422"/>
        <v>125.75581460725834</v>
      </c>
      <c r="M2753" s="344">
        <f t="shared" si="423"/>
        <v>-53.224185392741674</v>
      </c>
      <c r="N2753" s="344">
        <f t="shared" si="428"/>
        <v>-30.353230428383235</v>
      </c>
      <c r="Q2753" s="323">
        <f t="shared" si="426"/>
        <v>2646.7758146072583</v>
      </c>
      <c r="R2753" s="287">
        <f t="shared" si="427"/>
        <v>-30.353230428383235</v>
      </c>
    </row>
    <row r="2754" spans="1:18" x14ac:dyDescent="0.25">
      <c r="A2754" s="273">
        <v>2737</v>
      </c>
      <c r="B2754" s="323">
        <f t="shared" si="429"/>
        <v>2826.7558146072583</v>
      </c>
      <c r="D2754" s="287">
        <f t="shared" si="424"/>
        <v>2647.7103979405915</v>
      </c>
      <c r="F2754" s="273">
        <f t="shared" si="420"/>
        <v>7</v>
      </c>
      <c r="H2754" s="273">
        <f t="shared" si="421"/>
        <v>2520</v>
      </c>
      <c r="J2754" s="287">
        <f t="shared" si="425"/>
        <v>-31.077727795571796</v>
      </c>
      <c r="L2754" s="287">
        <f t="shared" si="422"/>
        <v>126.75581460725834</v>
      </c>
      <c r="M2754" s="344">
        <f t="shared" si="423"/>
        <v>-52.28960205940848</v>
      </c>
      <c r="N2754" s="344">
        <f t="shared" si="428"/>
        <v>-31.077727795571796</v>
      </c>
      <c r="Q2754" s="323">
        <f t="shared" si="426"/>
        <v>2647.7103979405915</v>
      </c>
      <c r="R2754" s="287">
        <f t="shared" si="427"/>
        <v>-31.077727795571796</v>
      </c>
    </row>
    <row r="2755" spans="1:18" x14ac:dyDescent="0.25">
      <c r="A2755" s="273">
        <v>2738</v>
      </c>
      <c r="B2755" s="323">
        <f t="shared" si="429"/>
        <v>2827.7558146072583</v>
      </c>
      <c r="D2755" s="287">
        <f t="shared" si="424"/>
        <v>2648.6449812739252</v>
      </c>
      <c r="F2755" s="273">
        <f t="shared" si="420"/>
        <v>7</v>
      </c>
      <c r="H2755" s="273">
        <f t="shared" si="421"/>
        <v>2520</v>
      </c>
      <c r="J2755" s="287">
        <f t="shared" si="425"/>
        <v>-31.792758585816827</v>
      </c>
      <c r="L2755" s="287">
        <f t="shared" si="422"/>
        <v>127.75581460725834</v>
      </c>
      <c r="M2755" s="344">
        <f t="shared" si="423"/>
        <v>-51.355018726074832</v>
      </c>
      <c r="N2755" s="344">
        <f t="shared" si="428"/>
        <v>-31.792758585816827</v>
      </c>
      <c r="Q2755" s="323">
        <f t="shared" si="426"/>
        <v>2648.6449812739252</v>
      </c>
      <c r="R2755" s="287">
        <f t="shared" si="427"/>
        <v>-31.792758585816827</v>
      </c>
    </row>
    <row r="2756" spans="1:18" x14ac:dyDescent="0.25">
      <c r="A2756" s="273">
        <v>2739</v>
      </c>
      <c r="B2756" s="323">
        <f t="shared" si="429"/>
        <v>2828.7558146072583</v>
      </c>
      <c r="D2756" s="287">
        <f t="shared" si="424"/>
        <v>2649.5795646072584</v>
      </c>
      <c r="F2756" s="273">
        <f t="shared" si="420"/>
        <v>7</v>
      </c>
      <c r="H2756" s="273">
        <f t="shared" si="421"/>
        <v>2520</v>
      </c>
      <c r="J2756" s="287">
        <f t="shared" si="425"/>
        <v>-32.498104993813548</v>
      </c>
      <c r="L2756" s="287">
        <f t="shared" si="422"/>
        <v>128.75581460725834</v>
      </c>
      <c r="M2756" s="344">
        <f t="shared" si="423"/>
        <v>-50.420435392741638</v>
      </c>
      <c r="N2756" s="344">
        <f t="shared" si="428"/>
        <v>-32.498104993813548</v>
      </c>
      <c r="Q2756" s="323">
        <f t="shared" si="426"/>
        <v>2649.5795646072584</v>
      </c>
      <c r="R2756" s="287">
        <f t="shared" si="427"/>
        <v>-32.498104993813548</v>
      </c>
    </row>
    <row r="2757" spans="1:18" x14ac:dyDescent="0.25">
      <c r="A2757" s="273">
        <v>2740</v>
      </c>
      <c r="B2757" s="323">
        <f t="shared" si="429"/>
        <v>2829.7558146072583</v>
      </c>
      <c r="D2757" s="287">
        <f t="shared" si="424"/>
        <v>2650.5141479405916</v>
      </c>
      <c r="F2757" s="273">
        <f t="shared" si="420"/>
        <v>7</v>
      </c>
      <c r="H2757" s="273">
        <f t="shared" si="421"/>
        <v>2520</v>
      </c>
      <c r="J2757" s="287">
        <f t="shared" si="425"/>
        <v>-33.193552164212925</v>
      </c>
      <c r="L2757" s="287">
        <f t="shared" si="422"/>
        <v>129.75581460725834</v>
      </c>
      <c r="M2757" s="344">
        <f t="shared" si="423"/>
        <v>-49.485852059408444</v>
      </c>
      <c r="N2757" s="344">
        <f t="shared" si="428"/>
        <v>-33.193552164212925</v>
      </c>
      <c r="Q2757" s="323">
        <f t="shared" si="426"/>
        <v>2650.5141479405916</v>
      </c>
      <c r="R2757" s="287">
        <f t="shared" si="427"/>
        <v>-33.193552164212925</v>
      </c>
    </row>
    <row r="2758" spans="1:18" x14ac:dyDescent="0.25">
      <c r="A2758" s="273">
        <v>2741</v>
      </c>
      <c r="B2758" s="323">
        <f t="shared" si="429"/>
        <v>2830.7558146072583</v>
      </c>
      <c r="D2758" s="287">
        <f t="shared" si="424"/>
        <v>2651.4487312739252</v>
      </c>
      <c r="F2758" s="273">
        <f t="shared" ref="F2758:F2821" si="430">INT(B2758/360)</f>
        <v>7</v>
      </c>
      <c r="H2758" s="273">
        <f t="shared" ref="H2758:H2821" si="431">F2758*360</f>
        <v>2520</v>
      </c>
      <c r="J2758" s="287">
        <f t="shared" si="425"/>
        <v>-33.878888257069654</v>
      </c>
      <c r="L2758" s="287">
        <f t="shared" ref="L2758:L2821" si="432">B2758-H2758-180</f>
        <v>130.75581460725834</v>
      </c>
      <c r="M2758" s="344">
        <f t="shared" ref="M2758:M2821" si="433">D2758-INT(D2758/360)*360-180</f>
        <v>-48.551268726074795</v>
      </c>
      <c r="N2758" s="344">
        <f t="shared" si="428"/>
        <v>-33.878888257069654</v>
      </c>
      <c r="Q2758" s="323">
        <f t="shared" si="426"/>
        <v>2651.4487312739252</v>
      </c>
      <c r="R2758" s="287">
        <f t="shared" si="427"/>
        <v>-33.878888257069654</v>
      </c>
    </row>
    <row r="2759" spans="1:18" x14ac:dyDescent="0.25">
      <c r="A2759" s="273">
        <v>2742</v>
      </c>
      <c r="B2759" s="323">
        <f t="shared" si="429"/>
        <v>2831.7558146072583</v>
      </c>
      <c r="D2759" s="287">
        <f t="shared" si="424"/>
        <v>2652.3833146072584</v>
      </c>
      <c r="F2759" s="273">
        <f t="shared" si="430"/>
        <v>7</v>
      </c>
      <c r="H2759" s="273">
        <f t="shared" si="431"/>
        <v>2520</v>
      </c>
      <c r="J2759" s="287">
        <f t="shared" si="425"/>
        <v>-34.553904512371389</v>
      </c>
      <c r="L2759" s="287">
        <f t="shared" si="432"/>
        <v>131.75581460725834</v>
      </c>
      <c r="M2759" s="344">
        <f t="shared" si="433"/>
        <v>-47.616685392741601</v>
      </c>
      <c r="N2759" s="344">
        <f t="shared" si="428"/>
        <v>-34.553904512371389</v>
      </c>
      <c r="Q2759" s="323">
        <f t="shared" si="426"/>
        <v>2652.3833146072584</v>
      </c>
      <c r="R2759" s="287">
        <f t="shared" si="427"/>
        <v>-34.553904512371389</v>
      </c>
    </row>
    <row r="2760" spans="1:18" x14ac:dyDescent="0.25">
      <c r="A2760" s="273">
        <v>2743</v>
      </c>
      <c r="B2760" s="323">
        <f t="shared" si="429"/>
        <v>2832.7558146072583</v>
      </c>
      <c r="D2760" s="287">
        <f t="shared" si="424"/>
        <v>2653.3178979405916</v>
      </c>
      <c r="F2760" s="273">
        <f t="shared" si="430"/>
        <v>7</v>
      </c>
      <c r="H2760" s="273">
        <f t="shared" si="431"/>
        <v>2520</v>
      </c>
      <c r="J2760" s="287">
        <f t="shared" si="425"/>
        <v>-35.218395313627468</v>
      </c>
      <c r="L2760" s="287">
        <f t="shared" si="432"/>
        <v>132.75581460725834</v>
      </c>
      <c r="M2760" s="344">
        <f t="shared" si="433"/>
        <v>-46.682102059408408</v>
      </c>
      <c r="N2760" s="344">
        <f t="shared" si="428"/>
        <v>-35.218395313627468</v>
      </c>
      <c r="Q2760" s="323">
        <f t="shared" si="426"/>
        <v>2653.3178979405916</v>
      </c>
      <c r="R2760" s="287">
        <f t="shared" si="427"/>
        <v>-35.218395313627468</v>
      </c>
    </row>
    <row r="2761" spans="1:18" x14ac:dyDescent="0.25">
      <c r="A2761" s="273">
        <v>2744</v>
      </c>
      <c r="B2761" s="323">
        <f t="shared" si="429"/>
        <v>2833.7558146072583</v>
      </c>
      <c r="D2761" s="287">
        <f t="shared" si="424"/>
        <v>2654.2524812739248</v>
      </c>
      <c r="F2761" s="273">
        <f t="shared" si="430"/>
        <v>7</v>
      </c>
      <c r="H2761" s="273">
        <f t="shared" si="431"/>
        <v>2520</v>
      </c>
      <c r="J2761" s="287">
        <f t="shared" si="425"/>
        <v>-35.872158250502494</v>
      </c>
      <c r="L2761" s="287">
        <f t="shared" si="432"/>
        <v>133.75581460725834</v>
      </c>
      <c r="M2761" s="344">
        <f t="shared" si="433"/>
        <v>-45.747518726075214</v>
      </c>
      <c r="N2761" s="344">
        <f t="shared" si="428"/>
        <v>-35.872158250502494</v>
      </c>
      <c r="Q2761" s="323">
        <f t="shared" si="426"/>
        <v>2654.2524812739248</v>
      </c>
      <c r="R2761" s="287">
        <f t="shared" si="427"/>
        <v>-35.872158250502494</v>
      </c>
    </row>
    <row r="2762" spans="1:18" x14ac:dyDescent="0.25">
      <c r="A2762" s="273">
        <v>2745</v>
      </c>
      <c r="B2762" s="323">
        <f t="shared" si="429"/>
        <v>2834.7558146072583</v>
      </c>
      <c r="D2762" s="287">
        <f t="shared" si="424"/>
        <v>2655.1870646072584</v>
      </c>
      <c r="F2762" s="273">
        <f t="shared" si="430"/>
        <v>7</v>
      </c>
      <c r="H2762" s="273">
        <f t="shared" si="431"/>
        <v>2520</v>
      </c>
      <c r="J2762" s="287">
        <f t="shared" si="425"/>
        <v>-36.514994180473273</v>
      </c>
      <c r="L2762" s="287">
        <f t="shared" si="432"/>
        <v>134.75581460725834</v>
      </c>
      <c r="M2762" s="344">
        <f t="shared" si="433"/>
        <v>-44.812935392741565</v>
      </c>
      <c r="N2762" s="344">
        <f t="shared" si="428"/>
        <v>-36.514994180473273</v>
      </c>
      <c r="Q2762" s="323">
        <f t="shared" si="426"/>
        <v>2655.1870646072584</v>
      </c>
      <c r="R2762" s="287">
        <f t="shared" si="427"/>
        <v>-36.514994180473273</v>
      </c>
    </row>
    <row r="2763" spans="1:18" x14ac:dyDescent="0.25">
      <c r="A2763" s="273">
        <v>2746</v>
      </c>
      <c r="B2763" s="323">
        <f t="shared" si="429"/>
        <v>2835.7558146072583</v>
      </c>
      <c r="D2763" s="287">
        <f t="shared" si="424"/>
        <v>2656.1216479405916</v>
      </c>
      <c r="F2763" s="273">
        <f t="shared" si="430"/>
        <v>7</v>
      </c>
      <c r="H2763" s="273">
        <f t="shared" si="431"/>
        <v>2520</v>
      </c>
      <c r="J2763" s="287">
        <f t="shared" si="425"/>
        <v>-37.146707289487999</v>
      </c>
      <c r="L2763" s="287">
        <f t="shared" si="432"/>
        <v>135.75581460725834</v>
      </c>
      <c r="M2763" s="344">
        <f t="shared" si="433"/>
        <v>-43.878352059408371</v>
      </c>
      <c r="N2763" s="344">
        <f t="shared" si="428"/>
        <v>-37.146707289487999</v>
      </c>
      <c r="Q2763" s="323">
        <f t="shared" si="426"/>
        <v>2656.1216479405916</v>
      </c>
      <c r="R2763" s="287">
        <f t="shared" si="427"/>
        <v>-37.146707289487999</v>
      </c>
    </row>
    <row r="2764" spans="1:18" x14ac:dyDescent="0.25">
      <c r="A2764" s="273">
        <v>2747</v>
      </c>
      <c r="B2764" s="323">
        <f t="shared" si="429"/>
        <v>2836.7558146072583</v>
      </c>
      <c r="D2764" s="287">
        <f t="shared" si="424"/>
        <v>2657.0562312739248</v>
      </c>
      <c r="F2764" s="273">
        <f t="shared" si="430"/>
        <v>7</v>
      </c>
      <c r="H2764" s="273">
        <f t="shared" si="431"/>
        <v>2520</v>
      </c>
      <c r="J2764" s="287">
        <f t="shared" si="425"/>
        <v>-37.767105151613855</v>
      </c>
      <c r="L2764" s="287">
        <f t="shared" si="432"/>
        <v>136.75581460725834</v>
      </c>
      <c r="M2764" s="344">
        <f t="shared" si="433"/>
        <v>-42.943768726075177</v>
      </c>
      <c r="N2764" s="344">
        <f t="shared" si="428"/>
        <v>-37.767105151613855</v>
      </c>
      <c r="Q2764" s="323">
        <f t="shared" si="426"/>
        <v>2657.0562312739248</v>
      </c>
      <c r="R2764" s="287">
        <f t="shared" si="427"/>
        <v>-37.767105151613855</v>
      </c>
    </row>
    <row r="2765" spans="1:18" x14ac:dyDescent="0.25">
      <c r="A2765" s="273">
        <v>2748</v>
      </c>
      <c r="B2765" s="323">
        <f t="shared" si="429"/>
        <v>2837.7558146072583</v>
      </c>
      <c r="D2765" s="287">
        <f t="shared" si="424"/>
        <v>2657.9908146072585</v>
      </c>
      <c r="F2765" s="273">
        <f t="shared" si="430"/>
        <v>7</v>
      </c>
      <c r="H2765" s="273">
        <f t="shared" si="431"/>
        <v>2520</v>
      </c>
      <c r="J2765" s="287">
        <f t="shared" si="425"/>
        <v>-38.37599878765262</v>
      </c>
      <c r="L2765" s="287">
        <f t="shared" si="432"/>
        <v>137.75581460725834</v>
      </c>
      <c r="M2765" s="344">
        <f t="shared" si="433"/>
        <v>-42.009185392741529</v>
      </c>
      <c r="N2765" s="344">
        <f t="shared" si="428"/>
        <v>-38.37599878765262</v>
      </c>
      <c r="Q2765" s="323">
        <f t="shared" si="426"/>
        <v>2657.9908146072585</v>
      </c>
      <c r="R2765" s="287">
        <f t="shared" si="427"/>
        <v>-38.37599878765262</v>
      </c>
    </row>
    <row r="2766" spans="1:18" x14ac:dyDescent="0.25">
      <c r="A2766" s="273">
        <v>2749</v>
      </c>
      <c r="B2766" s="323">
        <f t="shared" si="429"/>
        <v>2838.7558146072583</v>
      </c>
      <c r="D2766" s="287">
        <f t="shared" si="424"/>
        <v>2658.9253979405917</v>
      </c>
      <c r="F2766" s="273">
        <f t="shared" si="430"/>
        <v>7</v>
      </c>
      <c r="H2766" s="273">
        <f t="shared" si="431"/>
        <v>2520</v>
      </c>
      <c r="J2766" s="287">
        <f t="shared" si="425"/>
        <v>-38.973202722704002</v>
      </c>
      <c r="L2766" s="287">
        <f t="shared" si="432"/>
        <v>138.75581460725834</v>
      </c>
      <c r="M2766" s="344">
        <f t="shared" si="433"/>
        <v>-41.074602059408335</v>
      </c>
      <c r="N2766" s="344">
        <f t="shared" si="428"/>
        <v>-38.973202722704002</v>
      </c>
      <c r="Q2766" s="323">
        <f t="shared" si="426"/>
        <v>2658.9253979405917</v>
      </c>
      <c r="R2766" s="287">
        <f t="shared" si="427"/>
        <v>-38.973202722704002</v>
      </c>
    </row>
    <row r="2767" spans="1:18" x14ac:dyDescent="0.25">
      <c r="A2767" s="273">
        <v>2750</v>
      </c>
      <c r="B2767" s="323">
        <f t="shared" si="429"/>
        <v>2839.7558146072583</v>
      </c>
      <c r="D2767" s="287">
        <f t="shared" si="424"/>
        <v>2659.8599812739249</v>
      </c>
      <c r="F2767" s="273">
        <f t="shared" si="430"/>
        <v>7</v>
      </c>
      <c r="H2767" s="273">
        <f t="shared" si="431"/>
        <v>2520</v>
      </c>
      <c r="J2767" s="287">
        <f t="shared" si="425"/>
        <v>-39.558535042663934</v>
      </c>
      <c r="L2767" s="287">
        <f t="shared" si="432"/>
        <v>139.75581460725834</v>
      </c>
      <c r="M2767" s="344">
        <f t="shared" si="433"/>
        <v>-40.140018726075141</v>
      </c>
      <c r="N2767" s="344">
        <f t="shared" si="428"/>
        <v>-39.558535042663934</v>
      </c>
      <c r="Q2767" s="323">
        <f t="shared" si="426"/>
        <v>2659.8599812739249</v>
      </c>
      <c r="R2767" s="287">
        <f t="shared" si="427"/>
        <v>-39.558535042663934</v>
      </c>
    </row>
    <row r="2768" spans="1:18" x14ac:dyDescent="0.25">
      <c r="A2768" s="273">
        <v>2751</v>
      </c>
      <c r="B2768" s="323">
        <f t="shared" si="429"/>
        <v>2840.7558146072583</v>
      </c>
      <c r="D2768" s="287">
        <f t="shared" si="424"/>
        <v>2660.7945646072585</v>
      </c>
      <c r="F2768" s="273">
        <f t="shared" si="430"/>
        <v>7</v>
      </c>
      <c r="H2768" s="273">
        <f t="shared" si="431"/>
        <v>2520</v>
      </c>
      <c r="J2768" s="287">
        <f t="shared" si="425"/>
        <v>-40.131817449637964</v>
      </c>
      <c r="L2768" s="287">
        <f t="shared" si="432"/>
        <v>140.75581460725834</v>
      </c>
      <c r="M2768" s="344">
        <f t="shared" si="433"/>
        <v>-39.205435392741492</v>
      </c>
      <c r="N2768" s="344">
        <f t="shared" si="428"/>
        <v>-40.131817449637964</v>
      </c>
      <c r="Q2768" s="323">
        <f t="shared" si="426"/>
        <v>2660.7945646072585</v>
      </c>
      <c r="R2768" s="287">
        <f t="shared" si="427"/>
        <v>-40.131817449637964</v>
      </c>
    </row>
    <row r="2769" spans="1:18" x14ac:dyDescent="0.25">
      <c r="A2769" s="273">
        <v>2752</v>
      </c>
      <c r="B2769" s="323">
        <f t="shared" si="429"/>
        <v>2841.7558146072583</v>
      </c>
      <c r="D2769" s="287">
        <f t="shared" ref="D2769:D2832" si="434">B2769-A2769/360*$E$11</f>
        <v>2661.7291479405917</v>
      </c>
      <c r="F2769" s="273">
        <f t="shared" si="430"/>
        <v>7</v>
      </c>
      <c r="H2769" s="273">
        <f t="shared" si="431"/>
        <v>2520</v>
      </c>
      <c r="J2769" s="287">
        <f t="shared" ref="J2769:J2832" si="435">SIN(RADIANS(A2769))*$E$7</f>
        <v>-40.69287531625119</v>
      </c>
      <c r="L2769" s="287">
        <f t="shared" si="432"/>
        <v>141.75581460725834</v>
      </c>
      <c r="M2769" s="344">
        <f t="shared" si="433"/>
        <v>-38.270852059408298</v>
      </c>
      <c r="N2769" s="344">
        <f t="shared" si="428"/>
        <v>-40.69287531625119</v>
      </c>
      <c r="Q2769" s="323">
        <f t="shared" ref="Q2769:Q2832" si="436">D2769</f>
        <v>2661.7291479405917</v>
      </c>
      <c r="R2769" s="287">
        <f t="shared" ref="R2769:R2832" si="437">N2769</f>
        <v>-40.69287531625119</v>
      </c>
    </row>
    <row r="2770" spans="1:18" x14ac:dyDescent="0.25">
      <c r="A2770" s="273">
        <v>2753</v>
      </c>
      <c r="B2770" s="323">
        <f t="shared" si="429"/>
        <v>2842.7558146072583</v>
      </c>
      <c r="D2770" s="287">
        <f t="shared" si="434"/>
        <v>2662.6637312739249</v>
      </c>
      <c r="F2770" s="273">
        <f t="shared" si="430"/>
        <v>7</v>
      </c>
      <c r="H2770" s="273">
        <f t="shared" si="431"/>
        <v>2520</v>
      </c>
      <c r="J2770" s="287">
        <f t="shared" si="435"/>
        <v>-41.241537738842119</v>
      </c>
      <c r="L2770" s="287">
        <f t="shared" si="432"/>
        <v>142.75581460725834</v>
      </c>
      <c r="M2770" s="344">
        <f t="shared" si="433"/>
        <v>-37.336268726075104</v>
      </c>
      <c r="N2770" s="344">
        <f t="shared" ref="N2770:N2833" si="438">J2770</f>
        <v>-41.241537738842119</v>
      </c>
      <c r="Q2770" s="323">
        <f t="shared" si="436"/>
        <v>2662.6637312739249</v>
      </c>
      <c r="R2770" s="287">
        <f t="shared" si="437"/>
        <v>-41.241537738842119</v>
      </c>
    </row>
    <row r="2771" spans="1:18" x14ac:dyDescent="0.25">
      <c r="A2771" s="273">
        <v>2754</v>
      </c>
      <c r="B2771" s="323">
        <f t="shared" ref="B2771:B2834" si="439">$B$17+A2771</f>
        <v>2843.7558146072583</v>
      </c>
      <c r="D2771" s="287">
        <f t="shared" si="434"/>
        <v>2663.5983146072585</v>
      </c>
      <c r="F2771" s="273">
        <f t="shared" si="430"/>
        <v>7</v>
      </c>
      <c r="H2771" s="273">
        <f t="shared" si="431"/>
        <v>2520</v>
      </c>
      <c r="J2771" s="287">
        <f t="shared" si="435"/>
        <v>-41.777637589522278</v>
      </c>
      <c r="L2771" s="287">
        <f t="shared" si="432"/>
        <v>143.75581460725834</v>
      </c>
      <c r="M2771" s="344">
        <f t="shared" si="433"/>
        <v>-36.401685392741456</v>
      </c>
      <c r="N2771" s="344">
        <f t="shared" si="438"/>
        <v>-41.777637589522278</v>
      </c>
      <c r="Q2771" s="323">
        <f t="shared" si="436"/>
        <v>2663.5983146072585</v>
      </c>
      <c r="R2771" s="287">
        <f t="shared" si="437"/>
        <v>-41.777637589522278</v>
      </c>
    </row>
    <row r="2772" spans="1:18" x14ac:dyDescent="0.25">
      <c r="A2772" s="273">
        <v>2755</v>
      </c>
      <c r="B2772" s="323">
        <f t="shared" si="439"/>
        <v>2844.7558146072583</v>
      </c>
      <c r="D2772" s="287">
        <f t="shared" si="434"/>
        <v>2664.5328979405917</v>
      </c>
      <c r="F2772" s="273">
        <f t="shared" si="430"/>
        <v>7</v>
      </c>
      <c r="H2772" s="273">
        <f t="shared" si="431"/>
        <v>2520</v>
      </c>
      <c r="J2772" s="287">
        <f t="shared" si="435"/>
        <v>-42.301011567083606</v>
      </c>
      <c r="L2772" s="287">
        <f t="shared" si="432"/>
        <v>144.75581460725834</v>
      </c>
      <c r="M2772" s="344">
        <f t="shared" si="433"/>
        <v>-35.467102059408262</v>
      </c>
      <c r="N2772" s="344">
        <f t="shared" si="438"/>
        <v>-42.301011567083606</v>
      </c>
      <c r="Q2772" s="323">
        <f t="shared" si="436"/>
        <v>2664.5328979405917</v>
      </c>
      <c r="R2772" s="287">
        <f t="shared" si="437"/>
        <v>-42.301011567083606</v>
      </c>
    </row>
    <row r="2773" spans="1:18" x14ac:dyDescent="0.25">
      <c r="A2773" s="273">
        <v>2756</v>
      </c>
      <c r="B2773" s="323">
        <f t="shared" si="439"/>
        <v>2845.7558146072583</v>
      </c>
      <c r="D2773" s="287">
        <f t="shared" si="434"/>
        <v>2665.4674812739249</v>
      </c>
      <c r="F2773" s="273">
        <f t="shared" si="430"/>
        <v>7</v>
      </c>
      <c r="H2773" s="273">
        <f t="shared" si="431"/>
        <v>2520</v>
      </c>
      <c r="J2773" s="287">
        <f t="shared" si="435"/>
        <v>-42.811500246742284</v>
      </c>
      <c r="L2773" s="287">
        <f t="shared" si="432"/>
        <v>145.75581460725834</v>
      </c>
      <c r="M2773" s="344">
        <f t="shared" si="433"/>
        <v>-34.532518726075068</v>
      </c>
      <c r="N2773" s="344">
        <f t="shared" si="438"/>
        <v>-42.811500246742284</v>
      </c>
      <c r="Q2773" s="323">
        <f t="shared" si="436"/>
        <v>2665.4674812739249</v>
      </c>
      <c r="R2773" s="287">
        <f t="shared" si="437"/>
        <v>-42.811500246742284</v>
      </c>
    </row>
    <row r="2774" spans="1:18" x14ac:dyDescent="0.25">
      <c r="A2774" s="273">
        <v>2757</v>
      </c>
      <c r="B2774" s="323">
        <f t="shared" si="439"/>
        <v>2846.7558146072583</v>
      </c>
      <c r="D2774" s="287">
        <f t="shared" si="434"/>
        <v>2666.4020646072586</v>
      </c>
      <c r="F2774" s="273">
        <f t="shared" si="430"/>
        <v>7</v>
      </c>
      <c r="H2774" s="273">
        <f t="shared" si="431"/>
        <v>2520</v>
      </c>
      <c r="J2774" s="287">
        <f t="shared" si="435"/>
        <v>-43.308948128701701</v>
      </c>
      <c r="L2774" s="287">
        <f t="shared" si="432"/>
        <v>146.75581460725834</v>
      </c>
      <c r="M2774" s="344">
        <f t="shared" si="433"/>
        <v>-33.597935392741419</v>
      </c>
      <c r="N2774" s="344">
        <f t="shared" si="438"/>
        <v>-43.308948128701701</v>
      </c>
      <c r="Q2774" s="323">
        <f t="shared" si="436"/>
        <v>2666.4020646072586</v>
      </c>
      <c r="R2774" s="287">
        <f t="shared" si="437"/>
        <v>-43.308948128701701</v>
      </c>
    </row>
    <row r="2775" spans="1:18" x14ac:dyDescent="0.25">
      <c r="A2775" s="273">
        <v>2758</v>
      </c>
      <c r="B2775" s="323">
        <f t="shared" si="439"/>
        <v>2847.7558146072583</v>
      </c>
      <c r="D2775" s="287">
        <f t="shared" si="434"/>
        <v>2667.3366479405918</v>
      </c>
      <c r="F2775" s="273">
        <f t="shared" si="430"/>
        <v>7</v>
      </c>
      <c r="H2775" s="273">
        <f t="shared" si="431"/>
        <v>2520</v>
      </c>
      <c r="J2775" s="287">
        <f t="shared" si="435"/>
        <v>-43.793203685517909</v>
      </c>
      <c r="L2775" s="287">
        <f t="shared" si="432"/>
        <v>147.75581460725834</v>
      </c>
      <c r="M2775" s="344">
        <f t="shared" si="433"/>
        <v>-32.663352059408226</v>
      </c>
      <c r="N2775" s="344">
        <f t="shared" si="438"/>
        <v>-43.793203685517909</v>
      </c>
      <c r="Q2775" s="323">
        <f t="shared" si="436"/>
        <v>2667.3366479405918</v>
      </c>
      <c r="R2775" s="287">
        <f t="shared" si="437"/>
        <v>-43.793203685517909</v>
      </c>
    </row>
    <row r="2776" spans="1:18" x14ac:dyDescent="0.25">
      <c r="A2776" s="273">
        <v>2759</v>
      </c>
      <c r="B2776" s="323">
        <f t="shared" si="439"/>
        <v>2848.7558146072583</v>
      </c>
      <c r="D2776" s="287">
        <f t="shared" si="434"/>
        <v>2668.271231273925</v>
      </c>
      <c r="F2776" s="273">
        <f t="shared" si="430"/>
        <v>7</v>
      </c>
      <c r="H2776" s="273">
        <f t="shared" si="431"/>
        <v>2520</v>
      </c>
      <c r="J2776" s="287">
        <f t="shared" si="435"/>
        <v>-44.264119408257024</v>
      </c>
      <c r="L2776" s="287">
        <f t="shared" si="432"/>
        <v>148.75581460725834</v>
      </c>
      <c r="M2776" s="344">
        <f t="shared" si="433"/>
        <v>-31.728768726075032</v>
      </c>
      <c r="N2776" s="344">
        <f t="shared" si="438"/>
        <v>-44.264119408257024</v>
      </c>
      <c r="Q2776" s="323">
        <f t="shared" si="436"/>
        <v>2668.271231273925</v>
      </c>
      <c r="R2776" s="287">
        <f t="shared" si="437"/>
        <v>-44.264119408257024</v>
      </c>
    </row>
    <row r="2777" spans="1:18" x14ac:dyDescent="0.25">
      <c r="A2777" s="273">
        <v>2760</v>
      </c>
      <c r="B2777" s="323">
        <f t="shared" si="439"/>
        <v>2849.7558146072583</v>
      </c>
      <c r="D2777" s="287">
        <f t="shared" si="434"/>
        <v>2669.2058146072582</v>
      </c>
      <c r="F2777" s="273">
        <f t="shared" si="430"/>
        <v>7</v>
      </c>
      <c r="H2777" s="273">
        <f t="shared" si="431"/>
        <v>2520</v>
      </c>
      <c r="J2777" s="287">
        <f t="shared" si="435"/>
        <v>-44.72155185142843</v>
      </c>
      <c r="L2777" s="287">
        <f t="shared" si="432"/>
        <v>149.75581460725834</v>
      </c>
      <c r="M2777" s="344">
        <f t="shared" si="433"/>
        <v>-30.794185392741838</v>
      </c>
      <c r="N2777" s="344">
        <f t="shared" si="438"/>
        <v>-44.72155185142843</v>
      </c>
      <c r="Q2777" s="323">
        <f t="shared" si="436"/>
        <v>2669.2058146072582</v>
      </c>
      <c r="R2777" s="287">
        <f t="shared" si="437"/>
        <v>-44.72155185142843</v>
      </c>
    </row>
    <row r="2778" spans="1:18" x14ac:dyDescent="0.25">
      <c r="A2778" s="273">
        <v>2761</v>
      </c>
      <c r="B2778" s="323">
        <f t="shared" si="439"/>
        <v>2850.7558146072583</v>
      </c>
      <c r="D2778" s="287">
        <f t="shared" si="434"/>
        <v>2670.1403979405918</v>
      </c>
      <c r="F2778" s="273">
        <f t="shared" si="430"/>
        <v>7</v>
      </c>
      <c r="H2778" s="273">
        <f t="shared" si="431"/>
        <v>2520</v>
      </c>
      <c r="J2778" s="287">
        <f t="shared" si="435"/>
        <v>-45.165361676678295</v>
      </c>
      <c r="L2778" s="287">
        <f t="shared" si="432"/>
        <v>150.75581460725834</v>
      </c>
      <c r="M2778" s="344">
        <f t="shared" si="433"/>
        <v>-29.859602059408189</v>
      </c>
      <c r="N2778" s="344">
        <f t="shared" si="438"/>
        <v>-45.165361676678295</v>
      </c>
      <c r="Q2778" s="323">
        <f t="shared" si="436"/>
        <v>2670.1403979405918</v>
      </c>
      <c r="R2778" s="287">
        <f t="shared" si="437"/>
        <v>-45.165361676678295</v>
      </c>
    </row>
    <row r="2779" spans="1:18" x14ac:dyDescent="0.25">
      <c r="A2779" s="273">
        <v>2762</v>
      </c>
      <c r="B2779" s="323">
        <f t="shared" si="439"/>
        <v>2851.7558146072583</v>
      </c>
      <c r="D2779" s="287">
        <f t="shared" si="434"/>
        <v>2671.074981273925</v>
      </c>
      <c r="F2779" s="273">
        <f t="shared" si="430"/>
        <v>7</v>
      </c>
      <c r="H2779" s="273">
        <f t="shared" si="431"/>
        <v>2520</v>
      </c>
      <c r="J2779" s="287">
        <f t="shared" si="435"/>
        <v>-45.595413695234946</v>
      </c>
      <c r="L2779" s="287">
        <f t="shared" si="432"/>
        <v>151.75581460725834</v>
      </c>
      <c r="M2779" s="344">
        <f t="shared" si="433"/>
        <v>-28.925018726074995</v>
      </c>
      <c r="N2779" s="344">
        <f t="shared" si="438"/>
        <v>-45.595413695234946</v>
      </c>
      <c r="Q2779" s="323">
        <f t="shared" si="436"/>
        <v>2671.074981273925</v>
      </c>
      <c r="R2779" s="287">
        <f t="shared" si="437"/>
        <v>-45.595413695234946</v>
      </c>
    </row>
    <row r="2780" spans="1:18" x14ac:dyDescent="0.25">
      <c r="A2780" s="273">
        <v>2763</v>
      </c>
      <c r="B2780" s="323">
        <f t="shared" si="439"/>
        <v>2852.7558146072583</v>
      </c>
      <c r="D2780" s="287">
        <f t="shared" si="434"/>
        <v>2672.0095646072582</v>
      </c>
      <c r="F2780" s="273">
        <f t="shared" si="430"/>
        <v>7</v>
      </c>
      <c r="H2780" s="273">
        <f t="shared" si="431"/>
        <v>2520</v>
      </c>
      <c r="J2780" s="287">
        <f t="shared" si="435"/>
        <v>-46.011576909087339</v>
      </c>
      <c r="L2780" s="287">
        <f t="shared" si="432"/>
        <v>152.75581460725834</v>
      </c>
      <c r="M2780" s="344">
        <f t="shared" si="433"/>
        <v>-27.990435392741801</v>
      </c>
      <c r="N2780" s="344">
        <f t="shared" si="438"/>
        <v>-46.011576909087339</v>
      </c>
      <c r="Q2780" s="323">
        <f t="shared" si="436"/>
        <v>2672.0095646072582</v>
      </c>
      <c r="R2780" s="287">
        <f t="shared" si="437"/>
        <v>-46.011576909087339</v>
      </c>
    </row>
    <row r="2781" spans="1:18" x14ac:dyDescent="0.25">
      <c r="A2781" s="273">
        <v>2764</v>
      </c>
      <c r="B2781" s="323">
        <f t="shared" si="439"/>
        <v>2853.7558146072583</v>
      </c>
      <c r="D2781" s="287">
        <f t="shared" si="434"/>
        <v>2672.9441479405918</v>
      </c>
      <c r="F2781" s="273">
        <f t="shared" si="430"/>
        <v>7</v>
      </c>
      <c r="H2781" s="273">
        <f t="shared" si="431"/>
        <v>2520</v>
      </c>
      <c r="J2781" s="287">
        <f t="shared" si="435"/>
        <v>-46.413724550888894</v>
      </c>
      <c r="L2781" s="287">
        <f t="shared" si="432"/>
        <v>153.75581460725834</v>
      </c>
      <c r="M2781" s="344">
        <f t="shared" si="433"/>
        <v>-27.055852059408153</v>
      </c>
      <c r="N2781" s="344">
        <f t="shared" si="438"/>
        <v>-46.413724550888894</v>
      </c>
      <c r="Q2781" s="323">
        <f t="shared" si="436"/>
        <v>2672.9441479405918</v>
      </c>
      <c r="R2781" s="287">
        <f t="shared" si="437"/>
        <v>-46.413724550888894</v>
      </c>
    </row>
    <row r="2782" spans="1:18" x14ac:dyDescent="0.25">
      <c r="A2782" s="273">
        <v>2765</v>
      </c>
      <c r="B2782" s="323">
        <f t="shared" si="439"/>
        <v>2854.7558146072583</v>
      </c>
      <c r="D2782" s="287">
        <f t="shared" si="434"/>
        <v>2673.878731273925</v>
      </c>
      <c r="F2782" s="273">
        <f t="shared" si="430"/>
        <v>7</v>
      </c>
      <c r="H2782" s="273">
        <f t="shared" si="431"/>
        <v>2520</v>
      </c>
      <c r="J2782" s="287">
        <f t="shared" si="435"/>
        <v>-46.801734122572576</v>
      </c>
      <c r="L2782" s="287">
        <f t="shared" si="432"/>
        <v>154.75581460725834</v>
      </c>
      <c r="M2782" s="344">
        <f t="shared" si="433"/>
        <v>-26.121268726074959</v>
      </c>
      <c r="N2782" s="344">
        <f t="shared" si="438"/>
        <v>-46.801734122572576</v>
      </c>
      <c r="Q2782" s="323">
        <f t="shared" si="436"/>
        <v>2673.878731273925</v>
      </c>
      <c r="R2782" s="287">
        <f t="shared" si="437"/>
        <v>-46.801734122572576</v>
      </c>
    </row>
    <row r="2783" spans="1:18" x14ac:dyDescent="0.25">
      <c r="A2783" s="273">
        <v>2766</v>
      </c>
      <c r="B2783" s="323">
        <f t="shared" si="439"/>
        <v>2855.7558146072583</v>
      </c>
      <c r="D2783" s="287">
        <f t="shared" si="434"/>
        <v>2674.8133146072582</v>
      </c>
      <c r="F2783" s="273">
        <f t="shared" si="430"/>
        <v>7</v>
      </c>
      <c r="H2783" s="273">
        <f t="shared" si="431"/>
        <v>2520</v>
      </c>
      <c r="J2783" s="287">
        <f t="shared" si="435"/>
        <v>-47.175487432663935</v>
      </c>
      <c r="L2783" s="287">
        <f t="shared" si="432"/>
        <v>155.75581460725834</v>
      </c>
      <c r="M2783" s="344">
        <f t="shared" si="433"/>
        <v>-25.186685392741765</v>
      </c>
      <c r="N2783" s="344">
        <f t="shared" si="438"/>
        <v>-47.175487432663935</v>
      </c>
      <c r="Q2783" s="323">
        <f t="shared" si="436"/>
        <v>2674.8133146072582</v>
      </c>
      <c r="R2783" s="287">
        <f t="shared" si="437"/>
        <v>-47.175487432663935</v>
      </c>
    </row>
    <row r="2784" spans="1:18" x14ac:dyDescent="0.25">
      <c r="A2784" s="273">
        <v>2767</v>
      </c>
      <c r="B2784" s="323">
        <f t="shared" si="439"/>
        <v>2856.7558146072583</v>
      </c>
      <c r="D2784" s="287">
        <f t="shared" si="434"/>
        <v>2675.7478979405919</v>
      </c>
      <c r="F2784" s="273">
        <f t="shared" si="430"/>
        <v>7</v>
      </c>
      <c r="H2784" s="273">
        <f t="shared" si="431"/>
        <v>2520</v>
      </c>
      <c r="J2784" s="287">
        <f t="shared" si="435"/>
        <v>-47.534870632283948</v>
      </c>
      <c r="L2784" s="287">
        <f t="shared" si="432"/>
        <v>156.75581460725834</v>
      </c>
      <c r="M2784" s="344">
        <f t="shared" si="433"/>
        <v>-24.252102059408116</v>
      </c>
      <c r="N2784" s="344">
        <f t="shared" si="438"/>
        <v>-47.534870632283948</v>
      </c>
      <c r="Q2784" s="323">
        <f t="shared" si="436"/>
        <v>2675.7478979405919</v>
      </c>
      <c r="R2784" s="287">
        <f t="shared" si="437"/>
        <v>-47.534870632283948</v>
      </c>
    </row>
    <row r="2785" spans="1:18" x14ac:dyDescent="0.25">
      <c r="A2785" s="273">
        <v>2768</v>
      </c>
      <c r="B2785" s="323">
        <f t="shared" si="439"/>
        <v>2857.7558146072583</v>
      </c>
      <c r="D2785" s="287">
        <f t="shared" si="434"/>
        <v>2676.6824812739251</v>
      </c>
      <c r="F2785" s="273">
        <f t="shared" si="430"/>
        <v>7</v>
      </c>
      <c r="H2785" s="273">
        <f t="shared" si="431"/>
        <v>2520</v>
      </c>
      <c r="J2785" s="287">
        <f t="shared" si="435"/>
        <v>-47.879774249828877</v>
      </c>
      <c r="L2785" s="287">
        <f t="shared" si="432"/>
        <v>157.75581460725834</v>
      </c>
      <c r="M2785" s="344">
        <f t="shared" si="433"/>
        <v>-23.317518726074923</v>
      </c>
      <c r="N2785" s="344">
        <f t="shared" si="438"/>
        <v>-47.879774249828877</v>
      </c>
      <c r="Q2785" s="323">
        <f t="shared" si="436"/>
        <v>2676.6824812739251</v>
      </c>
      <c r="R2785" s="287">
        <f t="shared" si="437"/>
        <v>-47.879774249828877</v>
      </c>
    </row>
    <row r="2786" spans="1:18" x14ac:dyDescent="0.25">
      <c r="A2786" s="273">
        <v>2769</v>
      </c>
      <c r="B2786" s="323">
        <f t="shared" si="439"/>
        <v>2858.7558146072583</v>
      </c>
      <c r="D2786" s="287">
        <f t="shared" si="434"/>
        <v>2677.6170646072583</v>
      </c>
      <c r="F2786" s="273">
        <f t="shared" si="430"/>
        <v>7</v>
      </c>
      <c r="H2786" s="273">
        <f t="shared" si="431"/>
        <v>2520</v>
      </c>
      <c r="J2786" s="287">
        <f t="shared" si="435"/>
        <v>-48.210093224315521</v>
      </c>
      <c r="L2786" s="287">
        <f t="shared" si="432"/>
        <v>158.75581460725834</v>
      </c>
      <c r="M2786" s="344">
        <f t="shared" si="433"/>
        <v>-22.382935392741729</v>
      </c>
      <c r="N2786" s="344">
        <f t="shared" si="438"/>
        <v>-48.210093224315521</v>
      </c>
      <c r="Q2786" s="323">
        <f t="shared" si="436"/>
        <v>2677.6170646072583</v>
      </c>
      <c r="R2786" s="287">
        <f t="shared" si="437"/>
        <v>-48.210093224315521</v>
      </c>
    </row>
    <row r="2787" spans="1:18" x14ac:dyDescent="0.25">
      <c r="A2787" s="273">
        <v>2770</v>
      </c>
      <c r="B2787" s="323">
        <f t="shared" si="439"/>
        <v>2859.7558146072583</v>
      </c>
      <c r="D2787" s="287">
        <f t="shared" si="434"/>
        <v>2678.5516479405915</v>
      </c>
      <c r="F2787" s="273">
        <f t="shared" si="430"/>
        <v>7</v>
      </c>
      <c r="H2787" s="273">
        <f t="shared" si="431"/>
        <v>2520</v>
      </c>
      <c r="J2787" s="287">
        <f t="shared" si="435"/>
        <v>-48.525726937384256</v>
      </c>
      <c r="L2787" s="287">
        <f t="shared" si="432"/>
        <v>159.75581460725834</v>
      </c>
      <c r="M2787" s="344">
        <f t="shared" si="433"/>
        <v>-21.448352059408535</v>
      </c>
      <c r="N2787" s="344">
        <f t="shared" si="438"/>
        <v>-48.525726937384256</v>
      </c>
      <c r="Q2787" s="323">
        <f t="shared" si="436"/>
        <v>2678.5516479405915</v>
      </c>
      <c r="R2787" s="287">
        <f t="shared" si="437"/>
        <v>-48.525726937384256</v>
      </c>
    </row>
    <row r="2788" spans="1:18" x14ac:dyDescent="0.25">
      <c r="A2788" s="273">
        <v>2771</v>
      </c>
      <c r="B2788" s="323">
        <f t="shared" si="439"/>
        <v>2860.7558146072583</v>
      </c>
      <c r="D2788" s="287">
        <f t="shared" si="434"/>
        <v>2679.4862312739251</v>
      </c>
      <c r="F2788" s="273">
        <f t="shared" si="430"/>
        <v>7</v>
      </c>
      <c r="H2788" s="273">
        <f t="shared" si="431"/>
        <v>2520</v>
      </c>
      <c r="J2788" s="287">
        <f t="shared" si="435"/>
        <v>-48.826579243948707</v>
      </c>
      <c r="L2788" s="287">
        <f t="shared" si="432"/>
        <v>160.75581460725834</v>
      </c>
      <c r="M2788" s="344">
        <f t="shared" si="433"/>
        <v>-20.513768726074886</v>
      </c>
      <c r="N2788" s="344">
        <f t="shared" si="438"/>
        <v>-48.826579243948707</v>
      </c>
      <c r="Q2788" s="323">
        <f t="shared" si="436"/>
        <v>2679.4862312739251</v>
      </c>
      <c r="R2788" s="287">
        <f t="shared" si="437"/>
        <v>-48.826579243948707</v>
      </c>
    </row>
    <row r="2789" spans="1:18" x14ac:dyDescent="0.25">
      <c r="A2789" s="273">
        <v>2772</v>
      </c>
      <c r="B2789" s="323">
        <f t="shared" si="439"/>
        <v>2861.7558146072583</v>
      </c>
      <c r="D2789" s="287">
        <f t="shared" si="434"/>
        <v>2680.4208146072583</v>
      </c>
      <c r="F2789" s="273">
        <f t="shared" si="430"/>
        <v>7</v>
      </c>
      <c r="H2789" s="273">
        <f t="shared" si="431"/>
        <v>2520</v>
      </c>
      <c r="J2789" s="287">
        <f t="shared" si="435"/>
        <v>-49.112558501481757</v>
      </c>
      <c r="L2789" s="287">
        <f t="shared" si="432"/>
        <v>161.75581460725834</v>
      </c>
      <c r="M2789" s="344">
        <f t="shared" si="433"/>
        <v>-19.579185392741692</v>
      </c>
      <c r="N2789" s="344">
        <f t="shared" si="438"/>
        <v>-49.112558501481757</v>
      </c>
      <c r="Q2789" s="323">
        <f t="shared" si="436"/>
        <v>2680.4208146072583</v>
      </c>
      <c r="R2789" s="287">
        <f t="shared" si="437"/>
        <v>-49.112558501481757</v>
      </c>
    </row>
    <row r="2790" spans="1:18" x14ac:dyDescent="0.25">
      <c r="A2790" s="273">
        <v>2773</v>
      </c>
      <c r="B2790" s="323">
        <f t="shared" si="439"/>
        <v>2862.7558146072583</v>
      </c>
      <c r="D2790" s="287">
        <f t="shared" si="434"/>
        <v>2681.3553979405915</v>
      </c>
      <c r="F2790" s="273">
        <f t="shared" si="430"/>
        <v>7</v>
      </c>
      <c r="H2790" s="273">
        <f t="shared" si="431"/>
        <v>2520</v>
      </c>
      <c r="J2790" s="287">
        <f t="shared" si="435"/>
        <v>-49.383577597931108</v>
      </c>
      <c r="L2790" s="287">
        <f t="shared" si="432"/>
        <v>162.75581460725834</v>
      </c>
      <c r="M2790" s="344">
        <f t="shared" si="433"/>
        <v>-18.644602059408498</v>
      </c>
      <c r="N2790" s="344">
        <f t="shared" si="438"/>
        <v>-49.383577597931108</v>
      </c>
      <c r="Q2790" s="323">
        <f t="shared" si="436"/>
        <v>2681.3553979405915</v>
      </c>
      <c r="R2790" s="287">
        <f t="shared" si="437"/>
        <v>-49.383577597931108</v>
      </c>
    </row>
    <row r="2791" spans="1:18" x14ac:dyDescent="0.25">
      <c r="A2791" s="273">
        <v>2774</v>
      </c>
      <c r="B2791" s="323">
        <f t="shared" si="439"/>
        <v>2863.7558146072583</v>
      </c>
      <c r="D2791" s="287">
        <f t="shared" si="434"/>
        <v>2682.2899812739252</v>
      </c>
      <c r="F2791" s="273">
        <f t="shared" si="430"/>
        <v>7</v>
      </c>
      <c r="H2791" s="273">
        <f t="shared" si="431"/>
        <v>2520</v>
      </c>
      <c r="J2791" s="287">
        <f t="shared" si="435"/>
        <v>-49.639553978254774</v>
      </c>
      <c r="L2791" s="287">
        <f t="shared" si="432"/>
        <v>163.75581460725834</v>
      </c>
      <c r="M2791" s="344">
        <f t="shared" si="433"/>
        <v>-17.71001872607485</v>
      </c>
      <c r="N2791" s="344">
        <f t="shared" si="438"/>
        <v>-49.639553978254774</v>
      </c>
      <c r="Q2791" s="323">
        <f t="shared" si="436"/>
        <v>2682.2899812739252</v>
      </c>
      <c r="R2791" s="287">
        <f t="shared" si="437"/>
        <v>-49.639553978254774</v>
      </c>
    </row>
    <row r="2792" spans="1:18" x14ac:dyDescent="0.25">
      <c r="A2792" s="273">
        <v>2775</v>
      </c>
      <c r="B2792" s="323">
        <f t="shared" si="439"/>
        <v>2864.7558146072583</v>
      </c>
      <c r="D2792" s="287">
        <f t="shared" si="434"/>
        <v>2683.2245646072583</v>
      </c>
      <c r="F2792" s="273">
        <f t="shared" si="430"/>
        <v>7</v>
      </c>
      <c r="H2792" s="273">
        <f t="shared" si="431"/>
        <v>2520</v>
      </c>
      <c r="J2792" s="287">
        <f t="shared" si="435"/>
        <v>-49.880409669567513</v>
      </c>
      <c r="L2792" s="287">
        <f t="shared" si="432"/>
        <v>164.75581460725834</v>
      </c>
      <c r="M2792" s="344">
        <f t="shared" si="433"/>
        <v>-16.775435392741656</v>
      </c>
      <c r="N2792" s="344">
        <f t="shared" si="438"/>
        <v>-49.880409669567513</v>
      </c>
      <c r="Q2792" s="323">
        <f t="shared" si="436"/>
        <v>2683.2245646072583</v>
      </c>
      <c r="R2792" s="287">
        <f t="shared" si="437"/>
        <v>-49.880409669567513</v>
      </c>
    </row>
    <row r="2793" spans="1:18" x14ac:dyDescent="0.25">
      <c r="A2793" s="273">
        <v>2776</v>
      </c>
      <c r="B2793" s="323">
        <f t="shared" si="439"/>
        <v>2865.7558146072583</v>
      </c>
      <c r="D2793" s="287">
        <f t="shared" si="434"/>
        <v>2684.1591479405915</v>
      </c>
      <c r="F2793" s="273">
        <f t="shared" si="430"/>
        <v>7</v>
      </c>
      <c r="H2793" s="273">
        <f t="shared" si="431"/>
        <v>2520</v>
      </c>
      <c r="J2793" s="287">
        <f t="shared" si="435"/>
        <v>-50.106071304892424</v>
      </c>
      <c r="L2793" s="287">
        <f t="shared" si="432"/>
        <v>165.75581460725834</v>
      </c>
      <c r="M2793" s="344">
        <f t="shared" si="433"/>
        <v>-15.840852059408462</v>
      </c>
      <c r="N2793" s="344">
        <f t="shared" si="438"/>
        <v>-50.106071304892424</v>
      </c>
      <c r="Q2793" s="323">
        <f t="shared" si="436"/>
        <v>2684.1591479405915</v>
      </c>
      <c r="R2793" s="287">
        <f t="shared" si="437"/>
        <v>-50.106071304892424</v>
      </c>
    </row>
    <row r="2794" spans="1:18" x14ac:dyDescent="0.25">
      <c r="A2794" s="273">
        <v>2777</v>
      </c>
      <c r="B2794" s="323">
        <f t="shared" si="439"/>
        <v>2866.7558146072583</v>
      </c>
      <c r="D2794" s="287">
        <f t="shared" si="434"/>
        <v>2685.0937312739252</v>
      </c>
      <c r="F2794" s="273">
        <f t="shared" si="430"/>
        <v>7</v>
      </c>
      <c r="H2794" s="273">
        <f t="shared" si="431"/>
        <v>2520</v>
      </c>
      <c r="J2794" s="287">
        <f t="shared" si="435"/>
        <v>-50.316470145509541</v>
      </c>
      <c r="L2794" s="287">
        <f t="shared" si="432"/>
        <v>166.75581460725834</v>
      </c>
      <c r="M2794" s="344">
        <f t="shared" si="433"/>
        <v>-14.906268726074813</v>
      </c>
      <c r="N2794" s="344">
        <f t="shared" si="438"/>
        <v>-50.316470145509541</v>
      </c>
      <c r="Q2794" s="323">
        <f t="shared" si="436"/>
        <v>2685.0937312739252</v>
      </c>
      <c r="R2794" s="287">
        <f t="shared" si="437"/>
        <v>-50.316470145509541</v>
      </c>
    </row>
    <row r="2795" spans="1:18" x14ac:dyDescent="0.25">
      <c r="A2795" s="273">
        <v>2778</v>
      </c>
      <c r="B2795" s="323">
        <f t="shared" si="439"/>
        <v>2867.7558146072583</v>
      </c>
      <c r="D2795" s="287">
        <f t="shared" si="434"/>
        <v>2686.0283146072584</v>
      </c>
      <c r="F2795" s="273">
        <f t="shared" si="430"/>
        <v>7</v>
      </c>
      <c r="H2795" s="273">
        <f t="shared" si="431"/>
        <v>2520</v>
      </c>
      <c r="J2795" s="287">
        <f t="shared" si="435"/>
        <v>-50.511542101893752</v>
      </c>
      <c r="L2795" s="287">
        <f t="shared" si="432"/>
        <v>167.75581460725834</v>
      </c>
      <c r="M2795" s="344">
        <f t="shared" si="433"/>
        <v>-13.97168539274162</v>
      </c>
      <c r="N2795" s="344">
        <f t="shared" si="438"/>
        <v>-50.511542101893752</v>
      </c>
      <c r="Q2795" s="323">
        <f t="shared" si="436"/>
        <v>2686.0283146072584</v>
      </c>
      <c r="R2795" s="287">
        <f t="shared" si="437"/>
        <v>-50.511542101893752</v>
      </c>
    </row>
    <row r="2796" spans="1:18" x14ac:dyDescent="0.25">
      <c r="A2796" s="273">
        <v>2779</v>
      </c>
      <c r="B2796" s="323">
        <f t="shared" si="439"/>
        <v>2868.7558146072583</v>
      </c>
      <c r="D2796" s="287">
        <f t="shared" si="434"/>
        <v>2686.9628979405916</v>
      </c>
      <c r="F2796" s="273">
        <f t="shared" si="430"/>
        <v>7</v>
      </c>
      <c r="H2796" s="273">
        <f t="shared" si="431"/>
        <v>2520</v>
      </c>
      <c r="J2796" s="287">
        <f t="shared" si="435"/>
        <v>-50.691227753237342</v>
      </c>
      <c r="L2796" s="287">
        <f t="shared" si="432"/>
        <v>168.75581460725834</v>
      </c>
      <c r="M2796" s="344">
        <f t="shared" si="433"/>
        <v>-13.037102059408426</v>
      </c>
      <c r="N2796" s="344">
        <f t="shared" si="438"/>
        <v>-50.691227753237342</v>
      </c>
      <c r="Q2796" s="323">
        <f t="shared" si="436"/>
        <v>2686.9628979405916</v>
      </c>
      <c r="R2796" s="287">
        <f t="shared" si="437"/>
        <v>-50.691227753237342</v>
      </c>
    </row>
    <row r="2797" spans="1:18" x14ac:dyDescent="0.25">
      <c r="A2797" s="273">
        <v>2780</v>
      </c>
      <c r="B2797" s="323">
        <f t="shared" si="439"/>
        <v>2869.7558146072583</v>
      </c>
      <c r="D2797" s="287">
        <f t="shared" si="434"/>
        <v>2687.8974812739252</v>
      </c>
      <c r="F2797" s="273">
        <f t="shared" si="430"/>
        <v>7</v>
      </c>
      <c r="H2797" s="273">
        <f t="shared" si="431"/>
        <v>2520</v>
      </c>
      <c r="J2797" s="287">
        <f t="shared" si="435"/>
        <v>-50.855472365550426</v>
      </c>
      <c r="L2797" s="287">
        <f t="shared" si="432"/>
        <v>169.75581460725834</v>
      </c>
      <c r="M2797" s="344">
        <f t="shared" si="433"/>
        <v>-12.102518726074777</v>
      </c>
      <c r="N2797" s="344">
        <f t="shared" si="438"/>
        <v>-50.855472365550426</v>
      </c>
      <c r="Q2797" s="323">
        <f t="shared" si="436"/>
        <v>2687.8974812739252</v>
      </c>
      <c r="R2797" s="287">
        <f t="shared" si="437"/>
        <v>-50.855472365550426</v>
      </c>
    </row>
    <row r="2798" spans="1:18" x14ac:dyDescent="0.25">
      <c r="A2798" s="273">
        <v>2781</v>
      </c>
      <c r="B2798" s="323">
        <f t="shared" si="439"/>
        <v>2870.7558146072583</v>
      </c>
      <c r="D2798" s="287">
        <f t="shared" si="434"/>
        <v>2688.8320646072584</v>
      </c>
      <c r="F2798" s="273">
        <f t="shared" si="430"/>
        <v>7</v>
      </c>
      <c r="H2798" s="273">
        <f t="shared" si="431"/>
        <v>2520</v>
      </c>
      <c r="J2798" s="287">
        <f t="shared" si="435"/>
        <v>-51.004225908332934</v>
      </c>
      <c r="L2798" s="287">
        <f t="shared" si="432"/>
        <v>170.75581460725834</v>
      </c>
      <c r="M2798" s="344">
        <f t="shared" si="433"/>
        <v>-11.167935392741583</v>
      </c>
      <c r="N2798" s="344">
        <f t="shared" si="438"/>
        <v>-51.004225908332934</v>
      </c>
      <c r="Q2798" s="323">
        <f t="shared" si="436"/>
        <v>2688.8320646072584</v>
      </c>
      <c r="R2798" s="287">
        <f t="shared" si="437"/>
        <v>-51.004225908332934</v>
      </c>
    </row>
    <row r="2799" spans="1:18" x14ac:dyDescent="0.25">
      <c r="A2799" s="273">
        <v>2782</v>
      </c>
      <c r="B2799" s="323">
        <f t="shared" si="439"/>
        <v>2871.7558146072583</v>
      </c>
      <c r="D2799" s="287">
        <f t="shared" si="434"/>
        <v>2689.7666479405916</v>
      </c>
      <c r="F2799" s="273">
        <f t="shared" si="430"/>
        <v>7</v>
      </c>
      <c r="H2799" s="273">
        <f t="shared" si="431"/>
        <v>2520</v>
      </c>
      <c r="J2799" s="287">
        <f t="shared" si="435"/>
        <v>-51.13744306981468</v>
      </c>
      <c r="L2799" s="287">
        <f t="shared" si="432"/>
        <v>171.75581460725834</v>
      </c>
      <c r="M2799" s="344">
        <f t="shared" si="433"/>
        <v>-10.233352059408389</v>
      </c>
      <c r="N2799" s="344">
        <f t="shared" si="438"/>
        <v>-51.13744306981468</v>
      </c>
      <c r="Q2799" s="323">
        <f t="shared" si="436"/>
        <v>2689.7666479405916</v>
      </c>
      <c r="R2799" s="287">
        <f t="shared" si="437"/>
        <v>-51.13744306981468</v>
      </c>
    </row>
    <row r="2800" spans="1:18" x14ac:dyDescent="0.25">
      <c r="A2800" s="273">
        <v>2783</v>
      </c>
      <c r="B2800" s="323">
        <f t="shared" si="439"/>
        <v>2872.7558146072583</v>
      </c>
      <c r="D2800" s="287">
        <f t="shared" si="434"/>
        <v>2690.7012312739248</v>
      </c>
      <c r="F2800" s="273">
        <f t="shared" si="430"/>
        <v>7</v>
      </c>
      <c r="H2800" s="273">
        <f t="shared" si="431"/>
        <v>2520</v>
      </c>
      <c r="J2800" s="287">
        <f t="shared" si="435"/>
        <v>-51.255083270757872</v>
      </c>
      <c r="L2800" s="287">
        <f t="shared" si="432"/>
        <v>172.75581460725834</v>
      </c>
      <c r="M2800" s="344">
        <f t="shared" si="433"/>
        <v>-9.2987687260751954</v>
      </c>
      <c r="N2800" s="344">
        <f t="shared" si="438"/>
        <v>-51.255083270757872</v>
      </c>
      <c r="Q2800" s="323">
        <f t="shared" si="436"/>
        <v>2690.7012312739248</v>
      </c>
      <c r="R2800" s="287">
        <f t="shared" si="437"/>
        <v>-51.255083270757872</v>
      </c>
    </row>
    <row r="2801" spans="1:18" x14ac:dyDescent="0.25">
      <c r="A2801" s="273">
        <v>2784</v>
      </c>
      <c r="B2801" s="323">
        <f t="shared" si="439"/>
        <v>2873.7558146072583</v>
      </c>
      <c r="D2801" s="287">
        <f t="shared" si="434"/>
        <v>2691.6358146072585</v>
      </c>
      <c r="F2801" s="273">
        <f t="shared" si="430"/>
        <v>7</v>
      </c>
      <c r="H2801" s="273">
        <f t="shared" si="431"/>
        <v>2520</v>
      </c>
      <c r="J2801" s="287">
        <f t="shared" si="435"/>
        <v>-51.357110676817612</v>
      </c>
      <c r="L2801" s="287">
        <f t="shared" si="432"/>
        <v>173.75581460725834</v>
      </c>
      <c r="M2801" s="344">
        <f t="shared" si="433"/>
        <v>-8.3641853927415468</v>
      </c>
      <c r="N2801" s="344">
        <f t="shared" si="438"/>
        <v>-51.357110676817612</v>
      </c>
      <c r="Q2801" s="323">
        <f t="shared" si="436"/>
        <v>2691.6358146072585</v>
      </c>
      <c r="R2801" s="287">
        <f t="shared" si="437"/>
        <v>-51.357110676817612</v>
      </c>
    </row>
    <row r="2802" spans="1:18" x14ac:dyDescent="0.25">
      <c r="A2802" s="273">
        <v>2785</v>
      </c>
      <c r="B2802" s="323">
        <f t="shared" si="439"/>
        <v>2874.7558146072583</v>
      </c>
      <c r="D2802" s="287">
        <f t="shared" si="434"/>
        <v>2692.5703979405916</v>
      </c>
      <c r="F2802" s="273">
        <f t="shared" si="430"/>
        <v>7</v>
      </c>
      <c r="H2802" s="273">
        <f t="shared" si="431"/>
        <v>2520</v>
      </c>
      <c r="J2802" s="287">
        <f t="shared" si="435"/>
        <v>-51.443494209457732</v>
      </c>
      <c r="L2802" s="287">
        <f t="shared" si="432"/>
        <v>174.75581460725834</v>
      </c>
      <c r="M2802" s="344">
        <f t="shared" si="433"/>
        <v>-7.4296020594083529</v>
      </c>
      <c r="N2802" s="344">
        <f t="shared" si="438"/>
        <v>-51.443494209457732</v>
      </c>
      <c r="Q2802" s="323">
        <f t="shared" si="436"/>
        <v>2692.5703979405916</v>
      </c>
      <c r="R2802" s="287">
        <f t="shared" si="437"/>
        <v>-51.443494209457732</v>
      </c>
    </row>
    <row r="2803" spans="1:18" x14ac:dyDescent="0.25">
      <c r="A2803" s="273">
        <v>2786</v>
      </c>
      <c r="B2803" s="323">
        <f t="shared" si="439"/>
        <v>2875.7558146072583</v>
      </c>
      <c r="D2803" s="287">
        <f t="shared" si="434"/>
        <v>2693.5049812739248</v>
      </c>
      <c r="F2803" s="273">
        <f t="shared" si="430"/>
        <v>7</v>
      </c>
      <c r="H2803" s="273">
        <f t="shared" si="431"/>
        <v>2520</v>
      </c>
      <c r="J2803" s="287">
        <f t="shared" si="435"/>
        <v>-51.514207555417329</v>
      </c>
      <c r="L2803" s="287">
        <f t="shared" si="432"/>
        <v>175.75581460725834</v>
      </c>
      <c r="M2803" s="344">
        <f t="shared" si="433"/>
        <v>-6.4950187260751591</v>
      </c>
      <c r="N2803" s="344">
        <f t="shared" si="438"/>
        <v>-51.514207555417329</v>
      </c>
      <c r="Q2803" s="323">
        <f t="shared" si="436"/>
        <v>2693.5049812739248</v>
      </c>
      <c r="R2803" s="287">
        <f t="shared" si="437"/>
        <v>-51.514207555417329</v>
      </c>
    </row>
    <row r="2804" spans="1:18" x14ac:dyDescent="0.25">
      <c r="A2804" s="273">
        <v>2787</v>
      </c>
      <c r="B2804" s="323">
        <f t="shared" si="439"/>
        <v>2876.7558146072583</v>
      </c>
      <c r="D2804" s="287">
        <f t="shared" si="434"/>
        <v>2694.4395646072585</v>
      </c>
      <c r="F2804" s="273">
        <f t="shared" si="430"/>
        <v>7</v>
      </c>
      <c r="H2804" s="273">
        <f t="shared" si="431"/>
        <v>2520</v>
      </c>
      <c r="J2804" s="287">
        <f t="shared" si="435"/>
        <v>-51.569229174726182</v>
      </c>
      <c r="L2804" s="287">
        <f t="shared" si="432"/>
        <v>176.75581460725834</v>
      </c>
      <c r="M2804" s="344">
        <f t="shared" si="433"/>
        <v>-5.5604353927415104</v>
      </c>
      <c r="N2804" s="344">
        <f t="shared" si="438"/>
        <v>-51.569229174726182</v>
      </c>
      <c r="Q2804" s="323">
        <f t="shared" si="436"/>
        <v>2694.4395646072585</v>
      </c>
      <c r="R2804" s="287">
        <f t="shared" si="437"/>
        <v>-51.569229174726182</v>
      </c>
    </row>
    <row r="2805" spans="1:18" x14ac:dyDescent="0.25">
      <c r="A2805" s="273">
        <v>2788</v>
      </c>
      <c r="B2805" s="323">
        <f t="shared" si="439"/>
        <v>2877.7558146072583</v>
      </c>
      <c r="D2805" s="287">
        <f t="shared" si="434"/>
        <v>2695.3741479405917</v>
      </c>
      <c r="F2805" s="273">
        <f t="shared" si="430"/>
        <v>7</v>
      </c>
      <c r="H2805" s="273">
        <f t="shared" si="431"/>
        <v>2520</v>
      </c>
      <c r="J2805" s="287">
        <f t="shared" si="435"/>
        <v>-51.608542307266099</v>
      </c>
      <c r="L2805" s="287">
        <f t="shared" si="432"/>
        <v>177.75581460725834</v>
      </c>
      <c r="M2805" s="344">
        <f t="shared" si="433"/>
        <v>-4.6258520594083166</v>
      </c>
      <c r="N2805" s="344">
        <f t="shared" si="438"/>
        <v>-51.608542307266099</v>
      </c>
      <c r="Q2805" s="323">
        <f t="shared" si="436"/>
        <v>2695.3741479405917</v>
      </c>
      <c r="R2805" s="287">
        <f t="shared" si="437"/>
        <v>-51.608542307266099</v>
      </c>
    </row>
    <row r="2806" spans="1:18" x14ac:dyDescent="0.25">
      <c r="A2806" s="273">
        <v>2789</v>
      </c>
      <c r="B2806" s="323">
        <f t="shared" si="439"/>
        <v>2878.7558146072583</v>
      </c>
      <c r="D2806" s="287">
        <f t="shared" si="434"/>
        <v>2696.3087312739249</v>
      </c>
      <c r="F2806" s="273">
        <f t="shared" si="430"/>
        <v>7</v>
      </c>
      <c r="H2806" s="273">
        <f t="shared" si="431"/>
        <v>2520</v>
      </c>
      <c r="J2806" s="287">
        <f t="shared" si="435"/>
        <v>-51.632134977876049</v>
      </c>
      <c r="L2806" s="287">
        <f t="shared" si="432"/>
        <v>178.75581460725834</v>
      </c>
      <c r="M2806" s="344">
        <f t="shared" si="433"/>
        <v>-3.6912687260751227</v>
      </c>
      <c r="N2806" s="344">
        <f t="shared" si="438"/>
        <v>-51.632134977876049</v>
      </c>
      <c r="Q2806" s="323">
        <f t="shared" si="436"/>
        <v>2696.3087312739249</v>
      </c>
      <c r="R2806" s="287">
        <f t="shared" si="437"/>
        <v>-51.632134977876049</v>
      </c>
    </row>
    <row r="2807" spans="1:18" x14ac:dyDescent="0.25">
      <c r="A2807" s="273">
        <v>2790</v>
      </c>
      <c r="B2807" s="323">
        <f t="shared" si="439"/>
        <v>2879.7558146072583</v>
      </c>
      <c r="D2807" s="287">
        <f t="shared" si="434"/>
        <v>2697.2433146072585</v>
      </c>
      <c r="F2807" s="273">
        <f t="shared" si="430"/>
        <v>7</v>
      </c>
      <c r="H2807" s="273">
        <f t="shared" si="431"/>
        <v>2520</v>
      </c>
      <c r="J2807" s="287">
        <f t="shared" si="435"/>
        <v>-51.64</v>
      </c>
      <c r="L2807" s="287">
        <f t="shared" si="432"/>
        <v>179.75581460725834</v>
      </c>
      <c r="M2807" s="344">
        <f t="shared" si="433"/>
        <v>-2.7566853927414741</v>
      </c>
      <c r="N2807" s="344">
        <f t="shared" si="438"/>
        <v>-51.64</v>
      </c>
      <c r="Q2807" s="323">
        <f t="shared" si="436"/>
        <v>2697.2433146072585</v>
      </c>
      <c r="R2807" s="287">
        <f t="shared" si="437"/>
        <v>-51.64</v>
      </c>
    </row>
    <row r="2808" spans="1:18" x14ac:dyDescent="0.25">
      <c r="A2808" s="273">
        <v>2791</v>
      </c>
      <c r="B2808" s="323">
        <f t="shared" si="439"/>
        <v>2880.7558146072583</v>
      </c>
      <c r="D2808" s="287">
        <f t="shared" si="434"/>
        <v>2698.1778979405917</v>
      </c>
      <c r="F2808" s="273">
        <f t="shared" si="430"/>
        <v>8</v>
      </c>
      <c r="H2808" s="273">
        <f t="shared" si="431"/>
        <v>2880</v>
      </c>
      <c r="J2808" s="287">
        <f t="shared" si="435"/>
        <v>-51.632134977876049</v>
      </c>
      <c r="L2808" s="287">
        <f t="shared" si="432"/>
        <v>-179.24418539274166</v>
      </c>
      <c r="M2808" s="344">
        <f t="shared" si="433"/>
        <v>-1.8221020594082802</v>
      </c>
      <c r="N2808" s="344">
        <f t="shared" si="438"/>
        <v>-51.632134977876049</v>
      </c>
      <c r="Q2808" s="323">
        <f t="shared" si="436"/>
        <v>2698.1778979405917</v>
      </c>
      <c r="R2808" s="287">
        <f t="shared" si="437"/>
        <v>-51.632134977876049</v>
      </c>
    </row>
    <row r="2809" spans="1:18" x14ac:dyDescent="0.25">
      <c r="A2809" s="273">
        <v>2792</v>
      </c>
      <c r="B2809" s="323">
        <f t="shared" si="439"/>
        <v>2881.7558146072583</v>
      </c>
      <c r="D2809" s="287">
        <f t="shared" si="434"/>
        <v>2699.1124812739249</v>
      </c>
      <c r="F2809" s="273">
        <f t="shared" si="430"/>
        <v>8</v>
      </c>
      <c r="H2809" s="273">
        <f t="shared" si="431"/>
        <v>2880</v>
      </c>
      <c r="J2809" s="287">
        <f t="shared" si="435"/>
        <v>-51.608542307266099</v>
      </c>
      <c r="L2809" s="287">
        <f t="shared" si="432"/>
        <v>-178.24418539274166</v>
      </c>
      <c r="M2809" s="344">
        <f t="shared" si="433"/>
        <v>-0.88751872607508631</v>
      </c>
      <c r="N2809" s="344">
        <f t="shared" si="438"/>
        <v>-51.608542307266099</v>
      </c>
      <c r="Q2809" s="323">
        <f t="shared" si="436"/>
        <v>2699.1124812739249</v>
      </c>
      <c r="R2809" s="287">
        <f t="shared" si="437"/>
        <v>-51.608542307266099</v>
      </c>
    </row>
    <row r="2810" spans="1:18" x14ac:dyDescent="0.25">
      <c r="A2810" s="273">
        <v>2793</v>
      </c>
      <c r="B2810" s="323">
        <f t="shared" si="439"/>
        <v>2882.7558146072583</v>
      </c>
      <c r="D2810" s="287">
        <f t="shared" si="434"/>
        <v>2700.0470646072581</v>
      </c>
      <c r="F2810" s="273">
        <f t="shared" si="430"/>
        <v>8</v>
      </c>
      <c r="H2810" s="273">
        <f t="shared" si="431"/>
        <v>2880</v>
      </c>
      <c r="J2810" s="287">
        <f t="shared" si="435"/>
        <v>-51.569229174726203</v>
      </c>
      <c r="L2810" s="287">
        <f t="shared" si="432"/>
        <v>-177.24418539274166</v>
      </c>
      <c r="M2810" s="344">
        <f t="shared" si="433"/>
        <v>4.7064607258107571E-2</v>
      </c>
      <c r="N2810" s="344">
        <f t="shared" si="438"/>
        <v>-51.569229174726203</v>
      </c>
      <c r="Q2810" s="323">
        <f t="shared" si="436"/>
        <v>2700.0470646072581</v>
      </c>
      <c r="R2810" s="287">
        <f t="shared" si="437"/>
        <v>-51.569229174726203</v>
      </c>
    </row>
    <row r="2811" spans="1:18" x14ac:dyDescent="0.25">
      <c r="A2811" s="273">
        <v>2794</v>
      </c>
      <c r="B2811" s="323">
        <f t="shared" si="439"/>
        <v>2883.7558146072583</v>
      </c>
      <c r="D2811" s="287">
        <f t="shared" si="434"/>
        <v>2700.9816479405918</v>
      </c>
      <c r="F2811" s="273">
        <f t="shared" si="430"/>
        <v>8</v>
      </c>
      <c r="H2811" s="273">
        <f t="shared" si="431"/>
        <v>2880</v>
      </c>
      <c r="J2811" s="287">
        <f t="shared" si="435"/>
        <v>-51.514207555417329</v>
      </c>
      <c r="L2811" s="287">
        <f t="shared" si="432"/>
        <v>-176.24418539274166</v>
      </c>
      <c r="M2811" s="344">
        <f t="shared" si="433"/>
        <v>0.9816479405917562</v>
      </c>
      <c r="N2811" s="344">
        <f t="shared" si="438"/>
        <v>-51.514207555417329</v>
      </c>
      <c r="Q2811" s="323">
        <f t="shared" si="436"/>
        <v>2700.9816479405918</v>
      </c>
      <c r="R2811" s="287">
        <f t="shared" si="437"/>
        <v>-51.514207555417329</v>
      </c>
    </row>
    <row r="2812" spans="1:18" x14ac:dyDescent="0.25">
      <c r="A2812" s="273">
        <v>2795</v>
      </c>
      <c r="B2812" s="323">
        <f t="shared" si="439"/>
        <v>2884.7558146072583</v>
      </c>
      <c r="D2812" s="287">
        <f t="shared" si="434"/>
        <v>2701.916231273925</v>
      </c>
      <c r="F2812" s="273">
        <f t="shared" si="430"/>
        <v>8</v>
      </c>
      <c r="H2812" s="273">
        <f t="shared" si="431"/>
        <v>2880</v>
      </c>
      <c r="J2812" s="287">
        <f t="shared" si="435"/>
        <v>-51.443494209457732</v>
      </c>
      <c r="L2812" s="287">
        <f t="shared" si="432"/>
        <v>-175.24418539274166</v>
      </c>
      <c r="M2812" s="344">
        <f t="shared" si="433"/>
        <v>1.9162312739249501</v>
      </c>
      <c r="N2812" s="344">
        <f t="shared" si="438"/>
        <v>-51.443494209457732</v>
      </c>
      <c r="Q2812" s="323">
        <f t="shared" si="436"/>
        <v>2701.916231273925</v>
      </c>
      <c r="R2812" s="287">
        <f t="shared" si="437"/>
        <v>-51.443494209457732</v>
      </c>
    </row>
    <row r="2813" spans="1:18" x14ac:dyDescent="0.25">
      <c r="A2813" s="273">
        <v>2796</v>
      </c>
      <c r="B2813" s="323">
        <f t="shared" si="439"/>
        <v>2885.7558146072583</v>
      </c>
      <c r="D2813" s="287">
        <f t="shared" si="434"/>
        <v>2702.8508146072581</v>
      </c>
      <c r="F2813" s="273">
        <f t="shared" si="430"/>
        <v>8</v>
      </c>
      <c r="H2813" s="273">
        <f t="shared" si="431"/>
        <v>2880</v>
      </c>
      <c r="J2813" s="287">
        <f t="shared" si="435"/>
        <v>-51.357110676817648</v>
      </c>
      <c r="L2813" s="287">
        <f t="shared" si="432"/>
        <v>-174.24418539274166</v>
      </c>
      <c r="M2813" s="344">
        <f t="shared" si="433"/>
        <v>2.850814607258144</v>
      </c>
      <c r="N2813" s="344">
        <f t="shared" si="438"/>
        <v>-51.357110676817648</v>
      </c>
      <c r="Q2813" s="323">
        <f t="shared" si="436"/>
        <v>2702.8508146072581</v>
      </c>
      <c r="R2813" s="287">
        <f t="shared" si="437"/>
        <v>-51.357110676817648</v>
      </c>
    </row>
    <row r="2814" spans="1:18" x14ac:dyDescent="0.25">
      <c r="A2814" s="273">
        <v>2797</v>
      </c>
      <c r="B2814" s="323">
        <f t="shared" si="439"/>
        <v>2886.7558146072583</v>
      </c>
      <c r="D2814" s="287">
        <f t="shared" si="434"/>
        <v>2703.7853979405918</v>
      </c>
      <c r="F2814" s="273">
        <f t="shared" si="430"/>
        <v>8</v>
      </c>
      <c r="H2814" s="273">
        <f t="shared" si="431"/>
        <v>2880</v>
      </c>
      <c r="J2814" s="287">
        <f t="shared" si="435"/>
        <v>-51.255083270757872</v>
      </c>
      <c r="L2814" s="287">
        <f t="shared" si="432"/>
        <v>-173.24418539274166</v>
      </c>
      <c r="M2814" s="344">
        <f t="shared" si="433"/>
        <v>3.7853979405917926</v>
      </c>
      <c r="N2814" s="344">
        <f t="shared" si="438"/>
        <v>-51.255083270757872</v>
      </c>
      <c r="Q2814" s="323">
        <f t="shared" si="436"/>
        <v>2703.7853979405918</v>
      </c>
      <c r="R2814" s="287">
        <f t="shared" si="437"/>
        <v>-51.255083270757872</v>
      </c>
    </row>
    <row r="2815" spans="1:18" x14ac:dyDescent="0.25">
      <c r="A2815" s="273">
        <v>2798</v>
      </c>
      <c r="B2815" s="323">
        <f t="shared" si="439"/>
        <v>2887.7558146072583</v>
      </c>
      <c r="D2815" s="287">
        <f t="shared" si="434"/>
        <v>2704.719981273925</v>
      </c>
      <c r="F2815" s="273">
        <f t="shared" si="430"/>
        <v>8</v>
      </c>
      <c r="H2815" s="273">
        <f t="shared" si="431"/>
        <v>2880</v>
      </c>
      <c r="J2815" s="287">
        <f t="shared" si="435"/>
        <v>-51.13744306981468</v>
      </c>
      <c r="L2815" s="287">
        <f t="shared" si="432"/>
        <v>-172.24418539274166</v>
      </c>
      <c r="M2815" s="344">
        <f t="shared" si="433"/>
        <v>4.7199812739249865</v>
      </c>
      <c r="N2815" s="344">
        <f t="shared" si="438"/>
        <v>-51.13744306981468</v>
      </c>
      <c r="Q2815" s="323">
        <f t="shared" si="436"/>
        <v>2704.719981273925</v>
      </c>
      <c r="R2815" s="287">
        <f t="shared" si="437"/>
        <v>-51.13744306981468</v>
      </c>
    </row>
    <row r="2816" spans="1:18" x14ac:dyDescent="0.25">
      <c r="A2816" s="273">
        <v>2799</v>
      </c>
      <c r="B2816" s="323">
        <f t="shared" si="439"/>
        <v>2888.7558146072583</v>
      </c>
      <c r="D2816" s="287">
        <f t="shared" si="434"/>
        <v>2705.6545646072582</v>
      </c>
      <c r="F2816" s="273">
        <f t="shared" si="430"/>
        <v>8</v>
      </c>
      <c r="H2816" s="273">
        <f t="shared" si="431"/>
        <v>2880</v>
      </c>
      <c r="J2816" s="287">
        <f t="shared" si="435"/>
        <v>-51.004225908332941</v>
      </c>
      <c r="L2816" s="287">
        <f t="shared" si="432"/>
        <v>-171.24418539274166</v>
      </c>
      <c r="M2816" s="344">
        <f t="shared" si="433"/>
        <v>5.6545646072581803</v>
      </c>
      <c r="N2816" s="344">
        <f t="shared" si="438"/>
        <v>-51.004225908332941</v>
      </c>
      <c r="Q2816" s="323">
        <f t="shared" si="436"/>
        <v>2705.6545646072582</v>
      </c>
      <c r="R2816" s="287">
        <f t="shared" si="437"/>
        <v>-51.004225908332941</v>
      </c>
    </row>
    <row r="2817" spans="1:18" x14ac:dyDescent="0.25">
      <c r="A2817" s="273">
        <v>2800</v>
      </c>
      <c r="B2817" s="323">
        <f t="shared" si="439"/>
        <v>2889.7558146072583</v>
      </c>
      <c r="D2817" s="287">
        <f t="shared" si="434"/>
        <v>2706.5891479405918</v>
      </c>
      <c r="F2817" s="273">
        <f t="shared" si="430"/>
        <v>8</v>
      </c>
      <c r="H2817" s="273">
        <f t="shared" si="431"/>
        <v>2880</v>
      </c>
      <c r="J2817" s="287">
        <f t="shared" si="435"/>
        <v>-50.855472365550426</v>
      </c>
      <c r="L2817" s="287">
        <f t="shared" si="432"/>
        <v>-170.24418539274166</v>
      </c>
      <c r="M2817" s="344">
        <f t="shared" si="433"/>
        <v>6.589147940591829</v>
      </c>
      <c r="N2817" s="344">
        <f t="shared" si="438"/>
        <v>-50.855472365550426</v>
      </c>
      <c r="Q2817" s="323">
        <f t="shared" si="436"/>
        <v>2706.5891479405918</v>
      </c>
      <c r="R2817" s="287">
        <f t="shared" si="437"/>
        <v>-50.855472365550426</v>
      </c>
    </row>
    <row r="2818" spans="1:18" x14ac:dyDescent="0.25">
      <c r="A2818" s="273">
        <v>2801</v>
      </c>
      <c r="B2818" s="323">
        <f t="shared" si="439"/>
        <v>2890.7558146072583</v>
      </c>
      <c r="D2818" s="287">
        <f t="shared" si="434"/>
        <v>2707.523731273925</v>
      </c>
      <c r="F2818" s="273">
        <f t="shared" si="430"/>
        <v>8</v>
      </c>
      <c r="H2818" s="273">
        <f t="shared" si="431"/>
        <v>2880</v>
      </c>
      <c r="J2818" s="287">
        <f t="shared" si="435"/>
        <v>-50.691227753237342</v>
      </c>
      <c r="L2818" s="287">
        <f t="shared" si="432"/>
        <v>-169.24418539274166</v>
      </c>
      <c r="M2818" s="344">
        <f t="shared" si="433"/>
        <v>7.5237312739250228</v>
      </c>
      <c r="N2818" s="344">
        <f t="shared" si="438"/>
        <v>-50.691227753237342</v>
      </c>
      <c r="Q2818" s="323">
        <f t="shared" si="436"/>
        <v>2707.523731273925</v>
      </c>
      <c r="R2818" s="287">
        <f t="shared" si="437"/>
        <v>-50.691227753237342</v>
      </c>
    </row>
    <row r="2819" spans="1:18" x14ac:dyDescent="0.25">
      <c r="A2819" s="273">
        <v>2802</v>
      </c>
      <c r="B2819" s="323">
        <f t="shared" si="439"/>
        <v>2891.7558146072583</v>
      </c>
      <c r="D2819" s="287">
        <f t="shared" si="434"/>
        <v>2708.4583146072582</v>
      </c>
      <c r="F2819" s="273">
        <f t="shared" si="430"/>
        <v>8</v>
      </c>
      <c r="H2819" s="273">
        <f t="shared" si="431"/>
        <v>2880</v>
      </c>
      <c r="J2819" s="287">
        <f t="shared" si="435"/>
        <v>-50.511542101893752</v>
      </c>
      <c r="L2819" s="287">
        <f t="shared" si="432"/>
        <v>-168.24418539274166</v>
      </c>
      <c r="M2819" s="344">
        <f t="shared" si="433"/>
        <v>8.4583146072582167</v>
      </c>
      <c r="N2819" s="344">
        <f t="shared" si="438"/>
        <v>-50.511542101893752</v>
      </c>
      <c r="Q2819" s="323">
        <f t="shared" si="436"/>
        <v>2708.4583146072582</v>
      </c>
      <c r="R2819" s="287">
        <f t="shared" si="437"/>
        <v>-50.511542101893752</v>
      </c>
    </row>
    <row r="2820" spans="1:18" x14ac:dyDescent="0.25">
      <c r="A2820" s="273">
        <v>2803</v>
      </c>
      <c r="B2820" s="323">
        <f t="shared" si="439"/>
        <v>2892.7558146072583</v>
      </c>
      <c r="D2820" s="287">
        <f t="shared" si="434"/>
        <v>2709.3928979405919</v>
      </c>
      <c r="F2820" s="273">
        <f t="shared" si="430"/>
        <v>8</v>
      </c>
      <c r="H2820" s="273">
        <f t="shared" si="431"/>
        <v>2880</v>
      </c>
      <c r="J2820" s="287">
        <f t="shared" si="435"/>
        <v>-50.316470145509548</v>
      </c>
      <c r="L2820" s="287">
        <f t="shared" si="432"/>
        <v>-167.24418539274166</v>
      </c>
      <c r="M2820" s="344">
        <f t="shared" si="433"/>
        <v>9.3928979405918653</v>
      </c>
      <c r="N2820" s="344">
        <f t="shared" si="438"/>
        <v>-50.316470145509548</v>
      </c>
      <c r="Q2820" s="323">
        <f t="shared" si="436"/>
        <v>2709.3928979405919</v>
      </c>
      <c r="R2820" s="287">
        <f t="shared" si="437"/>
        <v>-50.316470145509548</v>
      </c>
    </row>
    <row r="2821" spans="1:18" x14ac:dyDescent="0.25">
      <c r="A2821" s="273">
        <v>2804</v>
      </c>
      <c r="B2821" s="323">
        <f t="shared" si="439"/>
        <v>2893.7558146072583</v>
      </c>
      <c r="D2821" s="287">
        <f t="shared" si="434"/>
        <v>2710.3274812739251</v>
      </c>
      <c r="F2821" s="273">
        <f t="shared" si="430"/>
        <v>8</v>
      </c>
      <c r="H2821" s="273">
        <f t="shared" si="431"/>
        <v>2880</v>
      </c>
      <c r="J2821" s="287">
        <f t="shared" si="435"/>
        <v>-50.106071304892431</v>
      </c>
      <c r="L2821" s="287">
        <f t="shared" si="432"/>
        <v>-166.24418539274166</v>
      </c>
      <c r="M2821" s="344">
        <f t="shared" si="433"/>
        <v>10.327481273925059</v>
      </c>
      <c r="N2821" s="344">
        <f t="shared" si="438"/>
        <v>-50.106071304892431</v>
      </c>
      <c r="Q2821" s="323">
        <f t="shared" si="436"/>
        <v>2710.3274812739251</v>
      </c>
      <c r="R2821" s="287">
        <f t="shared" si="437"/>
        <v>-50.106071304892431</v>
      </c>
    </row>
    <row r="2822" spans="1:18" x14ac:dyDescent="0.25">
      <c r="A2822" s="273">
        <v>2805</v>
      </c>
      <c r="B2822" s="323">
        <f t="shared" si="439"/>
        <v>2894.7558146072583</v>
      </c>
      <c r="D2822" s="287">
        <f t="shared" si="434"/>
        <v>2711.2620646072583</v>
      </c>
      <c r="F2822" s="273">
        <f t="shared" ref="F2822:F2885" si="440">INT(B2822/360)</f>
        <v>8</v>
      </c>
      <c r="H2822" s="273">
        <f t="shared" ref="H2822:H2885" si="441">F2822*360</f>
        <v>2880</v>
      </c>
      <c r="J2822" s="287">
        <f t="shared" si="435"/>
        <v>-49.88040966956752</v>
      </c>
      <c r="L2822" s="287">
        <f t="shared" ref="L2822:L2885" si="442">B2822-H2822-180</f>
        <v>-165.24418539274166</v>
      </c>
      <c r="M2822" s="344">
        <f t="shared" ref="M2822:M2885" si="443">D2822-INT(D2822/360)*360-180</f>
        <v>11.262064607258253</v>
      </c>
      <c r="N2822" s="344">
        <f t="shared" si="438"/>
        <v>-49.88040966956752</v>
      </c>
      <c r="Q2822" s="323">
        <f t="shared" si="436"/>
        <v>2711.2620646072583</v>
      </c>
      <c r="R2822" s="287">
        <f t="shared" si="437"/>
        <v>-49.88040966956752</v>
      </c>
    </row>
    <row r="2823" spans="1:18" x14ac:dyDescent="0.25">
      <c r="A2823" s="273">
        <v>2806</v>
      </c>
      <c r="B2823" s="323">
        <f t="shared" si="439"/>
        <v>2895.7558146072583</v>
      </c>
      <c r="D2823" s="287">
        <f t="shared" si="434"/>
        <v>2712.1966479405919</v>
      </c>
      <c r="F2823" s="273">
        <f t="shared" si="440"/>
        <v>8</v>
      </c>
      <c r="H2823" s="273">
        <f t="shared" si="441"/>
        <v>2880</v>
      </c>
      <c r="J2823" s="287">
        <f t="shared" si="435"/>
        <v>-49.639553978254781</v>
      </c>
      <c r="L2823" s="287">
        <f t="shared" si="442"/>
        <v>-164.24418539274166</v>
      </c>
      <c r="M2823" s="344">
        <f t="shared" si="443"/>
        <v>12.196647940591902</v>
      </c>
      <c r="N2823" s="344">
        <f t="shared" si="438"/>
        <v>-49.639553978254781</v>
      </c>
      <c r="Q2823" s="323">
        <f t="shared" si="436"/>
        <v>2712.1966479405919</v>
      </c>
      <c r="R2823" s="287">
        <f t="shared" si="437"/>
        <v>-49.639553978254781</v>
      </c>
    </row>
    <row r="2824" spans="1:18" x14ac:dyDescent="0.25">
      <c r="A2824" s="273">
        <v>2807</v>
      </c>
      <c r="B2824" s="323">
        <f t="shared" si="439"/>
        <v>2896.7558146072583</v>
      </c>
      <c r="D2824" s="287">
        <f t="shared" si="434"/>
        <v>2713.1312312739251</v>
      </c>
      <c r="F2824" s="273">
        <f t="shared" si="440"/>
        <v>8</v>
      </c>
      <c r="H2824" s="273">
        <f t="shared" si="441"/>
        <v>2880</v>
      </c>
      <c r="J2824" s="287">
        <f t="shared" si="435"/>
        <v>-49.383577597931222</v>
      </c>
      <c r="L2824" s="287">
        <f t="shared" si="442"/>
        <v>-163.24418539274166</v>
      </c>
      <c r="M2824" s="344">
        <f t="shared" si="443"/>
        <v>13.131231273925096</v>
      </c>
      <c r="N2824" s="344">
        <f t="shared" si="438"/>
        <v>-49.383577597931222</v>
      </c>
      <c r="Q2824" s="323">
        <f t="shared" si="436"/>
        <v>2713.1312312739251</v>
      </c>
      <c r="R2824" s="287">
        <f t="shared" si="437"/>
        <v>-49.383577597931222</v>
      </c>
    </row>
    <row r="2825" spans="1:18" x14ac:dyDescent="0.25">
      <c r="A2825" s="273">
        <v>2808</v>
      </c>
      <c r="B2825" s="323">
        <f t="shared" si="439"/>
        <v>2897.7558146072583</v>
      </c>
      <c r="D2825" s="287">
        <f t="shared" si="434"/>
        <v>2714.0658146072583</v>
      </c>
      <c r="F2825" s="273">
        <f t="shared" si="440"/>
        <v>8</v>
      </c>
      <c r="H2825" s="273">
        <f t="shared" si="441"/>
        <v>2880</v>
      </c>
      <c r="J2825" s="287">
        <f t="shared" si="435"/>
        <v>-49.112558501481764</v>
      </c>
      <c r="L2825" s="287">
        <f t="shared" si="442"/>
        <v>-162.24418539274166</v>
      </c>
      <c r="M2825" s="344">
        <f t="shared" si="443"/>
        <v>14.065814607258289</v>
      </c>
      <c r="N2825" s="344">
        <f t="shared" si="438"/>
        <v>-49.112558501481764</v>
      </c>
      <c r="Q2825" s="323">
        <f t="shared" si="436"/>
        <v>2714.0658146072583</v>
      </c>
      <c r="R2825" s="287">
        <f t="shared" si="437"/>
        <v>-49.112558501481764</v>
      </c>
    </row>
    <row r="2826" spans="1:18" x14ac:dyDescent="0.25">
      <c r="A2826" s="273">
        <v>2809</v>
      </c>
      <c r="B2826" s="323">
        <f t="shared" si="439"/>
        <v>2898.7558146072583</v>
      </c>
      <c r="D2826" s="287">
        <f t="shared" si="434"/>
        <v>2715.0003979405915</v>
      </c>
      <c r="F2826" s="273">
        <f t="shared" si="440"/>
        <v>8</v>
      </c>
      <c r="H2826" s="273">
        <f t="shared" si="441"/>
        <v>2880</v>
      </c>
      <c r="J2826" s="287">
        <f t="shared" si="435"/>
        <v>-48.826579243948714</v>
      </c>
      <c r="L2826" s="287">
        <f t="shared" si="442"/>
        <v>-161.24418539274166</v>
      </c>
      <c r="M2826" s="344">
        <f t="shared" si="443"/>
        <v>15.000397940591483</v>
      </c>
      <c r="N2826" s="344">
        <f t="shared" si="438"/>
        <v>-48.826579243948714</v>
      </c>
      <c r="Q2826" s="323">
        <f t="shared" si="436"/>
        <v>2715.0003979405915</v>
      </c>
      <c r="R2826" s="287">
        <f t="shared" si="437"/>
        <v>-48.826579243948714</v>
      </c>
    </row>
    <row r="2827" spans="1:18" x14ac:dyDescent="0.25">
      <c r="A2827" s="273">
        <v>2810</v>
      </c>
      <c r="B2827" s="323">
        <f t="shared" si="439"/>
        <v>2899.7558146072583</v>
      </c>
      <c r="D2827" s="287">
        <f t="shared" si="434"/>
        <v>2715.9349812739251</v>
      </c>
      <c r="F2827" s="273">
        <f t="shared" si="440"/>
        <v>8</v>
      </c>
      <c r="H2827" s="273">
        <f t="shared" si="441"/>
        <v>2880</v>
      </c>
      <c r="J2827" s="287">
        <f t="shared" si="435"/>
        <v>-48.525726937384384</v>
      </c>
      <c r="L2827" s="287">
        <f t="shared" si="442"/>
        <v>-160.24418539274166</v>
      </c>
      <c r="M2827" s="344">
        <f t="shared" si="443"/>
        <v>15.934981273925132</v>
      </c>
      <c r="N2827" s="344">
        <f t="shared" si="438"/>
        <v>-48.525726937384384</v>
      </c>
      <c r="Q2827" s="323">
        <f t="shared" si="436"/>
        <v>2715.9349812739251</v>
      </c>
      <c r="R2827" s="287">
        <f t="shared" si="437"/>
        <v>-48.525726937384384</v>
      </c>
    </row>
    <row r="2828" spans="1:18" x14ac:dyDescent="0.25">
      <c r="A2828" s="273">
        <v>2811</v>
      </c>
      <c r="B2828" s="323">
        <f t="shared" si="439"/>
        <v>2900.7558146072583</v>
      </c>
      <c r="D2828" s="287">
        <f t="shared" si="434"/>
        <v>2716.8695646072583</v>
      </c>
      <c r="F2828" s="273">
        <f t="shared" si="440"/>
        <v>8</v>
      </c>
      <c r="H2828" s="273">
        <f t="shared" si="441"/>
        <v>2880</v>
      </c>
      <c r="J2828" s="287">
        <f t="shared" si="435"/>
        <v>-48.210093224315528</v>
      </c>
      <c r="L2828" s="287">
        <f t="shared" si="442"/>
        <v>-159.24418539274166</v>
      </c>
      <c r="M2828" s="344">
        <f t="shared" si="443"/>
        <v>16.869564607258326</v>
      </c>
      <c r="N2828" s="344">
        <f t="shared" si="438"/>
        <v>-48.210093224315528</v>
      </c>
      <c r="Q2828" s="323">
        <f t="shared" si="436"/>
        <v>2716.8695646072583</v>
      </c>
      <c r="R2828" s="287">
        <f t="shared" si="437"/>
        <v>-48.210093224315528</v>
      </c>
    </row>
    <row r="2829" spans="1:18" x14ac:dyDescent="0.25">
      <c r="A2829" s="273">
        <v>2812</v>
      </c>
      <c r="B2829" s="323">
        <f t="shared" si="439"/>
        <v>2901.7558146072583</v>
      </c>
      <c r="D2829" s="287">
        <f t="shared" si="434"/>
        <v>2717.8041479405915</v>
      </c>
      <c r="F2829" s="273">
        <f t="shared" si="440"/>
        <v>8</v>
      </c>
      <c r="H2829" s="273">
        <f t="shared" si="441"/>
        <v>2880</v>
      </c>
      <c r="J2829" s="287">
        <f t="shared" si="435"/>
        <v>-47.879774249828884</v>
      </c>
      <c r="L2829" s="287">
        <f t="shared" si="442"/>
        <v>-158.24418539274166</v>
      </c>
      <c r="M2829" s="344">
        <f t="shared" si="443"/>
        <v>17.80414794059152</v>
      </c>
      <c r="N2829" s="344">
        <f t="shared" si="438"/>
        <v>-47.879774249828884</v>
      </c>
      <c r="Q2829" s="323">
        <f t="shared" si="436"/>
        <v>2717.8041479405915</v>
      </c>
      <c r="R2829" s="287">
        <f t="shared" si="437"/>
        <v>-47.879774249828884</v>
      </c>
    </row>
    <row r="2830" spans="1:18" x14ac:dyDescent="0.25">
      <c r="A2830" s="273">
        <v>2813</v>
      </c>
      <c r="B2830" s="323">
        <f t="shared" si="439"/>
        <v>2902.7558146072583</v>
      </c>
      <c r="D2830" s="287">
        <f t="shared" si="434"/>
        <v>2718.7387312739252</v>
      </c>
      <c r="F2830" s="273">
        <f t="shared" si="440"/>
        <v>8</v>
      </c>
      <c r="H2830" s="273">
        <f t="shared" si="441"/>
        <v>2880</v>
      </c>
      <c r="J2830" s="287">
        <f t="shared" si="435"/>
        <v>-47.534870632284097</v>
      </c>
      <c r="L2830" s="287">
        <f t="shared" si="442"/>
        <v>-157.24418539274166</v>
      </c>
      <c r="M2830" s="344">
        <f t="shared" si="443"/>
        <v>18.738731273925168</v>
      </c>
      <c r="N2830" s="344">
        <f t="shared" si="438"/>
        <v>-47.534870632284097</v>
      </c>
      <c r="Q2830" s="323">
        <f t="shared" si="436"/>
        <v>2718.7387312739252</v>
      </c>
      <c r="R2830" s="287">
        <f t="shared" si="437"/>
        <v>-47.534870632284097</v>
      </c>
    </row>
    <row r="2831" spans="1:18" x14ac:dyDescent="0.25">
      <c r="A2831" s="273">
        <v>2814</v>
      </c>
      <c r="B2831" s="323">
        <f t="shared" si="439"/>
        <v>2903.7558146072583</v>
      </c>
      <c r="D2831" s="287">
        <f t="shared" si="434"/>
        <v>2719.6733146072584</v>
      </c>
      <c r="F2831" s="273">
        <f t="shared" si="440"/>
        <v>8</v>
      </c>
      <c r="H2831" s="273">
        <f t="shared" si="441"/>
        <v>2880</v>
      </c>
      <c r="J2831" s="287">
        <f t="shared" si="435"/>
        <v>-47.175487432663935</v>
      </c>
      <c r="L2831" s="287">
        <f t="shared" si="442"/>
        <v>-156.24418539274166</v>
      </c>
      <c r="M2831" s="344">
        <f t="shared" si="443"/>
        <v>19.673314607258362</v>
      </c>
      <c r="N2831" s="344">
        <f t="shared" si="438"/>
        <v>-47.175487432663935</v>
      </c>
      <c r="Q2831" s="323">
        <f t="shared" si="436"/>
        <v>2719.6733146072584</v>
      </c>
      <c r="R2831" s="287">
        <f t="shared" si="437"/>
        <v>-47.175487432663935</v>
      </c>
    </row>
    <row r="2832" spans="1:18" x14ac:dyDescent="0.25">
      <c r="A2832" s="273">
        <v>2815</v>
      </c>
      <c r="B2832" s="323">
        <f t="shared" si="439"/>
        <v>2904.7558146072583</v>
      </c>
      <c r="D2832" s="287">
        <f t="shared" si="434"/>
        <v>2720.6078979405916</v>
      </c>
      <c r="F2832" s="273">
        <f t="shared" si="440"/>
        <v>8</v>
      </c>
      <c r="H2832" s="273">
        <f t="shared" si="441"/>
        <v>2880</v>
      </c>
      <c r="J2832" s="287">
        <f t="shared" si="435"/>
        <v>-46.801734122572583</v>
      </c>
      <c r="L2832" s="287">
        <f t="shared" si="442"/>
        <v>-155.24418539274166</v>
      </c>
      <c r="M2832" s="344">
        <f t="shared" si="443"/>
        <v>20.607897940591556</v>
      </c>
      <c r="N2832" s="344">
        <f t="shared" si="438"/>
        <v>-46.801734122572583</v>
      </c>
      <c r="Q2832" s="323">
        <f t="shared" si="436"/>
        <v>2720.6078979405916</v>
      </c>
      <c r="R2832" s="287">
        <f t="shared" si="437"/>
        <v>-46.801734122572583</v>
      </c>
    </row>
    <row r="2833" spans="1:18" x14ac:dyDescent="0.25">
      <c r="A2833" s="273">
        <v>2816</v>
      </c>
      <c r="B2833" s="323">
        <f t="shared" si="439"/>
        <v>2905.7558146072583</v>
      </c>
      <c r="D2833" s="287">
        <f t="shared" ref="D2833:D2896" si="444">B2833-A2833/360*$E$11</f>
        <v>2721.5424812739252</v>
      </c>
      <c r="F2833" s="273">
        <f t="shared" si="440"/>
        <v>8</v>
      </c>
      <c r="H2833" s="273">
        <f t="shared" si="441"/>
        <v>2880</v>
      </c>
      <c r="J2833" s="287">
        <f t="shared" ref="J2833:J2896" si="445">SIN(RADIANS(A2833))*$E$7</f>
        <v>-46.413724550889064</v>
      </c>
      <c r="L2833" s="287">
        <f t="shared" si="442"/>
        <v>-154.24418539274166</v>
      </c>
      <c r="M2833" s="344">
        <f t="shared" si="443"/>
        <v>21.542481273925205</v>
      </c>
      <c r="N2833" s="344">
        <f t="shared" si="438"/>
        <v>-46.413724550889064</v>
      </c>
      <c r="Q2833" s="323">
        <f t="shared" ref="Q2833:Q2896" si="446">D2833</f>
        <v>2721.5424812739252</v>
      </c>
      <c r="R2833" s="287">
        <f t="shared" ref="R2833:R2896" si="447">N2833</f>
        <v>-46.413724550889064</v>
      </c>
    </row>
    <row r="2834" spans="1:18" x14ac:dyDescent="0.25">
      <c r="A2834" s="273">
        <v>2817</v>
      </c>
      <c r="B2834" s="323">
        <f t="shared" si="439"/>
        <v>2906.7558146072583</v>
      </c>
      <c r="D2834" s="287">
        <f t="shared" si="444"/>
        <v>2722.4770646072584</v>
      </c>
      <c r="F2834" s="273">
        <f t="shared" si="440"/>
        <v>8</v>
      </c>
      <c r="H2834" s="273">
        <f t="shared" si="441"/>
        <v>2880</v>
      </c>
      <c r="J2834" s="287">
        <f t="shared" si="445"/>
        <v>-46.011576909087339</v>
      </c>
      <c r="L2834" s="287">
        <f t="shared" si="442"/>
        <v>-153.24418539274166</v>
      </c>
      <c r="M2834" s="344">
        <f t="shared" si="443"/>
        <v>22.477064607258399</v>
      </c>
      <c r="N2834" s="344">
        <f t="shared" ref="N2834:N2897" si="448">J2834</f>
        <v>-46.011576909087339</v>
      </c>
      <c r="Q2834" s="323">
        <f t="shared" si="446"/>
        <v>2722.4770646072584</v>
      </c>
      <c r="R2834" s="287">
        <f t="shared" si="447"/>
        <v>-46.011576909087339</v>
      </c>
    </row>
    <row r="2835" spans="1:18" x14ac:dyDescent="0.25">
      <c r="A2835" s="273">
        <v>2818</v>
      </c>
      <c r="B2835" s="323">
        <f t="shared" ref="B2835:B2898" si="449">$B$17+A2835</f>
        <v>2907.7558146072583</v>
      </c>
      <c r="D2835" s="287">
        <f t="shared" si="444"/>
        <v>2723.4116479405916</v>
      </c>
      <c r="F2835" s="273">
        <f t="shared" si="440"/>
        <v>8</v>
      </c>
      <c r="H2835" s="273">
        <f t="shared" si="441"/>
        <v>2880</v>
      </c>
      <c r="J2835" s="287">
        <f t="shared" si="445"/>
        <v>-45.595413695234953</v>
      </c>
      <c r="L2835" s="287">
        <f t="shared" si="442"/>
        <v>-152.24418539274166</v>
      </c>
      <c r="M2835" s="344">
        <f t="shared" si="443"/>
        <v>23.411647940591592</v>
      </c>
      <c r="N2835" s="344">
        <f t="shared" si="448"/>
        <v>-45.595413695234953</v>
      </c>
      <c r="Q2835" s="323">
        <f t="shared" si="446"/>
        <v>2723.4116479405916</v>
      </c>
      <c r="R2835" s="287">
        <f t="shared" si="447"/>
        <v>-45.595413695234953</v>
      </c>
    </row>
    <row r="2836" spans="1:18" x14ac:dyDescent="0.25">
      <c r="A2836" s="273">
        <v>2819</v>
      </c>
      <c r="B2836" s="323">
        <f t="shared" si="449"/>
        <v>2908.7558146072583</v>
      </c>
      <c r="D2836" s="287">
        <f t="shared" si="444"/>
        <v>2724.3462312739248</v>
      </c>
      <c r="F2836" s="273">
        <f t="shared" si="440"/>
        <v>8</v>
      </c>
      <c r="H2836" s="273">
        <f t="shared" si="441"/>
        <v>2880</v>
      </c>
      <c r="J2836" s="287">
        <f t="shared" si="445"/>
        <v>-45.165361676678479</v>
      </c>
      <c r="L2836" s="287">
        <f t="shared" si="442"/>
        <v>-151.24418539274166</v>
      </c>
      <c r="M2836" s="344">
        <f t="shared" si="443"/>
        <v>24.346231273924786</v>
      </c>
      <c r="N2836" s="344">
        <f t="shared" si="448"/>
        <v>-45.165361676678479</v>
      </c>
      <c r="Q2836" s="323">
        <f t="shared" si="446"/>
        <v>2724.3462312739248</v>
      </c>
      <c r="R2836" s="287">
        <f t="shared" si="447"/>
        <v>-45.165361676678479</v>
      </c>
    </row>
    <row r="2837" spans="1:18" x14ac:dyDescent="0.25">
      <c r="A2837" s="273">
        <v>2820</v>
      </c>
      <c r="B2837" s="323">
        <f t="shared" si="449"/>
        <v>2909.7558146072583</v>
      </c>
      <c r="D2837" s="287">
        <f t="shared" si="444"/>
        <v>2725.2808146072584</v>
      </c>
      <c r="F2837" s="273">
        <f t="shared" si="440"/>
        <v>8</v>
      </c>
      <c r="H2837" s="273">
        <f t="shared" si="441"/>
        <v>2880</v>
      </c>
      <c r="J2837" s="287">
        <f t="shared" si="445"/>
        <v>-44.72155185142843</v>
      </c>
      <c r="L2837" s="287">
        <f t="shared" si="442"/>
        <v>-150.24418539274166</v>
      </c>
      <c r="M2837" s="344">
        <f t="shared" si="443"/>
        <v>25.280814607258435</v>
      </c>
      <c r="N2837" s="344">
        <f t="shared" si="448"/>
        <v>-44.72155185142843</v>
      </c>
      <c r="Q2837" s="323">
        <f t="shared" si="446"/>
        <v>2725.2808146072584</v>
      </c>
      <c r="R2837" s="287">
        <f t="shared" si="447"/>
        <v>-44.72155185142843</v>
      </c>
    </row>
    <row r="2838" spans="1:18" x14ac:dyDescent="0.25">
      <c r="A2838" s="273">
        <v>2821</v>
      </c>
      <c r="B2838" s="323">
        <f t="shared" si="449"/>
        <v>2910.7558146072583</v>
      </c>
      <c r="D2838" s="287">
        <f t="shared" si="444"/>
        <v>2726.2153979405916</v>
      </c>
      <c r="F2838" s="273">
        <f t="shared" si="440"/>
        <v>8</v>
      </c>
      <c r="H2838" s="273">
        <f t="shared" si="441"/>
        <v>2880</v>
      </c>
      <c r="J2838" s="287">
        <f t="shared" si="445"/>
        <v>-44.264119408257038</v>
      </c>
      <c r="L2838" s="287">
        <f t="shared" si="442"/>
        <v>-149.24418539274166</v>
      </c>
      <c r="M2838" s="344">
        <f t="shared" si="443"/>
        <v>26.215397940591629</v>
      </c>
      <c r="N2838" s="344">
        <f t="shared" si="448"/>
        <v>-44.264119408257038</v>
      </c>
      <c r="Q2838" s="323">
        <f t="shared" si="446"/>
        <v>2726.2153979405916</v>
      </c>
      <c r="R2838" s="287">
        <f t="shared" si="447"/>
        <v>-44.264119408257038</v>
      </c>
    </row>
    <row r="2839" spans="1:18" x14ac:dyDescent="0.25">
      <c r="A2839" s="273">
        <v>2822</v>
      </c>
      <c r="B2839" s="323">
        <f t="shared" si="449"/>
        <v>2911.7558146072583</v>
      </c>
      <c r="D2839" s="287">
        <f t="shared" si="444"/>
        <v>2727.1499812739248</v>
      </c>
      <c r="F2839" s="273">
        <f t="shared" si="440"/>
        <v>8</v>
      </c>
      <c r="H2839" s="273">
        <f t="shared" si="441"/>
        <v>2880</v>
      </c>
      <c r="J2839" s="287">
        <f t="shared" si="445"/>
        <v>-43.793203685517916</v>
      </c>
      <c r="L2839" s="287">
        <f t="shared" si="442"/>
        <v>-148.24418539274166</v>
      </c>
      <c r="M2839" s="344">
        <f t="shared" si="443"/>
        <v>27.149981273924823</v>
      </c>
      <c r="N2839" s="344">
        <f t="shared" si="448"/>
        <v>-43.793203685517916</v>
      </c>
      <c r="Q2839" s="323">
        <f t="shared" si="446"/>
        <v>2727.1499812739248</v>
      </c>
      <c r="R2839" s="287">
        <f t="shared" si="447"/>
        <v>-43.793203685517916</v>
      </c>
    </row>
    <row r="2840" spans="1:18" x14ac:dyDescent="0.25">
      <c r="A2840" s="273">
        <v>2823</v>
      </c>
      <c r="B2840" s="323">
        <f t="shared" si="449"/>
        <v>2912.7558146072583</v>
      </c>
      <c r="D2840" s="287">
        <f t="shared" si="444"/>
        <v>2728.0845646072585</v>
      </c>
      <c r="F2840" s="273">
        <f t="shared" si="440"/>
        <v>8</v>
      </c>
      <c r="H2840" s="273">
        <f t="shared" si="441"/>
        <v>2880</v>
      </c>
      <c r="J2840" s="287">
        <f t="shared" si="445"/>
        <v>-43.308948128701708</v>
      </c>
      <c r="L2840" s="287">
        <f t="shared" si="442"/>
        <v>-147.24418539274166</v>
      </c>
      <c r="M2840" s="344">
        <f t="shared" si="443"/>
        <v>28.084564607258471</v>
      </c>
      <c r="N2840" s="344">
        <f t="shared" si="448"/>
        <v>-43.308948128701708</v>
      </c>
      <c r="Q2840" s="323">
        <f t="shared" si="446"/>
        <v>2728.0845646072585</v>
      </c>
      <c r="R2840" s="287">
        <f t="shared" si="447"/>
        <v>-43.308948128701708</v>
      </c>
    </row>
    <row r="2841" spans="1:18" x14ac:dyDescent="0.25">
      <c r="A2841" s="273">
        <v>2824</v>
      </c>
      <c r="B2841" s="323">
        <f t="shared" si="449"/>
        <v>2913.7558146072583</v>
      </c>
      <c r="D2841" s="287">
        <f t="shared" si="444"/>
        <v>2729.0191479405917</v>
      </c>
      <c r="F2841" s="273">
        <f t="shared" si="440"/>
        <v>8</v>
      </c>
      <c r="H2841" s="273">
        <f t="shared" si="441"/>
        <v>2880</v>
      </c>
      <c r="J2841" s="287">
        <f t="shared" si="445"/>
        <v>-42.811500246742291</v>
      </c>
      <c r="L2841" s="287">
        <f t="shared" si="442"/>
        <v>-146.24418539274166</v>
      </c>
      <c r="M2841" s="344">
        <f t="shared" si="443"/>
        <v>29.019147940591665</v>
      </c>
      <c r="N2841" s="344">
        <f t="shared" si="448"/>
        <v>-42.811500246742291</v>
      </c>
      <c r="Q2841" s="323">
        <f t="shared" si="446"/>
        <v>2729.0191479405917</v>
      </c>
      <c r="R2841" s="287">
        <f t="shared" si="447"/>
        <v>-42.811500246742291</v>
      </c>
    </row>
    <row r="2842" spans="1:18" x14ac:dyDescent="0.25">
      <c r="A2842" s="273">
        <v>2825</v>
      </c>
      <c r="B2842" s="323">
        <f t="shared" si="449"/>
        <v>2914.7558146072583</v>
      </c>
      <c r="D2842" s="287">
        <f t="shared" si="444"/>
        <v>2729.9537312739249</v>
      </c>
      <c r="F2842" s="273">
        <f t="shared" si="440"/>
        <v>8</v>
      </c>
      <c r="H2842" s="273">
        <f t="shared" si="441"/>
        <v>2880</v>
      </c>
      <c r="J2842" s="287">
        <f t="shared" si="445"/>
        <v>-42.301011567083613</v>
      </c>
      <c r="L2842" s="287">
        <f t="shared" si="442"/>
        <v>-145.24418539274166</v>
      </c>
      <c r="M2842" s="344">
        <f t="shared" si="443"/>
        <v>29.953731273924859</v>
      </c>
      <c r="N2842" s="344">
        <f t="shared" si="448"/>
        <v>-42.301011567083613</v>
      </c>
      <c r="Q2842" s="323">
        <f t="shared" si="446"/>
        <v>2729.9537312739249</v>
      </c>
      <c r="R2842" s="287">
        <f t="shared" si="447"/>
        <v>-42.301011567083613</v>
      </c>
    </row>
    <row r="2843" spans="1:18" x14ac:dyDescent="0.25">
      <c r="A2843" s="273">
        <v>2826</v>
      </c>
      <c r="B2843" s="323">
        <f t="shared" si="449"/>
        <v>2915.7558146072583</v>
      </c>
      <c r="D2843" s="287">
        <f t="shared" si="444"/>
        <v>2730.8883146072585</v>
      </c>
      <c r="F2843" s="273">
        <f t="shared" si="440"/>
        <v>8</v>
      </c>
      <c r="H2843" s="273">
        <f t="shared" si="441"/>
        <v>2880</v>
      </c>
      <c r="J2843" s="287">
        <f t="shared" si="445"/>
        <v>-41.777637589522293</v>
      </c>
      <c r="L2843" s="287">
        <f t="shared" si="442"/>
        <v>-144.24418539274166</v>
      </c>
      <c r="M2843" s="344">
        <f t="shared" si="443"/>
        <v>30.888314607258508</v>
      </c>
      <c r="N2843" s="344">
        <f t="shared" si="448"/>
        <v>-41.777637589522293</v>
      </c>
      <c r="Q2843" s="323">
        <f t="shared" si="446"/>
        <v>2730.8883146072585</v>
      </c>
      <c r="R2843" s="287">
        <f t="shared" si="447"/>
        <v>-41.777637589522293</v>
      </c>
    </row>
    <row r="2844" spans="1:18" x14ac:dyDescent="0.25">
      <c r="A2844" s="273">
        <v>2827</v>
      </c>
      <c r="B2844" s="323">
        <f t="shared" si="449"/>
        <v>2916.7558146072583</v>
      </c>
      <c r="D2844" s="287">
        <f t="shared" si="444"/>
        <v>2731.8228979405917</v>
      </c>
      <c r="F2844" s="273">
        <f t="shared" si="440"/>
        <v>8</v>
      </c>
      <c r="H2844" s="273">
        <f t="shared" si="441"/>
        <v>2880</v>
      </c>
      <c r="J2844" s="287">
        <f t="shared" si="445"/>
        <v>-41.241537738842133</v>
      </c>
      <c r="L2844" s="287">
        <f t="shared" si="442"/>
        <v>-143.24418539274166</v>
      </c>
      <c r="M2844" s="344">
        <f t="shared" si="443"/>
        <v>31.822897940591702</v>
      </c>
      <c r="N2844" s="344">
        <f t="shared" si="448"/>
        <v>-41.241537738842133</v>
      </c>
      <c r="Q2844" s="323">
        <f t="shared" si="446"/>
        <v>2731.8228979405917</v>
      </c>
      <c r="R2844" s="287">
        <f t="shared" si="447"/>
        <v>-41.241537738842133</v>
      </c>
    </row>
    <row r="2845" spans="1:18" x14ac:dyDescent="0.25">
      <c r="A2845" s="273">
        <v>2828</v>
      </c>
      <c r="B2845" s="323">
        <f t="shared" si="449"/>
        <v>2917.7558146072583</v>
      </c>
      <c r="D2845" s="287">
        <f t="shared" si="444"/>
        <v>2732.7574812739249</v>
      </c>
      <c r="F2845" s="273">
        <f t="shared" si="440"/>
        <v>8</v>
      </c>
      <c r="H2845" s="273">
        <f t="shared" si="441"/>
        <v>2880</v>
      </c>
      <c r="J2845" s="287">
        <f t="shared" si="445"/>
        <v>-40.692875316251197</v>
      </c>
      <c r="L2845" s="287">
        <f t="shared" si="442"/>
        <v>-142.24418539274166</v>
      </c>
      <c r="M2845" s="344">
        <f t="shared" si="443"/>
        <v>32.757481273924896</v>
      </c>
      <c r="N2845" s="344">
        <f t="shared" si="448"/>
        <v>-40.692875316251197</v>
      </c>
      <c r="Q2845" s="323">
        <f t="shared" si="446"/>
        <v>2732.7574812739249</v>
      </c>
      <c r="R2845" s="287">
        <f t="shared" si="447"/>
        <v>-40.692875316251197</v>
      </c>
    </row>
    <row r="2846" spans="1:18" x14ac:dyDescent="0.25">
      <c r="A2846" s="273">
        <v>2829</v>
      </c>
      <c r="B2846" s="323">
        <f t="shared" si="449"/>
        <v>2918.7558146072583</v>
      </c>
      <c r="D2846" s="287">
        <f t="shared" si="444"/>
        <v>2733.6920646072585</v>
      </c>
      <c r="F2846" s="273">
        <f t="shared" si="440"/>
        <v>8</v>
      </c>
      <c r="H2846" s="273">
        <f t="shared" si="441"/>
        <v>2880</v>
      </c>
      <c r="J2846" s="287">
        <f t="shared" si="445"/>
        <v>-40.131817449637971</v>
      </c>
      <c r="L2846" s="287">
        <f t="shared" si="442"/>
        <v>-141.24418539274166</v>
      </c>
      <c r="M2846" s="344">
        <f t="shared" si="443"/>
        <v>33.692064607258544</v>
      </c>
      <c r="N2846" s="344">
        <f t="shared" si="448"/>
        <v>-40.131817449637971</v>
      </c>
      <c r="Q2846" s="323">
        <f t="shared" si="446"/>
        <v>2733.6920646072585</v>
      </c>
      <c r="R2846" s="287">
        <f t="shared" si="447"/>
        <v>-40.131817449637971</v>
      </c>
    </row>
    <row r="2847" spans="1:18" x14ac:dyDescent="0.25">
      <c r="A2847" s="273">
        <v>2830</v>
      </c>
      <c r="B2847" s="323">
        <f t="shared" si="449"/>
        <v>2919.7558146072583</v>
      </c>
      <c r="D2847" s="287">
        <f t="shared" si="444"/>
        <v>2734.6266479405917</v>
      </c>
      <c r="F2847" s="273">
        <f t="shared" si="440"/>
        <v>8</v>
      </c>
      <c r="H2847" s="273">
        <f t="shared" si="441"/>
        <v>2880</v>
      </c>
      <c r="J2847" s="287">
        <f t="shared" si="445"/>
        <v>-39.558535042663941</v>
      </c>
      <c r="L2847" s="287">
        <f t="shared" si="442"/>
        <v>-140.24418539274166</v>
      </c>
      <c r="M2847" s="344">
        <f t="shared" si="443"/>
        <v>34.626647940591738</v>
      </c>
      <c r="N2847" s="344">
        <f t="shared" si="448"/>
        <v>-39.558535042663941</v>
      </c>
      <c r="Q2847" s="323">
        <f t="shared" si="446"/>
        <v>2734.6266479405917</v>
      </c>
      <c r="R2847" s="287">
        <f t="shared" si="447"/>
        <v>-39.558535042663941</v>
      </c>
    </row>
    <row r="2848" spans="1:18" x14ac:dyDescent="0.25">
      <c r="A2848" s="273">
        <v>2831</v>
      </c>
      <c r="B2848" s="323">
        <f t="shared" si="449"/>
        <v>2920.7558146072583</v>
      </c>
      <c r="D2848" s="287">
        <f t="shared" si="444"/>
        <v>2735.5612312739249</v>
      </c>
      <c r="F2848" s="273">
        <f t="shared" si="440"/>
        <v>8</v>
      </c>
      <c r="H2848" s="273">
        <f t="shared" si="441"/>
        <v>2880</v>
      </c>
      <c r="J2848" s="287">
        <f t="shared" si="445"/>
        <v>-38.973202722704016</v>
      </c>
      <c r="L2848" s="287">
        <f t="shared" si="442"/>
        <v>-139.24418539274166</v>
      </c>
      <c r="M2848" s="344">
        <f t="shared" si="443"/>
        <v>35.561231273924932</v>
      </c>
      <c r="N2848" s="344">
        <f t="shared" si="448"/>
        <v>-38.973202722704016</v>
      </c>
      <c r="Q2848" s="323">
        <f t="shared" si="446"/>
        <v>2735.5612312739249</v>
      </c>
      <c r="R2848" s="287">
        <f t="shared" si="447"/>
        <v>-38.973202722704016</v>
      </c>
    </row>
    <row r="2849" spans="1:18" x14ac:dyDescent="0.25">
      <c r="A2849" s="273">
        <v>2832</v>
      </c>
      <c r="B2849" s="323">
        <f t="shared" si="449"/>
        <v>2921.7558146072583</v>
      </c>
      <c r="D2849" s="287">
        <f t="shared" si="444"/>
        <v>2736.4958146072586</v>
      </c>
      <c r="F2849" s="273">
        <f t="shared" si="440"/>
        <v>8</v>
      </c>
      <c r="H2849" s="273">
        <f t="shared" si="441"/>
        <v>2880</v>
      </c>
      <c r="J2849" s="287">
        <f t="shared" si="445"/>
        <v>-38.37599878765262</v>
      </c>
      <c r="L2849" s="287">
        <f t="shared" si="442"/>
        <v>-138.24418539274166</v>
      </c>
      <c r="M2849" s="344">
        <f t="shared" si="443"/>
        <v>36.495814607258581</v>
      </c>
      <c r="N2849" s="344">
        <f t="shared" si="448"/>
        <v>-38.37599878765262</v>
      </c>
      <c r="Q2849" s="323">
        <f t="shared" si="446"/>
        <v>2736.4958146072586</v>
      </c>
      <c r="R2849" s="287">
        <f t="shared" si="447"/>
        <v>-38.37599878765262</v>
      </c>
    </row>
    <row r="2850" spans="1:18" x14ac:dyDescent="0.25">
      <c r="A2850" s="273">
        <v>2833</v>
      </c>
      <c r="B2850" s="323">
        <f t="shared" si="449"/>
        <v>2922.7558146072583</v>
      </c>
      <c r="D2850" s="287">
        <f t="shared" si="444"/>
        <v>2737.4303979405918</v>
      </c>
      <c r="F2850" s="273">
        <f t="shared" si="440"/>
        <v>8</v>
      </c>
      <c r="H2850" s="273">
        <f t="shared" si="441"/>
        <v>2880</v>
      </c>
      <c r="J2850" s="287">
        <f t="shared" si="445"/>
        <v>-37.767105151614111</v>
      </c>
      <c r="L2850" s="287">
        <f t="shared" si="442"/>
        <v>-137.24418539274166</v>
      </c>
      <c r="M2850" s="344">
        <f t="shared" si="443"/>
        <v>37.430397940591774</v>
      </c>
      <c r="N2850" s="344">
        <f t="shared" si="448"/>
        <v>-37.767105151614111</v>
      </c>
      <c r="Q2850" s="323">
        <f t="shared" si="446"/>
        <v>2737.4303979405918</v>
      </c>
      <c r="R2850" s="287">
        <f t="shared" si="447"/>
        <v>-37.767105151614111</v>
      </c>
    </row>
    <row r="2851" spans="1:18" x14ac:dyDescent="0.25">
      <c r="A2851" s="273">
        <v>2834</v>
      </c>
      <c r="B2851" s="323">
        <f t="shared" si="449"/>
        <v>2923.7558146072583</v>
      </c>
      <c r="D2851" s="287">
        <f t="shared" si="444"/>
        <v>2738.364981273925</v>
      </c>
      <c r="F2851" s="273">
        <f t="shared" si="440"/>
        <v>8</v>
      </c>
      <c r="H2851" s="273">
        <f t="shared" si="441"/>
        <v>2880</v>
      </c>
      <c r="J2851" s="287">
        <f t="shared" si="445"/>
        <v>-37.146707289488006</v>
      </c>
      <c r="L2851" s="287">
        <f t="shared" si="442"/>
        <v>-136.24418539274166</v>
      </c>
      <c r="M2851" s="344">
        <f t="shared" si="443"/>
        <v>38.364981273924968</v>
      </c>
      <c r="N2851" s="344">
        <f t="shared" si="448"/>
        <v>-37.146707289488006</v>
      </c>
      <c r="Q2851" s="323">
        <f t="shared" si="446"/>
        <v>2738.364981273925</v>
      </c>
      <c r="R2851" s="287">
        <f t="shared" si="447"/>
        <v>-37.146707289488006</v>
      </c>
    </row>
    <row r="2852" spans="1:18" x14ac:dyDescent="0.25">
      <c r="A2852" s="273">
        <v>2835</v>
      </c>
      <c r="B2852" s="323">
        <f t="shared" si="449"/>
        <v>2924.7558146072583</v>
      </c>
      <c r="D2852" s="287">
        <f t="shared" si="444"/>
        <v>2739.2995646072582</v>
      </c>
      <c r="F2852" s="273">
        <f t="shared" si="440"/>
        <v>8</v>
      </c>
      <c r="H2852" s="273">
        <f t="shared" si="441"/>
        <v>2880</v>
      </c>
      <c r="J2852" s="287">
        <f t="shared" si="445"/>
        <v>-36.514994180473288</v>
      </c>
      <c r="L2852" s="287">
        <f t="shared" si="442"/>
        <v>-135.24418539274166</v>
      </c>
      <c r="M2852" s="344">
        <f t="shared" si="443"/>
        <v>39.299564607258162</v>
      </c>
      <c r="N2852" s="344">
        <f t="shared" si="448"/>
        <v>-36.514994180473288</v>
      </c>
      <c r="Q2852" s="323">
        <f t="shared" si="446"/>
        <v>2739.2995646072582</v>
      </c>
      <c r="R2852" s="287">
        <f t="shared" si="447"/>
        <v>-36.514994180473288</v>
      </c>
    </row>
    <row r="2853" spans="1:18" x14ac:dyDescent="0.25">
      <c r="A2853" s="273">
        <v>2836</v>
      </c>
      <c r="B2853" s="323">
        <f t="shared" si="449"/>
        <v>2925.7558146072583</v>
      </c>
      <c r="D2853" s="287">
        <f t="shared" si="444"/>
        <v>2740.2341479405918</v>
      </c>
      <c r="F2853" s="273">
        <f t="shared" si="440"/>
        <v>8</v>
      </c>
      <c r="H2853" s="273">
        <f t="shared" si="441"/>
        <v>2880</v>
      </c>
      <c r="J2853" s="287">
        <f t="shared" si="445"/>
        <v>-35.872158250502771</v>
      </c>
      <c r="L2853" s="287">
        <f t="shared" si="442"/>
        <v>-134.24418539274166</v>
      </c>
      <c r="M2853" s="344">
        <f t="shared" si="443"/>
        <v>40.234147940591811</v>
      </c>
      <c r="N2853" s="344">
        <f t="shared" si="448"/>
        <v>-35.872158250502771</v>
      </c>
      <c r="Q2853" s="323">
        <f t="shared" si="446"/>
        <v>2740.2341479405918</v>
      </c>
      <c r="R2853" s="287">
        <f t="shared" si="447"/>
        <v>-35.872158250502771</v>
      </c>
    </row>
    <row r="2854" spans="1:18" x14ac:dyDescent="0.25">
      <c r="A2854" s="273">
        <v>2837</v>
      </c>
      <c r="B2854" s="323">
        <f t="shared" si="449"/>
        <v>2926.7558146072583</v>
      </c>
      <c r="D2854" s="287">
        <f t="shared" si="444"/>
        <v>2741.168731273925</v>
      </c>
      <c r="F2854" s="273">
        <f t="shared" si="440"/>
        <v>8</v>
      </c>
      <c r="H2854" s="273">
        <f t="shared" si="441"/>
        <v>2880</v>
      </c>
      <c r="J2854" s="287">
        <f t="shared" si="445"/>
        <v>-35.218395313627482</v>
      </c>
      <c r="L2854" s="287">
        <f t="shared" si="442"/>
        <v>-133.24418539274166</v>
      </c>
      <c r="M2854" s="344">
        <f t="shared" si="443"/>
        <v>41.168731273925005</v>
      </c>
      <c r="N2854" s="344">
        <f t="shared" si="448"/>
        <v>-35.218395313627482</v>
      </c>
      <c r="Q2854" s="323">
        <f t="shared" si="446"/>
        <v>2741.168731273925</v>
      </c>
      <c r="R2854" s="287">
        <f t="shared" si="447"/>
        <v>-35.218395313627482</v>
      </c>
    </row>
    <row r="2855" spans="1:18" x14ac:dyDescent="0.25">
      <c r="A2855" s="273">
        <v>2838</v>
      </c>
      <c r="B2855" s="323">
        <f t="shared" si="449"/>
        <v>2927.7558146072583</v>
      </c>
      <c r="D2855" s="287">
        <f t="shared" si="444"/>
        <v>2742.1033146072582</v>
      </c>
      <c r="F2855" s="273">
        <f t="shared" si="440"/>
        <v>8</v>
      </c>
      <c r="H2855" s="273">
        <f t="shared" si="441"/>
        <v>2880</v>
      </c>
      <c r="J2855" s="287">
        <f t="shared" si="445"/>
        <v>-34.553904512371396</v>
      </c>
      <c r="L2855" s="287">
        <f t="shared" si="442"/>
        <v>-132.24418539274166</v>
      </c>
      <c r="M2855" s="344">
        <f t="shared" si="443"/>
        <v>42.103314607258199</v>
      </c>
      <c r="N2855" s="344">
        <f t="shared" si="448"/>
        <v>-34.553904512371396</v>
      </c>
      <c r="Q2855" s="323">
        <f t="shared" si="446"/>
        <v>2742.1033146072582</v>
      </c>
      <c r="R2855" s="287">
        <f t="shared" si="447"/>
        <v>-34.553904512371396</v>
      </c>
    </row>
    <row r="2856" spans="1:18" x14ac:dyDescent="0.25">
      <c r="A2856" s="273">
        <v>2839</v>
      </c>
      <c r="B2856" s="323">
        <f t="shared" si="449"/>
        <v>2928.7558146072583</v>
      </c>
      <c r="D2856" s="287">
        <f t="shared" si="444"/>
        <v>2743.0378979405918</v>
      </c>
      <c r="F2856" s="273">
        <f t="shared" si="440"/>
        <v>8</v>
      </c>
      <c r="H2856" s="273">
        <f t="shared" si="441"/>
        <v>2880</v>
      </c>
      <c r="J2856" s="287">
        <f t="shared" si="445"/>
        <v>-33.878888257069939</v>
      </c>
      <c r="L2856" s="287">
        <f t="shared" si="442"/>
        <v>-131.24418539274166</v>
      </c>
      <c r="M2856" s="344">
        <f t="shared" si="443"/>
        <v>43.037897940591847</v>
      </c>
      <c r="N2856" s="344">
        <f t="shared" si="448"/>
        <v>-33.878888257069939</v>
      </c>
      <c r="Q2856" s="323">
        <f t="shared" si="446"/>
        <v>2743.0378979405918</v>
      </c>
      <c r="R2856" s="287">
        <f t="shared" si="447"/>
        <v>-33.878888257069939</v>
      </c>
    </row>
    <row r="2857" spans="1:18" x14ac:dyDescent="0.25">
      <c r="A2857" s="273">
        <v>2840</v>
      </c>
      <c r="B2857" s="323">
        <f t="shared" si="449"/>
        <v>2929.7558146072583</v>
      </c>
      <c r="D2857" s="287">
        <f t="shared" si="444"/>
        <v>2743.972481273925</v>
      </c>
      <c r="F2857" s="273">
        <f t="shared" si="440"/>
        <v>8</v>
      </c>
      <c r="H2857" s="273">
        <f t="shared" si="441"/>
        <v>2880</v>
      </c>
      <c r="J2857" s="287">
        <f t="shared" si="445"/>
        <v>-33.193552164212939</v>
      </c>
      <c r="L2857" s="287">
        <f t="shared" si="442"/>
        <v>-130.24418539274166</v>
      </c>
      <c r="M2857" s="344">
        <f t="shared" si="443"/>
        <v>43.972481273925041</v>
      </c>
      <c r="N2857" s="344">
        <f t="shared" si="448"/>
        <v>-33.193552164212939</v>
      </c>
      <c r="Q2857" s="323">
        <f t="shared" si="446"/>
        <v>2743.972481273925</v>
      </c>
      <c r="R2857" s="287">
        <f t="shared" si="447"/>
        <v>-33.193552164212939</v>
      </c>
    </row>
    <row r="2858" spans="1:18" x14ac:dyDescent="0.25">
      <c r="A2858" s="273">
        <v>2841</v>
      </c>
      <c r="B2858" s="323">
        <f t="shared" si="449"/>
        <v>2930.7558146072583</v>
      </c>
      <c r="D2858" s="287">
        <f t="shared" si="444"/>
        <v>2744.9070646072582</v>
      </c>
      <c r="F2858" s="273">
        <f t="shared" si="440"/>
        <v>8</v>
      </c>
      <c r="H2858" s="273">
        <f t="shared" si="441"/>
        <v>2880</v>
      </c>
      <c r="J2858" s="287">
        <f t="shared" si="445"/>
        <v>-32.498104993813548</v>
      </c>
      <c r="L2858" s="287">
        <f t="shared" si="442"/>
        <v>-129.24418539274166</v>
      </c>
      <c r="M2858" s="344">
        <f t="shared" si="443"/>
        <v>44.907064607258235</v>
      </c>
      <c r="N2858" s="344">
        <f t="shared" si="448"/>
        <v>-32.498104993813548</v>
      </c>
      <c r="Q2858" s="323">
        <f t="shared" si="446"/>
        <v>2744.9070646072582</v>
      </c>
      <c r="R2858" s="287">
        <f t="shared" si="447"/>
        <v>-32.498104993813548</v>
      </c>
    </row>
    <row r="2859" spans="1:18" x14ac:dyDescent="0.25">
      <c r="A2859" s="273">
        <v>2842</v>
      </c>
      <c r="B2859" s="323">
        <f t="shared" si="449"/>
        <v>2931.7558146072583</v>
      </c>
      <c r="D2859" s="287">
        <f t="shared" si="444"/>
        <v>2745.8416479405914</v>
      </c>
      <c r="F2859" s="273">
        <f t="shared" si="440"/>
        <v>8</v>
      </c>
      <c r="H2859" s="273">
        <f t="shared" si="441"/>
        <v>2880</v>
      </c>
      <c r="J2859" s="287">
        <f t="shared" si="445"/>
        <v>-31.792758585817126</v>
      </c>
      <c r="L2859" s="287">
        <f t="shared" si="442"/>
        <v>-128.24418539274166</v>
      </c>
      <c r="M2859" s="344">
        <f t="shared" si="443"/>
        <v>45.841647940591429</v>
      </c>
      <c r="N2859" s="344">
        <f t="shared" si="448"/>
        <v>-31.792758585817126</v>
      </c>
      <c r="Q2859" s="323">
        <f t="shared" si="446"/>
        <v>2745.8416479405914</v>
      </c>
      <c r="R2859" s="287">
        <f t="shared" si="447"/>
        <v>-31.792758585817126</v>
      </c>
    </row>
    <row r="2860" spans="1:18" x14ac:dyDescent="0.25">
      <c r="A2860" s="273">
        <v>2843</v>
      </c>
      <c r="B2860" s="323">
        <f t="shared" si="449"/>
        <v>2932.7558146072583</v>
      </c>
      <c r="D2860" s="287">
        <f t="shared" si="444"/>
        <v>2746.7762312739251</v>
      </c>
      <c r="F2860" s="273">
        <f t="shared" si="440"/>
        <v>8</v>
      </c>
      <c r="H2860" s="273">
        <f t="shared" si="441"/>
        <v>2880</v>
      </c>
      <c r="J2860" s="287">
        <f t="shared" si="445"/>
        <v>-31.077727795571807</v>
      </c>
      <c r="L2860" s="287">
        <f t="shared" si="442"/>
        <v>-127.24418539274166</v>
      </c>
      <c r="M2860" s="344">
        <f t="shared" si="443"/>
        <v>46.776231273925077</v>
      </c>
      <c r="N2860" s="344">
        <f t="shared" si="448"/>
        <v>-31.077727795571807</v>
      </c>
      <c r="Q2860" s="323">
        <f t="shared" si="446"/>
        <v>2746.7762312739251</v>
      </c>
      <c r="R2860" s="287">
        <f t="shared" si="447"/>
        <v>-31.077727795571807</v>
      </c>
    </row>
    <row r="2861" spans="1:18" x14ac:dyDescent="0.25">
      <c r="A2861" s="273">
        <v>2844</v>
      </c>
      <c r="B2861" s="323">
        <f t="shared" si="449"/>
        <v>2933.7558146072583</v>
      </c>
      <c r="D2861" s="287">
        <f t="shared" si="444"/>
        <v>2747.7108146072583</v>
      </c>
      <c r="F2861" s="273">
        <f t="shared" si="440"/>
        <v>8</v>
      </c>
      <c r="H2861" s="273">
        <f t="shared" si="441"/>
        <v>2880</v>
      </c>
      <c r="J2861" s="287">
        <f t="shared" si="445"/>
        <v>-30.353230428383245</v>
      </c>
      <c r="L2861" s="287">
        <f t="shared" si="442"/>
        <v>-126.24418539274166</v>
      </c>
      <c r="M2861" s="344">
        <f t="shared" si="443"/>
        <v>47.710814607258271</v>
      </c>
      <c r="N2861" s="344">
        <f t="shared" si="448"/>
        <v>-30.353230428383245</v>
      </c>
      <c r="Q2861" s="323">
        <f t="shared" si="446"/>
        <v>2747.7108146072583</v>
      </c>
      <c r="R2861" s="287">
        <f t="shared" si="447"/>
        <v>-30.353230428383245</v>
      </c>
    </row>
    <row r="2862" spans="1:18" x14ac:dyDescent="0.25">
      <c r="A2862" s="273">
        <v>2845</v>
      </c>
      <c r="B2862" s="323">
        <f t="shared" si="449"/>
        <v>2934.7558146072583</v>
      </c>
      <c r="D2862" s="287">
        <f t="shared" si="444"/>
        <v>2748.6453979405915</v>
      </c>
      <c r="F2862" s="273">
        <f t="shared" si="440"/>
        <v>8</v>
      </c>
      <c r="H2862" s="273">
        <f t="shared" si="441"/>
        <v>2880</v>
      </c>
      <c r="J2862" s="287">
        <f t="shared" si="445"/>
        <v>-29.619487173168149</v>
      </c>
      <c r="L2862" s="287">
        <f t="shared" si="442"/>
        <v>-125.24418539274166</v>
      </c>
      <c r="M2862" s="344">
        <f t="shared" si="443"/>
        <v>48.645397940591465</v>
      </c>
      <c r="N2862" s="344">
        <f t="shared" si="448"/>
        <v>-29.619487173168149</v>
      </c>
      <c r="Q2862" s="323">
        <f t="shared" si="446"/>
        <v>2748.6453979405915</v>
      </c>
      <c r="R2862" s="287">
        <f t="shared" si="447"/>
        <v>-29.619487173168149</v>
      </c>
    </row>
    <row r="2863" spans="1:18" x14ac:dyDescent="0.25">
      <c r="A2863" s="273">
        <v>2846</v>
      </c>
      <c r="B2863" s="323">
        <f t="shared" si="449"/>
        <v>2935.7558146072583</v>
      </c>
      <c r="D2863" s="287">
        <f t="shared" si="444"/>
        <v>2749.5799812739251</v>
      </c>
      <c r="F2863" s="273">
        <f t="shared" si="440"/>
        <v>8</v>
      </c>
      <c r="H2863" s="273">
        <f t="shared" si="441"/>
        <v>2880</v>
      </c>
      <c r="J2863" s="287">
        <f t="shared" si="445"/>
        <v>-28.876721535229386</v>
      </c>
      <c r="L2863" s="287">
        <f t="shared" si="442"/>
        <v>-124.24418539274166</v>
      </c>
      <c r="M2863" s="344">
        <f t="shared" si="443"/>
        <v>49.579981273925114</v>
      </c>
      <c r="N2863" s="344">
        <f t="shared" si="448"/>
        <v>-28.876721535229386</v>
      </c>
      <c r="Q2863" s="323">
        <f t="shared" si="446"/>
        <v>2749.5799812739251</v>
      </c>
      <c r="R2863" s="287">
        <f t="shared" si="447"/>
        <v>-28.876721535229386</v>
      </c>
    </row>
    <row r="2864" spans="1:18" x14ac:dyDescent="0.25">
      <c r="A2864" s="273">
        <v>2847</v>
      </c>
      <c r="B2864" s="323">
        <f t="shared" si="449"/>
        <v>2936.7558146072583</v>
      </c>
      <c r="D2864" s="287">
        <f t="shared" si="444"/>
        <v>2750.5145646072583</v>
      </c>
      <c r="F2864" s="273">
        <f t="shared" si="440"/>
        <v>8</v>
      </c>
      <c r="H2864" s="273">
        <f t="shared" si="441"/>
        <v>2880</v>
      </c>
      <c r="J2864" s="287">
        <f t="shared" si="445"/>
        <v>-28.125159768175919</v>
      </c>
      <c r="L2864" s="287">
        <f t="shared" si="442"/>
        <v>-123.24418539274166</v>
      </c>
      <c r="M2864" s="344">
        <f t="shared" si="443"/>
        <v>50.514564607258308</v>
      </c>
      <c r="N2864" s="344">
        <f t="shared" si="448"/>
        <v>-28.125159768175919</v>
      </c>
      <c r="Q2864" s="323">
        <f t="shared" si="446"/>
        <v>2750.5145646072583</v>
      </c>
      <c r="R2864" s="287">
        <f t="shared" si="447"/>
        <v>-28.125159768175919</v>
      </c>
    </row>
    <row r="2865" spans="1:18" x14ac:dyDescent="0.25">
      <c r="A2865" s="273">
        <v>2848</v>
      </c>
      <c r="B2865" s="323">
        <f t="shared" si="449"/>
        <v>2937.7558146072583</v>
      </c>
      <c r="D2865" s="287">
        <f t="shared" si="444"/>
        <v>2751.4491479405915</v>
      </c>
      <c r="F2865" s="273">
        <f t="shared" si="440"/>
        <v>8</v>
      </c>
      <c r="H2865" s="273">
        <f t="shared" si="441"/>
        <v>2880</v>
      </c>
      <c r="J2865" s="287">
        <f t="shared" si="445"/>
        <v>-27.365030805002821</v>
      </c>
      <c r="L2865" s="287">
        <f t="shared" si="442"/>
        <v>-122.24418539274166</v>
      </c>
      <c r="M2865" s="344">
        <f t="shared" si="443"/>
        <v>51.449147940591502</v>
      </c>
      <c r="N2865" s="344">
        <f t="shared" si="448"/>
        <v>-27.365030805002821</v>
      </c>
      <c r="Q2865" s="323">
        <f t="shared" si="446"/>
        <v>2751.4491479405915</v>
      </c>
      <c r="R2865" s="287">
        <f t="shared" si="447"/>
        <v>-27.365030805002821</v>
      </c>
    </row>
    <row r="2866" spans="1:18" x14ac:dyDescent="0.25">
      <c r="A2866" s="273">
        <v>2849</v>
      </c>
      <c r="B2866" s="323">
        <f t="shared" si="449"/>
        <v>2938.7558146072583</v>
      </c>
      <c r="D2866" s="287">
        <f t="shared" si="444"/>
        <v>2752.3837312739252</v>
      </c>
      <c r="F2866" s="273">
        <f t="shared" si="440"/>
        <v>8</v>
      </c>
      <c r="H2866" s="273">
        <f t="shared" si="441"/>
        <v>2880</v>
      </c>
      <c r="J2866" s="287">
        <f t="shared" si="445"/>
        <v>-26.596566188355215</v>
      </c>
      <c r="L2866" s="287">
        <f t="shared" si="442"/>
        <v>-121.24418539274166</v>
      </c>
      <c r="M2866" s="344">
        <f t="shared" si="443"/>
        <v>52.38373127392515</v>
      </c>
      <c r="N2866" s="344">
        <f t="shared" si="448"/>
        <v>-26.596566188355215</v>
      </c>
      <c r="Q2866" s="323">
        <f t="shared" si="446"/>
        <v>2752.3837312739252</v>
      </c>
      <c r="R2866" s="287">
        <f t="shared" si="447"/>
        <v>-26.596566188355215</v>
      </c>
    </row>
    <row r="2867" spans="1:18" x14ac:dyDescent="0.25">
      <c r="A2867" s="273">
        <v>2850</v>
      </c>
      <c r="B2867" s="323">
        <f t="shared" si="449"/>
        <v>2939.7558146072583</v>
      </c>
      <c r="D2867" s="287">
        <f t="shared" si="444"/>
        <v>2753.3183146072583</v>
      </c>
      <c r="F2867" s="273">
        <f t="shared" si="440"/>
        <v>8</v>
      </c>
      <c r="H2867" s="273">
        <f t="shared" si="441"/>
        <v>2880</v>
      </c>
      <c r="J2867" s="287">
        <f t="shared" si="445"/>
        <v>-25.819999999999904</v>
      </c>
      <c r="L2867" s="287">
        <f t="shared" si="442"/>
        <v>-120.24418539274166</v>
      </c>
      <c r="M2867" s="344">
        <f t="shared" si="443"/>
        <v>53.318314607258344</v>
      </c>
      <c r="N2867" s="344">
        <f t="shared" si="448"/>
        <v>-25.819999999999904</v>
      </c>
      <c r="Q2867" s="323">
        <f t="shared" si="446"/>
        <v>2753.3183146072583</v>
      </c>
      <c r="R2867" s="287">
        <f t="shared" si="447"/>
        <v>-25.819999999999904</v>
      </c>
    </row>
    <row r="2868" spans="1:18" x14ac:dyDescent="0.25">
      <c r="A2868" s="273">
        <v>2851</v>
      </c>
      <c r="B2868" s="323">
        <f t="shared" si="449"/>
        <v>2940.7558146072583</v>
      </c>
      <c r="D2868" s="287">
        <f t="shared" si="444"/>
        <v>2754.2528979405915</v>
      </c>
      <c r="F2868" s="273">
        <f t="shared" si="440"/>
        <v>8</v>
      </c>
      <c r="H2868" s="273">
        <f t="shared" si="441"/>
        <v>2880</v>
      </c>
      <c r="J2868" s="287">
        <f t="shared" si="445"/>
        <v>-25.035568789520955</v>
      </c>
      <c r="L2868" s="287">
        <f t="shared" si="442"/>
        <v>-119.24418539274166</v>
      </c>
      <c r="M2868" s="344">
        <f t="shared" si="443"/>
        <v>54.252897940591538</v>
      </c>
      <c r="N2868" s="344">
        <f t="shared" si="448"/>
        <v>-25.035568789520955</v>
      </c>
      <c r="Q2868" s="323">
        <f t="shared" si="446"/>
        <v>2754.2528979405915</v>
      </c>
      <c r="R2868" s="287">
        <f t="shared" si="447"/>
        <v>-25.035568789520955</v>
      </c>
    </row>
    <row r="2869" spans="1:18" x14ac:dyDescent="0.25">
      <c r="A2869" s="273">
        <v>2852</v>
      </c>
      <c r="B2869" s="323">
        <f t="shared" si="449"/>
        <v>2941.7558146072583</v>
      </c>
      <c r="D2869" s="287">
        <f t="shared" si="444"/>
        <v>2755.1874812739252</v>
      </c>
      <c r="F2869" s="273">
        <f t="shared" si="440"/>
        <v>8</v>
      </c>
      <c r="H2869" s="273">
        <f t="shared" si="441"/>
        <v>2880</v>
      </c>
      <c r="J2869" s="287">
        <f t="shared" si="445"/>
        <v>-24.243511502263399</v>
      </c>
      <c r="L2869" s="287">
        <f t="shared" si="442"/>
        <v>-118.24418539274166</v>
      </c>
      <c r="M2869" s="344">
        <f t="shared" si="443"/>
        <v>55.187481273925187</v>
      </c>
      <c r="N2869" s="344">
        <f t="shared" si="448"/>
        <v>-24.243511502263399</v>
      </c>
      <c r="Q2869" s="323">
        <f t="shared" si="446"/>
        <v>2755.1874812739252</v>
      </c>
      <c r="R2869" s="287">
        <f t="shared" si="447"/>
        <v>-24.243511502263399</v>
      </c>
    </row>
    <row r="2870" spans="1:18" x14ac:dyDescent="0.25">
      <c r="A2870" s="273">
        <v>2853</v>
      </c>
      <c r="B2870" s="323">
        <f t="shared" si="449"/>
        <v>2942.7558146072583</v>
      </c>
      <c r="D2870" s="287">
        <f t="shared" si="444"/>
        <v>2756.1220646072584</v>
      </c>
      <c r="F2870" s="273">
        <f t="shared" si="440"/>
        <v>8</v>
      </c>
      <c r="H2870" s="273">
        <f t="shared" si="441"/>
        <v>2880</v>
      </c>
      <c r="J2870" s="287">
        <f t="shared" si="445"/>
        <v>-23.444069406550081</v>
      </c>
      <c r="L2870" s="287">
        <f t="shared" si="442"/>
        <v>-117.24418539274166</v>
      </c>
      <c r="M2870" s="344">
        <f t="shared" si="443"/>
        <v>56.12206460725838</v>
      </c>
      <c r="N2870" s="344">
        <f t="shared" si="448"/>
        <v>-23.444069406550081</v>
      </c>
      <c r="Q2870" s="323">
        <f t="shared" si="446"/>
        <v>2756.1220646072584</v>
      </c>
      <c r="R2870" s="287">
        <f t="shared" si="447"/>
        <v>-23.444069406550081</v>
      </c>
    </row>
    <row r="2871" spans="1:18" x14ac:dyDescent="0.25">
      <c r="A2871" s="273">
        <v>2854</v>
      </c>
      <c r="B2871" s="323">
        <f t="shared" si="449"/>
        <v>2943.7558146072583</v>
      </c>
      <c r="D2871" s="287">
        <f t="shared" si="444"/>
        <v>2757.0566479405916</v>
      </c>
      <c r="F2871" s="273">
        <f t="shared" si="440"/>
        <v>8</v>
      </c>
      <c r="H2871" s="273">
        <f t="shared" si="441"/>
        <v>2880</v>
      </c>
      <c r="J2871" s="287">
        <f t="shared" si="445"/>
        <v>-22.637486020188057</v>
      </c>
      <c r="L2871" s="287">
        <f t="shared" si="442"/>
        <v>-116.24418539274166</v>
      </c>
      <c r="M2871" s="344">
        <f t="shared" si="443"/>
        <v>57.056647940591574</v>
      </c>
      <c r="N2871" s="344">
        <f t="shared" si="448"/>
        <v>-22.637486020188057</v>
      </c>
      <c r="Q2871" s="323">
        <f t="shared" si="446"/>
        <v>2757.0566479405916</v>
      </c>
      <c r="R2871" s="287">
        <f t="shared" si="447"/>
        <v>-22.637486020188057</v>
      </c>
    </row>
    <row r="2872" spans="1:18" x14ac:dyDescent="0.25">
      <c r="A2872" s="273">
        <v>2855</v>
      </c>
      <c r="B2872" s="323">
        <f t="shared" si="449"/>
        <v>2944.7558146072583</v>
      </c>
      <c r="D2872" s="287">
        <f t="shared" si="444"/>
        <v>2757.9912312739252</v>
      </c>
      <c r="F2872" s="273">
        <f t="shared" si="440"/>
        <v>8</v>
      </c>
      <c r="H2872" s="273">
        <f t="shared" si="441"/>
        <v>2880</v>
      </c>
      <c r="J2872" s="287">
        <f t="shared" si="445"/>
        <v>-21.824007036289704</v>
      </c>
      <c r="L2872" s="287">
        <f t="shared" si="442"/>
        <v>-115.24418539274166</v>
      </c>
      <c r="M2872" s="344">
        <f t="shared" si="443"/>
        <v>57.991231273925223</v>
      </c>
      <c r="N2872" s="344">
        <f t="shared" si="448"/>
        <v>-21.824007036289704</v>
      </c>
      <c r="Q2872" s="323">
        <f t="shared" si="446"/>
        <v>2757.9912312739252</v>
      </c>
      <c r="R2872" s="287">
        <f t="shared" si="447"/>
        <v>-21.824007036289704</v>
      </c>
    </row>
    <row r="2873" spans="1:18" x14ac:dyDescent="0.25">
      <c r="A2873" s="273">
        <v>2856</v>
      </c>
      <c r="B2873" s="323">
        <f t="shared" si="449"/>
        <v>2945.7558146072583</v>
      </c>
      <c r="D2873" s="287">
        <f t="shared" si="444"/>
        <v>2758.9258146072584</v>
      </c>
      <c r="F2873" s="273">
        <f t="shared" si="440"/>
        <v>8</v>
      </c>
      <c r="H2873" s="273">
        <f t="shared" si="441"/>
        <v>2880</v>
      </c>
      <c r="J2873" s="287">
        <f t="shared" si="445"/>
        <v>-21.003880248434527</v>
      </c>
      <c r="L2873" s="287">
        <f t="shared" si="442"/>
        <v>-114.24418539274166</v>
      </c>
      <c r="M2873" s="344">
        <f t="shared" si="443"/>
        <v>58.925814607258417</v>
      </c>
      <c r="N2873" s="344">
        <f t="shared" si="448"/>
        <v>-21.003880248434527</v>
      </c>
      <c r="Q2873" s="323">
        <f t="shared" si="446"/>
        <v>2758.9258146072584</v>
      </c>
      <c r="R2873" s="287">
        <f t="shared" si="447"/>
        <v>-21.003880248434527</v>
      </c>
    </row>
    <row r="2874" spans="1:18" x14ac:dyDescent="0.25">
      <c r="A2874" s="273">
        <v>2857</v>
      </c>
      <c r="B2874" s="323">
        <f t="shared" si="449"/>
        <v>2946.7558146072583</v>
      </c>
      <c r="D2874" s="287">
        <f t="shared" si="444"/>
        <v>2759.8603979405916</v>
      </c>
      <c r="F2874" s="273">
        <f t="shared" si="440"/>
        <v>8</v>
      </c>
      <c r="H2874" s="273">
        <f t="shared" si="441"/>
        <v>2880</v>
      </c>
      <c r="J2874" s="287">
        <f t="shared" si="445"/>
        <v>-20.177355475186182</v>
      </c>
      <c r="L2874" s="287">
        <f t="shared" si="442"/>
        <v>-113.24418539274166</v>
      </c>
      <c r="M2874" s="344">
        <f t="shared" si="443"/>
        <v>59.860397940591611</v>
      </c>
      <c r="N2874" s="344">
        <f t="shared" si="448"/>
        <v>-20.177355475186182</v>
      </c>
      <c r="Q2874" s="323">
        <f t="shared" si="446"/>
        <v>2759.8603979405916</v>
      </c>
      <c r="R2874" s="287">
        <f t="shared" si="447"/>
        <v>-20.177355475186182</v>
      </c>
    </row>
    <row r="2875" spans="1:18" x14ac:dyDescent="0.25">
      <c r="A2875" s="273">
        <v>2858</v>
      </c>
      <c r="B2875" s="323">
        <f t="shared" si="449"/>
        <v>2947.7558146072583</v>
      </c>
      <c r="D2875" s="287">
        <f t="shared" si="444"/>
        <v>2760.7949812739248</v>
      </c>
      <c r="F2875" s="273">
        <f t="shared" si="440"/>
        <v>8</v>
      </c>
      <c r="H2875" s="273">
        <f t="shared" si="441"/>
        <v>2880</v>
      </c>
      <c r="J2875" s="287">
        <f t="shared" si="445"/>
        <v>-19.344684483997668</v>
      </c>
      <c r="L2875" s="287">
        <f t="shared" si="442"/>
        <v>-112.24418539274166</v>
      </c>
      <c r="M2875" s="344">
        <f t="shared" si="443"/>
        <v>60.794981273924805</v>
      </c>
      <c r="N2875" s="344">
        <f t="shared" si="448"/>
        <v>-19.344684483997668</v>
      </c>
      <c r="Q2875" s="323">
        <f t="shared" si="446"/>
        <v>2760.7949812739248</v>
      </c>
      <c r="R2875" s="287">
        <f t="shared" si="447"/>
        <v>-19.344684483997668</v>
      </c>
    </row>
    <row r="2876" spans="1:18" x14ac:dyDescent="0.25">
      <c r="A2876" s="273">
        <v>2859</v>
      </c>
      <c r="B2876" s="323">
        <f t="shared" si="449"/>
        <v>2948.7558146072583</v>
      </c>
      <c r="D2876" s="287">
        <f t="shared" si="444"/>
        <v>2761.7295646072585</v>
      </c>
      <c r="F2876" s="273">
        <f t="shared" si="440"/>
        <v>8</v>
      </c>
      <c r="H2876" s="273">
        <f t="shared" si="441"/>
        <v>2880</v>
      </c>
      <c r="J2876" s="287">
        <f t="shared" si="445"/>
        <v>-18.506120914519499</v>
      </c>
      <c r="L2876" s="287">
        <f t="shared" si="442"/>
        <v>-111.24418539274166</v>
      </c>
      <c r="M2876" s="344">
        <f t="shared" si="443"/>
        <v>61.729564607258453</v>
      </c>
      <c r="N2876" s="344">
        <f t="shared" si="448"/>
        <v>-18.506120914519499</v>
      </c>
      <c r="Q2876" s="323">
        <f t="shared" si="446"/>
        <v>2761.7295646072585</v>
      </c>
      <c r="R2876" s="287">
        <f t="shared" si="447"/>
        <v>-18.506120914519499</v>
      </c>
    </row>
    <row r="2877" spans="1:18" x14ac:dyDescent="0.25">
      <c r="A2877" s="273">
        <v>2860</v>
      </c>
      <c r="B2877" s="323">
        <f t="shared" si="449"/>
        <v>2949.7558146072583</v>
      </c>
      <c r="D2877" s="287">
        <f t="shared" si="444"/>
        <v>2762.6641479405916</v>
      </c>
      <c r="F2877" s="273">
        <f t="shared" si="440"/>
        <v>8</v>
      </c>
      <c r="H2877" s="273">
        <f t="shared" si="441"/>
        <v>2880</v>
      </c>
      <c r="J2877" s="287">
        <f t="shared" si="445"/>
        <v>-17.661920201337608</v>
      </c>
      <c r="L2877" s="287">
        <f t="shared" si="442"/>
        <v>-110.24418539274166</v>
      </c>
      <c r="M2877" s="344">
        <f t="shared" si="443"/>
        <v>62.664147940591647</v>
      </c>
      <c r="N2877" s="344">
        <f t="shared" si="448"/>
        <v>-17.661920201337608</v>
      </c>
      <c r="Q2877" s="323">
        <f t="shared" si="446"/>
        <v>2762.6641479405916</v>
      </c>
      <c r="R2877" s="287">
        <f t="shared" si="447"/>
        <v>-17.661920201337608</v>
      </c>
    </row>
    <row r="2878" spans="1:18" x14ac:dyDescent="0.25">
      <c r="A2878" s="273">
        <v>2861</v>
      </c>
      <c r="B2878" s="323">
        <f t="shared" si="449"/>
        <v>2950.7558146072583</v>
      </c>
      <c r="D2878" s="287">
        <f t="shared" si="444"/>
        <v>2763.5987312739248</v>
      </c>
      <c r="F2878" s="273">
        <f t="shared" si="440"/>
        <v>8</v>
      </c>
      <c r="H2878" s="273">
        <f t="shared" si="441"/>
        <v>2880</v>
      </c>
      <c r="J2878" s="287">
        <f t="shared" si="445"/>
        <v>-16.812339496167525</v>
      </c>
      <c r="L2878" s="287">
        <f t="shared" si="442"/>
        <v>-109.24418539274166</v>
      </c>
      <c r="M2878" s="344">
        <f t="shared" si="443"/>
        <v>63.598731273924841</v>
      </c>
      <c r="N2878" s="344">
        <f t="shared" si="448"/>
        <v>-16.812339496167525</v>
      </c>
      <c r="Q2878" s="323">
        <f t="shared" si="446"/>
        <v>2763.5987312739248</v>
      </c>
      <c r="R2878" s="287">
        <f t="shared" si="447"/>
        <v>-16.812339496167525</v>
      </c>
    </row>
    <row r="2879" spans="1:18" x14ac:dyDescent="0.25">
      <c r="A2879" s="273">
        <v>2862</v>
      </c>
      <c r="B2879" s="323">
        <f t="shared" si="449"/>
        <v>2951.7558146072583</v>
      </c>
      <c r="D2879" s="287">
        <f t="shared" si="444"/>
        <v>2764.5333146072585</v>
      </c>
      <c r="F2879" s="273">
        <f t="shared" si="440"/>
        <v>8</v>
      </c>
      <c r="H2879" s="273">
        <f t="shared" si="441"/>
        <v>2880</v>
      </c>
      <c r="J2879" s="287">
        <f t="shared" si="445"/>
        <v>-15.957637589522466</v>
      </c>
      <c r="L2879" s="287">
        <f t="shared" si="442"/>
        <v>-108.24418539274166</v>
      </c>
      <c r="M2879" s="344">
        <f t="shared" si="443"/>
        <v>64.53331460725849</v>
      </c>
      <c r="N2879" s="344">
        <f t="shared" si="448"/>
        <v>-15.957637589522466</v>
      </c>
      <c r="Q2879" s="323">
        <f t="shared" si="446"/>
        <v>2764.5333146072585</v>
      </c>
      <c r="R2879" s="287">
        <f t="shared" si="447"/>
        <v>-15.957637589522466</v>
      </c>
    </row>
    <row r="2880" spans="1:18" x14ac:dyDescent="0.25">
      <c r="A2880" s="273">
        <v>2863</v>
      </c>
      <c r="B2880" s="323">
        <f t="shared" si="449"/>
        <v>2952.7558146072583</v>
      </c>
      <c r="D2880" s="287">
        <f t="shared" si="444"/>
        <v>2765.4678979405917</v>
      </c>
      <c r="F2880" s="273">
        <f t="shared" si="440"/>
        <v>8</v>
      </c>
      <c r="H2880" s="273">
        <f t="shared" si="441"/>
        <v>2880</v>
      </c>
      <c r="J2880" s="287">
        <f t="shared" si="445"/>
        <v>-15.098074831882187</v>
      </c>
      <c r="L2880" s="287">
        <f t="shared" si="442"/>
        <v>-107.24418539274166</v>
      </c>
      <c r="M2880" s="344">
        <f t="shared" si="443"/>
        <v>65.467897940591683</v>
      </c>
      <c r="N2880" s="344">
        <f t="shared" si="448"/>
        <v>-15.098074831882187</v>
      </c>
      <c r="Q2880" s="323">
        <f t="shared" si="446"/>
        <v>2765.4678979405917</v>
      </c>
      <c r="R2880" s="287">
        <f t="shared" si="447"/>
        <v>-15.098074831882187</v>
      </c>
    </row>
    <row r="2881" spans="1:18" x14ac:dyDescent="0.25">
      <c r="A2881" s="273">
        <v>2864</v>
      </c>
      <c r="B2881" s="323">
        <f t="shared" si="449"/>
        <v>2953.7558146072583</v>
      </c>
      <c r="D2881" s="287">
        <f t="shared" si="444"/>
        <v>2766.4024812739249</v>
      </c>
      <c r="F2881" s="273">
        <f t="shared" si="440"/>
        <v>8</v>
      </c>
      <c r="H2881" s="273">
        <f t="shared" si="441"/>
        <v>2880</v>
      </c>
      <c r="J2881" s="287">
        <f t="shared" si="445"/>
        <v>-14.233913054389777</v>
      </c>
      <c r="L2881" s="287">
        <f t="shared" si="442"/>
        <v>-106.24418539274166</v>
      </c>
      <c r="M2881" s="344">
        <f t="shared" si="443"/>
        <v>66.402481273924877</v>
      </c>
      <c r="N2881" s="344">
        <f t="shared" si="448"/>
        <v>-14.233913054389777</v>
      </c>
      <c r="Q2881" s="323">
        <f t="shared" si="446"/>
        <v>2766.4024812739249</v>
      </c>
      <c r="R2881" s="287">
        <f t="shared" si="447"/>
        <v>-14.233913054389777</v>
      </c>
    </row>
    <row r="2882" spans="1:18" x14ac:dyDescent="0.25">
      <c r="A2882" s="273">
        <v>2865</v>
      </c>
      <c r="B2882" s="323">
        <f t="shared" si="449"/>
        <v>2954.7558146072583</v>
      </c>
      <c r="D2882" s="287">
        <f t="shared" si="444"/>
        <v>2767.3370646072585</v>
      </c>
      <c r="F2882" s="273">
        <f t="shared" si="440"/>
        <v>8</v>
      </c>
      <c r="H2882" s="273">
        <f t="shared" si="441"/>
        <v>2880</v>
      </c>
      <c r="J2882" s="287">
        <f t="shared" si="445"/>
        <v>-13.365415489094342</v>
      </c>
      <c r="L2882" s="287">
        <f t="shared" si="442"/>
        <v>-105.24418539274166</v>
      </c>
      <c r="M2882" s="344">
        <f t="shared" si="443"/>
        <v>67.337064607258526</v>
      </c>
      <c r="N2882" s="344">
        <f t="shared" si="448"/>
        <v>-13.365415489094342</v>
      </c>
      <c r="Q2882" s="323">
        <f t="shared" si="446"/>
        <v>2767.3370646072585</v>
      </c>
      <c r="R2882" s="287">
        <f t="shared" si="447"/>
        <v>-13.365415489094342</v>
      </c>
    </row>
    <row r="2883" spans="1:18" x14ac:dyDescent="0.25">
      <c r="A2883" s="273">
        <v>2866</v>
      </c>
      <c r="B2883" s="323">
        <f t="shared" si="449"/>
        <v>2955.7558146072583</v>
      </c>
      <c r="D2883" s="287">
        <f t="shared" si="444"/>
        <v>2768.2716479405917</v>
      </c>
      <c r="F2883" s="273">
        <f t="shared" si="440"/>
        <v>8</v>
      </c>
      <c r="H2883" s="273">
        <f t="shared" si="441"/>
        <v>2880</v>
      </c>
      <c r="J2883" s="287">
        <f t="shared" si="445"/>
        <v>-12.492846688766889</v>
      </c>
      <c r="L2883" s="287">
        <f t="shared" si="442"/>
        <v>-104.24418539274166</v>
      </c>
      <c r="M2883" s="344">
        <f t="shared" si="443"/>
        <v>68.27164794059172</v>
      </c>
      <c r="N2883" s="344">
        <f t="shared" si="448"/>
        <v>-12.492846688766889</v>
      </c>
      <c r="Q2883" s="323">
        <f t="shared" si="446"/>
        <v>2768.2716479405917</v>
      </c>
      <c r="R2883" s="287">
        <f t="shared" si="447"/>
        <v>-12.492846688766889</v>
      </c>
    </row>
    <row r="2884" spans="1:18" x14ac:dyDescent="0.25">
      <c r="A2884" s="273">
        <v>2867</v>
      </c>
      <c r="B2884" s="323">
        <f t="shared" si="449"/>
        <v>2956.7558146072583</v>
      </c>
      <c r="D2884" s="287">
        <f t="shared" si="444"/>
        <v>2769.2062312739249</v>
      </c>
      <c r="F2884" s="273">
        <f t="shared" si="440"/>
        <v>8</v>
      </c>
      <c r="H2884" s="273">
        <f t="shared" si="441"/>
        <v>2880</v>
      </c>
      <c r="J2884" s="287">
        <f t="shared" si="445"/>
        <v>-11.616472446317113</v>
      </c>
      <c r="L2884" s="287">
        <f t="shared" si="442"/>
        <v>-103.24418539274166</v>
      </c>
      <c r="M2884" s="344">
        <f t="shared" si="443"/>
        <v>69.206231273924914</v>
      </c>
      <c r="N2884" s="344">
        <f t="shared" si="448"/>
        <v>-11.616472446317113</v>
      </c>
      <c r="Q2884" s="323">
        <f t="shared" si="446"/>
        <v>2769.2062312739249</v>
      </c>
      <c r="R2884" s="287">
        <f t="shared" si="447"/>
        <v>-11.616472446317113</v>
      </c>
    </row>
    <row r="2885" spans="1:18" x14ac:dyDescent="0.25">
      <c r="A2885" s="273">
        <v>2868</v>
      </c>
      <c r="B2885" s="323">
        <f t="shared" si="449"/>
        <v>2957.7558146072583</v>
      </c>
      <c r="D2885" s="287">
        <f t="shared" si="444"/>
        <v>2770.1408146072581</v>
      </c>
      <c r="F2885" s="273">
        <f t="shared" si="440"/>
        <v>8</v>
      </c>
      <c r="H2885" s="273">
        <f t="shared" si="441"/>
        <v>2880</v>
      </c>
      <c r="J2885" s="287">
        <f t="shared" si="445"/>
        <v>-10.73655971382925</v>
      </c>
      <c r="L2885" s="287">
        <f t="shared" si="442"/>
        <v>-102.24418539274166</v>
      </c>
      <c r="M2885" s="344">
        <f t="shared" si="443"/>
        <v>70.140814607258108</v>
      </c>
      <c r="N2885" s="344">
        <f t="shared" si="448"/>
        <v>-10.73655971382925</v>
      </c>
      <c r="Q2885" s="323">
        <f t="shared" si="446"/>
        <v>2770.1408146072581</v>
      </c>
      <c r="R2885" s="287">
        <f t="shared" si="447"/>
        <v>-10.73655971382925</v>
      </c>
    </row>
    <row r="2886" spans="1:18" x14ac:dyDescent="0.25">
      <c r="A2886" s="273">
        <v>2869</v>
      </c>
      <c r="B2886" s="323">
        <f t="shared" si="449"/>
        <v>2958.7558146072583</v>
      </c>
      <c r="D2886" s="287">
        <f t="shared" si="444"/>
        <v>2771.0753979405918</v>
      </c>
      <c r="F2886" s="273">
        <f t="shared" ref="F2886:F2949" si="450">INT(B2886/360)</f>
        <v>8</v>
      </c>
      <c r="H2886" s="273">
        <f t="shared" ref="H2886:H2949" si="451">F2886*360</f>
        <v>2880</v>
      </c>
      <c r="J2886" s="287">
        <f t="shared" si="445"/>
        <v>-9.8533765212448081</v>
      </c>
      <c r="L2886" s="287">
        <f t="shared" ref="L2886:L2949" si="452">B2886-H2886-180</f>
        <v>-101.24418539274166</v>
      </c>
      <c r="M2886" s="344">
        <f t="shared" ref="M2886:M2949" si="453">D2886-INT(D2886/360)*360-180</f>
        <v>71.075397940591756</v>
      </c>
      <c r="N2886" s="344">
        <f t="shared" si="448"/>
        <v>-9.8533765212448081</v>
      </c>
      <c r="Q2886" s="323">
        <f t="shared" si="446"/>
        <v>2771.0753979405918</v>
      </c>
      <c r="R2886" s="287">
        <f t="shared" si="447"/>
        <v>-9.8533765212448081</v>
      </c>
    </row>
    <row r="2887" spans="1:18" x14ac:dyDescent="0.25">
      <c r="A2887" s="273">
        <v>2870</v>
      </c>
      <c r="B2887" s="323">
        <f t="shared" si="449"/>
        <v>2959.7558146072583</v>
      </c>
      <c r="D2887" s="287">
        <f t="shared" si="444"/>
        <v>2772.009981273925</v>
      </c>
      <c r="F2887" s="273">
        <f t="shared" si="450"/>
        <v>8</v>
      </c>
      <c r="H2887" s="273">
        <f t="shared" si="451"/>
        <v>2880</v>
      </c>
      <c r="J2887" s="287">
        <f t="shared" si="445"/>
        <v>-8.9671918947201927</v>
      </c>
      <c r="L2887" s="287">
        <f t="shared" si="452"/>
        <v>-100.24418539274166</v>
      </c>
      <c r="M2887" s="344">
        <f t="shared" si="453"/>
        <v>72.00998127392495</v>
      </c>
      <c r="N2887" s="344">
        <f t="shared" si="448"/>
        <v>-8.9671918947201927</v>
      </c>
      <c r="Q2887" s="323">
        <f t="shared" si="446"/>
        <v>2772.009981273925</v>
      </c>
      <c r="R2887" s="287">
        <f t="shared" si="447"/>
        <v>-8.9671918947201927</v>
      </c>
    </row>
    <row r="2888" spans="1:18" x14ac:dyDescent="0.25">
      <c r="A2888" s="273">
        <v>2871</v>
      </c>
      <c r="B2888" s="323">
        <f t="shared" si="449"/>
        <v>2960.7558146072583</v>
      </c>
      <c r="D2888" s="287">
        <f t="shared" si="444"/>
        <v>2772.9445646072581</v>
      </c>
      <c r="F2888" s="273">
        <f t="shared" si="450"/>
        <v>8</v>
      </c>
      <c r="H2888" s="273">
        <f t="shared" si="451"/>
        <v>2880</v>
      </c>
      <c r="J2888" s="287">
        <f t="shared" si="445"/>
        <v>-8.0782757746776674</v>
      </c>
      <c r="L2888" s="287">
        <f t="shared" si="452"/>
        <v>-99.244185392741656</v>
      </c>
      <c r="M2888" s="344">
        <f t="shared" si="453"/>
        <v>72.944564607258144</v>
      </c>
      <c r="N2888" s="344">
        <f t="shared" si="448"/>
        <v>-8.0782757746776674</v>
      </c>
      <c r="Q2888" s="323">
        <f t="shared" si="446"/>
        <v>2772.9445646072581</v>
      </c>
      <c r="R2888" s="287">
        <f t="shared" si="447"/>
        <v>-8.0782757746776674</v>
      </c>
    </row>
    <row r="2889" spans="1:18" x14ac:dyDescent="0.25">
      <c r="A2889" s="273">
        <v>2872</v>
      </c>
      <c r="B2889" s="323">
        <f t="shared" si="449"/>
        <v>2961.7558146072583</v>
      </c>
      <c r="D2889" s="287">
        <f t="shared" si="444"/>
        <v>2773.8791479405918</v>
      </c>
      <c r="F2889" s="273">
        <f t="shared" si="450"/>
        <v>8</v>
      </c>
      <c r="H2889" s="273">
        <f t="shared" si="451"/>
        <v>2880</v>
      </c>
      <c r="J2889" s="287">
        <f t="shared" si="445"/>
        <v>-7.1868989335777993</v>
      </c>
      <c r="L2889" s="287">
        <f t="shared" si="452"/>
        <v>-98.244185392741656</v>
      </c>
      <c r="M2889" s="344">
        <f t="shared" si="453"/>
        <v>73.879147940591793</v>
      </c>
      <c r="N2889" s="344">
        <f t="shared" si="448"/>
        <v>-7.1868989335777993</v>
      </c>
      <c r="Q2889" s="323">
        <f t="shared" si="446"/>
        <v>2773.8791479405918</v>
      </c>
      <c r="R2889" s="287">
        <f t="shared" si="447"/>
        <v>-7.1868989335777993</v>
      </c>
    </row>
    <row r="2890" spans="1:18" x14ac:dyDescent="0.25">
      <c r="A2890" s="273">
        <v>2873</v>
      </c>
      <c r="B2890" s="323">
        <f t="shared" si="449"/>
        <v>2962.7558146072583</v>
      </c>
      <c r="D2890" s="287">
        <f t="shared" si="444"/>
        <v>2774.813731273925</v>
      </c>
      <c r="F2890" s="273">
        <f t="shared" si="450"/>
        <v>8</v>
      </c>
      <c r="H2890" s="273">
        <f t="shared" si="451"/>
        <v>2880</v>
      </c>
      <c r="J2890" s="287">
        <f t="shared" si="445"/>
        <v>-6.2933328934417085</v>
      </c>
      <c r="L2890" s="287">
        <f t="shared" si="452"/>
        <v>-97.244185392741656</v>
      </c>
      <c r="M2890" s="344">
        <f t="shared" si="453"/>
        <v>74.813731273924986</v>
      </c>
      <c r="N2890" s="344">
        <f t="shared" si="448"/>
        <v>-6.2933328934417085</v>
      </c>
      <c r="Q2890" s="323">
        <f t="shared" si="446"/>
        <v>2774.813731273925</v>
      </c>
      <c r="R2890" s="287">
        <f t="shared" si="447"/>
        <v>-6.2933328934417085</v>
      </c>
    </row>
    <row r="2891" spans="1:18" x14ac:dyDescent="0.25">
      <c r="A2891" s="273">
        <v>2874</v>
      </c>
      <c r="B2891" s="323">
        <f t="shared" si="449"/>
        <v>2963.7558146072583</v>
      </c>
      <c r="D2891" s="287">
        <f t="shared" si="444"/>
        <v>2775.7483146072582</v>
      </c>
      <c r="F2891" s="273">
        <f t="shared" si="450"/>
        <v>8</v>
      </c>
      <c r="H2891" s="273">
        <f t="shared" si="451"/>
        <v>2880</v>
      </c>
      <c r="J2891" s="287">
        <f t="shared" si="445"/>
        <v>-5.3978498431417563</v>
      </c>
      <c r="L2891" s="287">
        <f t="shared" si="452"/>
        <v>-96.244185392741656</v>
      </c>
      <c r="M2891" s="344">
        <f t="shared" si="453"/>
        <v>75.74831460725818</v>
      </c>
      <c r="N2891" s="344">
        <f t="shared" si="448"/>
        <v>-5.3978498431417563</v>
      </c>
      <c r="Q2891" s="323">
        <f t="shared" si="446"/>
        <v>2775.7483146072582</v>
      </c>
      <c r="R2891" s="287">
        <f t="shared" si="447"/>
        <v>-5.3978498431417563</v>
      </c>
    </row>
    <row r="2892" spans="1:18" x14ac:dyDescent="0.25">
      <c r="A2892" s="273">
        <v>2875</v>
      </c>
      <c r="B2892" s="323">
        <f t="shared" si="449"/>
        <v>2964.7558146072583</v>
      </c>
      <c r="D2892" s="287">
        <f t="shared" si="444"/>
        <v>2776.6828979405918</v>
      </c>
      <c r="F2892" s="273">
        <f t="shared" si="450"/>
        <v>8</v>
      </c>
      <c r="H2892" s="273">
        <f t="shared" si="451"/>
        <v>2880</v>
      </c>
      <c r="J2892" s="287">
        <f t="shared" si="445"/>
        <v>-4.5007225554890722</v>
      </c>
      <c r="L2892" s="287">
        <f t="shared" si="452"/>
        <v>-95.244185392741656</v>
      </c>
      <c r="M2892" s="344">
        <f t="shared" si="453"/>
        <v>76.682897940591829</v>
      </c>
      <c r="N2892" s="344">
        <f t="shared" si="448"/>
        <v>-4.5007225554890722</v>
      </c>
      <c r="Q2892" s="323">
        <f t="shared" si="446"/>
        <v>2776.6828979405918</v>
      </c>
      <c r="R2892" s="287">
        <f t="shared" si="447"/>
        <v>-4.5007225554890722</v>
      </c>
    </row>
    <row r="2893" spans="1:18" x14ac:dyDescent="0.25">
      <c r="A2893" s="273">
        <v>2876</v>
      </c>
      <c r="B2893" s="323">
        <f t="shared" si="449"/>
        <v>2965.7558146072583</v>
      </c>
      <c r="D2893" s="287">
        <f t="shared" si="444"/>
        <v>2777.617481273925</v>
      </c>
      <c r="F2893" s="273">
        <f t="shared" si="450"/>
        <v>8</v>
      </c>
      <c r="H2893" s="273">
        <f t="shared" si="451"/>
        <v>2880</v>
      </c>
      <c r="J2893" s="287">
        <f t="shared" si="445"/>
        <v>-3.6022243041465072</v>
      </c>
      <c r="L2893" s="287">
        <f t="shared" si="452"/>
        <v>-94.244185392741656</v>
      </c>
      <c r="M2893" s="344">
        <f t="shared" si="453"/>
        <v>77.617481273925023</v>
      </c>
      <c r="N2893" s="344">
        <f t="shared" si="448"/>
        <v>-3.6022243041465072</v>
      </c>
      <c r="Q2893" s="323">
        <f t="shared" si="446"/>
        <v>2777.617481273925</v>
      </c>
      <c r="R2893" s="287">
        <f t="shared" si="447"/>
        <v>-3.6022243041465072</v>
      </c>
    </row>
    <row r="2894" spans="1:18" x14ac:dyDescent="0.25">
      <c r="A2894" s="273">
        <v>2877</v>
      </c>
      <c r="B2894" s="323">
        <f t="shared" si="449"/>
        <v>2966.7558146072583</v>
      </c>
      <c r="D2894" s="287">
        <f t="shared" si="444"/>
        <v>2778.5520646072582</v>
      </c>
      <c r="F2894" s="273">
        <f t="shared" si="450"/>
        <v>8</v>
      </c>
      <c r="H2894" s="273">
        <f t="shared" si="451"/>
        <v>2880</v>
      </c>
      <c r="J2894" s="287">
        <f t="shared" si="445"/>
        <v>-2.7026287803857358</v>
      </c>
      <c r="L2894" s="287">
        <f t="shared" si="452"/>
        <v>-93.244185392741656</v>
      </c>
      <c r="M2894" s="344">
        <f t="shared" si="453"/>
        <v>78.552064607258217</v>
      </c>
      <c r="N2894" s="344">
        <f t="shared" si="448"/>
        <v>-2.7026287803857358</v>
      </c>
      <c r="Q2894" s="323">
        <f t="shared" si="446"/>
        <v>2778.5520646072582</v>
      </c>
      <c r="R2894" s="287">
        <f t="shared" si="447"/>
        <v>-2.7026287803857358</v>
      </c>
    </row>
    <row r="2895" spans="1:18" x14ac:dyDescent="0.25">
      <c r="A2895" s="273">
        <v>2878</v>
      </c>
      <c r="B2895" s="323">
        <f t="shared" si="449"/>
        <v>2967.7558146072583</v>
      </c>
      <c r="D2895" s="287">
        <f t="shared" si="444"/>
        <v>2779.4866479405919</v>
      </c>
      <c r="F2895" s="273">
        <f t="shared" si="450"/>
        <v>8</v>
      </c>
      <c r="H2895" s="273">
        <f t="shared" si="451"/>
        <v>2880</v>
      </c>
      <c r="J2895" s="287">
        <f t="shared" si="445"/>
        <v>-1.8022100097171394</v>
      </c>
      <c r="L2895" s="287">
        <f t="shared" si="452"/>
        <v>-92.244185392741656</v>
      </c>
      <c r="M2895" s="344">
        <f t="shared" si="453"/>
        <v>79.486647940591865</v>
      </c>
      <c r="N2895" s="344">
        <f t="shared" si="448"/>
        <v>-1.8022100097171394</v>
      </c>
      <c r="Q2895" s="323">
        <f t="shared" si="446"/>
        <v>2779.4866479405919</v>
      </c>
      <c r="R2895" s="287">
        <f t="shared" si="447"/>
        <v>-1.8022100097171394</v>
      </c>
    </row>
    <row r="2896" spans="1:18" x14ac:dyDescent="0.25">
      <c r="A2896" s="273">
        <v>2879</v>
      </c>
      <c r="B2896" s="323">
        <f t="shared" si="449"/>
        <v>2968.7558146072583</v>
      </c>
      <c r="D2896" s="287">
        <f t="shared" si="444"/>
        <v>2780.4212312739251</v>
      </c>
      <c r="F2896" s="273">
        <f t="shared" si="450"/>
        <v>8</v>
      </c>
      <c r="H2896" s="273">
        <f t="shared" si="451"/>
        <v>2880</v>
      </c>
      <c r="J2896" s="287">
        <f t="shared" si="445"/>
        <v>-0.90124226842118227</v>
      </c>
      <c r="L2896" s="287">
        <f t="shared" si="452"/>
        <v>-91.244185392741656</v>
      </c>
      <c r="M2896" s="344">
        <f t="shared" si="453"/>
        <v>80.421231273925059</v>
      </c>
      <c r="N2896" s="344">
        <f t="shared" si="448"/>
        <v>-0.90124226842118227</v>
      </c>
      <c r="Q2896" s="323">
        <f t="shared" si="446"/>
        <v>2780.4212312739251</v>
      </c>
      <c r="R2896" s="287">
        <f t="shared" si="447"/>
        <v>-0.90124226842118227</v>
      </c>
    </row>
    <row r="2897" spans="1:18" x14ac:dyDescent="0.25">
      <c r="A2897" s="273">
        <v>2880</v>
      </c>
      <c r="B2897" s="323">
        <f t="shared" si="449"/>
        <v>2969.7558146072583</v>
      </c>
      <c r="D2897" s="287">
        <f t="shared" ref="D2897:D2960" si="454">B2897-A2897/360*$E$11</f>
        <v>2781.3558146072583</v>
      </c>
      <c r="F2897" s="273">
        <f t="shared" si="450"/>
        <v>8</v>
      </c>
      <c r="H2897" s="273">
        <f t="shared" si="451"/>
        <v>2880</v>
      </c>
      <c r="J2897" s="287">
        <f t="shared" ref="J2897:J2960" si="455">SIN(RADIANS(A2897))*$E$7</f>
        <v>-1.0122666593836981E-13</v>
      </c>
      <c r="L2897" s="287">
        <f t="shared" si="452"/>
        <v>-90.244185392741656</v>
      </c>
      <c r="M2897" s="344">
        <f t="shared" si="453"/>
        <v>81.355814607258253</v>
      </c>
      <c r="N2897" s="344">
        <f t="shared" si="448"/>
        <v>-1.0122666593836981E-13</v>
      </c>
      <c r="Q2897" s="323">
        <f t="shared" ref="Q2897:Q2960" si="456">D2897</f>
        <v>2781.3558146072583</v>
      </c>
      <c r="R2897" s="287">
        <f t="shared" ref="R2897:R2960" si="457">N2897</f>
        <v>-1.0122666593836981E-13</v>
      </c>
    </row>
    <row r="2898" spans="1:18" x14ac:dyDescent="0.25">
      <c r="A2898" s="273">
        <v>2881</v>
      </c>
      <c r="B2898" s="323">
        <f t="shared" si="449"/>
        <v>2970.7558146072583</v>
      </c>
      <c r="D2898" s="287">
        <f t="shared" si="454"/>
        <v>2782.2903979405919</v>
      </c>
      <c r="F2898" s="273">
        <f t="shared" si="450"/>
        <v>8</v>
      </c>
      <c r="H2898" s="273">
        <f t="shared" si="451"/>
        <v>2880</v>
      </c>
      <c r="J2898" s="287">
        <f t="shared" si="455"/>
        <v>0.90124226842134669</v>
      </c>
      <c r="L2898" s="287">
        <f t="shared" si="452"/>
        <v>-89.244185392741656</v>
      </c>
      <c r="M2898" s="344">
        <f t="shared" si="453"/>
        <v>82.290397940591902</v>
      </c>
      <c r="N2898" s="344">
        <f t="shared" ref="N2898:N2961" si="458">J2898</f>
        <v>0.90124226842134669</v>
      </c>
      <c r="Q2898" s="323">
        <f t="shared" si="456"/>
        <v>2782.2903979405919</v>
      </c>
      <c r="R2898" s="287">
        <f t="shared" si="457"/>
        <v>0.90124226842134669</v>
      </c>
    </row>
    <row r="2899" spans="1:18" x14ac:dyDescent="0.25">
      <c r="A2899" s="273">
        <v>2882</v>
      </c>
      <c r="B2899" s="323">
        <f t="shared" ref="B2899:B2962" si="459">$B$17+A2899</f>
        <v>2971.7558146072583</v>
      </c>
      <c r="D2899" s="287">
        <f t="shared" si="454"/>
        <v>2783.2249812739251</v>
      </c>
      <c r="F2899" s="273">
        <f t="shared" si="450"/>
        <v>8</v>
      </c>
      <c r="H2899" s="273">
        <f t="shared" si="451"/>
        <v>2880</v>
      </c>
      <c r="J2899" s="287">
        <f t="shared" si="455"/>
        <v>1.8022100097169369</v>
      </c>
      <c r="L2899" s="287">
        <f t="shared" si="452"/>
        <v>-88.244185392741656</v>
      </c>
      <c r="M2899" s="344">
        <f t="shared" si="453"/>
        <v>83.224981273925096</v>
      </c>
      <c r="N2899" s="344">
        <f t="shared" si="458"/>
        <v>1.8022100097169369</v>
      </c>
      <c r="Q2899" s="323">
        <f t="shared" si="456"/>
        <v>2783.2249812739251</v>
      </c>
      <c r="R2899" s="287">
        <f t="shared" si="457"/>
        <v>1.8022100097169369</v>
      </c>
    </row>
    <row r="2900" spans="1:18" x14ac:dyDescent="0.25">
      <c r="A2900" s="273">
        <v>2883</v>
      </c>
      <c r="B2900" s="323">
        <f t="shared" si="459"/>
        <v>2972.7558146072583</v>
      </c>
      <c r="D2900" s="287">
        <f t="shared" si="454"/>
        <v>2784.1595646072583</v>
      </c>
      <c r="F2900" s="273">
        <f t="shared" si="450"/>
        <v>8</v>
      </c>
      <c r="H2900" s="273">
        <f t="shared" si="451"/>
        <v>2880</v>
      </c>
      <c r="J2900" s="287">
        <f t="shared" si="455"/>
        <v>2.7026287803855338</v>
      </c>
      <c r="L2900" s="287">
        <f t="shared" si="452"/>
        <v>-87.244185392741656</v>
      </c>
      <c r="M2900" s="344">
        <f t="shared" si="453"/>
        <v>84.159564607258289</v>
      </c>
      <c r="N2900" s="344">
        <f t="shared" si="458"/>
        <v>2.7026287803855338</v>
      </c>
      <c r="Q2900" s="323">
        <f t="shared" si="456"/>
        <v>2784.1595646072583</v>
      </c>
      <c r="R2900" s="287">
        <f t="shared" si="457"/>
        <v>2.7026287803855338</v>
      </c>
    </row>
    <row r="2901" spans="1:18" x14ac:dyDescent="0.25">
      <c r="A2901" s="273">
        <v>2884</v>
      </c>
      <c r="B2901" s="323">
        <f t="shared" si="459"/>
        <v>2973.7558146072583</v>
      </c>
      <c r="D2901" s="287">
        <f t="shared" si="454"/>
        <v>2785.0941479405915</v>
      </c>
      <c r="F2901" s="273">
        <f t="shared" si="450"/>
        <v>8</v>
      </c>
      <c r="H2901" s="273">
        <f t="shared" si="451"/>
        <v>2880</v>
      </c>
      <c r="J2901" s="287">
        <f t="shared" si="455"/>
        <v>3.6022243041466715</v>
      </c>
      <c r="L2901" s="287">
        <f t="shared" si="452"/>
        <v>-86.244185392741656</v>
      </c>
      <c r="M2901" s="344">
        <f t="shared" si="453"/>
        <v>85.094147940591483</v>
      </c>
      <c r="N2901" s="344">
        <f t="shared" si="458"/>
        <v>3.6022243041466715</v>
      </c>
      <c r="Q2901" s="323">
        <f t="shared" si="456"/>
        <v>2785.0941479405915</v>
      </c>
      <c r="R2901" s="287">
        <f t="shared" si="457"/>
        <v>3.6022243041466715</v>
      </c>
    </row>
    <row r="2902" spans="1:18" x14ac:dyDescent="0.25">
      <c r="A2902" s="273">
        <v>2885</v>
      </c>
      <c r="B2902" s="323">
        <f t="shared" si="459"/>
        <v>2974.7558146072583</v>
      </c>
      <c r="D2902" s="287">
        <f t="shared" si="454"/>
        <v>2786.0287312739251</v>
      </c>
      <c r="F2902" s="273">
        <f t="shared" si="450"/>
        <v>8</v>
      </c>
      <c r="H2902" s="273">
        <f t="shared" si="451"/>
        <v>2880</v>
      </c>
      <c r="J2902" s="287">
        <f t="shared" si="455"/>
        <v>4.5007225554888706</v>
      </c>
      <c r="L2902" s="287">
        <f t="shared" si="452"/>
        <v>-85.244185392741656</v>
      </c>
      <c r="M2902" s="344">
        <f t="shared" si="453"/>
        <v>86.028731273925132</v>
      </c>
      <c r="N2902" s="344">
        <f t="shared" si="458"/>
        <v>4.5007225554888706</v>
      </c>
      <c r="Q2902" s="323">
        <f t="shared" si="456"/>
        <v>2786.0287312739251</v>
      </c>
      <c r="R2902" s="287">
        <f t="shared" si="457"/>
        <v>4.5007225554888706</v>
      </c>
    </row>
    <row r="2903" spans="1:18" x14ac:dyDescent="0.25">
      <c r="A2903" s="273">
        <v>2886</v>
      </c>
      <c r="B2903" s="323">
        <f t="shared" si="459"/>
        <v>2975.7558146072583</v>
      </c>
      <c r="D2903" s="287">
        <f t="shared" si="454"/>
        <v>2786.9633146072583</v>
      </c>
      <c r="F2903" s="273">
        <f t="shared" si="450"/>
        <v>8</v>
      </c>
      <c r="H2903" s="273">
        <f t="shared" si="451"/>
        <v>2880</v>
      </c>
      <c r="J2903" s="287">
        <f t="shared" si="455"/>
        <v>5.3978498431415547</v>
      </c>
      <c r="L2903" s="287">
        <f t="shared" si="452"/>
        <v>-84.244185392741656</v>
      </c>
      <c r="M2903" s="344">
        <f t="shared" si="453"/>
        <v>86.963314607258326</v>
      </c>
      <c r="N2903" s="344">
        <f t="shared" si="458"/>
        <v>5.3978498431415547</v>
      </c>
      <c r="Q2903" s="323">
        <f t="shared" si="456"/>
        <v>2786.9633146072583</v>
      </c>
      <c r="R2903" s="287">
        <f t="shared" si="457"/>
        <v>5.3978498431415547</v>
      </c>
    </row>
    <row r="2904" spans="1:18" x14ac:dyDescent="0.25">
      <c r="A2904" s="273">
        <v>2887</v>
      </c>
      <c r="B2904" s="323">
        <f t="shared" si="459"/>
        <v>2976.7558146072583</v>
      </c>
      <c r="D2904" s="287">
        <f t="shared" si="454"/>
        <v>2787.8978979405915</v>
      </c>
      <c r="F2904" s="273">
        <f t="shared" si="450"/>
        <v>8</v>
      </c>
      <c r="H2904" s="273">
        <f t="shared" si="451"/>
        <v>2880</v>
      </c>
      <c r="J2904" s="287">
        <f t="shared" si="455"/>
        <v>6.293332893441872</v>
      </c>
      <c r="L2904" s="287">
        <f t="shared" si="452"/>
        <v>-83.244185392741656</v>
      </c>
      <c r="M2904" s="344">
        <f t="shared" si="453"/>
        <v>87.89789794059152</v>
      </c>
      <c r="N2904" s="344">
        <f t="shared" si="458"/>
        <v>6.293332893441872</v>
      </c>
      <c r="Q2904" s="323">
        <f t="shared" si="456"/>
        <v>2787.8978979405915</v>
      </c>
      <c r="R2904" s="287">
        <f t="shared" si="457"/>
        <v>6.293332893441872</v>
      </c>
    </row>
    <row r="2905" spans="1:18" x14ac:dyDescent="0.25">
      <c r="A2905" s="273">
        <v>2888</v>
      </c>
      <c r="B2905" s="323">
        <f t="shared" si="459"/>
        <v>2977.7558146072583</v>
      </c>
      <c r="D2905" s="287">
        <f t="shared" si="454"/>
        <v>2788.8324812739252</v>
      </c>
      <c r="F2905" s="273">
        <f t="shared" si="450"/>
        <v>8</v>
      </c>
      <c r="H2905" s="273">
        <f t="shared" si="451"/>
        <v>2880</v>
      </c>
      <c r="J2905" s="287">
        <f t="shared" si="455"/>
        <v>7.1868989335775986</v>
      </c>
      <c r="L2905" s="287">
        <f t="shared" si="452"/>
        <v>-82.244185392741656</v>
      </c>
      <c r="M2905" s="344">
        <f t="shared" si="453"/>
        <v>88.832481273925168</v>
      </c>
      <c r="N2905" s="344">
        <f t="shared" si="458"/>
        <v>7.1868989335775986</v>
      </c>
      <c r="Q2905" s="323">
        <f t="shared" si="456"/>
        <v>2788.8324812739252</v>
      </c>
      <c r="R2905" s="287">
        <f t="shared" si="457"/>
        <v>7.1868989335775986</v>
      </c>
    </row>
    <row r="2906" spans="1:18" x14ac:dyDescent="0.25">
      <c r="A2906" s="273">
        <v>2889</v>
      </c>
      <c r="B2906" s="323">
        <f t="shared" si="459"/>
        <v>2978.7558146072583</v>
      </c>
      <c r="D2906" s="287">
        <f t="shared" si="454"/>
        <v>2789.7670646072584</v>
      </c>
      <c r="F2906" s="273">
        <f t="shared" si="450"/>
        <v>8</v>
      </c>
      <c r="H2906" s="273">
        <f t="shared" si="451"/>
        <v>2880</v>
      </c>
      <c r="J2906" s="287">
        <f t="shared" si="455"/>
        <v>8.0782757746774685</v>
      </c>
      <c r="L2906" s="287">
        <f t="shared" si="452"/>
        <v>-81.244185392741656</v>
      </c>
      <c r="M2906" s="344">
        <f t="shared" si="453"/>
        <v>89.767064607258362</v>
      </c>
      <c r="N2906" s="344">
        <f t="shared" si="458"/>
        <v>8.0782757746774685</v>
      </c>
      <c r="Q2906" s="323">
        <f t="shared" si="456"/>
        <v>2789.7670646072584</v>
      </c>
      <c r="R2906" s="287">
        <f t="shared" si="457"/>
        <v>8.0782757746774685</v>
      </c>
    </row>
    <row r="2907" spans="1:18" x14ac:dyDescent="0.25">
      <c r="A2907" s="273">
        <v>2890</v>
      </c>
      <c r="B2907" s="323">
        <f t="shared" si="459"/>
        <v>2979.7558146072583</v>
      </c>
      <c r="D2907" s="287">
        <f t="shared" si="454"/>
        <v>2790.7016479405916</v>
      </c>
      <c r="F2907" s="273">
        <f t="shared" si="450"/>
        <v>8</v>
      </c>
      <c r="H2907" s="273">
        <f t="shared" si="451"/>
        <v>2880</v>
      </c>
      <c r="J2907" s="287">
        <f t="shared" si="455"/>
        <v>8.9671918947203544</v>
      </c>
      <c r="L2907" s="287">
        <f t="shared" si="452"/>
        <v>-80.244185392741656</v>
      </c>
      <c r="M2907" s="344">
        <f t="shared" si="453"/>
        <v>90.701647940591556</v>
      </c>
      <c r="N2907" s="344">
        <f t="shared" si="458"/>
        <v>8.9671918947203544</v>
      </c>
      <c r="Q2907" s="323">
        <f t="shared" si="456"/>
        <v>2790.7016479405916</v>
      </c>
      <c r="R2907" s="287">
        <f t="shared" si="457"/>
        <v>8.9671918947203544</v>
      </c>
    </row>
    <row r="2908" spans="1:18" x14ac:dyDescent="0.25">
      <c r="A2908" s="273">
        <v>2891</v>
      </c>
      <c r="B2908" s="323">
        <f t="shared" si="459"/>
        <v>2980.7558146072583</v>
      </c>
      <c r="D2908" s="287">
        <f t="shared" si="454"/>
        <v>2791.6362312739252</v>
      </c>
      <c r="F2908" s="273">
        <f t="shared" si="450"/>
        <v>8</v>
      </c>
      <c r="H2908" s="273">
        <f t="shared" si="451"/>
        <v>2880</v>
      </c>
      <c r="J2908" s="287">
        <f t="shared" si="455"/>
        <v>9.8533765212446092</v>
      </c>
      <c r="L2908" s="287">
        <f t="shared" si="452"/>
        <v>-79.244185392741656</v>
      </c>
      <c r="M2908" s="344">
        <f t="shared" si="453"/>
        <v>91.636231273925205</v>
      </c>
      <c r="N2908" s="344">
        <f t="shared" si="458"/>
        <v>9.8533765212446092</v>
      </c>
      <c r="Q2908" s="323">
        <f t="shared" si="456"/>
        <v>2791.6362312739252</v>
      </c>
      <c r="R2908" s="287">
        <f t="shared" si="457"/>
        <v>9.8533765212446092</v>
      </c>
    </row>
    <row r="2909" spans="1:18" x14ac:dyDescent="0.25">
      <c r="A2909" s="273">
        <v>2892</v>
      </c>
      <c r="B2909" s="323">
        <f t="shared" si="459"/>
        <v>2981.7558146072583</v>
      </c>
      <c r="D2909" s="287">
        <f t="shared" si="454"/>
        <v>2792.5708146072584</v>
      </c>
      <c r="F2909" s="273">
        <f t="shared" si="450"/>
        <v>8</v>
      </c>
      <c r="H2909" s="273">
        <f t="shared" si="451"/>
        <v>2880</v>
      </c>
      <c r="J2909" s="287">
        <f t="shared" si="455"/>
        <v>10.736559713829052</v>
      </c>
      <c r="L2909" s="287">
        <f t="shared" si="452"/>
        <v>-78.244185392741656</v>
      </c>
      <c r="M2909" s="344">
        <f t="shared" si="453"/>
        <v>92.570814607258399</v>
      </c>
      <c r="N2909" s="344">
        <f t="shared" si="458"/>
        <v>10.736559713829052</v>
      </c>
      <c r="Q2909" s="323">
        <f t="shared" si="456"/>
        <v>2792.5708146072584</v>
      </c>
      <c r="R2909" s="287">
        <f t="shared" si="457"/>
        <v>10.736559713829052</v>
      </c>
    </row>
    <row r="2910" spans="1:18" x14ac:dyDescent="0.25">
      <c r="A2910" s="273">
        <v>2893</v>
      </c>
      <c r="B2910" s="323">
        <f t="shared" si="459"/>
        <v>2982.7558146072583</v>
      </c>
      <c r="D2910" s="287">
        <f t="shared" si="454"/>
        <v>2793.5053979405916</v>
      </c>
      <c r="F2910" s="273">
        <f t="shared" si="450"/>
        <v>8</v>
      </c>
      <c r="H2910" s="273">
        <f t="shared" si="451"/>
        <v>2880</v>
      </c>
      <c r="J2910" s="287">
        <f t="shared" si="455"/>
        <v>11.616472446317273</v>
      </c>
      <c r="L2910" s="287">
        <f t="shared" si="452"/>
        <v>-77.244185392741656</v>
      </c>
      <c r="M2910" s="344">
        <f t="shared" si="453"/>
        <v>93.505397940591592</v>
      </c>
      <c r="N2910" s="344">
        <f t="shared" si="458"/>
        <v>11.616472446317273</v>
      </c>
      <c r="Q2910" s="323">
        <f t="shared" si="456"/>
        <v>2793.5053979405916</v>
      </c>
      <c r="R2910" s="287">
        <f t="shared" si="457"/>
        <v>11.616472446317273</v>
      </c>
    </row>
    <row r="2911" spans="1:18" x14ac:dyDescent="0.25">
      <c r="A2911" s="273">
        <v>2894</v>
      </c>
      <c r="B2911" s="323">
        <f t="shared" si="459"/>
        <v>2983.7558146072583</v>
      </c>
      <c r="D2911" s="287">
        <f t="shared" si="454"/>
        <v>2794.4399812739248</v>
      </c>
      <c r="F2911" s="273">
        <f t="shared" si="450"/>
        <v>8</v>
      </c>
      <c r="H2911" s="273">
        <f t="shared" si="451"/>
        <v>2880</v>
      </c>
      <c r="J2911" s="287">
        <f t="shared" si="455"/>
        <v>12.492846688766692</v>
      </c>
      <c r="L2911" s="287">
        <f t="shared" si="452"/>
        <v>-76.244185392741656</v>
      </c>
      <c r="M2911" s="344">
        <f t="shared" si="453"/>
        <v>94.439981273924786</v>
      </c>
      <c r="N2911" s="344">
        <f t="shared" si="458"/>
        <v>12.492846688766692</v>
      </c>
      <c r="Q2911" s="323">
        <f t="shared" si="456"/>
        <v>2794.4399812739248</v>
      </c>
      <c r="R2911" s="287">
        <f t="shared" si="457"/>
        <v>12.492846688766692</v>
      </c>
    </row>
    <row r="2912" spans="1:18" x14ac:dyDescent="0.25">
      <c r="A2912" s="273">
        <v>2895</v>
      </c>
      <c r="B2912" s="323">
        <f t="shared" si="459"/>
        <v>2984.7558146072583</v>
      </c>
      <c r="D2912" s="287">
        <f t="shared" si="454"/>
        <v>2795.3745646072584</v>
      </c>
      <c r="F2912" s="273">
        <f t="shared" si="450"/>
        <v>8</v>
      </c>
      <c r="H2912" s="273">
        <f t="shared" si="451"/>
        <v>2880</v>
      </c>
      <c r="J2912" s="287">
        <f t="shared" si="455"/>
        <v>13.365415489094149</v>
      </c>
      <c r="L2912" s="287">
        <f t="shared" si="452"/>
        <v>-75.244185392741656</v>
      </c>
      <c r="M2912" s="344">
        <f t="shared" si="453"/>
        <v>95.374564607258435</v>
      </c>
      <c r="N2912" s="344">
        <f t="shared" si="458"/>
        <v>13.365415489094149</v>
      </c>
      <c r="Q2912" s="323">
        <f t="shared" si="456"/>
        <v>2795.3745646072584</v>
      </c>
      <c r="R2912" s="287">
        <f t="shared" si="457"/>
        <v>13.365415489094149</v>
      </c>
    </row>
    <row r="2913" spans="1:18" x14ac:dyDescent="0.25">
      <c r="A2913" s="273">
        <v>2896</v>
      </c>
      <c r="B2913" s="323">
        <f t="shared" si="459"/>
        <v>2985.7558146072583</v>
      </c>
      <c r="D2913" s="287">
        <f t="shared" si="454"/>
        <v>2796.3091479405916</v>
      </c>
      <c r="F2913" s="273">
        <f t="shared" si="450"/>
        <v>8</v>
      </c>
      <c r="H2913" s="273">
        <f t="shared" si="451"/>
        <v>2880</v>
      </c>
      <c r="J2913" s="287">
        <f t="shared" si="455"/>
        <v>14.233913054389937</v>
      </c>
      <c r="L2913" s="287">
        <f t="shared" si="452"/>
        <v>-74.244185392741656</v>
      </c>
      <c r="M2913" s="344">
        <f t="shared" si="453"/>
        <v>96.309147940591629</v>
      </c>
      <c r="N2913" s="344">
        <f t="shared" si="458"/>
        <v>14.233913054389937</v>
      </c>
      <c r="Q2913" s="323">
        <f t="shared" si="456"/>
        <v>2796.3091479405916</v>
      </c>
      <c r="R2913" s="287">
        <f t="shared" si="457"/>
        <v>14.233913054389937</v>
      </c>
    </row>
    <row r="2914" spans="1:18" x14ac:dyDescent="0.25">
      <c r="A2914" s="273">
        <v>2897</v>
      </c>
      <c r="B2914" s="323">
        <f t="shared" si="459"/>
        <v>2986.7558146072583</v>
      </c>
      <c r="D2914" s="287">
        <f t="shared" si="454"/>
        <v>2797.2437312739248</v>
      </c>
      <c r="F2914" s="273">
        <f t="shared" si="450"/>
        <v>8</v>
      </c>
      <c r="H2914" s="273">
        <f t="shared" si="451"/>
        <v>2880</v>
      </c>
      <c r="J2914" s="287">
        <f t="shared" si="455"/>
        <v>15.098074831881993</v>
      </c>
      <c r="L2914" s="287">
        <f t="shared" si="452"/>
        <v>-73.244185392741656</v>
      </c>
      <c r="M2914" s="344">
        <f t="shared" si="453"/>
        <v>97.243731273924823</v>
      </c>
      <c r="N2914" s="344">
        <f t="shared" si="458"/>
        <v>15.098074831881993</v>
      </c>
      <c r="Q2914" s="323">
        <f t="shared" si="456"/>
        <v>2797.2437312739248</v>
      </c>
      <c r="R2914" s="287">
        <f t="shared" si="457"/>
        <v>15.098074831881993</v>
      </c>
    </row>
    <row r="2915" spans="1:18" x14ac:dyDescent="0.25">
      <c r="A2915" s="273">
        <v>2898</v>
      </c>
      <c r="B2915" s="323">
        <f t="shared" si="459"/>
        <v>2987.7558146072583</v>
      </c>
      <c r="D2915" s="287">
        <f t="shared" si="454"/>
        <v>2798.1783146072585</v>
      </c>
      <c r="F2915" s="273">
        <f t="shared" si="450"/>
        <v>8</v>
      </c>
      <c r="H2915" s="273">
        <f t="shared" si="451"/>
        <v>2880</v>
      </c>
      <c r="J2915" s="287">
        <f t="shared" si="455"/>
        <v>15.957637589522275</v>
      </c>
      <c r="L2915" s="287">
        <f t="shared" si="452"/>
        <v>-72.244185392741656</v>
      </c>
      <c r="M2915" s="344">
        <f t="shared" si="453"/>
        <v>98.178314607258471</v>
      </c>
      <c r="N2915" s="344">
        <f t="shared" si="458"/>
        <v>15.957637589522275</v>
      </c>
      <c r="Q2915" s="323">
        <f t="shared" si="456"/>
        <v>2798.1783146072585</v>
      </c>
      <c r="R2915" s="287">
        <f t="shared" si="457"/>
        <v>15.957637589522275</v>
      </c>
    </row>
    <row r="2916" spans="1:18" x14ac:dyDescent="0.25">
      <c r="A2916" s="273">
        <v>2899</v>
      </c>
      <c r="B2916" s="323">
        <f t="shared" si="459"/>
        <v>2988.7558146072583</v>
      </c>
      <c r="D2916" s="287">
        <f t="shared" si="454"/>
        <v>2799.1128979405917</v>
      </c>
      <c r="F2916" s="273">
        <f t="shared" si="450"/>
        <v>8</v>
      </c>
      <c r="H2916" s="273">
        <f t="shared" si="451"/>
        <v>2880</v>
      </c>
      <c r="J2916" s="287">
        <f t="shared" si="455"/>
        <v>16.812339496167681</v>
      </c>
      <c r="L2916" s="287">
        <f t="shared" si="452"/>
        <v>-71.244185392741656</v>
      </c>
      <c r="M2916" s="344">
        <f t="shared" si="453"/>
        <v>99.112897940591665</v>
      </c>
      <c r="N2916" s="344">
        <f t="shared" si="458"/>
        <v>16.812339496167681</v>
      </c>
      <c r="Q2916" s="323">
        <f t="shared" si="456"/>
        <v>2799.1128979405917</v>
      </c>
      <c r="R2916" s="287">
        <f t="shared" si="457"/>
        <v>16.812339496167681</v>
      </c>
    </row>
    <row r="2917" spans="1:18" x14ac:dyDescent="0.25">
      <c r="A2917" s="273">
        <v>2900</v>
      </c>
      <c r="B2917" s="323">
        <f t="shared" si="459"/>
        <v>2989.7558146072583</v>
      </c>
      <c r="D2917" s="287">
        <f t="shared" si="454"/>
        <v>2800.0474812739249</v>
      </c>
      <c r="F2917" s="273">
        <f t="shared" si="450"/>
        <v>8</v>
      </c>
      <c r="H2917" s="273">
        <f t="shared" si="451"/>
        <v>2880</v>
      </c>
      <c r="J2917" s="287">
        <f t="shared" si="455"/>
        <v>17.661920201337416</v>
      </c>
      <c r="L2917" s="287">
        <f t="shared" si="452"/>
        <v>-70.244185392741656</v>
      </c>
      <c r="M2917" s="344">
        <f t="shared" si="453"/>
        <v>100.04748127392486</v>
      </c>
      <c r="N2917" s="344">
        <f t="shared" si="458"/>
        <v>17.661920201337416</v>
      </c>
      <c r="Q2917" s="323">
        <f t="shared" si="456"/>
        <v>2800.0474812739249</v>
      </c>
      <c r="R2917" s="287">
        <f t="shared" si="457"/>
        <v>17.661920201337416</v>
      </c>
    </row>
    <row r="2918" spans="1:18" x14ac:dyDescent="0.25">
      <c r="A2918" s="273">
        <v>2901</v>
      </c>
      <c r="B2918" s="323">
        <f t="shared" si="459"/>
        <v>2990.7558146072583</v>
      </c>
      <c r="D2918" s="287">
        <f t="shared" si="454"/>
        <v>2800.9820646072585</v>
      </c>
      <c r="F2918" s="273">
        <f t="shared" si="450"/>
        <v>8</v>
      </c>
      <c r="H2918" s="273">
        <f t="shared" si="451"/>
        <v>2880</v>
      </c>
      <c r="J2918" s="287">
        <f t="shared" si="455"/>
        <v>18.506120914519311</v>
      </c>
      <c r="L2918" s="287">
        <f t="shared" si="452"/>
        <v>-69.244185392741656</v>
      </c>
      <c r="M2918" s="344">
        <f t="shared" si="453"/>
        <v>100.98206460725851</v>
      </c>
      <c r="N2918" s="344">
        <f t="shared" si="458"/>
        <v>18.506120914519311</v>
      </c>
      <c r="Q2918" s="323">
        <f t="shared" si="456"/>
        <v>2800.9820646072585</v>
      </c>
      <c r="R2918" s="287">
        <f t="shared" si="457"/>
        <v>18.506120914519311</v>
      </c>
    </row>
    <row r="2919" spans="1:18" x14ac:dyDescent="0.25">
      <c r="A2919" s="273">
        <v>2902</v>
      </c>
      <c r="B2919" s="323">
        <f t="shared" si="459"/>
        <v>2991.7558146072583</v>
      </c>
      <c r="D2919" s="287">
        <f t="shared" si="454"/>
        <v>2801.9166479405917</v>
      </c>
      <c r="F2919" s="273">
        <f t="shared" si="450"/>
        <v>8</v>
      </c>
      <c r="H2919" s="273">
        <f t="shared" si="451"/>
        <v>2880</v>
      </c>
      <c r="J2919" s="287">
        <f t="shared" si="455"/>
        <v>19.34468448399782</v>
      </c>
      <c r="L2919" s="287">
        <f t="shared" si="452"/>
        <v>-68.244185392741656</v>
      </c>
      <c r="M2919" s="344">
        <f t="shared" si="453"/>
        <v>101.9166479405917</v>
      </c>
      <c r="N2919" s="344">
        <f t="shared" si="458"/>
        <v>19.34468448399782</v>
      </c>
      <c r="Q2919" s="323">
        <f t="shared" si="456"/>
        <v>2801.9166479405917</v>
      </c>
      <c r="R2919" s="287">
        <f t="shared" si="457"/>
        <v>19.34468448399782</v>
      </c>
    </row>
    <row r="2920" spans="1:18" x14ac:dyDescent="0.25">
      <c r="A2920" s="273">
        <v>2903</v>
      </c>
      <c r="B2920" s="323">
        <f t="shared" si="459"/>
        <v>2992.7558146072583</v>
      </c>
      <c r="D2920" s="287">
        <f t="shared" si="454"/>
        <v>2802.8512312739249</v>
      </c>
      <c r="F2920" s="273">
        <f t="shared" si="450"/>
        <v>8</v>
      </c>
      <c r="H2920" s="273">
        <f t="shared" si="451"/>
        <v>2880</v>
      </c>
      <c r="J2920" s="287">
        <f t="shared" si="455"/>
        <v>20.177355475185998</v>
      </c>
      <c r="L2920" s="287">
        <f t="shared" si="452"/>
        <v>-67.244185392741656</v>
      </c>
      <c r="M2920" s="344">
        <f t="shared" si="453"/>
        <v>102.8512312739249</v>
      </c>
      <c r="N2920" s="344">
        <f t="shared" si="458"/>
        <v>20.177355475185998</v>
      </c>
      <c r="Q2920" s="323">
        <f t="shared" si="456"/>
        <v>2802.8512312739249</v>
      </c>
      <c r="R2920" s="287">
        <f t="shared" si="457"/>
        <v>20.177355475185998</v>
      </c>
    </row>
    <row r="2921" spans="1:18" x14ac:dyDescent="0.25">
      <c r="A2921" s="273">
        <v>2904</v>
      </c>
      <c r="B2921" s="323">
        <f t="shared" si="459"/>
        <v>2993.7558146072583</v>
      </c>
      <c r="D2921" s="287">
        <f t="shared" si="454"/>
        <v>2803.7858146072585</v>
      </c>
      <c r="F2921" s="273">
        <f t="shared" si="450"/>
        <v>8</v>
      </c>
      <c r="H2921" s="273">
        <f t="shared" si="451"/>
        <v>2880</v>
      </c>
      <c r="J2921" s="287">
        <f t="shared" si="455"/>
        <v>21.003880248434339</v>
      </c>
      <c r="L2921" s="287">
        <f t="shared" si="452"/>
        <v>-66.244185392741656</v>
      </c>
      <c r="M2921" s="344">
        <f t="shared" si="453"/>
        <v>103.78581460725854</v>
      </c>
      <c r="N2921" s="344">
        <f t="shared" si="458"/>
        <v>21.003880248434339</v>
      </c>
      <c r="Q2921" s="323">
        <f t="shared" si="456"/>
        <v>2803.7858146072585</v>
      </c>
      <c r="R2921" s="287">
        <f t="shared" si="457"/>
        <v>21.003880248434339</v>
      </c>
    </row>
    <row r="2922" spans="1:18" x14ac:dyDescent="0.25">
      <c r="A2922" s="273">
        <v>2905</v>
      </c>
      <c r="B2922" s="323">
        <f t="shared" si="459"/>
        <v>2994.7558146072583</v>
      </c>
      <c r="D2922" s="287">
        <f t="shared" si="454"/>
        <v>2804.7203979405917</v>
      </c>
      <c r="F2922" s="273">
        <f t="shared" si="450"/>
        <v>8</v>
      </c>
      <c r="H2922" s="273">
        <f t="shared" si="451"/>
        <v>2880</v>
      </c>
      <c r="J2922" s="287">
        <f t="shared" si="455"/>
        <v>21.824007036289522</v>
      </c>
      <c r="L2922" s="287">
        <f t="shared" si="452"/>
        <v>-65.244185392741656</v>
      </c>
      <c r="M2922" s="344">
        <f t="shared" si="453"/>
        <v>104.72039794059174</v>
      </c>
      <c r="N2922" s="344">
        <f t="shared" si="458"/>
        <v>21.824007036289522</v>
      </c>
      <c r="Q2922" s="323">
        <f t="shared" si="456"/>
        <v>2804.7203979405917</v>
      </c>
      <c r="R2922" s="287">
        <f t="shared" si="457"/>
        <v>21.824007036289522</v>
      </c>
    </row>
    <row r="2923" spans="1:18" x14ac:dyDescent="0.25">
      <c r="A2923" s="273">
        <v>2906</v>
      </c>
      <c r="B2923" s="323">
        <f t="shared" si="459"/>
        <v>2995.7558146072583</v>
      </c>
      <c r="D2923" s="287">
        <f t="shared" si="454"/>
        <v>2805.6549812739249</v>
      </c>
      <c r="F2923" s="273">
        <f t="shared" si="450"/>
        <v>8</v>
      </c>
      <c r="H2923" s="273">
        <f t="shared" si="451"/>
        <v>2880</v>
      </c>
      <c r="J2923" s="287">
        <f t="shared" si="455"/>
        <v>22.637486020187875</v>
      </c>
      <c r="L2923" s="287">
        <f t="shared" si="452"/>
        <v>-64.244185392741656</v>
      </c>
      <c r="M2923" s="344">
        <f t="shared" si="453"/>
        <v>105.65498127392493</v>
      </c>
      <c r="N2923" s="344">
        <f t="shared" si="458"/>
        <v>22.637486020187875</v>
      </c>
      <c r="Q2923" s="323">
        <f t="shared" si="456"/>
        <v>2805.6549812739249</v>
      </c>
      <c r="R2923" s="287">
        <f t="shared" si="457"/>
        <v>22.637486020187875</v>
      </c>
    </row>
    <row r="2924" spans="1:18" x14ac:dyDescent="0.25">
      <c r="A2924" s="273">
        <v>2907</v>
      </c>
      <c r="B2924" s="323">
        <f t="shared" si="459"/>
        <v>2996.7558146072583</v>
      </c>
      <c r="D2924" s="287">
        <f t="shared" si="454"/>
        <v>2806.5895646072586</v>
      </c>
      <c r="F2924" s="273">
        <f t="shared" si="450"/>
        <v>8</v>
      </c>
      <c r="H2924" s="273">
        <f t="shared" si="451"/>
        <v>2880</v>
      </c>
      <c r="J2924" s="287">
        <f t="shared" si="455"/>
        <v>23.444069406550227</v>
      </c>
      <c r="L2924" s="287">
        <f t="shared" si="452"/>
        <v>-63.244185392741656</v>
      </c>
      <c r="M2924" s="344">
        <f t="shared" si="453"/>
        <v>106.58956460725858</v>
      </c>
      <c r="N2924" s="344">
        <f t="shared" si="458"/>
        <v>23.444069406550227</v>
      </c>
      <c r="Q2924" s="323">
        <f t="shared" si="456"/>
        <v>2806.5895646072586</v>
      </c>
      <c r="R2924" s="287">
        <f t="shared" si="457"/>
        <v>23.444069406550227</v>
      </c>
    </row>
    <row r="2925" spans="1:18" x14ac:dyDescent="0.25">
      <c r="A2925" s="273">
        <v>2908</v>
      </c>
      <c r="B2925" s="323">
        <f t="shared" si="459"/>
        <v>2997.7558146072583</v>
      </c>
      <c r="D2925" s="287">
        <f t="shared" si="454"/>
        <v>2807.5241479405918</v>
      </c>
      <c r="F2925" s="273">
        <f t="shared" si="450"/>
        <v>8</v>
      </c>
      <c r="H2925" s="273">
        <f t="shared" si="451"/>
        <v>2880</v>
      </c>
      <c r="J2925" s="287">
        <f t="shared" si="455"/>
        <v>24.243511502263221</v>
      </c>
      <c r="L2925" s="287">
        <f t="shared" si="452"/>
        <v>-62.244185392741656</v>
      </c>
      <c r="M2925" s="344">
        <f t="shared" si="453"/>
        <v>107.52414794059177</v>
      </c>
      <c r="N2925" s="344">
        <f t="shared" si="458"/>
        <v>24.243511502263221</v>
      </c>
      <c r="Q2925" s="323">
        <f t="shared" si="456"/>
        <v>2807.5241479405918</v>
      </c>
      <c r="R2925" s="287">
        <f t="shared" si="457"/>
        <v>24.243511502263221</v>
      </c>
    </row>
    <row r="2926" spans="1:18" x14ac:dyDescent="0.25">
      <c r="A2926" s="273">
        <v>2909</v>
      </c>
      <c r="B2926" s="323">
        <f t="shared" si="459"/>
        <v>2998.7558146072583</v>
      </c>
      <c r="D2926" s="287">
        <f t="shared" si="454"/>
        <v>2808.458731273925</v>
      </c>
      <c r="F2926" s="273">
        <f t="shared" si="450"/>
        <v>8</v>
      </c>
      <c r="H2926" s="273">
        <f t="shared" si="451"/>
        <v>2880</v>
      </c>
      <c r="J2926" s="287">
        <f t="shared" si="455"/>
        <v>25.035568789520777</v>
      </c>
      <c r="L2926" s="287">
        <f t="shared" si="452"/>
        <v>-61.244185392741656</v>
      </c>
      <c r="M2926" s="344">
        <f t="shared" si="453"/>
        <v>108.45873127392497</v>
      </c>
      <c r="N2926" s="344">
        <f t="shared" si="458"/>
        <v>25.035568789520777</v>
      </c>
      <c r="Q2926" s="323">
        <f t="shared" si="456"/>
        <v>2808.458731273925</v>
      </c>
      <c r="R2926" s="287">
        <f t="shared" si="457"/>
        <v>25.035568789520777</v>
      </c>
    </row>
    <row r="2927" spans="1:18" x14ac:dyDescent="0.25">
      <c r="A2927" s="273">
        <v>2910</v>
      </c>
      <c r="B2927" s="323">
        <f t="shared" si="459"/>
        <v>2999.7558146072583</v>
      </c>
      <c r="D2927" s="287">
        <f t="shared" si="454"/>
        <v>2809.3933146072582</v>
      </c>
      <c r="F2927" s="273">
        <f t="shared" si="450"/>
        <v>8</v>
      </c>
      <c r="H2927" s="273">
        <f t="shared" si="451"/>
        <v>2880</v>
      </c>
      <c r="J2927" s="287">
        <f t="shared" si="455"/>
        <v>25.820000000000046</v>
      </c>
      <c r="L2927" s="287">
        <f t="shared" si="452"/>
        <v>-60.244185392741656</v>
      </c>
      <c r="M2927" s="344">
        <f t="shared" si="453"/>
        <v>109.39331460725816</v>
      </c>
      <c r="N2927" s="344">
        <f t="shared" si="458"/>
        <v>25.820000000000046</v>
      </c>
      <c r="Q2927" s="323">
        <f t="shared" si="456"/>
        <v>2809.3933146072582</v>
      </c>
      <c r="R2927" s="287">
        <f t="shared" si="457"/>
        <v>25.820000000000046</v>
      </c>
    </row>
    <row r="2928" spans="1:18" x14ac:dyDescent="0.25">
      <c r="A2928" s="273">
        <v>2911</v>
      </c>
      <c r="B2928" s="323">
        <f t="shared" si="459"/>
        <v>3000.7558146072583</v>
      </c>
      <c r="D2928" s="287">
        <f t="shared" si="454"/>
        <v>2810.3278979405918</v>
      </c>
      <c r="F2928" s="273">
        <f t="shared" si="450"/>
        <v>8</v>
      </c>
      <c r="H2928" s="273">
        <f t="shared" si="451"/>
        <v>2880</v>
      </c>
      <c r="J2928" s="287">
        <f t="shared" si="455"/>
        <v>26.596566188355037</v>
      </c>
      <c r="L2928" s="287">
        <f t="shared" si="452"/>
        <v>-59.244185392741656</v>
      </c>
      <c r="M2928" s="344">
        <f t="shared" si="453"/>
        <v>110.32789794059181</v>
      </c>
      <c r="N2928" s="344">
        <f t="shared" si="458"/>
        <v>26.596566188355037</v>
      </c>
      <c r="Q2928" s="323">
        <f t="shared" si="456"/>
        <v>2810.3278979405918</v>
      </c>
      <c r="R2928" s="287">
        <f t="shared" si="457"/>
        <v>26.596566188355037</v>
      </c>
    </row>
    <row r="2929" spans="1:18" x14ac:dyDescent="0.25">
      <c r="A2929" s="273">
        <v>2912</v>
      </c>
      <c r="B2929" s="323">
        <f t="shared" si="459"/>
        <v>3001.7558146072583</v>
      </c>
      <c r="D2929" s="287">
        <f t="shared" si="454"/>
        <v>2811.262481273925</v>
      </c>
      <c r="F2929" s="273">
        <f t="shared" si="450"/>
        <v>8</v>
      </c>
      <c r="H2929" s="273">
        <f t="shared" si="451"/>
        <v>2880</v>
      </c>
      <c r="J2929" s="287">
        <f t="shared" si="455"/>
        <v>27.36503080500265</v>
      </c>
      <c r="L2929" s="287">
        <f t="shared" si="452"/>
        <v>-58.244185392741656</v>
      </c>
      <c r="M2929" s="344">
        <f t="shared" si="453"/>
        <v>111.262481273925</v>
      </c>
      <c r="N2929" s="344">
        <f t="shared" si="458"/>
        <v>27.36503080500265</v>
      </c>
      <c r="Q2929" s="323">
        <f t="shared" si="456"/>
        <v>2811.262481273925</v>
      </c>
      <c r="R2929" s="287">
        <f t="shared" si="457"/>
        <v>27.36503080500265</v>
      </c>
    </row>
    <row r="2930" spans="1:18" x14ac:dyDescent="0.25">
      <c r="A2930" s="273">
        <v>2913</v>
      </c>
      <c r="B2930" s="323">
        <f t="shared" si="459"/>
        <v>3002.7558146072583</v>
      </c>
      <c r="D2930" s="287">
        <f t="shared" si="454"/>
        <v>2812.1970646072582</v>
      </c>
      <c r="F2930" s="273">
        <f t="shared" si="450"/>
        <v>8</v>
      </c>
      <c r="H2930" s="273">
        <f t="shared" si="451"/>
        <v>2880</v>
      </c>
      <c r="J2930" s="287">
        <f t="shared" si="455"/>
        <v>28.125159768176058</v>
      </c>
      <c r="L2930" s="287">
        <f t="shared" si="452"/>
        <v>-57.244185392741656</v>
      </c>
      <c r="M2930" s="344">
        <f t="shared" si="453"/>
        <v>112.1970646072582</v>
      </c>
      <c r="N2930" s="344">
        <f t="shared" si="458"/>
        <v>28.125159768176058</v>
      </c>
      <c r="Q2930" s="323">
        <f t="shared" si="456"/>
        <v>2812.1970646072582</v>
      </c>
      <c r="R2930" s="287">
        <f t="shared" si="457"/>
        <v>28.125159768176058</v>
      </c>
    </row>
    <row r="2931" spans="1:18" x14ac:dyDescent="0.25">
      <c r="A2931" s="273">
        <v>2914</v>
      </c>
      <c r="B2931" s="323">
        <f t="shared" si="459"/>
        <v>3003.7558146072583</v>
      </c>
      <c r="D2931" s="287">
        <f t="shared" si="454"/>
        <v>2813.1316479405918</v>
      </c>
      <c r="F2931" s="273">
        <f t="shared" si="450"/>
        <v>8</v>
      </c>
      <c r="H2931" s="273">
        <f t="shared" si="451"/>
        <v>2880</v>
      </c>
      <c r="J2931" s="287">
        <f t="shared" si="455"/>
        <v>28.876721535229223</v>
      </c>
      <c r="L2931" s="287">
        <f t="shared" si="452"/>
        <v>-56.244185392741656</v>
      </c>
      <c r="M2931" s="344">
        <f t="shared" si="453"/>
        <v>113.13164794059185</v>
      </c>
      <c r="N2931" s="344">
        <f t="shared" si="458"/>
        <v>28.876721535229223</v>
      </c>
      <c r="Q2931" s="323">
        <f t="shared" si="456"/>
        <v>2813.1316479405918</v>
      </c>
      <c r="R2931" s="287">
        <f t="shared" si="457"/>
        <v>28.876721535229223</v>
      </c>
    </row>
    <row r="2932" spans="1:18" x14ac:dyDescent="0.25">
      <c r="A2932" s="273">
        <v>2915</v>
      </c>
      <c r="B2932" s="323">
        <f t="shared" si="459"/>
        <v>3004.7558146072583</v>
      </c>
      <c r="D2932" s="287">
        <f t="shared" si="454"/>
        <v>2814.066231273925</v>
      </c>
      <c r="F2932" s="273">
        <f t="shared" si="450"/>
        <v>8</v>
      </c>
      <c r="H2932" s="273">
        <f t="shared" si="451"/>
        <v>2880</v>
      </c>
      <c r="J2932" s="287">
        <f t="shared" si="455"/>
        <v>29.619487173167983</v>
      </c>
      <c r="L2932" s="287">
        <f t="shared" si="452"/>
        <v>-55.244185392741656</v>
      </c>
      <c r="M2932" s="344">
        <f t="shared" si="453"/>
        <v>114.06623127392504</v>
      </c>
      <c r="N2932" s="344">
        <f t="shared" si="458"/>
        <v>29.619487173167983</v>
      </c>
      <c r="Q2932" s="323">
        <f t="shared" si="456"/>
        <v>2814.066231273925</v>
      </c>
      <c r="R2932" s="287">
        <f t="shared" si="457"/>
        <v>29.619487173167983</v>
      </c>
    </row>
    <row r="2933" spans="1:18" x14ac:dyDescent="0.25">
      <c r="A2933" s="273">
        <v>2916</v>
      </c>
      <c r="B2933" s="323">
        <f t="shared" si="459"/>
        <v>3005.7558146072583</v>
      </c>
      <c r="D2933" s="287">
        <f t="shared" si="454"/>
        <v>2815.0008146072582</v>
      </c>
      <c r="F2933" s="273">
        <f t="shared" si="450"/>
        <v>8</v>
      </c>
      <c r="H2933" s="273">
        <f t="shared" si="451"/>
        <v>2880</v>
      </c>
      <c r="J2933" s="287">
        <f t="shared" si="455"/>
        <v>30.353230428383377</v>
      </c>
      <c r="L2933" s="287">
        <f t="shared" si="452"/>
        <v>-54.244185392741656</v>
      </c>
      <c r="M2933" s="344">
        <f t="shared" si="453"/>
        <v>115.00081460725823</v>
      </c>
      <c r="N2933" s="344">
        <f t="shared" si="458"/>
        <v>30.353230428383377</v>
      </c>
      <c r="Q2933" s="323">
        <f t="shared" si="456"/>
        <v>2815.0008146072582</v>
      </c>
      <c r="R2933" s="287">
        <f t="shared" si="457"/>
        <v>30.353230428383377</v>
      </c>
    </row>
    <row r="2934" spans="1:18" x14ac:dyDescent="0.25">
      <c r="A2934" s="273">
        <v>2917</v>
      </c>
      <c r="B2934" s="323">
        <f t="shared" si="459"/>
        <v>3006.7558146072583</v>
      </c>
      <c r="D2934" s="287">
        <f t="shared" si="454"/>
        <v>2815.9353979405914</v>
      </c>
      <c r="F2934" s="273">
        <f t="shared" si="450"/>
        <v>8</v>
      </c>
      <c r="H2934" s="273">
        <f t="shared" si="451"/>
        <v>2880</v>
      </c>
      <c r="J2934" s="287">
        <f t="shared" si="455"/>
        <v>31.077727795571647</v>
      </c>
      <c r="L2934" s="287">
        <f t="shared" si="452"/>
        <v>-53.244185392741656</v>
      </c>
      <c r="M2934" s="344">
        <f t="shared" si="453"/>
        <v>115.93539794059143</v>
      </c>
      <c r="N2934" s="344">
        <f t="shared" si="458"/>
        <v>31.077727795571647</v>
      </c>
      <c r="Q2934" s="323">
        <f t="shared" si="456"/>
        <v>2815.9353979405914</v>
      </c>
      <c r="R2934" s="287">
        <f t="shared" si="457"/>
        <v>31.077727795571647</v>
      </c>
    </row>
    <row r="2935" spans="1:18" x14ac:dyDescent="0.25">
      <c r="A2935" s="273">
        <v>2918</v>
      </c>
      <c r="B2935" s="323">
        <f t="shared" si="459"/>
        <v>3007.7558146072583</v>
      </c>
      <c r="D2935" s="287">
        <f t="shared" si="454"/>
        <v>2816.8699812739251</v>
      </c>
      <c r="F2935" s="273">
        <f t="shared" si="450"/>
        <v>8</v>
      </c>
      <c r="H2935" s="273">
        <f t="shared" si="451"/>
        <v>2880</v>
      </c>
      <c r="J2935" s="287">
        <f t="shared" si="455"/>
        <v>31.792758585816973</v>
      </c>
      <c r="L2935" s="287">
        <f t="shared" si="452"/>
        <v>-52.244185392741656</v>
      </c>
      <c r="M2935" s="344">
        <f t="shared" si="453"/>
        <v>116.86998127392508</v>
      </c>
      <c r="N2935" s="344">
        <f t="shared" si="458"/>
        <v>31.792758585816973</v>
      </c>
      <c r="Q2935" s="323">
        <f t="shared" si="456"/>
        <v>2816.8699812739251</v>
      </c>
      <c r="R2935" s="287">
        <f t="shared" si="457"/>
        <v>31.792758585816973</v>
      </c>
    </row>
    <row r="2936" spans="1:18" x14ac:dyDescent="0.25">
      <c r="A2936" s="273">
        <v>2919</v>
      </c>
      <c r="B2936" s="323">
        <f t="shared" si="459"/>
        <v>3008.7558146072583</v>
      </c>
      <c r="D2936" s="287">
        <f t="shared" si="454"/>
        <v>2817.8045646072583</v>
      </c>
      <c r="F2936" s="273">
        <f t="shared" si="450"/>
        <v>8</v>
      </c>
      <c r="H2936" s="273">
        <f t="shared" si="451"/>
        <v>2880</v>
      </c>
      <c r="J2936" s="287">
        <f t="shared" si="455"/>
        <v>32.498104993813683</v>
      </c>
      <c r="L2936" s="287">
        <f t="shared" si="452"/>
        <v>-51.244185392741656</v>
      </c>
      <c r="M2936" s="344">
        <f t="shared" si="453"/>
        <v>117.80456460725827</v>
      </c>
      <c r="N2936" s="344">
        <f t="shared" si="458"/>
        <v>32.498104993813683</v>
      </c>
      <c r="Q2936" s="323">
        <f t="shared" si="456"/>
        <v>2817.8045646072583</v>
      </c>
      <c r="R2936" s="287">
        <f t="shared" si="457"/>
        <v>32.498104993813683</v>
      </c>
    </row>
    <row r="2937" spans="1:18" x14ac:dyDescent="0.25">
      <c r="A2937" s="273">
        <v>2920</v>
      </c>
      <c r="B2937" s="323">
        <f t="shared" si="459"/>
        <v>3009.7558146072583</v>
      </c>
      <c r="D2937" s="287">
        <f t="shared" si="454"/>
        <v>2818.7391479405915</v>
      </c>
      <c r="F2937" s="273">
        <f t="shared" si="450"/>
        <v>8</v>
      </c>
      <c r="H2937" s="273">
        <f t="shared" si="451"/>
        <v>2880</v>
      </c>
      <c r="J2937" s="287">
        <f t="shared" si="455"/>
        <v>33.193552164212782</v>
      </c>
      <c r="L2937" s="287">
        <f t="shared" si="452"/>
        <v>-50.244185392741656</v>
      </c>
      <c r="M2937" s="344">
        <f t="shared" si="453"/>
        <v>118.73914794059147</v>
      </c>
      <c r="N2937" s="344">
        <f t="shared" si="458"/>
        <v>33.193552164212782</v>
      </c>
      <c r="Q2937" s="323">
        <f t="shared" si="456"/>
        <v>2818.7391479405915</v>
      </c>
      <c r="R2937" s="287">
        <f t="shared" si="457"/>
        <v>33.193552164212782</v>
      </c>
    </row>
    <row r="2938" spans="1:18" x14ac:dyDescent="0.25">
      <c r="A2938" s="273">
        <v>2921</v>
      </c>
      <c r="B2938" s="323">
        <f t="shared" si="459"/>
        <v>3010.7558146072583</v>
      </c>
      <c r="D2938" s="287">
        <f t="shared" si="454"/>
        <v>2819.6737312739251</v>
      </c>
      <c r="F2938" s="273">
        <f t="shared" si="450"/>
        <v>8</v>
      </c>
      <c r="H2938" s="273">
        <f t="shared" si="451"/>
        <v>2880</v>
      </c>
      <c r="J2938" s="287">
        <f t="shared" si="455"/>
        <v>33.878888257069782</v>
      </c>
      <c r="L2938" s="287">
        <f t="shared" si="452"/>
        <v>-49.244185392741656</v>
      </c>
      <c r="M2938" s="344">
        <f t="shared" si="453"/>
        <v>119.67373127392511</v>
      </c>
      <c r="N2938" s="344">
        <f t="shared" si="458"/>
        <v>33.878888257069782</v>
      </c>
      <c r="Q2938" s="323">
        <f t="shared" si="456"/>
        <v>2819.6737312739251</v>
      </c>
      <c r="R2938" s="287">
        <f t="shared" si="457"/>
        <v>33.878888257069782</v>
      </c>
    </row>
    <row r="2939" spans="1:18" x14ac:dyDescent="0.25">
      <c r="A2939" s="273">
        <v>2922</v>
      </c>
      <c r="B2939" s="323">
        <f t="shared" si="459"/>
        <v>3011.7558146072583</v>
      </c>
      <c r="D2939" s="287">
        <f t="shared" si="454"/>
        <v>2820.6083146072583</v>
      </c>
      <c r="F2939" s="273">
        <f t="shared" si="450"/>
        <v>8</v>
      </c>
      <c r="H2939" s="273">
        <f t="shared" si="451"/>
        <v>2880</v>
      </c>
      <c r="J2939" s="287">
        <f t="shared" si="455"/>
        <v>34.553904512371517</v>
      </c>
      <c r="L2939" s="287">
        <f t="shared" si="452"/>
        <v>-48.244185392741656</v>
      </c>
      <c r="M2939" s="344">
        <f t="shared" si="453"/>
        <v>120.60831460725831</v>
      </c>
      <c r="N2939" s="344">
        <f t="shared" si="458"/>
        <v>34.553904512371517</v>
      </c>
      <c r="Q2939" s="323">
        <f t="shared" si="456"/>
        <v>2820.6083146072583</v>
      </c>
      <c r="R2939" s="287">
        <f t="shared" si="457"/>
        <v>34.553904512371517</v>
      </c>
    </row>
    <row r="2940" spans="1:18" x14ac:dyDescent="0.25">
      <c r="A2940" s="273">
        <v>2923</v>
      </c>
      <c r="B2940" s="323">
        <f t="shared" si="459"/>
        <v>3012.7558146072583</v>
      </c>
      <c r="D2940" s="287">
        <f t="shared" si="454"/>
        <v>2821.5428979405915</v>
      </c>
      <c r="F2940" s="273">
        <f t="shared" si="450"/>
        <v>8</v>
      </c>
      <c r="H2940" s="273">
        <f t="shared" si="451"/>
        <v>2880</v>
      </c>
      <c r="J2940" s="287">
        <f t="shared" si="455"/>
        <v>35.218395313627333</v>
      </c>
      <c r="L2940" s="287">
        <f t="shared" si="452"/>
        <v>-47.244185392741656</v>
      </c>
      <c r="M2940" s="344">
        <f t="shared" si="453"/>
        <v>121.5428979405915</v>
      </c>
      <c r="N2940" s="344">
        <f t="shared" si="458"/>
        <v>35.218395313627333</v>
      </c>
      <c r="Q2940" s="323">
        <f t="shared" si="456"/>
        <v>2821.5428979405915</v>
      </c>
      <c r="R2940" s="287">
        <f t="shared" si="457"/>
        <v>35.218395313627333</v>
      </c>
    </row>
    <row r="2941" spans="1:18" x14ac:dyDescent="0.25">
      <c r="A2941" s="273">
        <v>2924</v>
      </c>
      <c r="B2941" s="323">
        <f t="shared" si="459"/>
        <v>3013.7558146072583</v>
      </c>
      <c r="D2941" s="287">
        <f t="shared" si="454"/>
        <v>2822.4774812739252</v>
      </c>
      <c r="F2941" s="273">
        <f t="shared" si="450"/>
        <v>8</v>
      </c>
      <c r="H2941" s="273">
        <f t="shared" si="451"/>
        <v>2880</v>
      </c>
      <c r="J2941" s="287">
        <f t="shared" si="455"/>
        <v>35.872158250502622</v>
      </c>
      <c r="L2941" s="287">
        <f t="shared" si="452"/>
        <v>-46.244185392741656</v>
      </c>
      <c r="M2941" s="344">
        <f t="shared" si="453"/>
        <v>122.47748127392515</v>
      </c>
      <c r="N2941" s="344">
        <f t="shared" si="458"/>
        <v>35.872158250502622</v>
      </c>
      <c r="Q2941" s="323">
        <f t="shared" si="456"/>
        <v>2822.4774812739252</v>
      </c>
      <c r="R2941" s="287">
        <f t="shared" si="457"/>
        <v>35.872158250502622</v>
      </c>
    </row>
    <row r="2942" spans="1:18" x14ac:dyDescent="0.25">
      <c r="A2942" s="273">
        <v>2925</v>
      </c>
      <c r="B2942" s="323">
        <f t="shared" si="459"/>
        <v>3014.7558146072583</v>
      </c>
      <c r="D2942" s="287">
        <f t="shared" si="454"/>
        <v>2823.4120646072583</v>
      </c>
      <c r="F2942" s="273">
        <f t="shared" si="450"/>
        <v>8</v>
      </c>
      <c r="H2942" s="273">
        <f t="shared" si="451"/>
        <v>2880</v>
      </c>
      <c r="J2942" s="287">
        <f t="shared" si="455"/>
        <v>36.514994180473401</v>
      </c>
      <c r="L2942" s="287">
        <f t="shared" si="452"/>
        <v>-45.244185392741656</v>
      </c>
      <c r="M2942" s="344">
        <f t="shared" si="453"/>
        <v>123.41206460725834</v>
      </c>
      <c r="N2942" s="344">
        <f t="shared" si="458"/>
        <v>36.514994180473401</v>
      </c>
      <c r="Q2942" s="323">
        <f t="shared" si="456"/>
        <v>2823.4120646072583</v>
      </c>
      <c r="R2942" s="287">
        <f t="shared" si="457"/>
        <v>36.514994180473401</v>
      </c>
    </row>
    <row r="2943" spans="1:18" x14ac:dyDescent="0.25">
      <c r="A2943" s="273">
        <v>2926</v>
      </c>
      <c r="B2943" s="323">
        <f t="shared" si="459"/>
        <v>3015.7558146072583</v>
      </c>
      <c r="D2943" s="287">
        <f t="shared" si="454"/>
        <v>2824.3466479405915</v>
      </c>
      <c r="F2943" s="273">
        <f t="shared" si="450"/>
        <v>8</v>
      </c>
      <c r="H2943" s="273">
        <f t="shared" si="451"/>
        <v>2880</v>
      </c>
      <c r="J2943" s="287">
        <f t="shared" si="455"/>
        <v>37.146707289487871</v>
      </c>
      <c r="L2943" s="287">
        <f t="shared" si="452"/>
        <v>-44.244185392741656</v>
      </c>
      <c r="M2943" s="344">
        <f t="shared" si="453"/>
        <v>124.34664794059154</v>
      </c>
      <c r="N2943" s="344">
        <f t="shared" si="458"/>
        <v>37.146707289487871</v>
      </c>
      <c r="Q2943" s="323">
        <f t="shared" si="456"/>
        <v>2824.3466479405915</v>
      </c>
      <c r="R2943" s="287">
        <f t="shared" si="457"/>
        <v>37.146707289487871</v>
      </c>
    </row>
    <row r="2944" spans="1:18" x14ac:dyDescent="0.25">
      <c r="A2944" s="273">
        <v>2927</v>
      </c>
      <c r="B2944" s="323">
        <f t="shared" si="459"/>
        <v>3016.7558146072583</v>
      </c>
      <c r="D2944" s="287">
        <f t="shared" si="454"/>
        <v>2825.2812312739252</v>
      </c>
      <c r="F2944" s="273">
        <f t="shared" si="450"/>
        <v>8</v>
      </c>
      <c r="H2944" s="273">
        <f t="shared" si="451"/>
        <v>2880</v>
      </c>
      <c r="J2944" s="287">
        <f t="shared" si="455"/>
        <v>37.767105151613976</v>
      </c>
      <c r="L2944" s="287">
        <f t="shared" si="452"/>
        <v>-43.244185392741656</v>
      </c>
      <c r="M2944" s="344">
        <f t="shared" si="453"/>
        <v>125.28123127392519</v>
      </c>
      <c r="N2944" s="344">
        <f t="shared" si="458"/>
        <v>37.767105151613976</v>
      </c>
      <c r="Q2944" s="323">
        <f t="shared" si="456"/>
        <v>2825.2812312739252</v>
      </c>
      <c r="R2944" s="287">
        <f t="shared" si="457"/>
        <v>37.767105151613976</v>
      </c>
    </row>
    <row r="2945" spans="1:18" x14ac:dyDescent="0.25">
      <c r="A2945" s="273">
        <v>2928</v>
      </c>
      <c r="B2945" s="323">
        <f t="shared" si="459"/>
        <v>3017.7558146072583</v>
      </c>
      <c r="D2945" s="287">
        <f t="shared" si="454"/>
        <v>2826.2158146072584</v>
      </c>
      <c r="F2945" s="273">
        <f t="shared" si="450"/>
        <v>8</v>
      </c>
      <c r="H2945" s="273">
        <f t="shared" si="451"/>
        <v>2880</v>
      </c>
      <c r="J2945" s="287">
        <f t="shared" si="455"/>
        <v>38.375998787652492</v>
      </c>
      <c r="L2945" s="287">
        <f t="shared" si="452"/>
        <v>-42.244185392741656</v>
      </c>
      <c r="M2945" s="344">
        <f t="shared" si="453"/>
        <v>126.21581460725838</v>
      </c>
      <c r="N2945" s="344">
        <f t="shared" si="458"/>
        <v>38.375998787652492</v>
      </c>
      <c r="Q2945" s="323">
        <f t="shared" si="456"/>
        <v>2826.2158146072584</v>
      </c>
      <c r="R2945" s="287">
        <f t="shared" si="457"/>
        <v>38.375998787652492</v>
      </c>
    </row>
    <row r="2946" spans="1:18" x14ac:dyDescent="0.25">
      <c r="A2946" s="273">
        <v>2929</v>
      </c>
      <c r="B2946" s="323">
        <f t="shared" si="459"/>
        <v>3018.7558146072583</v>
      </c>
      <c r="D2946" s="287">
        <f t="shared" si="454"/>
        <v>2827.1503979405916</v>
      </c>
      <c r="F2946" s="273">
        <f t="shared" si="450"/>
        <v>8</v>
      </c>
      <c r="H2946" s="273">
        <f t="shared" si="451"/>
        <v>2880</v>
      </c>
      <c r="J2946" s="287">
        <f t="shared" si="455"/>
        <v>38.973202722703881</v>
      </c>
      <c r="L2946" s="287">
        <f t="shared" si="452"/>
        <v>-41.244185392741656</v>
      </c>
      <c r="M2946" s="344">
        <f t="shared" si="453"/>
        <v>127.15039794059157</v>
      </c>
      <c r="N2946" s="344">
        <f t="shared" si="458"/>
        <v>38.973202722703881</v>
      </c>
      <c r="Q2946" s="323">
        <f t="shared" si="456"/>
        <v>2827.1503979405916</v>
      </c>
      <c r="R2946" s="287">
        <f t="shared" si="457"/>
        <v>38.973202722703881</v>
      </c>
    </row>
    <row r="2947" spans="1:18" x14ac:dyDescent="0.25">
      <c r="A2947" s="273">
        <v>2930</v>
      </c>
      <c r="B2947" s="323">
        <f t="shared" si="459"/>
        <v>3019.7558146072583</v>
      </c>
      <c r="D2947" s="287">
        <f t="shared" si="454"/>
        <v>2828.0849812739252</v>
      </c>
      <c r="F2947" s="273">
        <f t="shared" si="450"/>
        <v>8</v>
      </c>
      <c r="H2947" s="273">
        <f t="shared" si="451"/>
        <v>2880</v>
      </c>
      <c r="J2947" s="287">
        <f t="shared" si="455"/>
        <v>39.558535042664047</v>
      </c>
      <c r="L2947" s="287">
        <f t="shared" si="452"/>
        <v>-40.244185392741656</v>
      </c>
      <c r="M2947" s="344">
        <f t="shared" si="453"/>
        <v>128.08498127392522</v>
      </c>
      <c r="N2947" s="344">
        <f t="shared" si="458"/>
        <v>39.558535042664047</v>
      </c>
      <c r="Q2947" s="323">
        <f t="shared" si="456"/>
        <v>2828.0849812739252</v>
      </c>
      <c r="R2947" s="287">
        <f t="shared" si="457"/>
        <v>39.558535042664047</v>
      </c>
    </row>
    <row r="2948" spans="1:18" x14ac:dyDescent="0.25">
      <c r="A2948" s="273">
        <v>2931</v>
      </c>
      <c r="B2948" s="323">
        <f t="shared" si="459"/>
        <v>3020.7558146072583</v>
      </c>
      <c r="D2948" s="287">
        <f t="shared" si="454"/>
        <v>2829.0195646072584</v>
      </c>
      <c r="F2948" s="273">
        <f t="shared" si="450"/>
        <v>8</v>
      </c>
      <c r="H2948" s="273">
        <f t="shared" si="451"/>
        <v>2880</v>
      </c>
      <c r="J2948" s="287">
        <f t="shared" si="455"/>
        <v>40.131817449637843</v>
      </c>
      <c r="L2948" s="287">
        <f t="shared" si="452"/>
        <v>-39.244185392741656</v>
      </c>
      <c r="M2948" s="344">
        <f t="shared" si="453"/>
        <v>129.01956460725842</v>
      </c>
      <c r="N2948" s="344">
        <f t="shared" si="458"/>
        <v>40.131817449637843</v>
      </c>
      <c r="Q2948" s="323">
        <f t="shared" si="456"/>
        <v>2829.0195646072584</v>
      </c>
      <c r="R2948" s="287">
        <f t="shared" si="457"/>
        <v>40.131817449637843</v>
      </c>
    </row>
    <row r="2949" spans="1:18" x14ac:dyDescent="0.25">
      <c r="A2949" s="273">
        <v>2932</v>
      </c>
      <c r="B2949" s="323">
        <f t="shared" si="459"/>
        <v>3021.7558146072583</v>
      </c>
      <c r="D2949" s="287">
        <f t="shared" si="454"/>
        <v>2829.9541479405916</v>
      </c>
      <c r="F2949" s="273">
        <f t="shared" si="450"/>
        <v>8</v>
      </c>
      <c r="H2949" s="273">
        <f t="shared" si="451"/>
        <v>2880</v>
      </c>
      <c r="J2949" s="287">
        <f t="shared" si="455"/>
        <v>40.692875316251076</v>
      </c>
      <c r="L2949" s="287">
        <f t="shared" si="452"/>
        <v>-38.244185392741656</v>
      </c>
      <c r="M2949" s="344">
        <f t="shared" si="453"/>
        <v>129.95414794059161</v>
      </c>
      <c r="N2949" s="344">
        <f t="shared" si="458"/>
        <v>40.692875316251076</v>
      </c>
      <c r="Q2949" s="323">
        <f t="shared" si="456"/>
        <v>2829.9541479405916</v>
      </c>
      <c r="R2949" s="287">
        <f t="shared" si="457"/>
        <v>40.692875316251076</v>
      </c>
    </row>
    <row r="2950" spans="1:18" x14ac:dyDescent="0.25">
      <c r="A2950" s="273">
        <v>2933</v>
      </c>
      <c r="B2950" s="323">
        <f t="shared" si="459"/>
        <v>3022.7558146072583</v>
      </c>
      <c r="D2950" s="287">
        <f t="shared" si="454"/>
        <v>2830.8887312739248</v>
      </c>
      <c r="F2950" s="273">
        <f t="shared" ref="F2950:F3013" si="460">INT(B2950/360)</f>
        <v>8</v>
      </c>
      <c r="H2950" s="273">
        <f t="shared" ref="H2950:H3013" si="461">F2950*360</f>
        <v>2880</v>
      </c>
      <c r="J2950" s="287">
        <f t="shared" si="455"/>
        <v>41.241537738842233</v>
      </c>
      <c r="L2950" s="287">
        <f t="shared" ref="L2950:L3013" si="462">B2950-H2950-180</f>
        <v>-37.244185392741656</v>
      </c>
      <c r="M2950" s="344">
        <f t="shared" ref="M2950:M3013" si="463">D2950-INT(D2950/360)*360-180</f>
        <v>130.8887312739248</v>
      </c>
      <c r="N2950" s="344">
        <f t="shared" si="458"/>
        <v>41.241537738842233</v>
      </c>
      <c r="Q2950" s="323">
        <f t="shared" si="456"/>
        <v>2830.8887312739248</v>
      </c>
      <c r="R2950" s="287">
        <f t="shared" si="457"/>
        <v>41.241537738842233</v>
      </c>
    </row>
    <row r="2951" spans="1:18" x14ac:dyDescent="0.25">
      <c r="A2951" s="273">
        <v>2934</v>
      </c>
      <c r="B2951" s="323">
        <f t="shared" si="459"/>
        <v>3023.7558146072583</v>
      </c>
      <c r="D2951" s="287">
        <f t="shared" si="454"/>
        <v>2831.8233146072585</v>
      </c>
      <c r="F2951" s="273">
        <f t="shared" si="460"/>
        <v>8</v>
      </c>
      <c r="H2951" s="273">
        <f t="shared" si="461"/>
        <v>2880</v>
      </c>
      <c r="J2951" s="287">
        <f t="shared" si="455"/>
        <v>41.777637589522172</v>
      </c>
      <c r="L2951" s="287">
        <f t="shared" si="462"/>
        <v>-36.244185392741656</v>
      </c>
      <c r="M2951" s="344">
        <f t="shared" si="463"/>
        <v>131.82331460725845</v>
      </c>
      <c r="N2951" s="344">
        <f t="shared" si="458"/>
        <v>41.777637589522172</v>
      </c>
      <c r="Q2951" s="323">
        <f t="shared" si="456"/>
        <v>2831.8233146072585</v>
      </c>
      <c r="R2951" s="287">
        <f t="shared" si="457"/>
        <v>41.777637589522172</v>
      </c>
    </row>
    <row r="2952" spans="1:18" x14ac:dyDescent="0.25">
      <c r="A2952" s="273">
        <v>2935</v>
      </c>
      <c r="B2952" s="323">
        <f t="shared" si="459"/>
        <v>3024.7558146072583</v>
      </c>
      <c r="D2952" s="287">
        <f t="shared" si="454"/>
        <v>2832.7578979405916</v>
      </c>
      <c r="F2952" s="273">
        <f t="shared" si="460"/>
        <v>8</v>
      </c>
      <c r="H2952" s="273">
        <f t="shared" si="461"/>
        <v>2880</v>
      </c>
      <c r="J2952" s="287">
        <f t="shared" si="455"/>
        <v>42.301011567083499</v>
      </c>
      <c r="L2952" s="287">
        <f t="shared" si="462"/>
        <v>-35.244185392741656</v>
      </c>
      <c r="M2952" s="344">
        <f t="shared" si="463"/>
        <v>132.75789794059165</v>
      </c>
      <c r="N2952" s="344">
        <f t="shared" si="458"/>
        <v>42.301011567083499</v>
      </c>
      <c r="Q2952" s="323">
        <f t="shared" si="456"/>
        <v>2832.7578979405916</v>
      </c>
      <c r="R2952" s="287">
        <f t="shared" si="457"/>
        <v>42.301011567083499</v>
      </c>
    </row>
    <row r="2953" spans="1:18" x14ac:dyDescent="0.25">
      <c r="A2953" s="273">
        <v>2936</v>
      </c>
      <c r="B2953" s="323">
        <f t="shared" si="459"/>
        <v>3025.7558146072583</v>
      </c>
      <c r="D2953" s="287">
        <f t="shared" si="454"/>
        <v>2833.6924812739248</v>
      </c>
      <c r="F2953" s="273">
        <f t="shared" si="460"/>
        <v>8</v>
      </c>
      <c r="H2953" s="273">
        <f t="shared" si="461"/>
        <v>2880</v>
      </c>
      <c r="J2953" s="287">
        <f t="shared" si="455"/>
        <v>42.811500246742384</v>
      </c>
      <c r="L2953" s="287">
        <f t="shared" si="462"/>
        <v>-34.244185392741656</v>
      </c>
      <c r="M2953" s="344">
        <f t="shared" si="463"/>
        <v>133.69248127392484</v>
      </c>
      <c r="N2953" s="344">
        <f t="shared" si="458"/>
        <v>42.811500246742384</v>
      </c>
      <c r="Q2953" s="323">
        <f t="shared" si="456"/>
        <v>2833.6924812739248</v>
      </c>
      <c r="R2953" s="287">
        <f t="shared" si="457"/>
        <v>42.811500246742384</v>
      </c>
    </row>
    <row r="2954" spans="1:18" x14ac:dyDescent="0.25">
      <c r="A2954" s="273">
        <v>2937</v>
      </c>
      <c r="B2954" s="323">
        <f t="shared" si="459"/>
        <v>3026.7558146072583</v>
      </c>
      <c r="D2954" s="287">
        <f t="shared" si="454"/>
        <v>2834.6270646072585</v>
      </c>
      <c r="F2954" s="273">
        <f t="shared" si="460"/>
        <v>8</v>
      </c>
      <c r="H2954" s="273">
        <f t="shared" si="461"/>
        <v>2880</v>
      </c>
      <c r="J2954" s="287">
        <f t="shared" si="455"/>
        <v>43.308948128701601</v>
      </c>
      <c r="L2954" s="287">
        <f t="shared" si="462"/>
        <v>-33.244185392741656</v>
      </c>
      <c r="M2954" s="344">
        <f t="shared" si="463"/>
        <v>134.62706460725849</v>
      </c>
      <c r="N2954" s="344">
        <f t="shared" si="458"/>
        <v>43.308948128701601</v>
      </c>
      <c r="Q2954" s="323">
        <f t="shared" si="456"/>
        <v>2834.6270646072585</v>
      </c>
      <c r="R2954" s="287">
        <f t="shared" si="457"/>
        <v>43.308948128701601</v>
      </c>
    </row>
    <row r="2955" spans="1:18" x14ac:dyDescent="0.25">
      <c r="A2955" s="273">
        <v>2938</v>
      </c>
      <c r="B2955" s="323">
        <f t="shared" si="459"/>
        <v>3027.7558146072583</v>
      </c>
      <c r="D2955" s="287">
        <f t="shared" si="454"/>
        <v>2835.5616479405917</v>
      </c>
      <c r="F2955" s="273">
        <f t="shared" si="460"/>
        <v>8</v>
      </c>
      <c r="H2955" s="273">
        <f t="shared" si="461"/>
        <v>2880</v>
      </c>
      <c r="J2955" s="287">
        <f t="shared" si="455"/>
        <v>43.79320368551781</v>
      </c>
      <c r="L2955" s="287">
        <f t="shared" si="462"/>
        <v>-32.244185392741656</v>
      </c>
      <c r="M2955" s="344">
        <f t="shared" si="463"/>
        <v>135.56164794059168</v>
      </c>
      <c r="N2955" s="344">
        <f t="shared" si="458"/>
        <v>43.79320368551781</v>
      </c>
      <c r="Q2955" s="323">
        <f t="shared" si="456"/>
        <v>2835.5616479405917</v>
      </c>
      <c r="R2955" s="287">
        <f t="shared" si="457"/>
        <v>43.79320368551781</v>
      </c>
    </row>
    <row r="2956" spans="1:18" x14ac:dyDescent="0.25">
      <c r="A2956" s="273">
        <v>2939</v>
      </c>
      <c r="B2956" s="323">
        <f t="shared" si="459"/>
        <v>3028.7558146072583</v>
      </c>
      <c r="D2956" s="287">
        <f t="shared" si="454"/>
        <v>2836.4962312739249</v>
      </c>
      <c r="F2956" s="273">
        <f t="shared" si="460"/>
        <v>8</v>
      </c>
      <c r="H2956" s="273">
        <f t="shared" si="461"/>
        <v>2880</v>
      </c>
      <c r="J2956" s="287">
        <f t="shared" si="455"/>
        <v>44.264119408257116</v>
      </c>
      <c r="L2956" s="287">
        <f t="shared" si="462"/>
        <v>-31.244185392741656</v>
      </c>
      <c r="M2956" s="344">
        <f t="shared" si="463"/>
        <v>136.49623127392488</v>
      </c>
      <c r="N2956" s="344">
        <f t="shared" si="458"/>
        <v>44.264119408257116</v>
      </c>
      <c r="Q2956" s="323">
        <f t="shared" si="456"/>
        <v>2836.4962312739249</v>
      </c>
      <c r="R2956" s="287">
        <f t="shared" si="457"/>
        <v>44.264119408257116</v>
      </c>
    </row>
    <row r="2957" spans="1:18" x14ac:dyDescent="0.25">
      <c r="A2957" s="273">
        <v>2940</v>
      </c>
      <c r="B2957" s="323">
        <f t="shared" si="459"/>
        <v>3029.7558146072583</v>
      </c>
      <c r="D2957" s="287">
        <f t="shared" si="454"/>
        <v>2837.4308146072585</v>
      </c>
      <c r="F2957" s="273">
        <f t="shared" si="460"/>
        <v>8</v>
      </c>
      <c r="H2957" s="273">
        <f t="shared" si="461"/>
        <v>2880</v>
      </c>
      <c r="J2957" s="287">
        <f t="shared" si="455"/>
        <v>44.72155185142833</v>
      </c>
      <c r="L2957" s="287">
        <f t="shared" si="462"/>
        <v>-30.244185392741656</v>
      </c>
      <c r="M2957" s="344">
        <f t="shared" si="463"/>
        <v>137.43081460725853</v>
      </c>
      <c r="N2957" s="344">
        <f t="shared" si="458"/>
        <v>44.72155185142833</v>
      </c>
      <c r="Q2957" s="323">
        <f t="shared" si="456"/>
        <v>2837.4308146072585</v>
      </c>
      <c r="R2957" s="287">
        <f t="shared" si="457"/>
        <v>44.72155185142833</v>
      </c>
    </row>
    <row r="2958" spans="1:18" x14ac:dyDescent="0.25">
      <c r="A2958" s="273">
        <v>2941</v>
      </c>
      <c r="B2958" s="323">
        <f t="shared" si="459"/>
        <v>3030.7558146072583</v>
      </c>
      <c r="D2958" s="287">
        <f t="shared" si="454"/>
        <v>2838.3653979405917</v>
      </c>
      <c r="F2958" s="273">
        <f t="shared" si="460"/>
        <v>8</v>
      </c>
      <c r="H2958" s="273">
        <f t="shared" si="461"/>
        <v>2880</v>
      </c>
      <c r="J2958" s="287">
        <f t="shared" si="455"/>
        <v>45.16536167667838</v>
      </c>
      <c r="L2958" s="287">
        <f t="shared" si="462"/>
        <v>-29.244185392741656</v>
      </c>
      <c r="M2958" s="344">
        <f t="shared" si="463"/>
        <v>138.36539794059172</v>
      </c>
      <c r="N2958" s="344">
        <f t="shared" si="458"/>
        <v>45.16536167667838</v>
      </c>
      <c r="Q2958" s="323">
        <f t="shared" si="456"/>
        <v>2838.3653979405917</v>
      </c>
      <c r="R2958" s="287">
        <f t="shared" si="457"/>
        <v>45.16536167667838</v>
      </c>
    </row>
    <row r="2959" spans="1:18" x14ac:dyDescent="0.25">
      <c r="A2959" s="273">
        <v>2942</v>
      </c>
      <c r="B2959" s="323">
        <f t="shared" si="459"/>
        <v>3031.7558146072583</v>
      </c>
      <c r="D2959" s="287">
        <f t="shared" si="454"/>
        <v>2839.2999812739249</v>
      </c>
      <c r="F2959" s="273">
        <f t="shared" si="460"/>
        <v>8</v>
      </c>
      <c r="H2959" s="273">
        <f t="shared" si="461"/>
        <v>2880</v>
      </c>
      <c r="J2959" s="287">
        <f t="shared" si="455"/>
        <v>45.595413695235031</v>
      </c>
      <c r="L2959" s="287">
        <f t="shared" si="462"/>
        <v>-28.244185392741656</v>
      </c>
      <c r="M2959" s="344">
        <f t="shared" si="463"/>
        <v>139.29998127392491</v>
      </c>
      <c r="N2959" s="344">
        <f t="shared" si="458"/>
        <v>45.595413695235031</v>
      </c>
      <c r="Q2959" s="323">
        <f t="shared" si="456"/>
        <v>2839.2999812739249</v>
      </c>
      <c r="R2959" s="287">
        <f t="shared" si="457"/>
        <v>45.595413695235031</v>
      </c>
    </row>
    <row r="2960" spans="1:18" x14ac:dyDescent="0.25">
      <c r="A2960" s="273">
        <v>2943</v>
      </c>
      <c r="B2960" s="323">
        <f t="shared" si="459"/>
        <v>3032.7558146072583</v>
      </c>
      <c r="D2960" s="287">
        <f t="shared" si="454"/>
        <v>2840.2345646072581</v>
      </c>
      <c r="F2960" s="273">
        <f t="shared" si="460"/>
        <v>8</v>
      </c>
      <c r="H2960" s="273">
        <f t="shared" si="461"/>
        <v>2880</v>
      </c>
      <c r="J2960" s="287">
        <f t="shared" si="455"/>
        <v>46.011576909087253</v>
      </c>
      <c r="L2960" s="287">
        <f t="shared" si="462"/>
        <v>-27.244185392741656</v>
      </c>
      <c r="M2960" s="344">
        <f t="shared" si="463"/>
        <v>140.23456460725811</v>
      </c>
      <c r="N2960" s="344">
        <f t="shared" si="458"/>
        <v>46.011576909087253</v>
      </c>
      <c r="Q2960" s="323">
        <f t="shared" si="456"/>
        <v>2840.2345646072581</v>
      </c>
      <c r="R2960" s="287">
        <f t="shared" si="457"/>
        <v>46.011576909087253</v>
      </c>
    </row>
    <row r="2961" spans="1:18" x14ac:dyDescent="0.25">
      <c r="A2961" s="273">
        <v>2944</v>
      </c>
      <c r="B2961" s="323">
        <f t="shared" si="459"/>
        <v>3033.7558146072583</v>
      </c>
      <c r="D2961" s="287">
        <f t="shared" ref="D2961:D3024" si="464">B2961-A2961/360*$E$11</f>
        <v>2841.1691479405918</v>
      </c>
      <c r="F2961" s="273">
        <f t="shared" si="460"/>
        <v>8</v>
      </c>
      <c r="H2961" s="273">
        <f t="shared" si="461"/>
        <v>2880</v>
      </c>
      <c r="J2961" s="287">
        <f t="shared" ref="J2961:J3024" si="465">SIN(RADIANS(A2961))*$E$7</f>
        <v>46.413724550888972</v>
      </c>
      <c r="L2961" s="287">
        <f t="shared" si="462"/>
        <v>-26.244185392741656</v>
      </c>
      <c r="M2961" s="344">
        <f t="shared" si="463"/>
        <v>141.16914794059176</v>
      </c>
      <c r="N2961" s="344">
        <f t="shared" si="458"/>
        <v>46.413724550888972</v>
      </c>
      <c r="Q2961" s="323">
        <f t="shared" ref="Q2961:Q3024" si="466">D2961</f>
        <v>2841.1691479405918</v>
      </c>
      <c r="R2961" s="287">
        <f t="shared" ref="R2961:R3024" si="467">N2961</f>
        <v>46.413724550888972</v>
      </c>
    </row>
    <row r="2962" spans="1:18" x14ac:dyDescent="0.25">
      <c r="A2962" s="273">
        <v>2945</v>
      </c>
      <c r="B2962" s="323">
        <f t="shared" si="459"/>
        <v>3034.7558146072583</v>
      </c>
      <c r="D2962" s="287">
        <f t="shared" si="464"/>
        <v>2842.103731273925</v>
      </c>
      <c r="F2962" s="273">
        <f t="shared" si="460"/>
        <v>8</v>
      </c>
      <c r="H2962" s="273">
        <f t="shared" si="461"/>
        <v>2880</v>
      </c>
      <c r="J2962" s="287">
        <f t="shared" si="465"/>
        <v>46.801734122572647</v>
      </c>
      <c r="L2962" s="287">
        <f t="shared" si="462"/>
        <v>-25.244185392741656</v>
      </c>
      <c r="M2962" s="344">
        <f t="shared" si="463"/>
        <v>142.10373127392495</v>
      </c>
      <c r="N2962" s="344">
        <f t="shared" ref="N2962:N3025" si="468">J2962</f>
        <v>46.801734122572647</v>
      </c>
      <c r="Q2962" s="323">
        <f t="shared" si="466"/>
        <v>2842.103731273925</v>
      </c>
      <c r="R2962" s="287">
        <f t="shared" si="467"/>
        <v>46.801734122572647</v>
      </c>
    </row>
    <row r="2963" spans="1:18" x14ac:dyDescent="0.25">
      <c r="A2963" s="273">
        <v>2946</v>
      </c>
      <c r="B2963" s="323">
        <f t="shared" ref="B2963:B3026" si="469">$B$17+A2963</f>
        <v>3035.7558146072583</v>
      </c>
      <c r="D2963" s="287">
        <f t="shared" si="464"/>
        <v>2843.0383146072581</v>
      </c>
      <c r="F2963" s="273">
        <f t="shared" si="460"/>
        <v>8</v>
      </c>
      <c r="H2963" s="273">
        <f t="shared" si="461"/>
        <v>2880</v>
      </c>
      <c r="J2963" s="287">
        <f t="shared" si="465"/>
        <v>47.175487432663857</v>
      </c>
      <c r="L2963" s="287">
        <f t="shared" si="462"/>
        <v>-24.244185392741656</v>
      </c>
      <c r="M2963" s="344">
        <f t="shared" si="463"/>
        <v>143.03831460725814</v>
      </c>
      <c r="N2963" s="344">
        <f t="shared" si="468"/>
        <v>47.175487432663857</v>
      </c>
      <c r="Q2963" s="323">
        <f t="shared" si="466"/>
        <v>2843.0383146072581</v>
      </c>
      <c r="R2963" s="287">
        <f t="shared" si="467"/>
        <v>47.175487432663857</v>
      </c>
    </row>
    <row r="2964" spans="1:18" x14ac:dyDescent="0.25">
      <c r="A2964" s="273">
        <v>2947</v>
      </c>
      <c r="B2964" s="323">
        <f t="shared" si="469"/>
        <v>3036.7558146072583</v>
      </c>
      <c r="D2964" s="287">
        <f t="shared" si="464"/>
        <v>2843.9728979405918</v>
      </c>
      <c r="F2964" s="273">
        <f t="shared" si="460"/>
        <v>8</v>
      </c>
      <c r="H2964" s="273">
        <f t="shared" si="461"/>
        <v>2880</v>
      </c>
      <c r="J2964" s="287">
        <f t="shared" si="465"/>
        <v>47.534870632284019</v>
      </c>
      <c r="L2964" s="287">
        <f t="shared" si="462"/>
        <v>-23.244185392741656</v>
      </c>
      <c r="M2964" s="344">
        <f t="shared" si="463"/>
        <v>143.97289794059179</v>
      </c>
      <c r="N2964" s="344">
        <f t="shared" si="468"/>
        <v>47.534870632284019</v>
      </c>
      <c r="Q2964" s="323">
        <f t="shared" si="466"/>
        <v>2843.9728979405918</v>
      </c>
      <c r="R2964" s="287">
        <f t="shared" si="467"/>
        <v>47.534870632284019</v>
      </c>
    </row>
    <row r="2965" spans="1:18" x14ac:dyDescent="0.25">
      <c r="A2965" s="273">
        <v>2948</v>
      </c>
      <c r="B2965" s="323">
        <f t="shared" si="469"/>
        <v>3037.7558146072583</v>
      </c>
      <c r="D2965" s="287">
        <f t="shared" si="464"/>
        <v>2844.907481273925</v>
      </c>
      <c r="F2965" s="273">
        <f t="shared" si="460"/>
        <v>8</v>
      </c>
      <c r="H2965" s="273">
        <f t="shared" si="461"/>
        <v>2880</v>
      </c>
      <c r="J2965" s="287">
        <f t="shared" si="465"/>
        <v>47.879774249828948</v>
      </c>
      <c r="L2965" s="287">
        <f t="shared" si="462"/>
        <v>-22.244185392741656</v>
      </c>
      <c r="M2965" s="344">
        <f t="shared" si="463"/>
        <v>144.90748127392499</v>
      </c>
      <c r="N2965" s="344">
        <f t="shared" si="468"/>
        <v>47.879774249828948</v>
      </c>
      <c r="Q2965" s="323">
        <f t="shared" si="466"/>
        <v>2844.907481273925</v>
      </c>
      <c r="R2965" s="287">
        <f t="shared" si="467"/>
        <v>47.879774249828948</v>
      </c>
    </row>
    <row r="2966" spans="1:18" x14ac:dyDescent="0.25">
      <c r="A2966" s="273">
        <v>2949</v>
      </c>
      <c r="B2966" s="323">
        <f t="shared" si="469"/>
        <v>3038.7558146072583</v>
      </c>
      <c r="D2966" s="287">
        <f t="shared" si="464"/>
        <v>2845.8420646072582</v>
      </c>
      <c r="F2966" s="273">
        <f t="shared" si="460"/>
        <v>8</v>
      </c>
      <c r="H2966" s="273">
        <f t="shared" si="461"/>
        <v>2880</v>
      </c>
      <c r="J2966" s="287">
        <f t="shared" si="465"/>
        <v>48.210093224315457</v>
      </c>
      <c r="L2966" s="287">
        <f t="shared" si="462"/>
        <v>-21.244185392741656</v>
      </c>
      <c r="M2966" s="344">
        <f t="shared" si="463"/>
        <v>145.84206460725818</v>
      </c>
      <c r="N2966" s="344">
        <f t="shared" si="468"/>
        <v>48.210093224315457</v>
      </c>
      <c r="Q2966" s="323">
        <f t="shared" si="466"/>
        <v>2845.8420646072582</v>
      </c>
      <c r="R2966" s="287">
        <f t="shared" si="467"/>
        <v>48.210093224315457</v>
      </c>
    </row>
    <row r="2967" spans="1:18" x14ac:dyDescent="0.25">
      <c r="A2967" s="273">
        <v>2950</v>
      </c>
      <c r="B2967" s="323">
        <f t="shared" si="469"/>
        <v>3039.7558146072583</v>
      </c>
      <c r="D2967" s="287">
        <f t="shared" si="464"/>
        <v>2846.7766479405918</v>
      </c>
      <c r="F2967" s="273">
        <f t="shared" si="460"/>
        <v>8</v>
      </c>
      <c r="H2967" s="273">
        <f t="shared" si="461"/>
        <v>2880</v>
      </c>
      <c r="J2967" s="287">
        <f t="shared" si="465"/>
        <v>48.525726937384313</v>
      </c>
      <c r="L2967" s="287">
        <f t="shared" si="462"/>
        <v>-20.244185392741656</v>
      </c>
      <c r="M2967" s="344">
        <f t="shared" si="463"/>
        <v>146.77664794059183</v>
      </c>
      <c r="N2967" s="344">
        <f t="shared" si="468"/>
        <v>48.525726937384313</v>
      </c>
      <c r="Q2967" s="323">
        <f t="shared" si="466"/>
        <v>2846.7766479405918</v>
      </c>
      <c r="R2967" s="287">
        <f t="shared" si="467"/>
        <v>48.525726937384313</v>
      </c>
    </row>
    <row r="2968" spans="1:18" x14ac:dyDescent="0.25">
      <c r="A2968" s="273">
        <v>2951</v>
      </c>
      <c r="B2968" s="323">
        <f t="shared" si="469"/>
        <v>3040.7558146072583</v>
      </c>
      <c r="D2968" s="287">
        <f t="shared" si="464"/>
        <v>2847.711231273925</v>
      </c>
      <c r="F2968" s="273">
        <f t="shared" si="460"/>
        <v>8</v>
      </c>
      <c r="H2968" s="273">
        <f t="shared" si="461"/>
        <v>2880</v>
      </c>
      <c r="J2968" s="287">
        <f t="shared" si="465"/>
        <v>48.826579243948764</v>
      </c>
      <c r="L2968" s="287">
        <f t="shared" si="462"/>
        <v>-19.244185392741656</v>
      </c>
      <c r="M2968" s="344">
        <f t="shared" si="463"/>
        <v>147.71123127392502</v>
      </c>
      <c r="N2968" s="344">
        <f t="shared" si="468"/>
        <v>48.826579243948764</v>
      </c>
      <c r="Q2968" s="323">
        <f t="shared" si="466"/>
        <v>2847.711231273925</v>
      </c>
      <c r="R2968" s="287">
        <f t="shared" si="467"/>
        <v>48.826579243948764</v>
      </c>
    </row>
    <row r="2969" spans="1:18" x14ac:dyDescent="0.25">
      <c r="A2969" s="273">
        <v>2952</v>
      </c>
      <c r="B2969" s="323">
        <f t="shared" si="469"/>
        <v>3041.7558146072583</v>
      </c>
      <c r="D2969" s="287">
        <f t="shared" si="464"/>
        <v>2848.6458146072582</v>
      </c>
      <c r="F2969" s="273">
        <f t="shared" si="460"/>
        <v>8</v>
      </c>
      <c r="H2969" s="273">
        <f t="shared" si="461"/>
        <v>2880</v>
      </c>
      <c r="J2969" s="287">
        <f t="shared" si="465"/>
        <v>49.112558501481701</v>
      </c>
      <c r="L2969" s="287">
        <f t="shared" si="462"/>
        <v>-18.244185392741656</v>
      </c>
      <c r="M2969" s="344">
        <f t="shared" si="463"/>
        <v>148.64581460725822</v>
      </c>
      <c r="N2969" s="344">
        <f t="shared" si="468"/>
        <v>49.112558501481701</v>
      </c>
      <c r="Q2969" s="323">
        <f t="shared" si="466"/>
        <v>2848.6458146072582</v>
      </c>
      <c r="R2969" s="287">
        <f t="shared" si="467"/>
        <v>49.112558501481701</v>
      </c>
    </row>
    <row r="2970" spans="1:18" x14ac:dyDescent="0.25">
      <c r="A2970" s="273">
        <v>2953</v>
      </c>
      <c r="B2970" s="323">
        <f t="shared" si="469"/>
        <v>3042.7558146072583</v>
      </c>
      <c r="D2970" s="287">
        <f t="shared" si="464"/>
        <v>2849.5803979405919</v>
      </c>
      <c r="F2970" s="273">
        <f t="shared" si="460"/>
        <v>8</v>
      </c>
      <c r="H2970" s="273">
        <f t="shared" si="461"/>
        <v>2880</v>
      </c>
      <c r="J2970" s="287">
        <f t="shared" si="465"/>
        <v>49.383577597931165</v>
      </c>
      <c r="L2970" s="287">
        <f t="shared" si="462"/>
        <v>-17.244185392741656</v>
      </c>
      <c r="M2970" s="344">
        <f t="shared" si="463"/>
        <v>149.58039794059187</v>
      </c>
      <c r="N2970" s="344">
        <f t="shared" si="468"/>
        <v>49.383577597931165</v>
      </c>
      <c r="Q2970" s="323">
        <f t="shared" si="466"/>
        <v>2849.5803979405919</v>
      </c>
      <c r="R2970" s="287">
        <f t="shared" si="467"/>
        <v>49.383577597931165</v>
      </c>
    </row>
    <row r="2971" spans="1:18" x14ac:dyDescent="0.25">
      <c r="A2971" s="273">
        <v>2954</v>
      </c>
      <c r="B2971" s="323">
        <f t="shared" si="469"/>
        <v>3043.7558146072583</v>
      </c>
      <c r="D2971" s="287">
        <f t="shared" si="464"/>
        <v>2850.5149812739251</v>
      </c>
      <c r="F2971" s="273">
        <f t="shared" si="460"/>
        <v>8</v>
      </c>
      <c r="H2971" s="273">
        <f t="shared" si="461"/>
        <v>2880</v>
      </c>
      <c r="J2971" s="287">
        <f t="shared" si="465"/>
        <v>49.639553978254725</v>
      </c>
      <c r="L2971" s="287">
        <f t="shared" si="462"/>
        <v>-16.244185392741656</v>
      </c>
      <c r="M2971" s="344">
        <f t="shared" si="463"/>
        <v>150.51498127392506</v>
      </c>
      <c r="N2971" s="344">
        <f t="shared" si="468"/>
        <v>49.639553978254725</v>
      </c>
      <c r="Q2971" s="323">
        <f t="shared" si="466"/>
        <v>2850.5149812739251</v>
      </c>
      <c r="R2971" s="287">
        <f t="shared" si="467"/>
        <v>49.639553978254725</v>
      </c>
    </row>
    <row r="2972" spans="1:18" x14ac:dyDescent="0.25">
      <c r="A2972" s="273">
        <v>2955</v>
      </c>
      <c r="B2972" s="323">
        <f t="shared" si="469"/>
        <v>3044.7558146072583</v>
      </c>
      <c r="D2972" s="287">
        <f t="shared" si="464"/>
        <v>2851.4495646072583</v>
      </c>
      <c r="F2972" s="273">
        <f t="shared" si="460"/>
        <v>8</v>
      </c>
      <c r="H2972" s="273">
        <f t="shared" si="461"/>
        <v>2880</v>
      </c>
      <c r="J2972" s="287">
        <f t="shared" si="465"/>
        <v>49.880409669567463</v>
      </c>
      <c r="L2972" s="287">
        <f t="shared" si="462"/>
        <v>-15.244185392741656</v>
      </c>
      <c r="M2972" s="344">
        <f t="shared" si="463"/>
        <v>151.44956460725825</v>
      </c>
      <c r="N2972" s="344">
        <f t="shared" si="468"/>
        <v>49.880409669567463</v>
      </c>
      <c r="Q2972" s="323">
        <f t="shared" si="466"/>
        <v>2851.4495646072583</v>
      </c>
      <c r="R2972" s="287">
        <f t="shared" si="467"/>
        <v>49.880409669567463</v>
      </c>
    </row>
    <row r="2973" spans="1:18" x14ac:dyDescent="0.25">
      <c r="A2973" s="273">
        <v>2956</v>
      </c>
      <c r="B2973" s="323">
        <f t="shared" si="469"/>
        <v>3045.7558146072583</v>
      </c>
      <c r="D2973" s="287">
        <f t="shared" si="464"/>
        <v>2852.3841479405919</v>
      </c>
      <c r="F2973" s="273">
        <f t="shared" si="460"/>
        <v>8</v>
      </c>
      <c r="H2973" s="273">
        <f t="shared" si="461"/>
        <v>2880</v>
      </c>
      <c r="J2973" s="287">
        <f t="shared" si="465"/>
        <v>50.106071304892467</v>
      </c>
      <c r="L2973" s="287">
        <f t="shared" si="462"/>
        <v>-14.244185392741656</v>
      </c>
      <c r="M2973" s="344">
        <f t="shared" si="463"/>
        <v>152.3841479405919</v>
      </c>
      <c r="N2973" s="344">
        <f t="shared" si="468"/>
        <v>50.106071304892467</v>
      </c>
      <c r="Q2973" s="323">
        <f t="shared" si="466"/>
        <v>2852.3841479405919</v>
      </c>
      <c r="R2973" s="287">
        <f t="shared" si="467"/>
        <v>50.106071304892467</v>
      </c>
    </row>
    <row r="2974" spans="1:18" x14ac:dyDescent="0.25">
      <c r="A2974" s="273">
        <v>2957</v>
      </c>
      <c r="B2974" s="323">
        <f t="shared" si="469"/>
        <v>3046.7558146072583</v>
      </c>
      <c r="D2974" s="287">
        <f t="shared" si="464"/>
        <v>2853.3187312739251</v>
      </c>
      <c r="F2974" s="273">
        <f t="shared" si="460"/>
        <v>8</v>
      </c>
      <c r="H2974" s="273">
        <f t="shared" si="461"/>
        <v>2880</v>
      </c>
      <c r="J2974" s="287">
        <f t="shared" si="465"/>
        <v>50.316470145509506</v>
      </c>
      <c r="L2974" s="287">
        <f t="shared" si="462"/>
        <v>-13.244185392741656</v>
      </c>
      <c r="M2974" s="344">
        <f t="shared" si="463"/>
        <v>153.3187312739251</v>
      </c>
      <c r="N2974" s="344">
        <f t="shared" si="468"/>
        <v>50.316470145509506</v>
      </c>
      <c r="Q2974" s="323">
        <f t="shared" si="466"/>
        <v>2853.3187312739251</v>
      </c>
      <c r="R2974" s="287">
        <f t="shared" si="467"/>
        <v>50.316470145509506</v>
      </c>
    </row>
    <row r="2975" spans="1:18" x14ac:dyDescent="0.25">
      <c r="A2975" s="273">
        <v>2958</v>
      </c>
      <c r="B2975" s="323">
        <f t="shared" si="469"/>
        <v>3047.7558146072583</v>
      </c>
      <c r="D2975" s="287">
        <f t="shared" si="464"/>
        <v>2854.2533146072583</v>
      </c>
      <c r="F2975" s="273">
        <f t="shared" si="460"/>
        <v>8</v>
      </c>
      <c r="H2975" s="273">
        <f t="shared" si="461"/>
        <v>2880</v>
      </c>
      <c r="J2975" s="287">
        <f t="shared" si="465"/>
        <v>50.51154210189371</v>
      </c>
      <c r="L2975" s="287">
        <f t="shared" si="462"/>
        <v>-12.244185392741656</v>
      </c>
      <c r="M2975" s="344">
        <f t="shared" si="463"/>
        <v>154.25331460725829</v>
      </c>
      <c r="N2975" s="344">
        <f t="shared" si="468"/>
        <v>50.51154210189371</v>
      </c>
      <c r="Q2975" s="323">
        <f t="shared" si="466"/>
        <v>2854.2533146072583</v>
      </c>
      <c r="R2975" s="287">
        <f t="shared" si="467"/>
        <v>50.51154210189371</v>
      </c>
    </row>
    <row r="2976" spans="1:18" x14ac:dyDescent="0.25">
      <c r="A2976" s="273">
        <v>2959</v>
      </c>
      <c r="B2976" s="323">
        <f t="shared" si="469"/>
        <v>3048.7558146072583</v>
      </c>
      <c r="D2976" s="287">
        <f t="shared" si="464"/>
        <v>2855.1878979405915</v>
      </c>
      <c r="F2976" s="273">
        <f t="shared" si="460"/>
        <v>8</v>
      </c>
      <c r="H2976" s="273">
        <f t="shared" si="461"/>
        <v>2880</v>
      </c>
      <c r="J2976" s="287">
        <f t="shared" si="465"/>
        <v>50.691227753237378</v>
      </c>
      <c r="L2976" s="287">
        <f t="shared" si="462"/>
        <v>-11.244185392741656</v>
      </c>
      <c r="M2976" s="344">
        <f t="shared" si="463"/>
        <v>155.18789794059148</v>
      </c>
      <c r="N2976" s="344">
        <f t="shared" si="468"/>
        <v>50.691227753237378</v>
      </c>
      <c r="Q2976" s="323">
        <f t="shared" si="466"/>
        <v>2855.1878979405915</v>
      </c>
      <c r="R2976" s="287">
        <f t="shared" si="467"/>
        <v>50.691227753237378</v>
      </c>
    </row>
    <row r="2977" spans="1:18" x14ac:dyDescent="0.25">
      <c r="A2977" s="273">
        <v>2960</v>
      </c>
      <c r="B2977" s="323">
        <f t="shared" si="469"/>
        <v>3049.7558146072583</v>
      </c>
      <c r="D2977" s="287">
        <f t="shared" si="464"/>
        <v>2856.1224812739251</v>
      </c>
      <c r="F2977" s="273">
        <f t="shared" si="460"/>
        <v>8</v>
      </c>
      <c r="H2977" s="273">
        <f t="shared" si="461"/>
        <v>2880</v>
      </c>
      <c r="J2977" s="287">
        <f t="shared" si="465"/>
        <v>50.855472365550391</v>
      </c>
      <c r="L2977" s="287">
        <f t="shared" si="462"/>
        <v>-10.244185392741656</v>
      </c>
      <c r="M2977" s="344">
        <f t="shared" si="463"/>
        <v>156.12248127392513</v>
      </c>
      <c r="N2977" s="344">
        <f t="shared" si="468"/>
        <v>50.855472365550391</v>
      </c>
      <c r="Q2977" s="323">
        <f t="shared" si="466"/>
        <v>2856.1224812739251</v>
      </c>
      <c r="R2977" s="287">
        <f t="shared" si="467"/>
        <v>50.855472365550391</v>
      </c>
    </row>
    <row r="2978" spans="1:18" x14ac:dyDescent="0.25">
      <c r="A2978" s="273">
        <v>2961</v>
      </c>
      <c r="B2978" s="323">
        <f t="shared" si="469"/>
        <v>3050.7558146072583</v>
      </c>
      <c r="D2978" s="287">
        <f t="shared" si="464"/>
        <v>2857.0570646072583</v>
      </c>
      <c r="F2978" s="273">
        <f t="shared" si="460"/>
        <v>8</v>
      </c>
      <c r="H2978" s="273">
        <f t="shared" si="461"/>
        <v>2880</v>
      </c>
      <c r="J2978" s="287">
        <f t="shared" si="465"/>
        <v>51.004225908332906</v>
      </c>
      <c r="L2978" s="287">
        <f t="shared" si="462"/>
        <v>-9.244185392741656</v>
      </c>
      <c r="M2978" s="344">
        <f t="shared" si="463"/>
        <v>157.05706460725833</v>
      </c>
      <c r="N2978" s="344">
        <f t="shared" si="468"/>
        <v>51.004225908332906</v>
      </c>
      <c r="Q2978" s="323">
        <f t="shared" si="466"/>
        <v>2857.0570646072583</v>
      </c>
      <c r="R2978" s="287">
        <f t="shared" si="467"/>
        <v>51.004225908332906</v>
      </c>
    </row>
    <row r="2979" spans="1:18" x14ac:dyDescent="0.25">
      <c r="A2979" s="273">
        <v>2962</v>
      </c>
      <c r="B2979" s="323">
        <f t="shared" si="469"/>
        <v>3051.7558146072583</v>
      </c>
      <c r="D2979" s="287">
        <f t="shared" si="464"/>
        <v>2857.9916479405915</v>
      </c>
      <c r="F2979" s="273">
        <f t="shared" si="460"/>
        <v>8</v>
      </c>
      <c r="H2979" s="273">
        <f t="shared" si="461"/>
        <v>2880</v>
      </c>
      <c r="J2979" s="287">
        <f t="shared" si="465"/>
        <v>51.137443069814701</v>
      </c>
      <c r="L2979" s="287">
        <f t="shared" si="462"/>
        <v>-8.244185392741656</v>
      </c>
      <c r="M2979" s="344">
        <f t="shared" si="463"/>
        <v>157.99164794059152</v>
      </c>
      <c r="N2979" s="344">
        <f t="shared" si="468"/>
        <v>51.137443069814701</v>
      </c>
      <c r="Q2979" s="323">
        <f t="shared" si="466"/>
        <v>2857.9916479405915</v>
      </c>
      <c r="R2979" s="287">
        <f t="shared" si="467"/>
        <v>51.137443069814701</v>
      </c>
    </row>
    <row r="2980" spans="1:18" x14ac:dyDescent="0.25">
      <c r="A2980" s="273">
        <v>2963</v>
      </c>
      <c r="B2980" s="323">
        <f t="shared" si="469"/>
        <v>3052.7558146072583</v>
      </c>
      <c r="D2980" s="287">
        <f t="shared" si="464"/>
        <v>2858.9262312739252</v>
      </c>
      <c r="F2980" s="273">
        <f t="shared" si="460"/>
        <v>8</v>
      </c>
      <c r="H2980" s="273">
        <f t="shared" si="461"/>
        <v>2880</v>
      </c>
      <c r="J2980" s="287">
        <f t="shared" si="465"/>
        <v>51.255083270757851</v>
      </c>
      <c r="L2980" s="287">
        <f t="shared" si="462"/>
        <v>-7.244185392741656</v>
      </c>
      <c r="M2980" s="344">
        <f t="shared" si="463"/>
        <v>158.92623127392517</v>
      </c>
      <c r="N2980" s="344">
        <f t="shared" si="468"/>
        <v>51.255083270757851</v>
      </c>
      <c r="Q2980" s="323">
        <f t="shared" si="466"/>
        <v>2858.9262312739252</v>
      </c>
      <c r="R2980" s="287">
        <f t="shared" si="467"/>
        <v>51.255083270757851</v>
      </c>
    </row>
    <row r="2981" spans="1:18" x14ac:dyDescent="0.25">
      <c r="A2981" s="273">
        <v>2964</v>
      </c>
      <c r="B2981" s="323">
        <f t="shared" si="469"/>
        <v>3053.7558146072583</v>
      </c>
      <c r="D2981" s="287">
        <f t="shared" si="464"/>
        <v>2859.8608146072584</v>
      </c>
      <c r="F2981" s="273">
        <f t="shared" si="460"/>
        <v>8</v>
      </c>
      <c r="H2981" s="273">
        <f t="shared" si="461"/>
        <v>2880</v>
      </c>
      <c r="J2981" s="287">
        <f t="shared" si="465"/>
        <v>51.357110676817634</v>
      </c>
      <c r="L2981" s="287">
        <f t="shared" si="462"/>
        <v>-6.244185392741656</v>
      </c>
      <c r="M2981" s="344">
        <f t="shared" si="463"/>
        <v>159.86081460725836</v>
      </c>
      <c r="N2981" s="344">
        <f t="shared" si="468"/>
        <v>51.357110676817634</v>
      </c>
      <c r="Q2981" s="323">
        <f t="shared" si="466"/>
        <v>2859.8608146072584</v>
      </c>
      <c r="R2981" s="287">
        <f t="shared" si="467"/>
        <v>51.357110676817634</v>
      </c>
    </row>
    <row r="2982" spans="1:18" x14ac:dyDescent="0.25">
      <c r="A2982" s="273">
        <v>2965</v>
      </c>
      <c r="B2982" s="323">
        <f t="shared" si="469"/>
        <v>3054.7558146072583</v>
      </c>
      <c r="D2982" s="287">
        <f t="shared" si="464"/>
        <v>2860.7953979405916</v>
      </c>
      <c r="F2982" s="273">
        <f t="shared" si="460"/>
        <v>8</v>
      </c>
      <c r="H2982" s="273">
        <f t="shared" si="461"/>
        <v>2880</v>
      </c>
      <c r="J2982" s="287">
        <f t="shared" si="465"/>
        <v>51.443494209457747</v>
      </c>
      <c r="L2982" s="287">
        <f t="shared" si="462"/>
        <v>-5.244185392741656</v>
      </c>
      <c r="M2982" s="344">
        <f t="shared" si="463"/>
        <v>160.79539794059156</v>
      </c>
      <c r="N2982" s="344">
        <f t="shared" si="468"/>
        <v>51.443494209457747</v>
      </c>
      <c r="Q2982" s="323">
        <f t="shared" si="466"/>
        <v>2860.7953979405916</v>
      </c>
      <c r="R2982" s="287">
        <f t="shared" si="467"/>
        <v>51.443494209457747</v>
      </c>
    </row>
    <row r="2983" spans="1:18" x14ac:dyDescent="0.25">
      <c r="A2983" s="273">
        <v>2966</v>
      </c>
      <c r="B2983" s="323">
        <f t="shared" si="469"/>
        <v>3055.7558146072583</v>
      </c>
      <c r="D2983" s="287">
        <f t="shared" si="464"/>
        <v>2861.7299812739252</v>
      </c>
      <c r="F2983" s="273">
        <f t="shared" si="460"/>
        <v>8</v>
      </c>
      <c r="H2983" s="273">
        <f t="shared" si="461"/>
        <v>2880</v>
      </c>
      <c r="J2983" s="287">
        <f t="shared" si="465"/>
        <v>51.514207555417315</v>
      </c>
      <c r="L2983" s="287">
        <f t="shared" si="462"/>
        <v>-4.244185392741656</v>
      </c>
      <c r="M2983" s="344">
        <f t="shared" si="463"/>
        <v>161.7299812739252</v>
      </c>
      <c r="N2983" s="344">
        <f t="shared" si="468"/>
        <v>51.514207555417315</v>
      </c>
      <c r="Q2983" s="323">
        <f t="shared" si="466"/>
        <v>2861.7299812739252</v>
      </c>
      <c r="R2983" s="287">
        <f t="shared" si="467"/>
        <v>51.514207555417315</v>
      </c>
    </row>
    <row r="2984" spans="1:18" x14ac:dyDescent="0.25">
      <c r="A2984" s="273">
        <v>2967</v>
      </c>
      <c r="B2984" s="323">
        <f t="shared" si="469"/>
        <v>3056.7558146072583</v>
      </c>
      <c r="D2984" s="287">
        <f t="shared" si="464"/>
        <v>2862.6645646072584</v>
      </c>
      <c r="F2984" s="273">
        <f t="shared" si="460"/>
        <v>8</v>
      </c>
      <c r="H2984" s="273">
        <f t="shared" si="461"/>
        <v>2880</v>
      </c>
      <c r="J2984" s="287">
        <f t="shared" si="465"/>
        <v>51.569229174726196</v>
      </c>
      <c r="L2984" s="287">
        <f t="shared" si="462"/>
        <v>-3.244185392741656</v>
      </c>
      <c r="M2984" s="344">
        <f t="shared" si="463"/>
        <v>162.6645646072584</v>
      </c>
      <c r="N2984" s="344">
        <f t="shared" si="468"/>
        <v>51.569229174726196</v>
      </c>
      <c r="Q2984" s="323">
        <f t="shared" si="466"/>
        <v>2862.6645646072584</v>
      </c>
      <c r="R2984" s="287">
        <f t="shared" si="467"/>
        <v>51.569229174726196</v>
      </c>
    </row>
    <row r="2985" spans="1:18" x14ac:dyDescent="0.25">
      <c r="A2985" s="273">
        <v>2968</v>
      </c>
      <c r="B2985" s="323">
        <f t="shared" si="469"/>
        <v>3057.7558146072583</v>
      </c>
      <c r="D2985" s="287">
        <f t="shared" si="464"/>
        <v>2863.5991479405916</v>
      </c>
      <c r="F2985" s="273">
        <f t="shared" si="460"/>
        <v>8</v>
      </c>
      <c r="H2985" s="273">
        <f t="shared" si="461"/>
        <v>2880</v>
      </c>
      <c r="J2985" s="287">
        <f t="shared" si="465"/>
        <v>51.608542307266106</v>
      </c>
      <c r="L2985" s="287">
        <f t="shared" si="462"/>
        <v>-2.244185392741656</v>
      </c>
      <c r="M2985" s="344">
        <f t="shared" si="463"/>
        <v>163.59914794059159</v>
      </c>
      <c r="N2985" s="344">
        <f t="shared" si="468"/>
        <v>51.608542307266106</v>
      </c>
      <c r="Q2985" s="323">
        <f t="shared" si="466"/>
        <v>2863.5991479405916</v>
      </c>
      <c r="R2985" s="287">
        <f t="shared" si="467"/>
        <v>51.608542307266106</v>
      </c>
    </row>
    <row r="2986" spans="1:18" x14ac:dyDescent="0.25">
      <c r="A2986" s="273">
        <v>2969</v>
      </c>
      <c r="B2986" s="323">
        <f t="shared" si="469"/>
        <v>3058.7558146072583</v>
      </c>
      <c r="D2986" s="287">
        <f t="shared" si="464"/>
        <v>2864.5337312739248</v>
      </c>
      <c r="F2986" s="273">
        <f t="shared" si="460"/>
        <v>8</v>
      </c>
      <c r="H2986" s="273">
        <f t="shared" si="461"/>
        <v>2880</v>
      </c>
      <c r="J2986" s="287">
        <f t="shared" si="465"/>
        <v>51.632134977876042</v>
      </c>
      <c r="L2986" s="287">
        <f t="shared" si="462"/>
        <v>-1.244185392741656</v>
      </c>
      <c r="M2986" s="344">
        <f t="shared" si="463"/>
        <v>164.53373127392479</v>
      </c>
      <c r="N2986" s="344">
        <f t="shared" si="468"/>
        <v>51.632134977876042</v>
      </c>
      <c r="Q2986" s="323">
        <f t="shared" si="466"/>
        <v>2864.5337312739248</v>
      </c>
      <c r="R2986" s="287">
        <f t="shared" si="467"/>
        <v>51.632134977876042</v>
      </c>
    </row>
    <row r="2987" spans="1:18" x14ac:dyDescent="0.25">
      <c r="A2987" s="273">
        <v>2970</v>
      </c>
      <c r="B2987" s="323">
        <f t="shared" si="469"/>
        <v>3059.7558146072583</v>
      </c>
      <c r="D2987" s="287">
        <f t="shared" si="464"/>
        <v>2865.4683146072584</v>
      </c>
      <c r="F2987" s="273">
        <f t="shared" si="460"/>
        <v>8</v>
      </c>
      <c r="H2987" s="273">
        <f t="shared" si="461"/>
        <v>2880</v>
      </c>
      <c r="J2987" s="287">
        <f t="shared" si="465"/>
        <v>51.64</v>
      </c>
      <c r="L2987" s="287">
        <f t="shared" si="462"/>
        <v>-0.24418539274165596</v>
      </c>
      <c r="M2987" s="344">
        <f t="shared" si="463"/>
        <v>165.46831460725843</v>
      </c>
      <c r="N2987" s="344">
        <f t="shared" si="468"/>
        <v>51.64</v>
      </c>
      <c r="Q2987" s="323">
        <f t="shared" si="466"/>
        <v>2865.4683146072584</v>
      </c>
      <c r="R2987" s="287">
        <f t="shared" si="467"/>
        <v>51.64</v>
      </c>
    </row>
    <row r="2988" spans="1:18" x14ac:dyDescent="0.25">
      <c r="A2988" s="273">
        <v>2971</v>
      </c>
      <c r="B2988" s="323">
        <f t="shared" si="469"/>
        <v>3060.7558146072583</v>
      </c>
      <c r="D2988" s="287">
        <f t="shared" si="464"/>
        <v>2866.4028979405916</v>
      </c>
      <c r="F2988" s="273">
        <f t="shared" si="460"/>
        <v>8</v>
      </c>
      <c r="H2988" s="273">
        <f t="shared" si="461"/>
        <v>2880</v>
      </c>
      <c r="J2988" s="287">
        <f t="shared" si="465"/>
        <v>51.632134977876042</v>
      </c>
      <c r="L2988" s="287">
        <f t="shared" si="462"/>
        <v>0.75581460725834404</v>
      </c>
      <c r="M2988" s="344">
        <f t="shared" si="463"/>
        <v>166.40289794059163</v>
      </c>
      <c r="N2988" s="344">
        <f t="shared" si="468"/>
        <v>51.632134977876042</v>
      </c>
      <c r="Q2988" s="323">
        <f t="shared" si="466"/>
        <v>2866.4028979405916</v>
      </c>
      <c r="R2988" s="287">
        <f t="shared" si="467"/>
        <v>51.632134977876042</v>
      </c>
    </row>
    <row r="2989" spans="1:18" x14ac:dyDescent="0.25">
      <c r="A2989" s="273">
        <v>2972</v>
      </c>
      <c r="B2989" s="323">
        <f t="shared" si="469"/>
        <v>3061.7558146072583</v>
      </c>
      <c r="D2989" s="287">
        <f t="shared" si="464"/>
        <v>2867.3374812739248</v>
      </c>
      <c r="F2989" s="273">
        <f t="shared" si="460"/>
        <v>8</v>
      </c>
      <c r="H2989" s="273">
        <f t="shared" si="461"/>
        <v>2880</v>
      </c>
      <c r="J2989" s="287">
        <f t="shared" si="465"/>
        <v>51.608542307266106</v>
      </c>
      <c r="L2989" s="287">
        <f t="shared" si="462"/>
        <v>1.755814607258344</v>
      </c>
      <c r="M2989" s="344">
        <f t="shared" si="463"/>
        <v>167.33748127392482</v>
      </c>
      <c r="N2989" s="344">
        <f t="shared" si="468"/>
        <v>51.608542307266106</v>
      </c>
      <c r="Q2989" s="323">
        <f t="shared" si="466"/>
        <v>2867.3374812739248</v>
      </c>
      <c r="R2989" s="287">
        <f t="shared" si="467"/>
        <v>51.608542307266106</v>
      </c>
    </row>
    <row r="2990" spans="1:18" x14ac:dyDescent="0.25">
      <c r="A2990" s="273">
        <v>2973</v>
      </c>
      <c r="B2990" s="323">
        <f t="shared" si="469"/>
        <v>3062.7558146072583</v>
      </c>
      <c r="D2990" s="287">
        <f t="shared" si="464"/>
        <v>2868.2720646072585</v>
      </c>
      <c r="F2990" s="273">
        <f t="shared" si="460"/>
        <v>8</v>
      </c>
      <c r="H2990" s="273">
        <f t="shared" si="461"/>
        <v>2880</v>
      </c>
      <c r="J2990" s="287">
        <f t="shared" si="465"/>
        <v>51.569229174726196</v>
      </c>
      <c r="L2990" s="287">
        <f t="shared" si="462"/>
        <v>2.755814607258344</v>
      </c>
      <c r="M2990" s="344">
        <f t="shared" si="463"/>
        <v>168.27206460725847</v>
      </c>
      <c r="N2990" s="344">
        <f t="shared" si="468"/>
        <v>51.569229174726196</v>
      </c>
      <c r="Q2990" s="323">
        <f t="shared" si="466"/>
        <v>2868.2720646072585</v>
      </c>
      <c r="R2990" s="287">
        <f t="shared" si="467"/>
        <v>51.569229174726196</v>
      </c>
    </row>
    <row r="2991" spans="1:18" x14ac:dyDescent="0.25">
      <c r="A2991" s="273">
        <v>2974</v>
      </c>
      <c r="B2991" s="323">
        <f t="shared" si="469"/>
        <v>3063.7558146072583</v>
      </c>
      <c r="D2991" s="287">
        <f t="shared" si="464"/>
        <v>2869.2066479405917</v>
      </c>
      <c r="F2991" s="273">
        <f t="shared" si="460"/>
        <v>8</v>
      </c>
      <c r="H2991" s="273">
        <f t="shared" si="461"/>
        <v>2880</v>
      </c>
      <c r="J2991" s="287">
        <f t="shared" si="465"/>
        <v>51.514207555417315</v>
      </c>
      <c r="L2991" s="287">
        <f t="shared" si="462"/>
        <v>3.755814607258344</v>
      </c>
      <c r="M2991" s="344">
        <f t="shared" si="463"/>
        <v>169.20664794059167</v>
      </c>
      <c r="N2991" s="344">
        <f t="shared" si="468"/>
        <v>51.514207555417315</v>
      </c>
      <c r="Q2991" s="323">
        <f t="shared" si="466"/>
        <v>2869.2066479405917</v>
      </c>
      <c r="R2991" s="287">
        <f t="shared" si="467"/>
        <v>51.514207555417315</v>
      </c>
    </row>
    <row r="2992" spans="1:18" x14ac:dyDescent="0.25">
      <c r="A2992" s="273">
        <v>2975</v>
      </c>
      <c r="B2992" s="323">
        <f t="shared" si="469"/>
        <v>3064.7558146072583</v>
      </c>
      <c r="D2992" s="287">
        <f t="shared" si="464"/>
        <v>2870.1412312739249</v>
      </c>
      <c r="F2992" s="273">
        <f t="shared" si="460"/>
        <v>8</v>
      </c>
      <c r="H2992" s="273">
        <f t="shared" si="461"/>
        <v>2880</v>
      </c>
      <c r="J2992" s="287">
        <f t="shared" si="465"/>
        <v>51.443494209457754</v>
      </c>
      <c r="L2992" s="287">
        <f t="shared" si="462"/>
        <v>4.755814607258344</v>
      </c>
      <c r="M2992" s="344">
        <f t="shared" si="463"/>
        <v>170.14123127392486</v>
      </c>
      <c r="N2992" s="344">
        <f t="shared" si="468"/>
        <v>51.443494209457754</v>
      </c>
      <c r="Q2992" s="323">
        <f t="shared" si="466"/>
        <v>2870.1412312739249</v>
      </c>
      <c r="R2992" s="287">
        <f t="shared" si="467"/>
        <v>51.443494209457754</v>
      </c>
    </row>
    <row r="2993" spans="1:18" x14ac:dyDescent="0.25">
      <c r="A2993" s="273">
        <v>2976</v>
      </c>
      <c r="B2993" s="323">
        <f t="shared" si="469"/>
        <v>3065.7558146072583</v>
      </c>
      <c r="D2993" s="287">
        <f t="shared" si="464"/>
        <v>2871.0758146072585</v>
      </c>
      <c r="F2993" s="273">
        <f t="shared" si="460"/>
        <v>8</v>
      </c>
      <c r="H2993" s="273">
        <f t="shared" si="461"/>
        <v>2880</v>
      </c>
      <c r="J2993" s="287">
        <f t="shared" si="465"/>
        <v>51.357110676817634</v>
      </c>
      <c r="L2993" s="287">
        <f t="shared" si="462"/>
        <v>5.755814607258344</v>
      </c>
      <c r="M2993" s="344">
        <f t="shared" si="463"/>
        <v>171.07581460725851</v>
      </c>
      <c r="N2993" s="344">
        <f t="shared" si="468"/>
        <v>51.357110676817634</v>
      </c>
      <c r="Q2993" s="323">
        <f t="shared" si="466"/>
        <v>2871.0758146072585</v>
      </c>
      <c r="R2993" s="287">
        <f t="shared" si="467"/>
        <v>51.357110676817634</v>
      </c>
    </row>
    <row r="2994" spans="1:18" x14ac:dyDescent="0.25">
      <c r="A2994" s="273">
        <v>2977</v>
      </c>
      <c r="B2994" s="323">
        <f t="shared" si="469"/>
        <v>3066.7558146072583</v>
      </c>
      <c r="D2994" s="287">
        <f t="shared" si="464"/>
        <v>2872.0103979405917</v>
      </c>
      <c r="F2994" s="273">
        <f t="shared" si="460"/>
        <v>8</v>
      </c>
      <c r="H2994" s="273">
        <f t="shared" si="461"/>
        <v>2880</v>
      </c>
      <c r="J2994" s="287">
        <f t="shared" si="465"/>
        <v>51.255083270757893</v>
      </c>
      <c r="L2994" s="287">
        <f t="shared" si="462"/>
        <v>6.755814607258344</v>
      </c>
      <c r="M2994" s="344">
        <f t="shared" si="463"/>
        <v>172.0103979405917</v>
      </c>
      <c r="N2994" s="344">
        <f t="shared" si="468"/>
        <v>51.255083270757893</v>
      </c>
      <c r="Q2994" s="323">
        <f t="shared" si="466"/>
        <v>2872.0103979405917</v>
      </c>
      <c r="R2994" s="287">
        <f t="shared" si="467"/>
        <v>51.255083270757893</v>
      </c>
    </row>
    <row r="2995" spans="1:18" x14ac:dyDescent="0.25">
      <c r="A2995" s="273">
        <v>2978</v>
      </c>
      <c r="B2995" s="323">
        <f t="shared" si="469"/>
        <v>3067.7558146072583</v>
      </c>
      <c r="D2995" s="287">
        <f t="shared" si="464"/>
        <v>2872.9449812739249</v>
      </c>
      <c r="F2995" s="273">
        <f t="shared" si="460"/>
        <v>8</v>
      </c>
      <c r="H2995" s="273">
        <f t="shared" si="461"/>
        <v>2880</v>
      </c>
      <c r="J2995" s="287">
        <f t="shared" si="465"/>
        <v>51.137443069814708</v>
      </c>
      <c r="L2995" s="287">
        <f t="shared" si="462"/>
        <v>7.755814607258344</v>
      </c>
      <c r="M2995" s="344">
        <f t="shared" si="463"/>
        <v>172.9449812739249</v>
      </c>
      <c r="N2995" s="344">
        <f t="shared" si="468"/>
        <v>51.137443069814708</v>
      </c>
      <c r="Q2995" s="323">
        <f t="shared" si="466"/>
        <v>2872.9449812739249</v>
      </c>
      <c r="R2995" s="287">
        <f t="shared" si="467"/>
        <v>51.137443069814708</v>
      </c>
    </row>
    <row r="2996" spans="1:18" x14ac:dyDescent="0.25">
      <c r="A2996" s="273">
        <v>2979</v>
      </c>
      <c r="B2996" s="323">
        <f t="shared" si="469"/>
        <v>3068.7558146072583</v>
      </c>
      <c r="D2996" s="287">
        <f t="shared" si="464"/>
        <v>2873.8795646072585</v>
      </c>
      <c r="F2996" s="273">
        <f t="shared" si="460"/>
        <v>8</v>
      </c>
      <c r="H2996" s="273">
        <f t="shared" si="461"/>
        <v>2880</v>
      </c>
      <c r="J2996" s="287">
        <f t="shared" si="465"/>
        <v>51.004225908332913</v>
      </c>
      <c r="L2996" s="287">
        <f t="shared" si="462"/>
        <v>8.755814607258344</v>
      </c>
      <c r="M2996" s="344">
        <f t="shared" si="463"/>
        <v>173.87956460725854</v>
      </c>
      <c r="N2996" s="344">
        <f t="shared" si="468"/>
        <v>51.004225908332913</v>
      </c>
      <c r="Q2996" s="323">
        <f t="shared" si="466"/>
        <v>2873.8795646072585</v>
      </c>
      <c r="R2996" s="287">
        <f t="shared" si="467"/>
        <v>51.004225908332913</v>
      </c>
    </row>
    <row r="2997" spans="1:18" x14ac:dyDescent="0.25">
      <c r="A2997" s="273">
        <v>2980</v>
      </c>
      <c r="B2997" s="323">
        <f t="shared" si="469"/>
        <v>3069.7558146072583</v>
      </c>
      <c r="D2997" s="287">
        <f t="shared" si="464"/>
        <v>2874.8141479405917</v>
      </c>
      <c r="F2997" s="273">
        <f t="shared" si="460"/>
        <v>8</v>
      </c>
      <c r="H2997" s="273">
        <f t="shared" si="461"/>
        <v>2880</v>
      </c>
      <c r="J2997" s="287">
        <f t="shared" si="465"/>
        <v>50.855472365550462</v>
      </c>
      <c r="L2997" s="287">
        <f t="shared" si="462"/>
        <v>9.755814607258344</v>
      </c>
      <c r="M2997" s="344">
        <f t="shared" si="463"/>
        <v>174.81414794059174</v>
      </c>
      <c r="N2997" s="344">
        <f t="shared" si="468"/>
        <v>50.855472365550462</v>
      </c>
      <c r="Q2997" s="323">
        <f t="shared" si="466"/>
        <v>2874.8141479405917</v>
      </c>
      <c r="R2997" s="287">
        <f t="shared" si="467"/>
        <v>50.855472365550462</v>
      </c>
    </row>
    <row r="2998" spans="1:18" x14ac:dyDescent="0.25">
      <c r="A2998" s="273">
        <v>2981</v>
      </c>
      <c r="B2998" s="323">
        <f t="shared" si="469"/>
        <v>3070.7558146072583</v>
      </c>
      <c r="D2998" s="287">
        <f t="shared" si="464"/>
        <v>2875.7487312739249</v>
      </c>
      <c r="F2998" s="273">
        <f t="shared" si="460"/>
        <v>8</v>
      </c>
      <c r="H2998" s="273">
        <f t="shared" si="461"/>
        <v>2880</v>
      </c>
      <c r="J2998" s="287">
        <f t="shared" si="465"/>
        <v>50.691227753237378</v>
      </c>
      <c r="L2998" s="287">
        <f t="shared" si="462"/>
        <v>10.755814607258344</v>
      </c>
      <c r="M2998" s="344">
        <f t="shared" si="463"/>
        <v>175.74873127392493</v>
      </c>
      <c r="N2998" s="344">
        <f t="shared" si="468"/>
        <v>50.691227753237378</v>
      </c>
      <c r="Q2998" s="323">
        <f t="shared" si="466"/>
        <v>2875.7487312739249</v>
      </c>
      <c r="R2998" s="287">
        <f t="shared" si="467"/>
        <v>50.691227753237378</v>
      </c>
    </row>
    <row r="2999" spans="1:18" x14ac:dyDescent="0.25">
      <c r="A2999" s="273">
        <v>2982</v>
      </c>
      <c r="B2999" s="323">
        <f t="shared" si="469"/>
        <v>3071.7558146072583</v>
      </c>
      <c r="D2999" s="287">
        <f t="shared" si="464"/>
        <v>2876.6833146072586</v>
      </c>
      <c r="F2999" s="273">
        <f t="shared" si="460"/>
        <v>8</v>
      </c>
      <c r="H2999" s="273">
        <f t="shared" si="461"/>
        <v>2880</v>
      </c>
      <c r="J2999" s="287">
        <f t="shared" si="465"/>
        <v>50.511542101893717</v>
      </c>
      <c r="L2999" s="287">
        <f t="shared" si="462"/>
        <v>11.755814607258344</v>
      </c>
      <c r="M2999" s="344">
        <f t="shared" si="463"/>
        <v>176.68331460725858</v>
      </c>
      <c r="N2999" s="344">
        <f t="shared" si="468"/>
        <v>50.511542101893717</v>
      </c>
      <c r="Q2999" s="323">
        <f t="shared" si="466"/>
        <v>2876.6833146072586</v>
      </c>
      <c r="R2999" s="287">
        <f t="shared" si="467"/>
        <v>50.511542101893717</v>
      </c>
    </row>
    <row r="3000" spans="1:18" x14ac:dyDescent="0.25">
      <c r="A3000" s="273">
        <v>2983</v>
      </c>
      <c r="B3000" s="323">
        <f t="shared" si="469"/>
        <v>3072.7558146072583</v>
      </c>
      <c r="D3000" s="287">
        <f t="shared" si="464"/>
        <v>2877.6178979405918</v>
      </c>
      <c r="F3000" s="273">
        <f t="shared" si="460"/>
        <v>8</v>
      </c>
      <c r="H3000" s="273">
        <f t="shared" si="461"/>
        <v>2880</v>
      </c>
      <c r="J3000" s="287">
        <f t="shared" si="465"/>
        <v>50.316470145509591</v>
      </c>
      <c r="L3000" s="287">
        <f t="shared" si="462"/>
        <v>12.755814607258344</v>
      </c>
      <c r="M3000" s="344">
        <f t="shared" si="463"/>
        <v>177.61789794059177</v>
      </c>
      <c r="N3000" s="344">
        <f t="shared" si="468"/>
        <v>50.316470145509591</v>
      </c>
      <c r="Q3000" s="323">
        <f t="shared" si="466"/>
        <v>2877.6178979405918</v>
      </c>
      <c r="R3000" s="287">
        <f t="shared" si="467"/>
        <v>50.316470145509591</v>
      </c>
    </row>
    <row r="3001" spans="1:18" x14ac:dyDescent="0.25">
      <c r="A3001" s="273">
        <v>2984</v>
      </c>
      <c r="B3001" s="323">
        <f t="shared" si="469"/>
        <v>3073.7558146072583</v>
      </c>
      <c r="D3001" s="287">
        <f t="shared" si="464"/>
        <v>2878.552481273925</v>
      </c>
      <c r="F3001" s="273">
        <f t="shared" si="460"/>
        <v>8</v>
      </c>
      <c r="H3001" s="273">
        <f t="shared" si="461"/>
        <v>2880</v>
      </c>
      <c r="J3001" s="287">
        <f t="shared" si="465"/>
        <v>50.106071304892474</v>
      </c>
      <c r="L3001" s="287">
        <f t="shared" si="462"/>
        <v>13.755814607258344</v>
      </c>
      <c r="M3001" s="344">
        <f t="shared" si="463"/>
        <v>178.55248127392497</v>
      </c>
      <c r="N3001" s="344">
        <f t="shared" si="468"/>
        <v>50.106071304892474</v>
      </c>
      <c r="Q3001" s="323">
        <f t="shared" si="466"/>
        <v>2878.552481273925</v>
      </c>
      <c r="R3001" s="287">
        <f t="shared" si="467"/>
        <v>50.106071304892474</v>
      </c>
    </row>
    <row r="3002" spans="1:18" x14ac:dyDescent="0.25">
      <c r="A3002" s="273">
        <v>2985</v>
      </c>
      <c r="B3002" s="323">
        <f t="shared" si="469"/>
        <v>3074.7558146072583</v>
      </c>
      <c r="D3002" s="287">
        <f t="shared" si="464"/>
        <v>2879.4870646072582</v>
      </c>
      <c r="F3002" s="273">
        <f t="shared" si="460"/>
        <v>8</v>
      </c>
      <c r="H3002" s="273">
        <f t="shared" si="461"/>
        <v>2880</v>
      </c>
      <c r="J3002" s="287">
        <f t="shared" si="465"/>
        <v>49.88040966956747</v>
      </c>
      <c r="L3002" s="287">
        <f t="shared" si="462"/>
        <v>14.755814607258344</v>
      </c>
      <c r="M3002" s="344">
        <f t="shared" si="463"/>
        <v>179.48706460725816</v>
      </c>
      <c r="N3002" s="344">
        <f t="shared" si="468"/>
        <v>49.88040966956747</v>
      </c>
      <c r="Q3002" s="323">
        <f t="shared" si="466"/>
        <v>2879.4870646072582</v>
      </c>
      <c r="R3002" s="287">
        <f t="shared" si="467"/>
        <v>49.88040966956747</v>
      </c>
    </row>
    <row r="3003" spans="1:18" x14ac:dyDescent="0.25">
      <c r="A3003" s="273">
        <v>2986</v>
      </c>
      <c r="B3003" s="323">
        <f t="shared" si="469"/>
        <v>3075.7558146072583</v>
      </c>
      <c r="D3003" s="287">
        <f t="shared" si="464"/>
        <v>2880.4216479405918</v>
      </c>
      <c r="F3003" s="273">
        <f t="shared" si="460"/>
        <v>8</v>
      </c>
      <c r="H3003" s="273">
        <f t="shared" si="461"/>
        <v>2880</v>
      </c>
      <c r="J3003" s="287">
        <f t="shared" si="465"/>
        <v>49.639553978254831</v>
      </c>
      <c r="L3003" s="287">
        <f t="shared" si="462"/>
        <v>15.755814607258344</v>
      </c>
      <c r="M3003" s="344">
        <f t="shared" si="463"/>
        <v>-179.57835205940819</v>
      </c>
      <c r="N3003" s="344">
        <f t="shared" si="468"/>
        <v>49.639553978254831</v>
      </c>
      <c r="Q3003" s="323">
        <f t="shared" si="466"/>
        <v>2880.4216479405918</v>
      </c>
      <c r="R3003" s="287">
        <f t="shared" si="467"/>
        <v>49.639553978254831</v>
      </c>
    </row>
    <row r="3004" spans="1:18" x14ac:dyDescent="0.25">
      <c r="A3004" s="273">
        <v>2987</v>
      </c>
      <c r="B3004" s="323">
        <f t="shared" si="469"/>
        <v>3076.7558146072583</v>
      </c>
      <c r="D3004" s="287">
        <f t="shared" si="464"/>
        <v>2881.356231273925</v>
      </c>
      <c r="F3004" s="273">
        <f t="shared" si="460"/>
        <v>8</v>
      </c>
      <c r="H3004" s="273">
        <f t="shared" si="461"/>
        <v>2880</v>
      </c>
      <c r="J3004" s="287">
        <f t="shared" si="465"/>
        <v>49.383577597931165</v>
      </c>
      <c r="L3004" s="287">
        <f t="shared" si="462"/>
        <v>16.755814607258344</v>
      </c>
      <c r="M3004" s="344">
        <f t="shared" si="463"/>
        <v>-178.643768726075</v>
      </c>
      <c r="N3004" s="344">
        <f t="shared" si="468"/>
        <v>49.383577597931165</v>
      </c>
      <c r="Q3004" s="323">
        <f t="shared" si="466"/>
        <v>2881.356231273925</v>
      </c>
      <c r="R3004" s="287">
        <f t="shared" si="467"/>
        <v>49.383577597931165</v>
      </c>
    </row>
    <row r="3005" spans="1:18" x14ac:dyDescent="0.25">
      <c r="A3005" s="273">
        <v>2988</v>
      </c>
      <c r="B3005" s="323">
        <f t="shared" si="469"/>
        <v>3077.7558146072583</v>
      </c>
      <c r="D3005" s="287">
        <f t="shared" si="464"/>
        <v>2882.2908146072582</v>
      </c>
      <c r="F3005" s="273">
        <f t="shared" si="460"/>
        <v>8</v>
      </c>
      <c r="H3005" s="273">
        <f t="shared" si="461"/>
        <v>2880</v>
      </c>
      <c r="J3005" s="287">
        <f t="shared" si="465"/>
        <v>49.112558501481708</v>
      </c>
      <c r="L3005" s="287">
        <f t="shared" si="462"/>
        <v>17.755814607258344</v>
      </c>
      <c r="M3005" s="344">
        <f t="shared" si="463"/>
        <v>-177.7091853927418</v>
      </c>
      <c r="N3005" s="344">
        <f t="shared" si="468"/>
        <v>49.112558501481708</v>
      </c>
      <c r="Q3005" s="323">
        <f t="shared" si="466"/>
        <v>2882.2908146072582</v>
      </c>
      <c r="R3005" s="287">
        <f t="shared" si="467"/>
        <v>49.112558501481708</v>
      </c>
    </row>
    <row r="3006" spans="1:18" x14ac:dyDescent="0.25">
      <c r="A3006" s="273">
        <v>2989</v>
      </c>
      <c r="B3006" s="323">
        <f t="shared" si="469"/>
        <v>3078.7558146072583</v>
      </c>
      <c r="D3006" s="287">
        <f t="shared" si="464"/>
        <v>2883.2253979405918</v>
      </c>
      <c r="F3006" s="273">
        <f t="shared" si="460"/>
        <v>8</v>
      </c>
      <c r="H3006" s="273">
        <f t="shared" si="461"/>
        <v>2880</v>
      </c>
      <c r="J3006" s="287">
        <f t="shared" si="465"/>
        <v>48.826579243948771</v>
      </c>
      <c r="L3006" s="287">
        <f t="shared" si="462"/>
        <v>18.755814607258344</v>
      </c>
      <c r="M3006" s="344">
        <f t="shared" si="463"/>
        <v>-176.77460205940815</v>
      </c>
      <c r="N3006" s="344">
        <f t="shared" si="468"/>
        <v>48.826579243948771</v>
      </c>
      <c r="Q3006" s="323">
        <f t="shared" si="466"/>
        <v>2883.2253979405918</v>
      </c>
      <c r="R3006" s="287">
        <f t="shared" si="467"/>
        <v>48.826579243948771</v>
      </c>
    </row>
    <row r="3007" spans="1:18" x14ac:dyDescent="0.25">
      <c r="A3007" s="273">
        <v>2990</v>
      </c>
      <c r="B3007" s="323">
        <f t="shared" si="469"/>
        <v>3079.7558146072583</v>
      </c>
      <c r="D3007" s="287">
        <f t="shared" si="464"/>
        <v>2884.159981273925</v>
      </c>
      <c r="F3007" s="273">
        <f t="shared" si="460"/>
        <v>8</v>
      </c>
      <c r="H3007" s="273">
        <f t="shared" si="461"/>
        <v>2880</v>
      </c>
      <c r="J3007" s="287">
        <f t="shared" si="465"/>
        <v>48.52572693738432</v>
      </c>
      <c r="L3007" s="287">
        <f t="shared" si="462"/>
        <v>19.755814607258344</v>
      </c>
      <c r="M3007" s="344">
        <f t="shared" si="463"/>
        <v>-175.84001872607496</v>
      </c>
      <c r="N3007" s="344">
        <f t="shared" si="468"/>
        <v>48.52572693738432</v>
      </c>
      <c r="Q3007" s="323">
        <f t="shared" si="466"/>
        <v>2884.159981273925</v>
      </c>
      <c r="R3007" s="287">
        <f t="shared" si="467"/>
        <v>48.52572693738432</v>
      </c>
    </row>
    <row r="3008" spans="1:18" x14ac:dyDescent="0.25">
      <c r="A3008" s="273">
        <v>2991</v>
      </c>
      <c r="B3008" s="323">
        <f t="shared" si="469"/>
        <v>3080.7558146072583</v>
      </c>
      <c r="D3008" s="287">
        <f t="shared" si="464"/>
        <v>2885.0945646072582</v>
      </c>
      <c r="F3008" s="273">
        <f t="shared" si="460"/>
        <v>8</v>
      </c>
      <c r="H3008" s="273">
        <f t="shared" si="461"/>
        <v>2880</v>
      </c>
      <c r="J3008" s="287">
        <f t="shared" si="465"/>
        <v>48.210093224315465</v>
      </c>
      <c r="L3008" s="287">
        <f t="shared" si="462"/>
        <v>20.755814607258344</v>
      </c>
      <c r="M3008" s="344">
        <f t="shared" si="463"/>
        <v>-174.90543539274177</v>
      </c>
      <c r="N3008" s="344">
        <f t="shared" si="468"/>
        <v>48.210093224315465</v>
      </c>
      <c r="Q3008" s="323">
        <f t="shared" si="466"/>
        <v>2885.0945646072582</v>
      </c>
      <c r="R3008" s="287">
        <f t="shared" si="467"/>
        <v>48.210093224315465</v>
      </c>
    </row>
    <row r="3009" spans="1:18" x14ac:dyDescent="0.25">
      <c r="A3009" s="273">
        <v>2992</v>
      </c>
      <c r="B3009" s="323">
        <f t="shared" si="469"/>
        <v>3081.7558146072583</v>
      </c>
      <c r="D3009" s="287">
        <f t="shared" si="464"/>
        <v>2886.0291479405914</v>
      </c>
      <c r="F3009" s="273">
        <f t="shared" si="460"/>
        <v>8</v>
      </c>
      <c r="H3009" s="273">
        <f t="shared" si="461"/>
        <v>2880</v>
      </c>
      <c r="J3009" s="287">
        <f t="shared" si="465"/>
        <v>47.879774249828955</v>
      </c>
      <c r="L3009" s="287">
        <f t="shared" si="462"/>
        <v>21.755814607258344</v>
      </c>
      <c r="M3009" s="344">
        <f t="shared" si="463"/>
        <v>-173.97085205940857</v>
      </c>
      <c r="N3009" s="344">
        <f t="shared" si="468"/>
        <v>47.879774249828955</v>
      </c>
      <c r="Q3009" s="323">
        <f t="shared" si="466"/>
        <v>2886.0291479405914</v>
      </c>
      <c r="R3009" s="287">
        <f t="shared" si="467"/>
        <v>47.879774249828955</v>
      </c>
    </row>
    <row r="3010" spans="1:18" x14ac:dyDescent="0.25">
      <c r="A3010" s="273">
        <v>2993</v>
      </c>
      <c r="B3010" s="323">
        <f t="shared" si="469"/>
        <v>3082.7558146072583</v>
      </c>
      <c r="D3010" s="287">
        <f t="shared" si="464"/>
        <v>2886.9637312739251</v>
      </c>
      <c r="F3010" s="273">
        <f t="shared" si="460"/>
        <v>8</v>
      </c>
      <c r="H3010" s="273">
        <f t="shared" si="461"/>
        <v>2880</v>
      </c>
      <c r="J3010" s="287">
        <f t="shared" si="465"/>
        <v>47.534870632284026</v>
      </c>
      <c r="L3010" s="287">
        <f t="shared" si="462"/>
        <v>22.755814607258344</v>
      </c>
      <c r="M3010" s="344">
        <f t="shared" si="463"/>
        <v>-173.03626872607492</v>
      </c>
      <c r="N3010" s="344">
        <f t="shared" si="468"/>
        <v>47.534870632284026</v>
      </c>
      <c r="Q3010" s="323">
        <f t="shared" si="466"/>
        <v>2886.9637312739251</v>
      </c>
      <c r="R3010" s="287">
        <f t="shared" si="467"/>
        <v>47.534870632284026</v>
      </c>
    </row>
    <row r="3011" spans="1:18" x14ac:dyDescent="0.25">
      <c r="A3011" s="273">
        <v>2994</v>
      </c>
      <c r="B3011" s="323">
        <f t="shared" si="469"/>
        <v>3083.7558146072583</v>
      </c>
      <c r="D3011" s="287">
        <f t="shared" si="464"/>
        <v>2887.8983146072583</v>
      </c>
      <c r="F3011" s="273">
        <f t="shared" si="460"/>
        <v>8</v>
      </c>
      <c r="H3011" s="273">
        <f t="shared" si="461"/>
        <v>2880</v>
      </c>
      <c r="J3011" s="287">
        <f t="shared" si="465"/>
        <v>47.175487432663871</v>
      </c>
      <c r="L3011" s="287">
        <f t="shared" si="462"/>
        <v>23.755814607258344</v>
      </c>
      <c r="M3011" s="344">
        <f t="shared" si="463"/>
        <v>-172.10168539274173</v>
      </c>
      <c r="N3011" s="344">
        <f t="shared" si="468"/>
        <v>47.175487432663871</v>
      </c>
      <c r="Q3011" s="323">
        <f t="shared" si="466"/>
        <v>2887.8983146072583</v>
      </c>
      <c r="R3011" s="287">
        <f t="shared" si="467"/>
        <v>47.175487432663871</v>
      </c>
    </row>
    <row r="3012" spans="1:18" x14ac:dyDescent="0.25">
      <c r="A3012" s="273">
        <v>2995</v>
      </c>
      <c r="B3012" s="323">
        <f t="shared" si="469"/>
        <v>3084.7558146072583</v>
      </c>
      <c r="D3012" s="287">
        <f t="shared" si="464"/>
        <v>2888.8328979405915</v>
      </c>
      <c r="F3012" s="273">
        <f t="shared" si="460"/>
        <v>8</v>
      </c>
      <c r="H3012" s="273">
        <f t="shared" si="461"/>
        <v>2880</v>
      </c>
      <c r="J3012" s="287">
        <f t="shared" si="465"/>
        <v>46.801734122572661</v>
      </c>
      <c r="L3012" s="287">
        <f t="shared" si="462"/>
        <v>24.755814607258344</v>
      </c>
      <c r="M3012" s="344">
        <f t="shared" si="463"/>
        <v>-171.16710205940853</v>
      </c>
      <c r="N3012" s="344">
        <f t="shared" si="468"/>
        <v>46.801734122572661</v>
      </c>
      <c r="Q3012" s="323">
        <f t="shared" si="466"/>
        <v>2888.8328979405915</v>
      </c>
      <c r="R3012" s="287">
        <f t="shared" si="467"/>
        <v>46.801734122572661</v>
      </c>
    </row>
    <row r="3013" spans="1:18" x14ac:dyDescent="0.25">
      <c r="A3013" s="273">
        <v>2996</v>
      </c>
      <c r="B3013" s="323">
        <f t="shared" si="469"/>
        <v>3085.7558146072583</v>
      </c>
      <c r="D3013" s="287">
        <f t="shared" si="464"/>
        <v>2889.7674812739251</v>
      </c>
      <c r="F3013" s="273">
        <f t="shared" si="460"/>
        <v>8</v>
      </c>
      <c r="H3013" s="273">
        <f t="shared" si="461"/>
        <v>2880</v>
      </c>
      <c r="J3013" s="287">
        <f t="shared" si="465"/>
        <v>46.413724550888986</v>
      </c>
      <c r="L3013" s="287">
        <f t="shared" si="462"/>
        <v>25.755814607258344</v>
      </c>
      <c r="M3013" s="344">
        <f t="shared" si="463"/>
        <v>-170.23251872607489</v>
      </c>
      <c r="N3013" s="344">
        <f t="shared" si="468"/>
        <v>46.413724550888986</v>
      </c>
      <c r="Q3013" s="323">
        <f t="shared" si="466"/>
        <v>2889.7674812739251</v>
      </c>
      <c r="R3013" s="287">
        <f t="shared" si="467"/>
        <v>46.413724550888986</v>
      </c>
    </row>
    <row r="3014" spans="1:18" x14ac:dyDescent="0.25">
      <c r="A3014" s="273">
        <v>2997</v>
      </c>
      <c r="B3014" s="323">
        <f t="shared" si="469"/>
        <v>3086.7558146072583</v>
      </c>
      <c r="D3014" s="287">
        <f t="shared" si="464"/>
        <v>2890.7020646072583</v>
      </c>
      <c r="F3014" s="273">
        <f t="shared" ref="F3014:F3077" si="470">INT(B3014/360)</f>
        <v>8</v>
      </c>
      <c r="H3014" s="273">
        <f t="shared" ref="H3014:H3077" si="471">F3014*360</f>
        <v>2880</v>
      </c>
      <c r="J3014" s="287">
        <f t="shared" si="465"/>
        <v>46.01157690908726</v>
      </c>
      <c r="L3014" s="287">
        <f t="shared" ref="L3014:L3077" si="472">B3014-H3014-180</f>
        <v>26.755814607258344</v>
      </c>
      <c r="M3014" s="344">
        <f t="shared" ref="M3014:M3077" si="473">D3014-INT(D3014/360)*360-180</f>
        <v>-169.29793539274169</v>
      </c>
      <c r="N3014" s="344">
        <f t="shared" si="468"/>
        <v>46.01157690908726</v>
      </c>
      <c r="Q3014" s="323">
        <f t="shared" si="466"/>
        <v>2890.7020646072583</v>
      </c>
      <c r="R3014" s="287">
        <f t="shared" si="467"/>
        <v>46.01157690908726</v>
      </c>
    </row>
    <row r="3015" spans="1:18" x14ac:dyDescent="0.25">
      <c r="A3015" s="273">
        <v>2998</v>
      </c>
      <c r="B3015" s="323">
        <f t="shared" si="469"/>
        <v>3087.7558146072583</v>
      </c>
      <c r="D3015" s="287">
        <f t="shared" si="464"/>
        <v>2891.6366479405915</v>
      </c>
      <c r="F3015" s="273">
        <f t="shared" si="470"/>
        <v>8</v>
      </c>
      <c r="H3015" s="273">
        <f t="shared" si="471"/>
        <v>2880</v>
      </c>
      <c r="J3015" s="287">
        <f t="shared" si="465"/>
        <v>45.595413695235045</v>
      </c>
      <c r="L3015" s="287">
        <f t="shared" si="472"/>
        <v>27.755814607258344</v>
      </c>
      <c r="M3015" s="344">
        <f t="shared" si="473"/>
        <v>-168.3633520594085</v>
      </c>
      <c r="N3015" s="344">
        <f t="shared" si="468"/>
        <v>45.595413695235045</v>
      </c>
      <c r="Q3015" s="323">
        <f t="shared" si="466"/>
        <v>2891.6366479405915</v>
      </c>
      <c r="R3015" s="287">
        <f t="shared" si="467"/>
        <v>45.595413695235045</v>
      </c>
    </row>
    <row r="3016" spans="1:18" x14ac:dyDescent="0.25">
      <c r="A3016" s="273">
        <v>2999</v>
      </c>
      <c r="B3016" s="323">
        <f t="shared" si="469"/>
        <v>3088.7558146072583</v>
      </c>
      <c r="D3016" s="287">
        <f t="shared" si="464"/>
        <v>2892.5712312739252</v>
      </c>
      <c r="F3016" s="273">
        <f t="shared" si="470"/>
        <v>8</v>
      </c>
      <c r="H3016" s="273">
        <f t="shared" si="471"/>
        <v>2880</v>
      </c>
      <c r="J3016" s="287">
        <f t="shared" si="465"/>
        <v>45.165361676678394</v>
      </c>
      <c r="L3016" s="287">
        <f t="shared" si="472"/>
        <v>28.755814607258344</v>
      </c>
      <c r="M3016" s="344">
        <f t="shared" si="473"/>
        <v>-167.42876872607485</v>
      </c>
      <c r="N3016" s="344">
        <f t="shared" si="468"/>
        <v>45.165361676678394</v>
      </c>
      <c r="Q3016" s="323">
        <f t="shared" si="466"/>
        <v>2892.5712312739252</v>
      </c>
      <c r="R3016" s="287">
        <f t="shared" si="467"/>
        <v>45.165361676678394</v>
      </c>
    </row>
    <row r="3017" spans="1:18" x14ac:dyDescent="0.25">
      <c r="A3017" s="273">
        <v>3000</v>
      </c>
      <c r="B3017" s="323">
        <f t="shared" si="469"/>
        <v>3089.7558146072583</v>
      </c>
      <c r="D3017" s="287">
        <f t="shared" si="464"/>
        <v>2893.5058146072583</v>
      </c>
      <c r="F3017" s="273">
        <f t="shared" si="470"/>
        <v>8</v>
      </c>
      <c r="H3017" s="273">
        <f t="shared" si="471"/>
        <v>2880</v>
      </c>
      <c r="J3017" s="287">
        <f t="shared" si="465"/>
        <v>44.721551851428522</v>
      </c>
      <c r="L3017" s="287">
        <f t="shared" si="472"/>
        <v>29.755814607258344</v>
      </c>
      <c r="M3017" s="344">
        <f t="shared" si="473"/>
        <v>-166.49418539274166</v>
      </c>
      <c r="N3017" s="344">
        <f t="shared" si="468"/>
        <v>44.721551851428522</v>
      </c>
      <c r="Q3017" s="323">
        <f t="shared" si="466"/>
        <v>2893.5058146072583</v>
      </c>
      <c r="R3017" s="287">
        <f t="shared" si="467"/>
        <v>44.721551851428522</v>
      </c>
    </row>
    <row r="3018" spans="1:18" x14ac:dyDescent="0.25">
      <c r="A3018" s="273">
        <v>3001</v>
      </c>
      <c r="B3018" s="323">
        <f t="shared" si="469"/>
        <v>3090.7558146072583</v>
      </c>
      <c r="D3018" s="287">
        <f t="shared" si="464"/>
        <v>2894.4403979405915</v>
      </c>
      <c r="F3018" s="273">
        <f t="shared" si="470"/>
        <v>8</v>
      </c>
      <c r="H3018" s="273">
        <f t="shared" si="471"/>
        <v>2880</v>
      </c>
      <c r="J3018" s="287">
        <f t="shared" si="465"/>
        <v>44.26411940825713</v>
      </c>
      <c r="L3018" s="287">
        <f t="shared" si="472"/>
        <v>30.755814607258344</v>
      </c>
      <c r="M3018" s="344">
        <f t="shared" si="473"/>
        <v>-165.55960205940846</v>
      </c>
      <c r="N3018" s="344">
        <f t="shared" si="468"/>
        <v>44.26411940825713</v>
      </c>
      <c r="Q3018" s="323">
        <f t="shared" si="466"/>
        <v>2894.4403979405915</v>
      </c>
      <c r="R3018" s="287">
        <f t="shared" si="467"/>
        <v>44.26411940825713</v>
      </c>
    </row>
    <row r="3019" spans="1:18" x14ac:dyDescent="0.25">
      <c r="A3019" s="273">
        <v>3002</v>
      </c>
      <c r="B3019" s="323">
        <f t="shared" si="469"/>
        <v>3091.7558146072583</v>
      </c>
      <c r="D3019" s="287">
        <f t="shared" si="464"/>
        <v>2895.3749812739252</v>
      </c>
      <c r="F3019" s="273">
        <f t="shared" si="470"/>
        <v>8</v>
      </c>
      <c r="H3019" s="273">
        <f t="shared" si="471"/>
        <v>2880</v>
      </c>
      <c r="J3019" s="287">
        <f t="shared" si="465"/>
        <v>43.793203685517824</v>
      </c>
      <c r="L3019" s="287">
        <f t="shared" si="472"/>
        <v>31.755814607258344</v>
      </c>
      <c r="M3019" s="344">
        <f t="shared" si="473"/>
        <v>-164.62501872607481</v>
      </c>
      <c r="N3019" s="344">
        <f t="shared" si="468"/>
        <v>43.793203685517824</v>
      </c>
      <c r="Q3019" s="323">
        <f t="shared" si="466"/>
        <v>2895.3749812739252</v>
      </c>
      <c r="R3019" s="287">
        <f t="shared" si="467"/>
        <v>43.793203685517824</v>
      </c>
    </row>
    <row r="3020" spans="1:18" x14ac:dyDescent="0.25">
      <c r="A3020" s="273">
        <v>3003</v>
      </c>
      <c r="B3020" s="323">
        <f t="shared" si="469"/>
        <v>3092.7558146072583</v>
      </c>
      <c r="D3020" s="287">
        <f t="shared" si="464"/>
        <v>2896.3095646072584</v>
      </c>
      <c r="F3020" s="273">
        <f t="shared" si="470"/>
        <v>8</v>
      </c>
      <c r="H3020" s="273">
        <f t="shared" si="471"/>
        <v>2880</v>
      </c>
      <c r="J3020" s="287">
        <f t="shared" si="465"/>
        <v>43.308948128701815</v>
      </c>
      <c r="L3020" s="287">
        <f t="shared" si="472"/>
        <v>32.755814607258344</v>
      </c>
      <c r="M3020" s="344">
        <f t="shared" si="473"/>
        <v>-163.69043539274162</v>
      </c>
      <c r="N3020" s="344">
        <f t="shared" si="468"/>
        <v>43.308948128701815</v>
      </c>
      <c r="Q3020" s="323">
        <f t="shared" si="466"/>
        <v>2896.3095646072584</v>
      </c>
      <c r="R3020" s="287">
        <f t="shared" si="467"/>
        <v>43.308948128701815</v>
      </c>
    </row>
    <row r="3021" spans="1:18" x14ac:dyDescent="0.25">
      <c r="A3021" s="273">
        <v>3004</v>
      </c>
      <c r="B3021" s="323">
        <f t="shared" si="469"/>
        <v>3093.7558146072583</v>
      </c>
      <c r="D3021" s="287">
        <f t="shared" si="464"/>
        <v>2897.2441479405916</v>
      </c>
      <c r="F3021" s="273">
        <f t="shared" si="470"/>
        <v>8</v>
      </c>
      <c r="H3021" s="273">
        <f t="shared" si="471"/>
        <v>2880</v>
      </c>
      <c r="J3021" s="287">
        <f t="shared" si="465"/>
        <v>42.811500246742405</v>
      </c>
      <c r="L3021" s="287">
        <f t="shared" si="472"/>
        <v>33.755814607258344</v>
      </c>
      <c r="M3021" s="344">
        <f t="shared" si="473"/>
        <v>-162.75585205940843</v>
      </c>
      <c r="N3021" s="344">
        <f t="shared" si="468"/>
        <v>42.811500246742405</v>
      </c>
      <c r="Q3021" s="323">
        <f t="shared" si="466"/>
        <v>2897.2441479405916</v>
      </c>
      <c r="R3021" s="287">
        <f t="shared" si="467"/>
        <v>42.811500246742405</v>
      </c>
    </row>
    <row r="3022" spans="1:18" x14ac:dyDescent="0.25">
      <c r="A3022" s="273">
        <v>3005</v>
      </c>
      <c r="B3022" s="323">
        <f t="shared" si="469"/>
        <v>3094.7558146072583</v>
      </c>
      <c r="D3022" s="287">
        <f t="shared" si="464"/>
        <v>2898.1787312739252</v>
      </c>
      <c r="F3022" s="273">
        <f t="shared" si="470"/>
        <v>8</v>
      </c>
      <c r="H3022" s="273">
        <f t="shared" si="471"/>
        <v>2880</v>
      </c>
      <c r="J3022" s="287">
        <f t="shared" si="465"/>
        <v>42.301011567083513</v>
      </c>
      <c r="L3022" s="287">
        <f t="shared" si="472"/>
        <v>34.755814607258344</v>
      </c>
      <c r="M3022" s="344">
        <f t="shared" si="473"/>
        <v>-161.82126872607478</v>
      </c>
      <c r="N3022" s="344">
        <f t="shared" si="468"/>
        <v>42.301011567083513</v>
      </c>
      <c r="Q3022" s="323">
        <f t="shared" si="466"/>
        <v>2898.1787312739252</v>
      </c>
      <c r="R3022" s="287">
        <f t="shared" si="467"/>
        <v>42.301011567083513</v>
      </c>
    </row>
    <row r="3023" spans="1:18" x14ac:dyDescent="0.25">
      <c r="A3023" s="273">
        <v>3006</v>
      </c>
      <c r="B3023" s="323">
        <f t="shared" si="469"/>
        <v>3095.7558146072583</v>
      </c>
      <c r="D3023" s="287">
        <f t="shared" si="464"/>
        <v>2899.1133146072584</v>
      </c>
      <c r="F3023" s="273">
        <f t="shared" si="470"/>
        <v>8</v>
      </c>
      <c r="H3023" s="273">
        <f t="shared" si="471"/>
        <v>2880</v>
      </c>
      <c r="J3023" s="287">
        <f t="shared" si="465"/>
        <v>41.777637589522399</v>
      </c>
      <c r="L3023" s="287">
        <f t="shared" si="472"/>
        <v>35.755814607258344</v>
      </c>
      <c r="M3023" s="344">
        <f t="shared" si="473"/>
        <v>-160.88668539274158</v>
      </c>
      <c r="N3023" s="344">
        <f t="shared" si="468"/>
        <v>41.777637589522399</v>
      </c>
      <c r="Q3023" s="323">
        <f t="shared" si="466"/>
        <v>2899.1133146072584</v>
      </c>
      <c r="R3023" s="287">
        <f t="shared" si="467"/>
        <v>41.777637589522399</v>
      </c>
    </row>
    <row r="3024" spans="1:18" x14ac:dyDescent="0.25">
      <c r="A3024" s="273">
        <v>3007</v>
      </c>
      <c r="B3024" s="323">
        <f t="shared" si="469"/>
        <v>3096.7558146072583</v>
      </c>
      <c r="D3024" s="287">
        <f t="shared" si="464"/>
        <v>2900.0478979405916</v>
      </c>
      <c r="F3024" s="273">
        <f t="shared" si="470"/>
        <v>8</v>
      </c>
      <c r="H3024" s="273">
        <f t="shared" si="471"/>
        <v>2880</v>
      </c>
      <c r="J3024" s="287">
        <f t="shared" si="465"/>
        <v>41.241537738842247</v>
      </c>
      <c r="L3024" s="287">
        <f t="shared" si="472"/>
        <v>36.755814607258344</v>
      </c>
      <c r="M3024" s="344">
        <f t="shared" si="473"/>
        <v>-159.95210205940839</v>
      </c>
      <c r="N3024" s="344">
        <f t="shared" si="468"/>
        <v>41.241537738842247</v>
      </c>
      <c r="Q3024" s="323">
        <f t="shared" si="466"/>
        <v>2900.0478979405916</v>
      </c>
      <c r="R3024" s="287">
        <f t="shared" si="467"/>
        <v>41.241537738842247</v>
      </c>
    </row>
    <row r="3025" spans="1:18" x14ac:dyDescent="0.25">
      <c r="A3025" s="273">
        <v>3008</v>
      </c>
      <c r="B3025" s="323">
        <f t="shared" si="469"/>
        <v>3097.7558146072583</v>
      </c>
      <c r="D3025" s="287">
        <f t="shared" ref="D3025:D3088" si="474">B3025-A3025/360*$E$11</f>
        <v>2900.9824812739248</v>
      </c>
      <c r="F3025" s="273">
        <f t="shared" si="470"/>
        <v>8</v>
      </c>
      <c r="H3025" s="273">
        <f t="shared" si="471"/>
        <v>2880</v>
      </c>
      <c r="J3025" s="287">
        <f t="shared" ref="J3025:J3088" si="475">SIN(RADIANS(A3025))*$E$7</f>
        <v>40.692875316251083</v>
      </c>
      <c r="L3025" s="287">
        <f t="shared" si="472"/>
        <v>37.755814607258344</v>
      </c>
      <c r="M3025" s="344">
        <f t="shared" si="473"/>
        <v>-159.0175187260752</v>
      </c>
      <c r="N3025" s="344">
        <f t="shared" si="468"/>
        <v>40.692875316251083</v>
      </c>
      <c r="Q3025" s="323">
        <f t="shared" ref="Q3025:Q3088" si="476">D3025</f>
        <v>2900.9824812739248</v>
      </c>
      <c r="R3025" s="287">
        <f t="shared" ref="R3025:R3088" si="477">N3025</f>
        <v>40.692875316251083</v>
      </c>
    </row>
    <row r="3026" spans="1:18" x14ac:dyDescent="0.25">
      <c r="A3026" s="273">
        <v>3009</v>
      </c>
      <c r="B3026" s="323">
        <f t="shared" si="469"/>
        <v>3098.7558146072583</v>
      </c>
      <c r="D3026" s="287">
        <f t="shared" si="474"/>
        <v>2901.9170646072585</v>
      </c>
      <c r="F3026" s="273">
        <f t="shared" si="470"/>
        <v>8</v>
      </c>
      <c r="H3026" s="273">
        <f t="shared" si="471"/>
        <v>2880</v>
      </c>
      <c r="J3026" s="287">
        <f t="shared" si="475"/>
        <v>40.131817449638092</v>
      </c>
      <c r="L3026" s="287">
        <f t="shared" si="472"/>
        <v>38.755814607258344</v>
      </c>
      <c r="M3026" s="344">
        <f t="shared" si="473"/>
        <v>-158.08293539274155</v>
      </c>
      <c r="N3026" s="344">
        <f t="shared" ref="N3026:N3089" si="478">J3026</f>
        <v>40.131817449638092</v>
      </c>
      <c r="Q3026" s="323">
        <f t="shared" si="476"/>
        <v>2901.9170646072585</v>
      </c>
      <c r="R3026" s="287">
        <f t="shared" si="477"/>
        <v>40.131817449638092</v>
      </c>
    </row>
    <row r="3027" spans="1:18" x14ac:dyDescent="0.25">
      <c r="A3027" s="273">
        <v>3010</v>
      </c>
      <c r="B3027" s="323">
        <f t="shared" ref="B3027:B3090" si="479">$B$17+A3027</f>
        <v>3099.7558146072583</v>
      </c>
      <c r="D3027" s="287">
        <f t="shared" si="474"/>
        <v>2902.8516479405916</v>
      </c>
      <c r="F3027" s="273">
        <f t="shared" si="470"/>
        <v>8</v>
      </c>
      <c r="H3027" s="273">
        <f t="shared" si="471"/>
        <v>2880</v>
      </c>
      <c r="J3027" s="287">
        <f t="shared" si="475"/>
        <v>39.558535042664062</v>
      </c>
      <c r="L3027" s="287">
        <f t="shared" si="472"/>
        <v>39.755814607258344</v>
      </c>
      <c r="M3027" s="344">
        <f t="shared" si="473"/>
        <v>-157.14835205940835</v>
      </c>
      <c r="N3027" s="344">
        <f t="shared" si="478"/>
        <v>39.558535042664062</v>
      </c>
      <c r="Q3027" s="323">
        <f t="shared" si="476"/>
        <v>2902.8516479405916</v>
      </c>
      <c r="R3027" s="287">
        <f t="shared" si="477"/>
        <v>39.558535042664062</v>
      </c>
    </row>
    <row r="3028" spans="1:18" x14ac:dyDescent="0.25">
      <c r="A3028" s="273">
        <v>3011</v>
      </c>
      <c r="B3028" s="323">
        <f t="shared" si="479"/>
        <v>3100.7558146072583</v>
      </c>
      <c r="D3028" s="287">
        <f t="shared" si="474"/>
        <v>2903.7862312739248</v>
      </c>
      <c r="F3028" s="273">
        <f t="shared" si="470"/>
        <v>8</v>
      </c>
      <c r="H3028" s="273">
        <f t="shared" si="471"/>
        <v>2880</v>
      </c>
      <c r="J3028" s="287">
        <f t="shared" si="475"/>
        <v>38.973202722703903</v>
      </c>
      <c r="L3028" s="287">
        <f t="shared" si="472"/>
        <v>40.755814607258344</v>
      </c>
      <c r="M3028" s="344">
        <f t="shared" si="473"/>
        <v>-156.21376872607516</v>
      </c>
      <c r="N3028" s="344">
        <f t="shared" si="478"/>
        <v>38.973202722703903</v>
      </c>
      <c r="Q3028" s="323">
        <f t="shared" si="476"/>
        <v>2903.7862312739248</v>
      </c>
      <c r="R3028" s="287">
        <f t="shared" si="477"/>
        <v>38.973202722703903</v>
      </c>
    </row>
    <row r="3029" spans="1:18" x14ac:dyDescent="0.25">
      <c r="A3029" s="273">
        <v>3012</v>
      </c>
      <c r="B3029" s="323">
        <f t="shared" si="479"/>
        <v>3101.7558146072583</v>
      </c>
      <c r="D3029" s="287">
        <f t="shared" si="474"/>
        <v>2904.7208146072585</v>
      </c>
      <c r="F3029" s="273">
        <f t="shared" si="470"/>
        <v>8</v>
      </c>
      <c r="H3029" s="273">
        <f t="shared" si="471"/>
        <v>2880</v>
      </c>
      <c r="J3029" s="287">
        <f t="shared" si="475"/>
        <v>38.375998787652748</v>
      </c>
      <c r="L3029" s="287">
        <f t="shared" si="472"/>
        <v>41.755814607258344</v>
      </c>
      <c r="M3029" s="344">
        <f t="shared" si="473"/>
        <v>-155.27918539274151</v>
      </c>
      <c r="N3029" s="344">
        <f t="shared" si="478"/>
        <v>38.375998787652748</v>
      </c>
      <c r="Q3029" s="323">
        <f t="shared" si="476"/>
        <v>2904.7208146072585</v>
      </c>
      <c r="R3029" s="287">
        <f t="shared" si="477"/>
        <v>38.375998787652748</v>
      </c>
    </row>
    <row r="3030" spans="1:18" x14ac:dyDescent="0.25">
      <c r="A3030" s="273">
        <v>3013</v>
      </c>
      <c r="B3030" s="323">
        <f t="shared" si="479"/>
        <v>3102.7558146072583</v>
      </c>
      <c r="D3030" s="287">
        <f t="shared" si="474"/>
        <v>2905.6553979405917</v>
      </c>
      <c r="F3030" s="273">
        <f t="shared" si="470"/>
        <v>8</v>
      </c>
      <c r="H3030" s="273">
        <f t="shared" si="471"/>
        <v>2880</v>
      </c>
      <c r="J3030" s="287">
        <f t="shared" si="475"/>
        <v>37.76710515161399</v>
      </c>
      <c r="L3030" s="287">
        <f t="shared" si="472"/>
        <v>42.755814607258344</v>
      </c>
      <c r="M3030" s="344">
        <f t="shared" si="473"/>
        <v>-154.34460205940832</v>
      </c>
      <c r="N3030" s="344">
        <f t="shared" si="478"/>
        <v>37.76710515161399</v>
      </c>
      <c r="Q3030" s="323">
        <f t="shared" si="476"/>
        <v>2905.6553979405917</v>
      </c>
      <c r="R3030" s="287">
        <f t="shared" si="477"/>
        <v>37.76710515161399</v>
      </c>
    </row>
    <row r="3031" spans="1:18" x14ac:dyDescent="0.25">
      <c r="A3031" s="273">
        <v>3014</v>
      </c>
      <c r="B3031" s="323">
        <f t="shared" si="479"/>
        <v>3103.7558146072583</v>
      </c>
      <c r="D3031" s="287">
        <f t="shared" si="474"/>
        <v>2906.5899812739249</v>
      </c>
      <c r="F3031" s="273">
        <f t="shared" si="470"/>
        <v>8</v>
      </c>
      <c r="H3031" s="273">
        <f t="shared" si="471"/>
        <v>2880</v>
      </c>
      <c r="J3031" s="287">
        <f t="shared" si="475"/>
        <v>37.146707289487885</v>
      </c>
      <c r="L3031" s="287">
        <f t="shared" si="472"/>
        <v>43.755814607258344</v>
      </c>
      <c r="M3031" s="344">
        <f t="shared" si="473"/>
        <v>-153.41001872607512</v>
      </c>
      <c r="N3031" s="344">
        <f t="shared" si="478"/>
        <v>37.146707289487885</v>
      </c>
      <c r="Q3031" s="323">
        <f t="shared" si="476"/>
        <v>2906.5899812739249</v>
      </c>
      <c r="R3031" s="287">
        <f t="shared" si="477"/>
        <v>37.146707289487885</v>
      </c>
    </row>
    <row r="3032" spans="1:18" x14ac:dyDescent="0.25">
      <c r="A3032" s="273">
        <v>3015</v>
      </c>
      <c r="B3032" s="323">
        <f t="shared" si="479"/>
        <v>3104.7558146072583</v>
      </c>
      <c r="D3032" s="287">
        <f t="shared" si="474"/>
        <v>2907.5245646072585</v>
      </c>
      <c r="F3032" s="273">
        <f t="shared" si="470"/>
        <v>8</v>
      </c>
      <c r="H3032" s="273">
        <f t="shared" si="471"/>
        <v>2880</v>
      </c>
      <c r="J3032" s="287">
        <f t="shared" si="475"/>
        <v>36.514994180473423</v>
      </c>
      <c r="L3032" s="287">
        <f t="shared" si="472"/>
        <v>44.755814607258344</v>
      </c>
      <c r="M3032" s="344">
        <f t="shared" si="473"/>
        <v>-152.47543539274147</v>
      </c>
      <c r="N3032" s="344">
        <f t="shared" si="478"/>
        <v>36.514994180473423</v>
      </c>
      <c r="Q3032" s="323">
        <f t="shared" si="476"/>
        <v>2907.5245646072585</v>
      </c>
      <c r="R3032" s="287">
        <f t="shared" si="477"/>
        <v>36.514994180473423</v>
      </c>
    </row>
    <row r="3033" spans="1:18" x14ac:dyDescent="0.25">
      <c r="A3033" s="273">
        <v>3016</v>
      </c>
      <c r="B3033" s="323">
        <f t="shared" si="479"/>
        <v>3105.7558146072583</v>
      </c>
      <c r="D3033" s="287">
        <f t="shared" si="474"/>
        <v>2908.4591479405917</v>
      </c>
      <c r="F3033" s="273">
        <f t="shared" si="470"/>
        <v>8</v>
      </c>
      <c r="H3033" s="273">
        <f t="shared" si="471"/>
        <v>2880</v>
      </c>
      <c r="J3033" s="287">
        <f t="shared" si="475"/>
        <v>35.872158250502636</v>
      </c>
      <c r="L3033" s="287">
        <f t="shared" si="472"/>
        <v>45.755814607258344</v>
      </c>
      <c r="M3033" s="344">
        <f t="shared" si="473"/>
        <v>-151.54085205940828</v>
      </c>
      <c r="N3033" s="344">
        <f t="shared" si="478"/>
        <v>35.872158250502636</v>
      </c>
      <c r="Q3033" s="323">
        <f t="shared" si="476"/>
        <v>2908.4591479405917</v>
      </c>
      <c r="R3033" s="287">
        <f t="shared" si="477"/>
        <v>35.872158250502636</v>
      </c>
    </row>
    <row r="3034" spans="1:18" x14ac:dyDescent="0.25">
      <c r="A3034" s="273">
        <v>3017</v>
      </c>
      <c r="B3034" s="323">
        <f t="shared" si="479"/>
        <v>3106.7558146072583</v>
      </c>
      <c r="D3034" s="287">
        <f t="shared" si="474"/>
        <v>2909.3937312739249</v>
      </c>
      <c r="F3034" s="273">
        <f t="shared" si="470"/>
        <v>8</v>
      </c>
      <c r="H3034" s="273">
        <f t="shared" si="471"/>
        <v>2880</v>
      </c>
      <c r="J3034" s="287">
        <f t="shared" si="475"/>
        <v>35.218395313627347</v>
      </c>
      <c r="L3034" s="287">
        <f t="shared" si="472"/>
        <v>46.755814607258344</v>
      </c>
      <c r="M3034" s="344">
        <f t="shared" si="473"/>
        <v>-150.60626872607509</v>
      </c>
      <c r="N3034" s="344">
        <f t="shared" si="478"/>
        <v>35.218395313627347</v>
      </c>
      <c r="Q3034" s="323">
        <f t="shared" si="476"/>
        <v>2909.3937312739249</v>
      </c>
      <c r="R3034" s="287">
        <f t="shared" si="477"/>
        <v>35.218395313627347</v>
      </c>
    </row>
    <row r="3035" spans="1:18" x14ac:dyDescent="0.25">
      <c r="A3035" s="273">
        <v>3018</v>
      </c>
      <c r="B3035" s="323">
        <f t="shared" si="479"/>
        <v>3107.7558146072583</v>
      </c>
      <c r="D3035" s="287">
        <f t="shared" si="474"/>
        <v>2910.3283146072586</v>
      </c>
      <c r="F3035" s="273">
        <f t="shared" si="470"/>
        <v>8</v>
      </c>
      <c r="H3035" s="273">
        <f t="shared" si="471"/>
        <v>2880</v>
      </c>
      <c r="J3035" s="287">
        <f t="shared" si="475"/>
        <v>34.553904512371538</v>
      </c>
      <c r="L3035" s="287">
        <f t="shared" si="472"/>
        <v>47.755814607258344</v>
      </c>
      <c r="M3035" s="344">
        <f t="shared" si="473"/>
        <v>-149.67168539274144</v>
      </c>
      <c r="N3035" s="344">
        <f t="shared" si="478"/>
        <v>34.553904512371538</v>
      </c>
      <c r="Q3035" s="323">
        <f t="shared" si="476"/>
        <v>2910.3283146072586</v>
      </c>
      <c r="R3035" s="287">
        <f t="shared" si="477"/>
        <v>34.553904512371538</v>
      </c>
    </row>
    <row r="3036" spans="1:18" x14ac:dyDescent="0.25">
      <c r="A3036" s="273">
        <v>3019</v>
      </c>
      <c r="B3036" s="323">
        <f t="shared" si="479"/>
        <v>3108.7558146072583</v>
      </c>
      <c r="D3036" s="287">
        <f t="shared" si="474"/>
        <v>2911.2628979405918</v>
      </c>
      <c r="F3036" s="273">
        <f t="shared" si="470"/>
        <v>8</v>
      </c>
      <c r="H3036" s="273">
        <f t="shared" si="471"/>
        <v>2880</v>
      </c>
      <c r="J3036" s="287">
        <f t="shared" si="475"/>
        <v>33.878888257069804</v>
      </c>
      <c r="L3036" s="287">
        <f t="shared" si="472"/>
        <v>48.755814607258344</v>
      </c>
      <c r="M3036" s="344">
        <f t="shared" si="473"/>
        <v>-148.73710205940824</v>
      </c>
      <c r="N3036" s="344">
        <f t="shared" si="478"/>
        <v>33.878888257069804</v>
      </c>
      <c r="Q3036" s="323">
        <f t="shared" si="476"/>
        <v>2911.2628979405918</v>
      </c>
      <c r="R3036" s="287">
        <f t="shared" si="477"/>
        <v>33.878888257069804</v>
      </c>
    </row>
    <row r="3037" spans="1:18" x14ac:dyDescent="0.25">
      <c r="A3037" s="273">
        <v>3020</v>
      </c>
      <c r="B3037" s="323">
        <f t="shared" si="479"/>
        <v>3109.7558146072583</v>
      </c>
      <c r="D3037" s="287">
        <f t="shared" si="474"/>
        <v>2912.197481273925</v>
      </c>
      <c r="F3037" s="273">
        <f t="shared" si="470"/>
        <v>8</v>
      </c>
      <c r="H3037" s="273">
        <f t="shared" si="471"/>
        <v>2880</v>
      </c>
      <c r="J3037" s="287">
        <f t="shared" si="475"/>
        <v>33.193552164212804</v>
      </c>
      <c r="L3037" s="287">
        <f t="shared" si="472"/>
        <v>49.755814607258344</v>
      </c>
      <c r="M3037" s="344">
        <f t="shared" si="473"/>
        <v>-147.80251872607505</v>
      </c>
      <c r="N3037" s="344">
        <f t="shared" si="478"/>
        <v>33.193552164212804</v>
      </c>
      <c r="Q3037" s="323">
        <f t="shared" si="476"/>
        <v>2912.197481273925</v>
      </c>
      <c r="R3037" s="287">
        <f t="shared" si="477"/>
        <v>33.193552164212804</v>
      </c>
    </row>
    <row r="3038" spans="1:18" x14ac:dyDescent="0.25">
      <c r="A3038" s="273">
        <v>3021</v>
      </c>
      <c r="B3038" s="323">
        <f t="shared" si="479"/>
        <v>3110.7558146072583</v>
      </c>
      <c r="D3038" s="287">
        <f t="shared" si="474"/>
        <v>2913.1320646072581</v>
      </c>
      <c r="F3038" s="273">
        <f t="shared" si="470"/>
        <v>8</v>
      </c>
      <c r="H3038" s="273">
        <f t="shared" si="471"/>
        <v>2880</v>
      </c>
      <c r="J3038" s="287">
        <f t="shared" si="475"/>
        <v>32.498104993813698</v>
      </c>
      <c r="L3038" s="287">
        <f t="shared" si="472"/>
        <v>50.755814607258344</v>
      </c>
      <c r="M3038" s="344">
        <f t="shared" si="473"/>
        <v>-146.86793539274186</v>
      </c>
      <c r="N3038" s="344">
        <f t="shared" si="478"/>
        <v>32.498104993813698</v>
      </c>
      <c r="Q3038" s="323">
        <f t="shared" si="476"/>
        <v>2913.1320646072581</v>
      </c>
      <c r="R3038" s="287">
        <f t="shared" si="477"/>
        <v>32.498104993813698</v>
      </c>
    </row>
    <row r="3039" spans="1:18" x14ac:dyDescent="0.25">
      <c r="A3039" s="273">
        <v>3022</v>
      </c>
      <c r="B3039" s="323">
        <f t="shared" si="479"/>
        <v>3111.7558146072583</v>
      </c>
      <c r="D3039" s="287">
        <f t="shared" si="474"/>
        <v>2914.0666479405918</v>
      </c>
      <c r="F3039" s="273">
        <f t="shared" si="470"/>
        <v>8</v>
      </c>
      <c r="H3039" s="273">
        <f t="shared" si="471"/>
        <v>2880</v>
      </c>
      <c r="J3039" s="287">
        <f t="shared" si="475"/>
        <v>31.792758585816991</v>
      </c>
      <c r="L3039" s="287">
        <f t="shared" si="472"/>
        <v>51.755814607258344</v>
      </c>
      <c r="M3039" s="344">
        <f t="shared" si="473"/>
        <v>-145.93335205940821</v>
      </c>
      <c r="N3039" s="344">
        <f t="shared" si="478"/>
        <v>31.792758585816991</v>
      </c>
      <c r="Q3039" s="323">
        <f t="shared" si="476"/>
        <v>2914.0666479405918</v>
      </c>
      <c r="R3039" s="287">
        <f t="shared" si="477"/>
        <v>31.792758585816991</v>
      </c>
    </row>
    <row r="3040" spans="1:18" x14ac:dyDescent="0.25">
      <c r="A3040" s="273">
        <v>3023</v>
      </c>
      <c r="B3040" s="323">
        <f t="shared" si="479"/>
        <v>3112.7558146072583</v>
      </c>
      <c r="D3040" s="287">
        <f t="shared" si="474"/>
        <v>2915.001231273925</v>
      </c>
      <c r="F3040" s="273">
        <f t="shared" si="470"/>
        <v>8</v>
      </c>
      <c r="H3040" s="273">
        <f t="shared" si="471"/>
        <v>2880</v>
      </c>
      <c r="J3040" s="287">
        <f t="shared" si="475"/>
        <v>31.077727795571668</v>
      </c>
      <c r="L3040" s="287">
        <f t="shared" si="472"/>
        <v>52.755814607258344</v>
      </c>
      <c r="M3040" s="344">
        <f t="shared" si="473"/>
        <v>-144.99876872607501</v>
      </c>
      <c r="N3040" s="344">
        <f t="shared" si="478"/>
        <v>31.077727795571668</v>
      </c>
      <c r="Q3040" s="323">
        <f t="shared" si="476"/>
        <v>2915.001231273925</v>
      </c>
      <c r="R3040" s="287">
        <f t="shared" si="477"/>
        <v>31.077727795571668</v>
      </c>
    </row>
    <row r="3041" spans="1:18" x14ac:dyDescent="0.25">
      <c r="A3041" s="273">
        <v>3024</v>
      </c>
      <c r="B3041" s="323">
        <f t="shared" si="479"/>
        <v>3113.7558146072583</v>
      </c>
      <c r="D3041" s="287">
        <f t="shared" si="474"/>
        <v>2915.9358146072582</v>
      </c>
      <c r="F3041" s="273">
        <f t="shared" si="470"/>
        <v>8</v>
      </c>
      <c r="H3041" s="273">
        <f t="shared" si="471"/>
        <v>2880</v>
      </c>
      <c r="J3041" s="287">
        <f t="shared" si="475"/>
        <v>30.353230428383398</v>
      </c>
      <c r="L3041" s="287">
        <f t="shared" si="472"/>
        <v>53.755814607258344</v>
      </c>
      <c r="M3041" s="344">
        <f t="shared" si="473"/>
        <v>-144.06418539274182</v>
      </c>
      <c r="N3041" s="344">
        <f t="shared" si="478"/>
        <v>30.353230428383398</v>
      </c>
      <c r="Q3041" s="323">
        <f t="shared" si="476"/>
        <v>2915.9358146072582</v>
      </c>
      <c r="R3041" s="287">
        <f t="shared" si="477"/>
        <v>30.353230428383398</v>
      </c>
    </row>
    <row r="3042" spans="1:18" x14ac:dyDescent="0.25">
      <c r="A3042" s="273">
        <v>3025</v>
      </c>
      <c r="B3042" s="323">
        <f t="shared" si="479"/>
        <v>3114.7558146072583</v>
      </c>
      <c r="D3042" s="287">
        <f t="shared" si="474"/>
        <v>2916.8703979405918</v>
      </c>
      <c r="F3042" s="273">
        <f t="shared" si="470"/>
        <v>8</v>
      </c>
      <c r="H3042" s="273">
        <f t="shared" si="471"/>
        <v>2880</v>
      </c>
      <c r="J3042" s="287">
        <f t="shared" si="475"/>
        <v>29.619487173168</v>
      </c>
      <c r="L3042" s="287">
        <f t="shared" si="472"/>
        <v>54.755814607258344</v>
      </c>
      <c r="M3042" s="344">
        <f t="shared" si="473"/>
        <v>-143.12960205940817</v>
      </c>
      <c r="N3042" s="344">
        <f t="shared" si="478"/>
        <v>29.619487173168</v>
      </c>
      <c r="Q3042" s="323">
        <f t="shared" si="476"/>
        <v>2916.8703979405918</v>
      </c>
      <c r="R3042" s="287">
        <f t="shared" si="477"/>
        <v>29.619487173168</v>
      </c>
    </row>
    <row r="3043" spans="1:18" x14ac:dyDescent="0.25">
      <c r="A3043" s="273">
        <v>3026</v>
      </c>
      <c r="B3043" s="323">
        <f t="shared" si="479"/>
        <v>3115.7558146072583</v>
      </c>
      <c r="D3043" s="287">
        <f t="shared" si="474"/>
        <v>2917.804981273925</v>
      </c>
      <c r="F3043" s="273">
        <f t="shared" si="470"/>
        <v>8</v>
      </c>
      <c r="H3043" s="273">
        <f t="shared" si="471"/>
        <v>2880</v>
      </c>
      <c r="J3043" s="287">
        <f t="shared" si="475"/>
        <v>28.876721535229549</v>
      </c>
      <c r="L3043" s="287">
        <f t="shared" si="472"/>
        <v>55.755814607258344</v>
      </c>
      <c r="M3043" s="344">
        <f t="shared" si="473"/>
        <v>-142.19501872607498</v>
      </c>
      <c r="N3043" s="344">
        <f t="shared" si="478"/>
        <v>28.876721535229549</v>
      </c>
      <c r="Q3043" s="323">
        <f t="shared" si="476"/>
        <v>2917.804981273925</v>
      </c>
      <c r="R3043" s="287">
        <f t="shared" si="477"/>
        <v>28.876721535229549</v>
      </c>
    </row>
    <row r="3044" spans="1:18" x14ac:dyDescent="0.25">
      <c r="A3044" s="273">
        <v>3027</v>
      </c>
      <c r="B3044" s="323">
        <f t="shared" si="479"/>
        <v>3116.7558146072583</v>
      </c>
      <c r="D3044" s="287">
        <f t="shared" si="474"/>
        <v>2918.7395646072582</v>
      </c>
      <c r="F3044" s="273">
        <f t="shared" si="470"/>
        <v>8</v>
      </c>
      <c r="H3044" s="273">
        <f t="shared" si="471"/>
        <v>2880</v>
      </c>
      <c r="J3044" s="287">
        <f t="shared" si="475"/>
        <v>28.125159768176072</v>
      </c>
      <c r="L3044" s="287">
        <f t="shared" si="472"/>
        <v>56.755814607258344</v>
      </c>
      <c r="M3044" s="344">
        <f t="shared" si="473"/>
        <v>-141.26043539274178</v>
      </c>
      <c r="N3044" s="344">
        <f t="shared" si="478"/>
        <v>28.125159768176072</v>
      </c>
      <c r="Q3044" s="323">
        <f t="shared" si="476"/>
        <v>2918.7395646072582</v>
      </c>
      <c r="R3044" s="287">
        <f t="shared" si="477"/>
        <v>28.125159768176072</v>
      </c>
    </row>
    <row r="3045" spans="1:18" x14ac:dyDescent="0.25">
      <c r="A3045" s="273">
        <v>3028</v>
      </c>
      <c r="B3045" s="323">
        <f t="shared" si="479"/>
        <v>3117.7558146072583</v>
      </c>
      <c r="D3045" s="287">
        <f t="shared" si="474"/>
        <v>2919.6741479405919</v>
      </c>
      <c r="F3045" s="273">
        <f t="shared" si="470"/>
        <v>8</v>
      </c>
      <c r="H3045" s="273">
        <f t="shared" si="471"/>
        <v>2880</v>
      </c>
      <c r="J3045" s="287">
        <f t="shared" si="475"/>
        <v>27.365030805002672</v>
      </c>
      <c r="L3045" s="287">
        <f t="shared" si="472"/>
        <v>57.755814607258344</v>
      </c>
      <c r="M3045" s="344">
        <f t="shared" si="473"/>
        <v>-140.32585205940813</v>
      </c>
      <c r="N3045" s="344">
        <f t="shared" si="478"/>
        <v>27.365030805002672</v>
      </c>
      <c r="Q3045" s="323">
        <f t="shared" si="476"/>
        <v>2919.6741479405919</v>
      </c>
      <c r="R3045" s="287">
        <f t="shared" si="477"/>
        <v>27.365030805002672</v>
      </c>
    </row>
    <row r="3046" spans="1:18" x14ac:dyDescent="0.25">
      <c r="A3046" s="273">
        <v>3029</v>
      </c>
      <c r="B3046" s="323">
        <f t="shared" si="479"/>
        <v>3118.7558146072583</v>
      </c>
      <c r="D3046" s="287">
        <f t="shared" si="474"/>
        <v>2920.6087312739251</v>
      </c>
      <c r="F3046" s="273">
        <f t="shared" si="470"/>
        <v>8</v>
      </c>
      <c r="H3046" s="273">
        <f t="shared" si="471"/>
        <v>2880</v>
      </c>
      <c r="J3046" s="287">
        <f t="shared" si="475"/>
        <v>26.596566188355375</v>
      </c>
      <c r="L3046" s="287">
        <f t="shared" si="472"/>
        <v>58.755814607258344</v>
      </c>
      <c r="M3046" s="344">
        <f t="shared" si="473"/>
        <v>-139.39126872607494</v>
      </c>
      <c r="N3046" s="344">
        <f t="shared" si="478"/>
        <v>26.596566188355375</v>
      </c>
      <c r="Q3046" s="323">
        <f t="shared" si="476"/>
        <v>2920.6087312739251</v>
      </c>
      <c r="R3046" s="287">
        <f t="shared" si="477"/>
        <v>26.596566188355375</v>
      </c>
    </row>
    <row r="3047" spans="1:18" x14ac:dyDescent="0.25">
      <c r="A3047" s="273">
        <v>3030</v>
      </c>
      <c r="B3047" s="323">
        <f t="shared" si="479"/>
        <v>3119.7558146072583</v>
      </c>
      <c r="D3047" s="287">
        <f t="shared" si="474"/>
        <v>2921.5433146072583</v>
      </c>
      <c r="F3047" s="273">
        <f t="shared" si="470"/>
        <v>8</v>
      </c>
      <c r="H3047" s="273">
        <f t="shared" si="471"/>
        <v>2880</v>
      </c>
      <c r="J3047" s="287">
        <f t="shared" si="475"/>
        <v>25.820000000000064</v>
      </c>
      <c r="L3047" s="287">
        <f t="shared" si="472"/>
        <v>59.755814607258344</v>
      </c>
      <c r="M3047" s="344">
        <f t="shared" si="473"/>
        <v>-138.45668539274175</v>
      </c>
      <c r="N3047" s="344">
        <f t="shared" si="478"/>
        <v>25.820000000000064</v>
      </c>
      <c r="Q3047" s="323">
        <f t="shared" si="476"/>
        <v>2921.5433146072583</v>
      </c>
      <c r="R3047" s="287">
        <f t="shared" si="477"/>
        <v>25.820000000000064</v>
      </c>
    </row>
    <row r="3048" spans="1:18" x14ac:dyDescent="0.25">
      <c r="A3048" s="273">
        <v>3031</v>
      </c>
      <c r="B3048" s="323">
        <f t="shared" si="479"/>
        <v>3120.7558146072583</v>
      </c>
      <c r="D3048" s="287">
        <f t="shared" si="474"/>
        <v>2922.4778979405919</v>
      </c>
      <c r="F3048" s="273">
        <f t="shared" si="470"/>
        <v>8</v>
      </c>
      <c r="H3048" s="273">
        <f t="shared" si="471"/>
        <v>2880</v>
      </c>
      <c r="J3048" s="287">
        <f t="shared" si="475"/>
        <v>25.035568789520799</v>
      </c>
      <c r="L3048" s="287">
        <f t="shared" si="472"/>
        <v>60.755814607258344</v>
      </c>
      <c r="M3048" s="344">
        <f t="shared" si="473"/>
        <v>-137.5221020594081</v>
      </c>
      <c r="N3048" s="344">
        <f t="shared" si="478"/>
        <v>25.035568789520799</v>
      </c>
      <c r="Q3048" s="323">
        <f t="shared" si="476"/>
        <v>2922.4778979405919</v>
      </c>
      <c r="R3048" s="287">
        <f t="shared" si="477"/>
        <v>25.035568789520799</v>
      </c>
    </row>
    <row r="3049" spans="1:18" x14ac:dyDescent="0.25">
      <c r="A3049" s="273">
        <v>3032</v>
      </c>
      <c r="B3049" s="323">
        <f t="shared" si="479"/>
        <v>3121.7558146072583</v>
      </c>
      <c r="D3049" s="287">
        <f t="shared" si="474"/>
        <v>2923.4124812739251</v>
      </c>
      <c r="F3049" s="273">
        <f t="shared" si="470"/>
        <v>8</v>
      </c>
      <c r="H3049" s="273">
        <f t="shared" si="471"/>
        <v>2880</v>
      </c>
      <c r="J3049" s="287">
        <f t="shared" si="475"/>
        <v>24.243511502263566</v>
      </c>
      <c r="L3049" s="287">
        <f t="shared" si="472"/>
        <v>61.755814607258344</v>
      </c>
      <c r="M3049" s="344">
        <f t="shared" si="473"/>
        <v>-136.5875187260749</v>
      </c>
      <c r="N3049" s="344">
        <f t="shared" si="478"/>
        <v>24.243511502263566</v>
      </c>
      <c r="Q3049" s="323">
        <f t="shared" si="476"/>
        <v>2923.4124812739251</v>
      </c>
      <c r="R3049" s="287">
        <f t="shared" si="477"/>
        <v>24.243511502263566</v>
      </c>
    </row>
    <row r="3050" spans="1:18" x14ac:dyDescent="0.25">
      <c r="A3050" s="273">
        <v>3033</v>
      </c>
      <c r="B3050" s="323">
        <f t="shared" si="479"/>
        <v>3122.7558146072583</v>
      </c>
      <c r="D3050" s="287">
        <f t="shared" si="474"/>
        <v>2924.3470646072583</v>
      </c>
      <c r="F3050" s="273">
        <f t="shared" si="470"/>
        <v>8</v>
      </c>
      <c r="H3050" s="273">
        <f t="shared" si="471"/>
        <v>2880</v>
      </c>
      <c r="J3050" s="287">
        <f t="shared" si="475"/>
        <v>23.444069406550252</v>
      </c>
      <c r="L3050" s="287">
        <f t="shared" si="472"/>
        <v>62.755814607258344</v>
      </c>
      <c r="M3050" s="344">
        <f t="shared" si="473"/>
        <v>-135.65293539274171</v>
      </c>
      <c r="N3050" s="344">
        <f t="shared" si="478"/>
        <v>23.444069406550252</v>
      </c>
      <c r="Q3050" s="323">
        <f t="shared" si="476"/>
        <v>2924.3470646072583</v>
      </c>
      <c r="R3050" s="287">
        <f t="shared" si="477"/>
        <v>23.444069406550252</v>
      </c>
    </row>
    <row r="3051" spans="1:18" x14ac:dyDescent="0.25">
      <c r="A3051" s="273">
        <v>3034</v>
      </c>
      <c r="B3051" s="323">
        <f t="shared" si="479"/>
        <v>3123.7558146072583</v>
      </c>
      <c r="D3051" s="287">
        <f t="shared" si="474"/>
        <v>2925.2816479405915</v>
      </c>
      <c r="F3051" s="273">
        <f t="shared" si="470"/>
        <v>8</v>
      </c>
      <c r="H3051" s="273">
        <f t="shared" si="471"/>
        <v>2880</v>
      </c>
      <c r="J3051" s="287">
        <f t="shared" si="475"/>
        <v>22.637486020187897</v>
      </c>
      <c r="L3051" s="287">
        <f t="shared" si="472"/>
        <v>63.755814607258344</v>
      </c>
      <c r="M3051" s="344">
        <f t="shared" si="473"/>
        <v>-134.71835205940852</v>
      </c>
      <c r="N3051" s="344">
        <f t="shared" si="478"/>
        <v>22.637486020187897</v>
      </c>
      <c r="Q3051" s="323">
        <f t="shared" si="476"/>
        <v>2925.2816479405915</v>
      </c>
      <c r="R3051" s="287">
        <f t="shared" si="477"/>
        <v>22.637486020187897</v>
      </c>
    </row>
    <row r="3052" spans="1:18" x14ac:dyDescent="0.25">
      <c r="A3052" s="273">
        <v>3035</v>
      </c>
      <c r="B3052" s="323">
        <f t="shared" si="479"/>
        <v>3124.7558146072583</v>
      </c>
      <c r="D3052" s="287">
        <f t="shared" si="474"/>
        <v>2926.2162312739251</v>
      </c>
      <c r="F3052" s="273">
        <f t="shared" si="470"/>
        <v>8</v>
      </c>
      <c r="H3052" s="273">
        <f t="shared" si="471"/>
        <v>2880</v>
      </c>
      <c r="J3052" s="287">
        <f t="shared" si="475"/>
        <v>21.824007036289878</v>
      </c>
      <c r="L3052" s="287">
        <f t="shared" si="472"/>
        <v>64.755814607258344</v>
      </c>
      <c r="M3052" s="344">
        <f t="shared" si="473"/>
        <v>-133.78376872607487</v>
      </c>
      <c r="N3052" s="344">
        <f t="shared" si="478"/>
        <v>21.824007036289878</v>
      </c>
      <c r="Q3052" s="323">
        <f t="shared" si="476"/>
        <v>2926.2162312739251</v>
      </c>
      <c r="R3052" s="287">
        <f t="shared" si="477"/>
        <v>21.824007036289878</v>
      </c>
    </row>
    <row r="3053" spans="1:18" x14ac:dyDescent="0.25">
      <c r="A3053" s="273">
        <v>3036</v>
      </c>
      <c r="B3053" s="323">
        <f t="shared" si="479"/>
        <v>3125.7558146072583</v>
      </c>
      <c r="D3053" s="287">
        <f t="shared" si="474"/>
        <v>2927.1508146072583</v>
      </c>
      <c r="F3053" s="273">
        <f t="shared" si="470"/>
        <v>8</v>
      </c>
      <c r="H3053" s="273">
        <f t="shared" si="471"/>
        <v>2880</v>
      </c>
      <c r="J3053" s="287">
        <f t="shared" si="475"/>
        <v>21.003880248434367</v>
      </c>
      <c r="L3053" s="287">
        <f t="shared" si="472"/>
        <v>65.755814607258344</v>
      </c>
      <c r="M3053" s="344">
        <f t="shared" si="473"/>
        <v>-132.84918539274167</v>
      </c>
      <c r="N3053" s="344">
        <f t="shared" si="478"/>
        <v>21.003880248434367</v>
      </c>
      <c r="Q3053" s="323">
        <f t="shared" si="476"/>
        <v>2927.1508146072583</v>
      </c>
      <c r="R3053" s="287">
        <f t="shared" si="477"/>
        <v>21.003880248434367</v>
      </c>
    </row>
    <row r="3054" spans="1:18" x14ac:dyDescent="0.25">
      <c r="A3054" s="273">
        <v>3037</v>
      </c>
      <c r="B3054" s="323">
        <f t="shared" si="479"/>
        <v>3126.7558146072583</v>
      </c>
      <c r="D3054" s="287">
        <f t="shared" si="474"/>
        <v>2928.0853979405915</v>
      </c>
      <c r="F3054" s="273">
        <f t="shared" si="470"/>
        <v>8</v>
      </c>
      <c r="H3054" s="273">
        <f t="shared" si="471"/>
        <v>2880</v>
      </c>
      <c r="J3054" s="287">
        <f t="shared" si="475"/>
        <v>20.177355475186019</v>
      </c>
      <c r="L3054" s="287">
        <f t="shared" si="472"/>
        <v>66.755814607258344</v>
      </c>
      <c r="M3054" s="344">
        <f t="shared" si="473"/>
        <v>-131.91460205940848</v>
      </c>
      <c r="N3054" s="344">
        <f t="shared" si="478"/>
        <v>20.177355475186019</v>
      </c>
      <c r="Q3054" s="323">
        <f t="shared" si="476"/>
        <v>2928.0853979405915</v>
      </c>
      <c r="R3054" s="287">
        <f t="shared" si="477"/>
        <v>20.177355475186019</v>
      </c>
    </row>
    <row r="3055" spans="1:18" x14ac:dyDescent="0.25">
      <c r="A3055" s="273">
        <v>3038</v>
      </c>
      <c r="B3055" s="323">
        <f t="shared" si="479"/>
        <v>3127.7558146072583</v>
      </c>
      <c r="D3055" s="287">
        <f t="shared" si="474"/>
        <v>2929.0199812739252</v>
      </c>
      <c r="F3055" s="273">
        <f t="shared" si="470"/>
        <v>8</v>
      </c>
      <c r="H3055" s="273">
        <f t="shared" si="471"/>
        <v>2880</v>
      </c>
      <c r="J3055" s="287">
        <f t="shared" si="475"/>
        <v>19.344684483997842</v>
      </c>
      <c r="L3055" s="287">
        <f t="shared" si="472"/>
        <v>67.755814607258344</v>
      </c>
      <c r="M3055" s="344">
        <f t="shared" si="473"/>
        <v>-130.98001872607483</v>
      </c>
      <c r="N3055" s="344">
        <f t="shared" si="478"/>
        <v>19.344684483997842</v>
      </c>
      <c r="Q3055" s="323">
        <f t="shared" si="476"/>
        <v>2929.0199812739252</v>
      </c>
      <c r="R3055" s="287">
        <f t="shared" si="477"/>
        <v>19.344684483997842</v>
      </c>
    </row>
    <row r="3056" spans="1:18" x14ac:dyDescent="0.25">
      <c r="A3056" s="273">
        <v>3039</v>
      </c>
      <c r="B3056" s="323">
        <f t="shared" si="479"/>
        <v>3128.7558146072583</v>
      </c>
      <c r="D3056" s="287">
        <f t="shared" si="474"/>
        <v>2929.9545646072584</v>
      </c>
      <c r="F3056" s="273">
        <f t="shared" si="470"/>
        <v>8</v>
      </c>
      <c r="H3056" s="273">
        <f t="shared" si="471"/>
        <v>2880</v>
      </c>
      <c r="J3056" s="287">
        <f t="shared" si="475"/>
        <v>18.506120914519336</v>
      </c>
      <c r="L3056" s="287">
        <f t="shared" si="472"/>
        <v>68.755814607258344</v>
      </c>
      <c r="M3056" s="344">
        <f t="shared" si="473"/>
        <v>-130.04543539274164</v>
      </c>
      <c r="N3056" s="344">
        <f t="shared" si="478"/>
        <v>18.506120914519336</v>
      </c>
      <c r="Q3056" s="323">
        <f t="shared" si="476"/>
        <v>2929.9545646072584</v>
      </c>
      <c r="R3056" s="287">
        <f t="shared" si="477"/>
        <v>18.506120914519336</v>
      </c>
    </row>
    <row r="3057" spans="1:18" x14ac:dyDescent="0.25">
      <c r="A3057" s="273">
        <v>3040</v>
      </c>
      <c r="B3057" s="323">
        <f t="shared" si="479"/>
        <v>3129.7558146072583</v>
      </c>
      <c r="D3057" s="287">
        <f t="shared" si="474"/>
        <v>2930.8891479405916</v>
      </c>
      <c r="F3057" s="273">
        <f t="shared" si="470"/>
        <v>8</v>
      </c>
      <c r="H3057" s="273">
        <f t="shared" si="471"/>
        <v>2880</v>
      </c>
      <c r="J3057" s="287">
        <f t="shared" si="475"/>
        <v>17.661920201337445</v>
      </c>
      <c r="L3057" s="287">
        <f t="shared" si="472"/>
        <v>69.755814607258344</v>
      </c>
      <c r="M3057" s="344">
        <f t="shared" si="473"/>
        <v>-129.11085205940844</v>
      </c>
      <c r="N3057" s="344">
        <f t="shared" si="478"/>
        <v>17.661920201337445</v>
      </c>
      <c r="Q3057" s="323">
        <f t="shared" si="476"/>
        <v>2930.8891479405916</v>
      </c>
      <c r="R3057" s="287">
        <f t="shared" si="477"/>
        <v>17.661920201337445</v>
      </c>
    </row>
    <row r="3058" spans="1:18" x14ac:dyDescent="0.25">
      <c r="A3058" s="273">
        <v>3041</v>
      </c>
      <c r="B3058" s="323">
        <f t="shared" si="479"/>
        <v>3130.7558146072583</v>
      </c>
      <c r="D3058" s="287">
        <f t="shared" si="474"/>
        <v>2931.8237312739247</v>
      </c>
      <c r="F3058" s="273">
        <f t="shared" si="470"/>
        <v>8</v>
      </c>
      <c r="H3058" s="273">
        <f t="shared" si="471"/>
        <v>2880</v>
      </c>
      <c r="J3058" s="287">
        <f t="shared" si="475"/>
        <v>16.812339496167706</v>
      </c>
      <c r="L3058" s="287">
        <f t="shared" si="472"/>
        <v>70.755814607258344</v>
      </c>
      <c r="M3058" s="344">
        <f t="shared" si="473"/>
        <v>-128.17626872607525</v>
      </c>
      <c r="N3058" s="344">
        <f t="shared" si="478"/>
        <v>16.812339496167706</v>
      </c>
      <c r="Q3058" s="323">
        <f t="shared" si="476"/>
        <v>2931.8237312739247</v>
      </c>
      <c r="R3058" s="287">
        <f t="shared" si="477"/>
        <v>16.812339496167706</v>
      </c>
    </row>
    <row r="3059" spans="1:18" x14ac:dyDescent="0.25">
      <c r="A3059" s="273">
        <v>3042</v>
      </c>
      <c r="B3059" s="323">
        <f t="shared" si="479"/>
        <v>3131.7558146072583</v>
      </c>
      <c r="D3059" s="287">
        <f t="shared" si="474"/>
        <v>2932.7583146072584</v>
      </c>
      <c r="F3059" s="273">
        <f t="shared" si="470"/>
        <v>8</v>
      </c>
      <c r="H3059" s="273">
        <f t="shared" si="471"/>
        <v>2880</v>
      </c>
      <c r="J3059" s="287">
        <f t="shared" si="475"/>
        <v>15.957637589522301</v>
      </c>
      <c r="L3059" s="287">
        <f t="shared" si="472"/>
        <v>71.755814607258344</v>
      </c>
      <c r="M3059" s="344">
        <f t="shared" si="473"/>
        <v>-127.2416853927416</v>
      </c>
      <c r="N3059" s="344">
        <f t="shared" si="478"/>
        <v>15.957637589522301</v>
      </c>
      <c r="Q3059" s="323">
        <f t="shared" si="476"/>
        <v>2932.7583146072584</v>
      </c>
      <c r="R3059" s="287">
        <f t="shared" si="477"/>
        <v>15.957637589522301</v>
      </c>
    </row>
    <row r="3060" spans="1:18" x14ac:dyDescent="0.25">
      <c r="A3060" s="273">
        <v>3043</v>
      </c>
      <c r="B3060" s="323">
        <f t="shared" si="479"/>
        <v>3132.7558146072583</v>
      </c>
      <c r="D3060" s="287">
        <f t="shared" si="474"/>
        <v>2933.6928979405916</v>
      </c>
      <c r="F3060" s="273">
        <f t="shared" si="470"/>
        <v>8</v>
      </c>
      <c r="H3060" s="273">
        <f t="shared" si="471"/>
        <v>2880</v>
      </c>
      <c r="J3060" s="287">
        <f t="shared" si="475"/>
        <v>15.098074831882018</v>
      </c>
      <c r="L3060" s="287">
        <f t="shared" si="472"/>
        <v>72.755814607258344</v>
      </c>
      <c r="M3060" s="344">
        <f t="shared" si="473"/>
        <v>-126.30710205940841</v>
      </c>
      <c r="N3060" s="344">
        <f t="shared" si="478"/>
        <v>15.098074831882018</v>
      </c>
      <c r="Q3060" s="323">
        <f t="shared" si="476"/>
        <v>2933.6928979405916</v>
      </c>
      <c r="R3060" s="287">
        <f t="shared" si="477"/>
        <v>15.098074831882018</v>
      </c>
    </row>
    <row r="3061" spans="1:18" x14ac:dyDescent="0.25">
      <c r="A3061" s="273">
        <v>3044</v>
      </c>
      <c r="B3061" s="323">
        <f t="shared" si="479"/>
        <v>3133.7558146072583</v>
      </c>
      <c r="D3061" s="287">
        <f t="shared" si="474"/>
        <v>2934.6274812739248</v>
      </c>
      <c r="F3061" s="273">
        <f t="shared" si="470"/>
        <v>8</v>
      </c>
      <c r="H3061" s="273">
        <f t="shared" si="471"/>
        <v>2880</v>
      </c>
      <c r="J3061" s="287">
        <f t="shared" si="475"/>
        <v>14.23391305438996</v>
      </c>
      <c r="L3061" s="287">
        <f t="shared" si="472"/>
        <v>73.755814607258344</v>
      </c>
      <c r="M3061" s="344">
        <f t="shared" si="473"/>
        <v>-125.37251872607521</v>
      </c>
      <c r="N3061" s="344">
        <f t="shared" si="478"/>
        <v>14.23391305438996</v>
      </c>
      <c r="Q3061" s="323">
        <f t="shared" si="476"/>
        <v>2934.6274812739248</v>
      </c>
      <c r="R3061" s="287">
        <f t="shared" si="477"/>
        <v>14.23391305438996</v>
      </c>
    </row>
    <row r="3062" spans="1:18" x14ac:dyDescent="0.25">
      <c r="A3062" s="273">
        <v>3045</v>
      </c>
      <c r="B3062" s="323">
        <f t="shared" si="479"/>
        <v>3134.7558146072583</v>
      </c>
      <c r="D3062" s="287">
        <f t="shared" si="474"/>
        <v>2935.5620646072584</v>
      </c>
      <c r="F3062" s="273">
        <f t="shared" si="470"/>
        <v>8</v>
      </c>
      <c r="H3062" s="273">
        <f t="shared" si="471"/>
        <v>2880</v>
      </c>
      <c r="J3062" s="287">
        <f t="shared" si="475"/>
        <v>13.365415489094172</v>
      </c>
      <c r="L3062" s="287">
        <f t="shared" si="472"/>
        <v>74.755814607258344</v>
      </c>
      <c r="M3062" s="344">
        <f t="shared" si="473"/>
        <v>-124.43793539274157</v>
      </c>
      <c r="N3062" s="344">
        <f t="shared" si="478"/>
        <v>13.365415489094172</v>
      </c>
      <c r="Q3062" s="323">
        <f t="shared" si="476"/>
        <v>2935.5620646072584</v>
      </c>
      <c r="R3062" s="287">
        <f t="shared" si="477"/>
        <v>13.365415489094172</v>
      </c>
    </row>
    <row r="3063" spans="1:18" x14ac:dyDescent="0.25">
      <c r="A3063" s="273">
        <v>3046</v>
      </c>
      <c r="B3063" s="323">
        <f t="shared" si="479"/>
        <v>3135.7558146072583</v>
      </c>
      <c r="D3063" s="287">
        <f t="shared" si="474"/>
        <v>2936.4966479405916</v>
      </c>
      <c r="F3063" s="273">
        <f t="shared" si="470"/>
        <v>8</v>
      </c>
      <c r="H3063" s="273">
        <f t="shared" si="471"/>
        <v>2880</v>
      </c>
      <c r="J3063" s="287">
        <f t="shared" si="475"/>
        <v>12.492846688766718</v>
      </c>
      <c r="L3063" s="287">
        <f t="shared" si="472"/>
        <v>75.755814607258344</v>
      </c>
      <c r="M3063" s="344">
        <f t="shared" si="473"/>
        <v>-123.50335205940837</v>
      </c>
      <c r="N3063" s="344">
        <f t="shared" si="478"/>
        <v>12.492846688766718</v>
      </c>
      <c r="Q3063" s="323">
        <f t="shared" si="476"/>
        <v>2936.4966479405916</v>
      </c>
      <c r="R3063" s="287">
        <f t="shared" si="477"/>
        <v>12.492846688766718</v>
      </c>
    </row>
    <row r="3064" spans="1:18" x14ac:dyDescent="0.25">
      <c r="A3064" s="273">
        <v>3047</v>
      </c>
      <c r="B3064" s="323">
        <f t="shared" si="479"/>
        <v>3136.7558146072583</v>
      </c>
      <c r="D3064" s="287">
        <f t="shared" si="474"/>
        <v>2937.4312312739248</v>
      </c>
      <c r="F3064" s="273">
        <f t="shared" si="470"/>
        <v>8</v>
      </c>
      <c r="H3064" s="273">
        <f t="shared" si="471"/>
        <v>2880</v>
      </c>
      <c r="J3064" s="287">
        <f t="shared" si="475"/>
        <v>11.616472446317298</v>
      </c>
      <c r="L3064" s="287">
        <f t="shared" si="472"/>
        <v>76.755814607258344</v>
      </c>
      <c r="M3064" s="344">
        <f t="shared" si="473"/>
        <v>-122.56876872607518</v>
      </c>
      <c r="N3064" s="344">
        <f t="shared" si="478"/>
        <v>11.616472446317298</v>
      </c>
      <c r="Q3064" s="323">
        <f t="shared" si="476"/>
        <v>2937.4312312739248</v>
      </c>
      <c r="R3064" s="287">
        <f t="shared" si="477"/>
        <v>11.616472446317298</v>
      </c>
    </row>
    <row r="3065" spans="1:18" x14ac:dyDescent="0.25">
      <c r="A3065" s="273">
        <v>3048</v>
      </c>
      <c r="B3065" s="323">
        <f t="shared" si="479"/>
        <v>3137.7558146072583</v>
      </c>
      <c r="D3065" s="287">
        <f t="shared" si="474"/>
        <v>2938.3658146072585</v>
      </c>
      <c r="F3065" s="273">
        <f t="shared" si="470"/>
        <v>8</v>
      </c>
      <c r="H3065" s="273">
        <f t="shared" si="471"/>
        <v>2880</v>
      </c>
      <c r="J3065" s="287">
        <f t="shared" si="475"/>
        <v>10.736559713829077</v>
      </c>
      <c r="L3065" s="287">
        <f t="shared" si="472"/>
        <v>77.755814607258344</v>
      </c>
      <c r="M3065" s="344">
        <f t="shared" si="473"/>
        <v>-121.63418539274153</v>
      </c>
      <c r="N3065" s="344">
        <f t="shared" si="478"/>
        <v>10.736559713829077</v>
      </c>
      <c r="Q3065" s="323">
        <f t="shared" si="476"/>
        <v>2938.3658146072585</v>
      </c>
      <c r="R3065" s="287">
        <f t="shared" si="477"/>
        <v>10.736559713829077</v>
      </c>
    </row>
    <row r="3066" spans="1:18" x14ac:dyDescent="0.25">
      <c r="A3066" s="273">
        <v>3049</v>
      </c>
      <c r="B3066" s="323">
        <f t="shared" si="479"/>
        <v>3138.7558146072583</v>
      </c>
      <c r="D3066" s="287">
        <f t="shared" si="474"/>
        <v>2939.3003979405917</v>
      </c>
      <c r="F3066" s="273">
        <f t="shared" si="470"/>
        <v>8</v>
      </c>
      <c r="H3066" s="273">
        <f t="shared" si="471"/>
        <v>2880</v>
      </c>
      <c r="J3066" s="287">
        <f t="shared" si="475"/>
        <v>9.8533765212449946</v>
      </c>
      <c r="L3066" s="287">
        <f t="shared" si="472"/>
        <v>78.755814607258344</v>
      </c>
      <c r="M3066" s="344">
        <f t="shared" si="473"/>
        <v>-120.69960205940833</v>
      </c>
      <c r="N3066" s="344">
        <f t="shared" si="478"/>
        <v>9.8533765212449946</v>
      </c>
      <c r="Q3066" s="323">
        <f t="shared" si="476"/>
        <v>2939.3003979405917</v>
      </c>
      <c r="R3066" s="287">
        <f t="shared" si="477"/>
        <v>9.8533765212449946</v>
      </c>
    </row>
    <row r="3067" spans="1:18" x14ac:dyDescent="0.25">
      <c r="A3067" s="273">
        <v>3050</v>
      </c>
      <c r="B3067" s="323">
        <f t="shared" si="479"/>
        <v>3139.7558146072583</v>
      </c>
      <c r="D3067" s="287">
        <f t="shared" si="474"/>
        <v>2940.2349812739249</v>
      </c>
      <c r="F3067" s="273">
        <f t="shared" si="470"/>
        <v>8</v>
      </c>
      <c r="H3067" s="273">
        <f t="shared" si="471"/>
        <v>2880</v>
      </c>
      <c r="J3067" s="287">
        <f t="shared" si="475"/>
        <v>8.9671918947203793</v>
      </c>
      <c r="L3067" s="287">
        <f t="shared" si="472"/>
        <v>79.755814607258344</v>
      </c>
      <c r="M3067" s="344">
        <f t="shared" si="473"/>
        <v>-119.76501872607514</v>
      </c>
      <c r="N3067" s="344">
        <f t="shared" si="478"/>
        <v>8.9671918947203793</v>
      </c>
      <c r="Q3067" s="323">
        <f t="shared" si="476"/>
        <v>2940.2349812739249</v>
      </c>
      <c r="R3067" s="287">
        <f t="shared" si="477"/>
        <v>8.9671918947203793</v>
      </c>
    </row>
    <row r="3068" spans="1:18" x14ac:dyDescent="0.25">
      <c r="A3068" s="273">
        <v>3051</v>
      </c>
      <c r="B3068" s="323">
        <f t="shared" si="479"/>
        <v>3140.7558146072583</v>
      </c>
      <c r="D3068" s="287">
        <f t="shared" si="474"/>
        <v>2941.1695646072585</v>
      </c>
      <c r="F3068" s="273">
        <f t="shared" si="470"/>
        <v>8</v>
      </c>
      <c r="H3068" s="273">
        <f t="shared" si="471"/>
        <v>2880</v>
      </c>
      <c r="J3068" s="287">
        <f t="shared" si="475"/>
        <v>8.0782757746774916</v>
      </c>
      <c r="L3068" s="287">
        <f t="shared" si="472"/>
        <v>80.755814607258344</v>
      </c>
      <c r="M3068" s="344">
        <f t="shared" si="473"/>
        <v>-118.83043539274149</v>
      </c>
      <c r="N3068" s="344">
        <f t="shared" si="478"/>
        <v>8.0782757746774916</v>
      </c>
      <c r="Q3068" s="323">
        <f t="shared" si="476"/>
        <v>2941.1695646072585</v>
      </c>
      <c r="R3068" s="287">
        <f t="shared" si="477"/>
        <v>8.0782757746774916</v>
      </c>
    </row>
    <row r="3069" spans="1:18" x14ac:dyDescent="0.25">
      <c r="A3069" s="273">
        <v>3052</v>
      </c>
      <c r="B3069" s="323">
        <f t="shared" si="479"/>
        <v>3141.7558146072583</v>
      </c>
      <c r="D3069" s="287">
        <f t="shared" si="474"/>
        <v>2942.1041479405917</v>
      </c>
      <c r="F3069" s="273">
        <f t="shared" si="470"/>
        <v>8</v>
      </c>
      <c r="H3069" s="273">
        <f t="shared" si="471"/>
        <v>2880</v>
      </c>
      <c r="J3069" s="287">
        <f t="shared" si="475"/>
        <v>7.1868989335779867</v>
      </c>
      <c r="L3069" s="287">
        <f t="shared" si="472"/>
        <v>81.755814607258344</v>
      </c>
      <c r="M3069" s="344">
        <f t="shared" si="473"/>
        <v>-117.8958520594083</v>
      </c>
      <c r="N3069" s="344">
        <f t="shared" si="478"/>
        <v>7.1868989335779867</v>
      </c>
      <c r="Q3069" s="323">
        <f t="shared" si="476"/>
        <v>2942.1041479405917</v>
      </c>
      <c r="R3069" s="287">
        <f t="shared" si="477"/>
        <v>7.1868989335779867</v>
      </c>
    </row>
    <row r="3070" spans="1:18" x14ac:dyDescent="0.25">
      <c r="A3070" s="273">
        <v>3053</v>
      </c>
      <c r="B3070" s="323">
        <f t="shared" si="479"/>
        <v>3142.7558146072583</v>
      </c>
      <c r="D3070" s="287">
        <f t="shared" si="474"/>
        <v>2943.0387312739249</v>
      </c>
      <c r="F3070" s="273">
        <f t="shared" si="470"/>
        <v>8</v>
      </c>
      <c r="H3070" s="273">
        <f t="shared" si="471"/>
        <v>2880</v>
      </c>
      <c r="J3070" s="287">
        <f t="shared" si="475"/>
        <v>6.2933328934418977</v>
      </c>
      <c r="L3070" s="287">
        <f t="shared" si="472"/>
        <v>82.755814607258344</v>
      </c>
      <c r="M3070" s="344">
        <f t="shared" si="473"/>
        <v>-116.9612687260751</v>
      </c>
      <c r="N3070" s="344">
        <f t="shared" si="478"/>
        <v>6.2933328934418977</v>
      </c>
      <c r="Q3070" s="323">
        <f t="shared" si="476"/>
        <v>2943.0387312739249</v>
      </c>
      <c r="R3070" s="287">
        <f t="shared" si="477"/>
        <v>6.2933328934418977</v>
      </c>
    </row>
    <row r="3071" spans="1:18" x14ac:dyDescent="0.25">
      <c r="A3071" s="273">
        <v>3054</v>
      </c>
      <c r="B3071" s="323">
        <f t="shared" si="479"/>
        <v>3143.7558146072583</v>
      </c>
      <c r="D3071" s="287">
        <f t="shared" si="474"/>
        <v>2943.9733146072585</v>
      </c>
      <c r="F3071" s="273">
        <f t="shared" si="470"/>
        <v>8</v>
      </c>
      <c r="H3071" s="273">
        <f t="shared" si="471"/>
        <v>2880</v>
      </c>
      <c r="J3071" s="287">
        <f t="shared" si="475"/>
        <v>5.3978498431415805</v>
      </c>
      <c r="L3071" s="287">
        <f t="shared" si="472"/>
        <v>83.755814607258344</v>
      </c>
      <c r="M3071" s="344">
        <f t="shared" si="473"/>
        <v>-116.02668539274146</v>
      </c>
      <c r="N3071" s="344">
        <f t="shared" si="478"/>
        <v>5.3978498431415805</v>
      </c>
      <c r="Q3071" s="323">
        <f t="shared" si="476"/>
        <v>2943.9733146072585</v>
      </c>
      <c r="R3071" s="287">
        <f t="shared" si="477"/>
        <v>5.3978498431415805</v>
      </c>
    </row>
    <row r="3072" spans="1:18" x14ac:dyDescent="0.25">
      <c r="A3072" s="273">
        <v>3055</v>
      </c>
      <c r="B3072" s="323">
        <f t="shared" si="479"/>
        <v>3144.7558146072583</v>
      </c>
      <c r="D3072" s="287">
        <f t="shared" si="474"/>
        <v>2944.9078979405917</v>
      </c>
      <c r="F3072" s="273">
        <f t="shared" si="470"/>
        <v>8</v>
      </c>
      <c r="H3072" s="273">
        <f t="shared" si="471"/>
        <v>2880</v>
      </c>
      <c r="J3072" s="287">
        <f t="shared" si="475"/>
        <v>4.5007225554892614</v>
      </c>
      <c r="L3072" s="287">
        <f t="shared" si="472"/>
        <v>84.755814607258344</v>
      </c>
      <c r="M3072" s="344">
        <f t="shared" si="473"/>
        <v>-115.09210205940826</v>
      </c>
      <c r="N3072" s="344">
        <f t="shared" si="478"/>
        <v>4.5007225554892614</v>
      </c>
      <c r="Q3072" s="323">
        <f t="shared" si="476"/>
        <v>2944.9078979405917</v>
      </c>
      <c r="R3072" s="287">
        <f t="shared" si="477"/>
        <v>4.5007225554892614</v>
      </c>
    </row>
    <row r="3073" spans="1:18" x14ac:dyDescent="0.25">
      <c r="A3073" s="273">
        <v>3056</v>
      </c>
      <c r="B3073" s="323">
        <f t="shared" si="479"/>
        <v>3145.7558146072583</v>
      </c>
      <c r="D3073" s="287">
        <f t="shared" si="474"/>
        <v>2945.8424812739249</v>
      </c>
      <c r="F3073" s="273">
        <f t="shared" si="470"/>
        <v>8</v>
      </c>
      <c r="H3073" s="273">
        <f t="shared" si="471"/>
        <v>2880</v>
      </c>
      <c r="J3073" s="287">
        <f t="shared" si="475"/>
        <v>3.6022243041466973</v>
      </c>
      <c r="L3073" s="287">
        <f t="shared" si="472"/>
        <v>85.755814607258344</v>
      </c>
      <c r="M3073" s="344">
        <f t="shared" si="473"/>
        <v>-114.15751872607507</v>
      </c>
      <c r="N3073" s="344">
        <f t="shared" si="478"/>
        <v>3.6022243041466973</v>
      </c>
      <c r="Q3073" s="323">
        <f t="shared" si="476"/>
        <v>2945.8424812739249</v>
      </c>
      <c r="R3073" s="287">
        <f t="shared" si="477"/>
        <v>3.6022243041466973</v>
      </c>
    </row>
    <row r="3074" spans="1:18" x14ac:dyDescent="0.25">
      <c r="A3074" s="273">
        <v>3057</v>
      </c>
      <c r="B3074" s="323">
        <f t="shared" si="479"/>
        <v>3146.7558146072583</v>
      </c>
      <c r="D3074" s="287">
        <f t="shared" si="474"/>
        <v>2946.7770646072581</v>
      </c>
      <c r="F3074" s="273">
        <f t="shared" si="470"/>
        <v>8</v>
      </c>
      <c r="H3074" s="273">
        <f t="shared" si="471"/>
        <v>2880</v>
      </c>
      <c r="J3074" s="287">
        <f t="shared" si="475"/>
        <v>2.7026287803855586</v>
      </c>
      <c r="L3074" s="287">
        <f t="shared" si="472"/>
        <v>86.755814607258344</v>
      </c>
      <c r="M3074" s="344">
        <f t="shared" si="473"/>
        <v>-113.22293539274187</v>
      </c>
      <c r="N3074" s="344">
        <f t="shared" si="478"/>
        <v>2.7026287803855586</v>
      </c>
      <c r="Q3074" s="323">
        <f t="shared" si="476"/>
        <v>2946.7770646072581</v>
      </c>
      <c r="R3074" s="287">
        <f t="shared" si="477"/>
        <v>2.7026287803855586</v>
      </c>
    </row>
    <row r="3075" spans="1:18" x14ac:dyDescent="0.25">
      <c r="A3075" s="273">
        <v>3058</v>
      </c>
      <c r="B3075" s="323">
        <f t="shared" si="479"/>
        <v>3147.7558146072583</v>
      </c>
      <c r="D3075" s="287">
        <f t="shared" si="474"/>
        <v>2947.7116479405918</v>
      </c>
      <c r="F3075" s="273">
        <f t="shared" si="470"/>
        <v>8</v>
      </c>
      <c r="H3075" s="273">
        <f t="shared" si="471"/>
        <v>2880</v>
      </c>
      <c r="J3075" s="287">
        <f t="shared" si="475"/>
        <v>1.8022100097173288</v>
      </c>
      <c r="L3075" s="287">
        <f t="shared" si="472"/>
        <v>87.755814607258344</v>
      </c>
      <c r="M3075" s="344">
        <f t="shared" si="473"/>
        <v>-112.28835205940823</v>
      </c>
      <c r="N3075" s="344">
        <f t="shared" si="478"/>
        <v>1.8022100097173288</v>
      </c>
      <c r="Q3075" s="323">
        <f t="shared" si="476"/>
        <v>2947.7116479405918</v>
      </c>
      <c r="R3075" s="287">
        <f t="shared" si="477"/>
        <v>1.8022100097173288</v>
      </c>
    </row>
    <row r="3076" spans="1:18" x14ac:dyDescent="0.25">
      <c r="A3076" s="273">
        <v>3059</v>
      </c>
      <c r="B3076" s="323">
        <f t="shared" si="479"/>
        <v>3148.7558146072583</v>
      </c>
      <c r="D3076" s="287">
        <f t="shared" si="474"/>
        <v>2948.646231273925</v>
      </c>
      <c r="F3076" s="273">
        <f t="shared" si="470"/>
        <v>8</v>
      </c>
      <c r="H3076" s="273">
        <f t="shared" si="471"/>
        <v>2880</v>
      </c>
      <c r="J3076" s="287">
        <f t="shared" si="475"/>
        <v>0.90124226842137212</v>
      </c>
      <c r="L3076" s="287">
        <f t="shared" si="472"/>
        <v>88.755814607258344</v>
      </c>
      <c r="M3076" s="344">
        <f t="shared" si="473"/>
        <v>-111.35376872607503</v>
      </c>
      <c r="N3076" s="344">
        <f t="shared" si="478"/>
        <v>0.90124226842137212</v>
      </c>
      <c r="Q3076" s="323">
        <f t="shared" si="476"/>
        <v>2948.646231273925</v>
      </c>
      <c r="R3076" s="287">
        <f t="shared" si="477"/>
        <v>0.90124226842137212</v>
      </c>
    </row>
    <row r="3077" spans="1:18" x14ac:dyDescent="0.25">
      <c r="A3077" s="273">
        <v>3060</v>
      </c>
      <c r="B3077" s="323">
        <f t="shared" si="479"/>
        <v>3149.7558146072583</v>
      </c>
      <c r="D3077" s="287">
        <f t="shared" si="474"/>
        <v>2949.5808146072582</v>
      </c>
      <c r="F3077" s="273">
        <f t="shared" si="470"/>
        <v>8</v>
      </c>
      <c r="H3077" s="273">
        <f t="shared" si="471"/>
        <v>2880</v>
      </c>
      <c r="J3077" s="287">
        <f t="shared" si="475"/>
        <v>-7.5908801813739934E-14</v>
      </c>
      <c r="L3077" s="287">
        <f t="shared" si="472"/>
        <v>89.755814607258344</v>
      </c>
      <c r="M3077" s="344">
        <f t="shared" si="473"/>
        <v>-110.41918539274184</v>
      </c>
      <c r="N3077" s="344">
        <f t="shared" si="478"/>
        <v>-7.5908801813739934E-14</v>
      </c>
      <c r="Q3077" s="323">
        <f t="shared" si="476"/>
        <v>2949.5808146072582</v>
      </c>
      <c r="R3077" s="287">
        <f t="shared" si="477"/>
        <v>-7.5908801813739934E-14</v>
      </c>
    </row>
    <row r="3078" spans="1:18" x14ac:dyDescent="0.25">
      <c r="A3078" s="273">
        <v>3061</v>
      </c>
      <c r="B3078" s="323">
        <f t="shared" si="479"/>
        <v>3150.7558146072583</v>
      </c>
      <c r="D3078" s="287">
        <f t="shared" si="474"/>
        <v>2950.5153979405918</v>
      </c>
      <c r="F3078" s="273">
        <f t="shared" ref="F3078:F3141" si="480">INT(B3078/360)</f>
        <v>8</v>
      </c>
      <c r="H3078" s="273">
        <f t="shared" ref="H3078:H3141" si="481">F3078*360</f>
        <v>2880</v>
      </c>
      <c r="J3078" s="287">
        <f t="shared" si="475"/>
        <v>-0.90124226842115696</v>
      </c>
      <c r="L3078" s="287">
        <f t="shared" ref="L3078:L3141" si="482">B3078-H3078-180</f>
        <v>90.755814607258344</v>
      </c>
      <c r="M3078" s="344">
        <f t="shared" ref="M3078:M3141" si="483">D3078-INT(D3078/360)*360-180</f>
        <v>-109.48460205940819</v>
      </c>
      <c r="N3078" s="344">
        <f t="shared" si="478"/>
        <v>-0.90124226842115696</v>
      </c>
      <c r="Q3078" s="323">
        <f t="shared" si="476"/>
        <v>2950.5153979405918</v>
      </c>
      <c r="R3078" s="287">
        <f t="shared" si="477"/>
        <v>-0.90124226842115696</v>
      </c>
    </row>
    <row r="3079" spans="1:18" x14ac:dyDescent="0.25">
      <c r="A3079" s="273">
        <v>3062</v>
      </c>
      <c r="B3079" s="323">
        <f t="shared" si="479"/>
        <v>3151.7558146072583</v>
      </c>
      <c r="D3079" s="287">
        <f t="shared" si="474"/>
        <v>2951.449981273925</v>
      </c>
      <c r="F3079" s="273">
        <f t="shared" si="480"/>
        <v>8</v>
      </c>
      <c r="H3079" s="273">
        <f t="shared" si="481"/>
        <v>2880</v>
      </c>
      <c r="J3079" s="287">
        <f t="shared" si="475"/>
        <v>-1.8022100097171139</v>
      </c>
      <c r="L3079" s="287">
        <f t="shared" si="482"/>
        <v>91.755814607258344</v>
      </c>
      <c r="M3079" s="344">
        <f t="shared" si="483"/>
        <v>-108.550018726075</v>
      </c>
      <c r="N3079" s="344">
        <f t="shared" si="478"/>
        <v>-1.8022100097171139</v>
      </c>
      <c r="Q3079" s="323">
        <f t="shared" si="476"/>
        <v>2951.449981273925</v>
      </c>
      <c r="R3079" s="287">
        <f t="shared" si="477"/>
        <v>-1.8022100097171139</v>
      </c>
    </row>
    <row r="3080" spans="1:18" x14ac:dyDescent="0.25">
      <c r="A3080" s="273">
        <v>3063</v>
      </c>
      <c r="B3080" s="323">
        <f t="shared" si="479"/>
        <v>3152.7558146072583</v>
      </c>
      <c r="D3080" s="287">
        <f t="shared" si="474"/>
        <v>2952.3845646072582</v>
      </c>
      <c r="F3080" s="273">
        <f t="shared" si="480"/>
        <v>8</v>
      </c>
      <c r="H3080" s="273">
        <f t="shared" si="481"/>
        <v>2880</v>
      </c>
      <c r="J3080" s="287">
        <f t="shared" si="475"/>
        <v>-2.7026287803857105</v>
      </c>
      <c r="L3080" s="287">
        <f t="shared" si="482"/>
        <v>92.755814607258344</v>
      </c>
      <c r="M3080" s="344">
        <f t="shared" si="483"/>
        <v>-107.6154353927418</v>
      </c>
      <c r="N3080" s="344">
        <f t="shared" si="478"/>
        <v>-2.7026287803857105</v>
      </c>
      <c r="Q3080" s="323">
        <f t="shared" si="476"/>
        <v>2952.3845646072582</v>
      </c>
      <c r="R3080" s="287">
        <f t="shared" si="477"/>
        <v>-2.7026287803857105</v>
      </c>
    </row>
    <row r="3081" spans="1:18" x14ac:dyDescent="0.25">
      <c r="A3081" s="273">
        <v>3064</v>
      </c>
      <c r="B3081" s="323">
        <f t="shared" si="479"/>
        <v>3153.7558146072583</v>
      </c>
      <c r="D3081" s="287">
        <f t="shared" si="474"/>
        <v>2953.3191479405918</v>
      </c>
      <c r="F3081" s="273">
        <f t="shared" si="480"/>
        <v>8</v>
      </c>
      <c r="H3081" s="273">
        <f t="shared" si="481"/>
        <v>2880</v>
      </c>
      <c r="J3081" s="287">
        <f t="shared" si="475"/>
        <v>-3.6022243041464823</v>
      </c>
      <c r="L3081" s="287">
        <f t="shared" si="482"/>
        <v>93.755814607258344</v>
      </c>
      <c r="M3081" s="344">
        <f t="shared" si="483"/>
        <v>-106.68085205940815</v>
      </c>
      <c r="N3081" s="344">
        <f t="shared" si="478"/>
        <v>-3.6022243041464823</v>
      </c>
      <c r="Q3081" s="323">
        <f t="shared" si="476"/>
        <v>2953.3191479405918</v>
      </c>
      <c r="R3081" s="287">
        <f t="shared" si="477"/>
        <v>-3.6022243041464823</v>
      </c>
    </row>
    <row r="3082" spans="1:18" x14ac:dyDescent="0.25">
      <c r="A3082" s="273">
        <v>3065</v>
      </c>
      <c r="B3082" s="323">
        <f t="shared" si="479"/>
        <v>3154.7558146072583</v>
      </c>
      <c r="D3082" s="287">
        <f t="shared" si="474"/>
        <v>2954.253731273925</v>
      </c>
      <c r="F3082" s="273">
        <f t="shared" si="480"/>
        <v>8</v>
      </c>
      <c r="H3082" s="273">
        <f t="shared" si="481"/>
        <v>2880</v>
      </c>
      <c r="J3082" s="287">
        <f t="shared" si="475"/>
        <v>-4.5007225554890473</v>
      </c>
      <c r="L3082" s="287">
        <f t="shared" si="482"/>
        <v>94.755814607258344</v>
      </c>
      <c r="M3082" s="344">
        <f t="shared" si="483"/>
        <v>-105.74626872607496</v>
      </c>
      <c r="N3082" s="344">
        <f t="shared" si="478"/>
        <v>-4.5007225554890473</v>
      </c>
      <c r="Q3082" s="323">
        <f t="shared" si="476"/>
        <v>2954.253731273925</v>
      </c>
      <c r="R3082" s="287">
        <f t="shared" si="477"/>
        <v>-4.5007225554890473</v>
      </c>
    </row>
    <row r="3083" spans="1:18" x14ac:dyDescent="0.25">
      <c r="A3083" s="273">
        <v>3066</v>
      </c>
      <c r="B3083" s="323">
        <f t="shared" si="479"/>
        <v>3155.7558146072583</v>
      </c>
      <c r="D3083" s="287">
        <f t="shared" si="474"/>
        <v>2955.1883146072582</v>
      </c>
      <c r="F3083" s="273">
        <f t="shared" si="480"/>
        <v>8</v>
      </c>
      <c r="H3083" s="273">
        <f t="shared" si="481"/>
        <v>2880</v>
      </c>
      <c r="J3083" s="287">
        <f t="shared" si="475"/>
        <v>-5.3978498431417314</v>
      </c>
      <c r="L3083" s="287">
        <f t="shared" si="482"/>
        <v>95.755814607258344</v>
      </c>
      <c r="M3083" s="344">
        <f t="shared" si="483"/>
        <v>-104.81168539274177</v>
      </c>
      <c r="N3083" s="344">
        <f t="shared" si="478"/>
        <v>-5.3978498431417314</v>
      </c>
      <c r="Q3083" s="323">
        <f t="shared" si="476"/>
        <v>2955.1883146072582</v>
      </c>
      <c r="R3083" s="287">
        <f t="shared" si="477"/>
        <v>-5.3978498431417314</v>
      </c>
    </row>
    <row r="3084" spans="1:18" x14ac:dyDescent="0.25">
      <c r="A3084" s="273">
        <v>3067</v>
      </c>
      <c r="B3084" s="323">
        <f t="shared" si="479"/>
        <v>3156.7558146072583</v>
      </c>
      <c r="D3084" s="287">
        <f t="shared" si="474"/>
        <v>2956.1228979405919</v>
      </c>
      <c r="F3084" s="273">
        <f t="shared" si="480"/>
        <v>8</v>
      </c>
      <c r="H3084" s="273">
        <f t="shared" si="481"/>
        <v>2880</v>
      </c>
      <c r="J3084" s="287">
        <f t="shared" si="475"/>
        <v>-6.2933328934416837</v>
      </c>
      <c r="L3084" s="287">
        <f t="shared" si="482"/>
        <v>96.755814607258344</v>
      </c>
      <c r="M3084" s="344">
        <f t="shared" si="483"/>
        <v>-103.87710205940812</v>
      </c>
      <c r="N3084" s="344">
        <f t="shared" si="478"/>
        <v>-6.2933328934416837</v>
      </c>
      <c r="Q3084" s="323">
        <f t="shared" si="476"/>
        <v>2956.1228979405919</v>
      </c>
      <c r="R3084" s="287">
        <f t="shared" si="477"/>
        <v>-6.2933328934416837</v>
      </c>
    </row>
    <row r="3085" spans="1:18" x14ac:dyDescent="0.25">
      <c r="A3085" s="273">
        <v>3068</v>
      </c>
      <c r="B3085" s="323">
        <f t="shared" si="479"/>
        <v>3157.7558146072583</v>
      </c>
      <c r="D3085" s="287">
        <f t="shared" si="474"/>
        <v>2957.0574812739251</v>
      </c>
      <c r="F3085" s="273">
        <f t="shared" si="480"/>
        <v>8</v>
      </c>
      <c r="H3085" s="273">
        <f t="shared" si="481"/>
        <v>2880</v>
      </c>
      <c r="J3085" s="287">
        <f t="shared" si="475"/>
        <v>-7.1868989335777735</v>
      </c>
      <c r="L3085" s="287">
        <f t="shared" si="482"/>
        <v>97.755814607258344</v>
      </c>
      <c r="M3085" s="344">
        <f t="shared" si="483"/>
        <v>-102.94251872607492</v>
      </c>
      <c r="N3085" s="344">
        <f t="shared" si="478"/>
        <v>-7.1868989335777735</v>
      </c>
      <c r="Q3085" s="323">
        <f t="shared" si="476"/>
        <v>2957.0574812739251</v>
      </c>
      <c r="R3085" s="287">
        <f t="shared" si="477"/>
        <v>-7.1868989335777735</v>
      </c>
    </row>
    <row r="3086" spans="1:18" x14ac:dyDescent="0.25">
      <c r="A3086" s="273">
        <v>3069</v>
      </c>
      <c r="B3086" s="323">
        <f t="shared" si="479"/>
        <v>3158.7558146072583</v>
      </c>
      <c r="D3086" s="287">
        <f t="shared" si="474"/>
        <v>2957.9920646072583</v>
      </c>
      <c r="F3086" s="273">
        <f t="shared" si="480"/>
        <v>8</v>
      </c>
      <c r="H3086" s="273">
        <f t="shared" si="481"/>
        <v>2880</v>
      </c>
      <c r="J3086" s="287">
        <f t="shared" si="475"/>
        <v>-8.0782757746776426</v>
      </c>
      <c r="L3086" s="287">
        <f t="shared" si="482"/>
        <v>98.755814607258344</v>
      </c>
      <c r="M3086" s="344">
        <f t="shared" si="483"/>
        <v>-102.00793539274173</v>
      </c>
      <c r="N3086" s="344">
        <f t="shared" si="478"/>
        <v>-8.0782757746776426</v>
      </c>
      <c r="Q3086" s="323">
        <f t="shared" si="476"/>
        <v>2957.9920646072583</v>
      </c>
      <c r="R3086" s="287">
        <f t="shared" si="477"/>
        <v>-8.0782757746776426</v>
      </c>
    </row>
    <row r="3087" spans="1:18" x14ac:dyDescent="0.25">
      <c r="A3087" s="273">
        <v>3070</v>
      </c>
      <c r="B3087" s="323">
        <f t="shared" si="479"/>
        <v>3159.7558146072583</v>
      </c>
      <c r="D3087" s="287">
        <f t="shared" si="474"/>
        <v>2958.9266479405915</v>
      </c>
      <c r="F3087" s="273">
        <f t="shared" si="480"/>
        <v>8</v>
      </c>
      <c r="H3087" s="273">
        <f t="shared" si="481"/>
        <v>2880</v>
      </c>
      <c r="J3087" s="287">
        <f t="shared" si="475"/>
        <v>-8.9671918947201661</v>
      </c>
      <c r="L3087" s="287">
        <f t="shared" si="482"/>
        <v>99.755814607258344</v>
      </c>
      <c r="M3087" s="344">
        <f t="shared" si="483"/>
        <v>-101.07335205940853</v>
      </c>
      <c r="N3087" s="344">
        <f t="shared" si="478"/>
        <v>-8.9671918947201661</v>
      </c>
      <c r="Q3087" s="323">
        <f t="shared" si="476"/>
        <v>2958.9266479405915</v>
      </c>
      <c r="R3087" s="287">
        <f t="shared" si="477"/>
        <v>-8.9671918947201661</v>
      </c>
    </row>
    <row r="3088" spans="1:18" x14ac:dyDescent="0.25">
      <c r="A3088" s="273">
        <v>3071</v>
      </c>
      <c r="B3088" s="323">
        <f t="shared" si="479"/>
        <v>3160.7558146072583</v>
      </c>
      <c r="D3088" s="287">
        <f t="shared" si="474"/>
        <v>2959.8612312739251</v>
      </c>
      <c r="F3088" s="273">
        <f t="shared" si="480"/>
        <v>8</v>
      </c>
      <c r="H3088" s="273">
        <f t="shared" si="481"/>
        <v>2880</v>
      </c>
      <c r="J3088" s="287">
        <f t="shared" si="475"/>
        <v>-9.8533765212447832</v>
      </c>
      <c r="L3088" s="287">
        <f t="shared" si="482"/>
        <v>100.75581460725834</v>
      </c>
      <c r="M3088" s="344">
        <f t="shared" si="483"/>
        <v>-100.13876872607489</v>
      </c>
      <c r="N3088" s="344">
        <f t="shared" si="478"/>
        <v>-9.8533765212447832</v>
      </c>
      <c r="Q3088" s="323">
        <f t="shared" si="476"/>
        <v>2959.8612312739251</v>
      </c>
      <c r="R3088" s="287">
        <f t="shared" si="477"/>
        <v>-9.8533765212447832</v>
      </c>
    </row>
    <row r="3089" spans="1:18" x14ac:dyDescent="0.25">
      <c r="A3089" s="273">
        <v>3072</v>
      </c>
      <c r="B3089" s="323">
        <f t="shared" si="479"/>
        <v>3161.7558146072583</v>
      </c>
      <c r="D3089" s="287">
        <f t="shared" ref="D3089:D3152" si="484">B3089-A3089/360*$E$11</f>
        <v>2960.7958146072583</v>
      </c>
      <c r="F3089" s="273">
        <f t="shared" si="480"/>
        <v>8</v>
      </c>
      <c r="H3089" s="273">
        <f t="shared" si="481"/>
        <v>2880</v>
      </c>
      <c r="J3089" s="287">
        <f t="shared" ref="J3089:J3152" si="485">SIN(RADIANS(A3089))*$E$7</f>
        <v>-10.736559713829227</v>
      </c>
      <c r="L3089" s="287">
        <f t="shared" si="482"/>
        <v>101.75581460725834</v>
      </c>
      <c r="M3089" s="344">
        <f t="shared" si="483"/>
        <v>-99.204185392741692</v>
      </c>
      <c r="N3089" s="344">
        <f t="shared" si="478"/>
        <v>-10.736559713829227</v>
      </c>
      <c r="Q3089" s="323">
        <f t="shared" ref="Q3089:Q3152" si="486">D3089</f>
        <v>2960.7958146072583</v>
      </c>
      <c r="R3089" s="287">
        <f t="shared" ref="R3089:R3152" si="487">N3089</f>
        <v>-10.736559713829227</v>
      </c>
    </row>
    <row r="3090" spans="1:18" x14ac:dyDescent="0.25">
      <c r="A3090" s="273">
        <v>3073</v>
      </c>
      <c r="B3090" s="323">
        <f t="shared" si="479"/>
        <v>3162.7558146072583</v>
      </c>
      <c r="D3090" s="287">
        <f t="shared" si="484"/>
        <v>2961.7303979405915</v>
      </c>
      <c r="F3090" s="273">
        <f t="shared" si="480"/>
        <v>8</v>
      </c>
      <c r="H3090" s="273">
        <f t="shared" si="481"/>
        <v>2880</v>
      </c>
      <c r="J3090" s="287">
        <f t="shared" si="485"/>
        <v>-11.616472446317088</v>
      </c>
      <c r="L3090" s="287">
        <f t="shared" si="482"/>
        <v>102.75581460725834</v>
      </c>
      <c r="M3090" s="344">
        <f t="shared" si="483"/>
        <v>-98.269602059408498</v>
      </c>
      <c r="N3090" s="344">
        <f t="shared" ref="N3090:N3153" si="488">J3090</f>
        <v>-11.616472446317088</v>
      </c>
      <c r="Q3090" s="323">
        <f t="shared" si="486"/>
        <v>2961.7303979405915</v>
      </c>
      <c r="R3090" s="287">
        <f t="shared" si="487"/>
        <v>-11.616472446317088</v>
      </c>
    </row>
    <row r="3091" spans="1:18" x14ac:dyDescent="0.25">
      <c r="A3091" s="273">
        <v>3074</v>
      </c>
      <c r="B3091" s="323">
        <f t="shared" ref="B3091:B3154" si="489">$B$17+A3091</f>
        <v>3163.7558146072583</v>
      </c>
      <c r="D3091" s="287">
        <f t="shared" si="484"/>
        <v>2962.6649812739252</v>
      </c>
      <c r="F3091" s="273">
        <f t="shared" si="480"/>
        <v>8</v>
      </c>
      <c r="H3091" s="273">
        <f t="shared" si="481"/>
        <v>2880</v>
      </c>
      <c r="J3091" s="287">
        <f t="shared" si="485"/>
        <v>-12.492846688766864</v>
      </c>
      <c r="L3091" s="287">
        <f t="shared" si="482"/>
        <v>103.75581460725834</v>
      </c>
      <c r="M3091" s="344">
        <f t="shared" si="483"/>
        <v>-97.33501872607485</v>
      </c>
      <c r="N3091" s="344">
        <f t="shared" si="488"/>
        <v>-12.492846688766864</v>
      </c>
      <c r="Q3091" s="323">
        <f t="shared" si="486"/>
        <v>2962.6649812739252</v>
      </c>
      <c r="R3091" s="287">
        <f t="shared" si="487"/>
        <v>-12.492846688766864</v>
      </c>
    </row>
    <row r="3092" spans="1:18" x14ac:dyDescent="0.25">
      <c r="A3092" s="273">
        <v>3075</v>
      </c>
      <c r="B3092" s="323">
        <f t="shared" si="489"/>
        <v>3164.7558146072583</v>
      </c>
      <c r="D3092" s="287">
        <f t="shared" si="484"/>
        <v>2963.5995646072583</v>
      </c>
      <c r="F3092" s="273">
        <f t="shared" si="480"/>
        <v>8</v>
      </c>
      <c r="H3092" s="273">
        <f t="shared" si="481"/>
        <v>2880</v>
      </c>
      <c r="J3092" s="287">
        <f t="shared" si="485"/>
        <v>-13.365415489093964</v>
      </c>
      <c r="L3092" s="287">
        <f t="shared" si="482"/>
        <v>104.75581460725834</v>
      </c>
      <c r="M3092" s="344">
        <f t="shared" si="483"/>
        <v>-96.400435392741656</v>
      </c>
      <c r="N3092" s="344">
        <f t="shared" si="488"/>
        <v>-13.365415489093964</v>
      </c>
      <c r="Q3092" s="323">
        <f t="shared" si="486"/>
        <v>2963.5995646072583</v>
      </c>
      <c r="R3092" s="287">
        <f t="shared" si="487"/>
        <v>-13.365415489093964</v>
      </c>
    </row>
    <row r="3093" spans="1:18" x14ac:dyDescent="0.25">
      <c r="A3093" s="273">
        <v>3076</v>
      </c>
      <c r="B3093" s="323">
        <f t="shared" si="489"/>
        <v>3165.7558146072583</v>
      </c>
      <c r="D3093" s="287">
        <f t="shared" si="484"/>
        <v>2964.5341479405915</v>
      </c>
      <c r="F3093" s="273">
        <f t="shared" si="480"/>
        <v>8</v>
      </c>
      <c r="H3093" s="273">
        <f t="shared" si="481"/>
        <v>2880</v>
      </c>
      <c r="J3093" s="287">
        <f t="shared" si="485"/>
        <v>-14.233913054389754</v>
      </c>
      <c r="L3093" s="287">
        <f t="shared" si="482"/>
        <v>105.75581460725834</v>
      </c>
      <c r="M3093" s="344">
        <f t="shared" si="483"/>
        <v>-95.465852059408462</v>
      </c>
      <c r="N3093" s="344">
        <f t="shared" si="488"/>
        <v>-14.233913054389754</v>
      </c>
      <c r="Q3093" s="323">
        <f t="shared" si="486"/>
        <v>2964.5341479405915</v>
      </c>
      <c r="R3093" s="287">
        <f t="shared" si="487"/>
        <v>-14.233913054389754</v>
      </c>
    </row>
    <row r="3094" spans="1:18" x14ac:dyDescent="0.25">
      <c r="A3094" s="273">
        <v>3077</v>
      </c>
      <c r="B3094" s="323">
        <f t="shared" si="489"/>
        <v>3166.7558146072583</v>
      </c>
      <c r="D3094" s="287">
        <f t="shared" si="484"/>
        <v>2965.4687312739252</v>
      </c>
      <c r="F3094" s="273">
        <f t="shared" si="480"/>
        <v>8</v>
      </c>
      <c r="H3094" s="273">
        <f t="shared" si="481"/>
        <v>2880</v>
      </c>
      <c r="J3094" s="287">
        <f t="shared" si="485"/>
        <v>-15.098074831882162</v>
      </c>
      <c r="L3094" s="287">
        <f t="shared" si="482"/>
        <v>106.75581460725834</v>
      </c>
      <c r="M3094" s="344">
        <f t="shared" si="483"/>
        <v>-94.531268726074813</v>
      </c>
      <c r="N3094" s="344">
        <f t="shared" si="488"/>
        <v>-15.098074831882162</v>
      </c>
      <c r="Q3094" s="323">
        <f t="shared" si="486"/>
        <v>2965.4687312739252</v>
      </c>
      <c r="R3094" s="287">
        <f t="shared" si="487"/>
        <v>-15.098074831882162</v>
      </c>
    </row>
    <row r="3095" spans="1:18" x14ac:dyDescent="0.25">
      <c r="A3095" s="273">
        <v>3078</v>
      </c>
      <c r="B3095" s="323">
        <f t="shared" si="489"/>
        <v>3167.7558146072583</v>
      </c>
      <c r="D3095" s="287">
        <f t="shared" si="484"/>
        <v>2966.4033146072584</v>
      </c>
      <c r="F3095" s="273">
        <f t="shared" si="480"/>
        <v>8</v>
      </c>
      <c r="H3095" s="273">
        <f t="shared" si="481"/>
        <v>2880</v>
      </c>
      <c r="J3095" s="287">
        <f t="shared" si="485"/>
        <v>-15.957637589522095</v>
      </c>
      <c r="L3095" s="287">
        <f t="shared" si="482"/>
        <v>107.75581460725834</v>
      </c>
      <c r="M3095" s="344">
        <f t="shared" si="483"/>
        <v>-93.59668539274162</v>
      </c>
      <c r="N3095" s="344">
        <f t="shared" si="488"/>
        <v>-15.957637589522095</v>
      </c>
      <c r="Q3095" s="323">
        <f t="shared" si="486"/>
        <v>2966.4033146072584</v>
      </c>
      <c r="R3095" s="287">
        <f t="shared" si="487"/>
        <v>-15.957637589522095</v>
      </c>
    </row>
    <row r="3096" spans="1:18" x14ac:dyDescent="0.25">
      <c r="A3096" s="273">
        <v>3079</v>
      </c>
      <c r="B3096" s="323">
        <f t="shared" si="489"/>
        <v>3168.7558146072583</v>
      </c>
      <c r="D3096" s="287">
        <f t="shared" si="484"/>
        <v>2967.3378979405916</v>
      </c>
      <c r="F3096" s="273">
        <f t="shared" si="480"/>
        <v>8</v>
      </c>
      <c r="H3096" s="273">
        <f t="shared" si="481"/>
        <v>2880</v>
      </c>
      <c r="J3096" s="287">
        <f t="shared" si="485"/>
        <v>-16.812339496167503</v>
      </c>
      <c r="L3096" s="287">
        <f t="shared" si="482"/>
        <v>108.75581460725834</v>
      </c>
      <c r="M3096" s="344">
        <f t="shared" si="483"/>
        <v>-92.662102059408426</v>
      </c>
      <c r="N3096" s="344">
        <f t="shared" si="488"/>
        <v>-16.812339496167503</v>
      </c>
      <c r="Q3096" s="323">
        <f t="shared" si="486"/>
        <v>2967.3378979405916</v>
      </c>
      <c r="R3096" s="287">
        <f t="shared" si="487"/>
        <v>-16.812339496167503</v>
      </c>
    </row>
    <row r="3097" spans="1:18" x14ac:dyDescent="0.25">
      <c r="A3097" s="273">
        <v>3080</v>
      </c>
      <c r="B3097" s="323">
        <f t="shared" si="489"/>
        <v>3169.7558146072583</v>
      </c>
      <c r="D3097" s="287">
        <f t="shared" si="484"/>
        <v>2968.2724812739252</v>
      </c>
      <c r="F3097" s="273">
        <f t="shared" si="480"/>
        <v>8</v>
      </c>
      <c r="H3097" s="273">
        <f t="shared" si="481"/>
        <v>2880</v>
      </c>
      <c r="J3097" s="287">
        <f t="shared" si="485"/>
        <v>-17.661920201337583</v>
      </c>
      <c r="L3097" s="287">
        <f t="shared" si="482"/>
        <v>109.75581460725834</v>
      </c>
      <c r="M3097" s="344">
        <f t="shared" si="483"/>
        <v>-91.727518726074777</v>
      </c>
      <c r="N3097" s="344">
        <f t="shared" si="488"/>
        <v>-17.661920201337583</v>
      </c>
      <c r="Q3097" s="323">
        <f t="shared" si="486"/>
        <v>2968.2724812739252</v>
      </c>
      <c r="R3097" s="287">
        <f t="shared" si="487"/>
        <v>-17.661920201337583</v>
      </c>
    </row>
    <row r="3098" spans="1:18" x14ac:dyDescent="0.25">
      <c r="A3098" s="273">
        <v>3081</v>
      </c>
      <c r="B3098" s="323">
        <f t="shared" si="489"/>
        <v>3170.7558146072583</v>
      </c>
      <c r="D3098" s="287">
        <f t="shared" si="484"/>
        <v>2969.2070646072584</v>
      </c>
      <c r="F3098" s="273">
        <f t="shared" si="480"/>
        <v>8</v>
      </c>
      <c r="H3098" s="273">
        <f t="shared" si="481"/>
        <v>2880</v>
      </c>
      <c r="J3098" s="287">
        <f t="shared" si="485"/>
        <v>-18.506120914519133</v>
      </c>
      <c r="L3098" s="287">
        <f t="shared" si="482"/>
        <v>110.75581460725834</v>
      </c>
      <c r="M3098" s="344">
        <f t="shared" si="483"/>
        <v>-90.792935392741583</v>
      </c>
      <c r="N3098" s="344">
        <f t="shared" si="488"/>
        <v>-18.506120914519133</v>
      </c>
      <c r="Q3098" s="323">
        <f t="shared" si="486"/>
        <v>2969.2070646072584</v>
      </c>
      <c r="R3098" s="287">
        <f t="shared" si="487"/>
        <v>-18.506120914519133</v>
      </c>
    </row>
    <row r="3099" spans="1:18" x14ac:dyDescent="0.25">
      <c r="A3099" s="273">
        <v>3082</v>
      </c>
      <c r="B3099" s="323">
        <f t="shared" si="489"/>
        <v>3171.7558146072583</v>
      </c>
      <c r="D3099" s="287">
        <f t="shared" si="484"/>
        <v>2970.1416479405916</v>
      </c>
      <c r="F3099" s="273">
        <f t="shared" si="480"/>
        <v>8</v>
      </c>
      <c r="H3099" s="273">
        <f t="shared" si="481"/>
        <v>2880</v>
      </c>
      <c r="J3099" s="287">
        <f t="shared" si="485"/>
        <v>-19.344684483997646</v>
      </c>
      <c r="L3099" s="287">
        <f t="shared" si="482"/>
        <v>111.75581460725834</v>
      </c>
      <c r="M3099" s="344">
        <f t="shared" si="483"/>
        <v>-89.858352059408389</v>
      </c>
      <c r="N3099" s="344">
        <f t="shared" si="488"/>
        <v>-19.344684483997646</v>
      </c>
      <c r="Q3099" s="323">
        <f t="shared" si="486"/>
        <v>2970.1416479405916</v>
      </c>
      <c r="R3099" s="287">
        <f t="shared" si="487"/>
        <v>-19.344684483997646</v>
      </c>
    </row>
    <row r="3100" spans="1:18" x14ac:dyDescent="0.25">
      <c r="A3100" s="273">
        <v>3083</v>
      </c>
      <c r="B3100" s="323">
        <f t="shared" si="489"/>
        <v>3172.7558146072583</v>
      </c>
      <c r="D3100" s="287">
        <f t="shared" si="484"/>
        <v>2971.0762312739253</v>
      </c>
      <c r="F3100" s="273">
        <f t="shared" si="480"/>
        <v>8</v>
      </c>
      <c r="H3100" s="273">
        <f t="shared" si="481"/>
        <v>2880</v>
      </c>
      <c r="J3100" s="287">
        <f t="shared" si="485"/>
        <v>-20.177355475186161</v>
      </c>
      <c r="L3100" s="287">
        <f t="shared" si="482"/>
        <v>112.75581460725834</v>
      </c>
      <c r="M3100" s="344">
        <f t="shared" si="483"/>
        <v>-88.923768726074741</v>
      </c>
      <c r="N3100" s="344">
        <f t="shared" si="488"/>
        <v>-20.177355475186161</v>
      </c>
      <c r="Q3100" s="323">
        <f t="shared" si="486"/>
        <v>2971.0762312739253</v>
      </c>
      <c r="R3100" s="287">
        <f t="shared" si="487"/>
        <v>-20.177355475186161</v>
      </c>
    </row>
    <row r="3101" spans="1:18" x14ac:dyDescent="0.25">
      <c r="A3101" s="273">
        <v>3084</v>
      </c>
      <c r="B3101" s="323">
        <f t="shared" si="489"/>
        <v>3173.7558146072583</v>
      </c>
      <c r="D3101" s="287">
        <f t="shared" si="484"/>
        <v>2972.0108146072585</v>
      </c>
      <c r="F3101" s="273">
        <f t="shared" si="480"/>
        <v>8</v>
      </c>
      <c r="H3101" s="273">
        <f t="shared" si="481"/>
        <v>2880</v>
      </c>
      <c r="J3101" s="287">
        <f t="shared" si="485"/>
        <v>-21.003880248434168</v>
      </c>
      <c r="L3101" s="287">
        <f t="shared" si="482"/>
        <v>113.75581460725834</v>
      </c>
      <c r="M3101" s="344">
        <f t="shared" si="483"/>
        <v>-87.989185392741547</v>
      </c>
      <c r="N3101" s="344">
        <f t="shared" si="488"/>
        <v>-21.003880248434168</v>
      </c>
      <c r="Q3101" s="323">
        <f t="shared" si="486"/>
        <v>2972.0108146072585</v>
      </c>
      <c r="R3101" s="287">
        <f t="shared" si="487"/>
        <v>-21.003880248434168</v>
      </c>
    </row>
    <row r="3102" spans="1:18" x14ac:dyDescent="0.25">
      <c r="A3102" s="273">
        <v>3085</v>
      </c>
      <c r="B3102" s="323">
        <f t="shared" si="489"/>
        <v>3174.7558146072583</v>
      </c>
      <c r="D3102" s="287">
        <f t="shared" si="484"/>
        <v>2972.9453979405916</v>
      </c>
      <c r="F3102" s="273">
        <f t="shared" si="480"/>
        <v>8</v>
      </c>
      <c r="H3102" s="273">
        <f t="shared" si="481"/>
        <v>2880</v>
      </c>
      <c r="J3102" s="287">
        <f t="shared" si="485"/>
        <v>-21.824007036289682</v>
      </c>
      <c r="L3102" s="287">
        <f t="shared" si="482"/>
        <v>114.75581460725834</v>
      </c>
      <c r="M3102" s="344">
        <f t="shared" si="483"/>
        <v>-87.054602059408353</v>
      </c>
      <c r="N3102" s="344">
        <f t="shared" si="488"/>
        <v>-21.824007036289682</v>
      </c>
      <c r="Q3102" s="323">
        <f t="shared" si="486"/>
        <v>2972.9453979405916</v>
      </c>
      <c r="R3102" s="287">
        <f t="shared" si="487"/>
        <v>-21.824007036289682</v>
      </c>
    </row>
    <row r="3103" spans="1:18" x14ac:dyDescent="0.25">
      <c r="A3103" s="273">
        <v>3086</v>
      </c>
      <c r="B3103" s="323">
        <f t="shared" si="489"/>
        <v>3175.7558146072583</v>
      </c>
      <c r="D3103" s="287">
        <f t="shared" si="484"/>
        <v>2973.8799812739248</v>
      </c>
      <c r="F3103" s="273">
        <f t="shared" si="480"/>
        <v>8</v>
      </c>
      <c r="H3103" s="273">
        <f t="shared" si="481"/>
        <v>2880</v>
      </c>
      <c r="J3103" s="287">
        <f t="shared" si="485"/>
        <v>-22.637486020188035</v>
      </c>
      <c r="L3103" s="287">
        <f t="shared" si="482"/>
        <v>115.75581460725834</v>
      </c>
      <c r="M3103" s="344">
        <f t="shared" si="483"/>
        <v>-86.120018726075159</v>
      </c>
      <c r="N3103" s="344">
        <f t="shared" si="488"/>
        <v>-22.637486020188035</v>
      </c>
      <c r="Q3103" s="323">
        <f t="shared" si="486"/>
        <v>2973.8799812739248</v>
      </c>
      <c r="R3103" s="287">
        <f t="shared" si="487"/>
        <v>-22.637486020188035</v>
      </c>
    </row>
    <row r="3104" spans="1:18" x14ac:dyDescent="0.25">
      <c r="A3104" s="273">
        <v>3087</v>
      </c>
      <c r="B3104" s="323">
        <f t="shared" si="489"/>
        <v>3176.7558146072583</v>
      </c>
      <c r="D3104" s="287">
        <f t="shared" si="484"/>
        <v>2974.8145646072585</v>
      </c>
      <c r="F3104" s="273">
        <f t="shared" si="480"/>
        <v>8</v>
      </c>
      <c r="H3104" s="273">
        <f t="shared" si="481"/>
        <v>2880</v>
      </c>
      <c r="J3104" s="287">
        <f t="shared" si="485"/>
        <v>-23.44406940655006</v>
      </c>
      <c r="L3104" s="287">
        <f t="shared" si="482"/>
        <v>116.75581460725834</v>
      </c>
      <c r="M3104" s="344">
        <f t="shared" si="483"/>
        <v>-85.18543539274151</v>
      </c>
      <c r="N3104" s="344">
        <f t="shared" si="488"/>
        <v>-23.44406940655006</v>
      </c>
      <c r="Q3104" s="323">
        <f t="shared" si="486"/>
        <v>2974.8145646072585</v>
      </c>
      <c r="R3104" s="287">
        <f t="shared" si="487"/>
        <v>-23.44406940655006</v>
      </c>
    </row>
    <row r="3105" spans="1:18" x14ac:dyDescent="0.25">
      <c r="A3105" s="273">
        <v>3088</v>
      </c>
      <c r="B3105" s="323">
        <f t="shared" si="489"/>
        <v>3177.7558146072583</v>
      </c>
      <c r="D3105" s="287">
        <f t="shared" si="484"/>
        <v>2975.7491479405917</v>
      </c>
      <c r="F3105" s="273">
        <f t="shared" si="480"/>
        <v>8</v>
      </c>
      <c r="H3105" s="273">
        <f t="shared" si="481"/>
        <v>2880</v>
      </c>
      <c r="J3105" s="287">
        <f t="shared" si="485"/>
        <v>-24.243511502263377</v>
      </c>
      <c r="L3105" s="287">
        <f t="shared" si="482"/>
        <v>117.75581460725834</v>
      </c>
      <c r="M3105" s="344">
        <f t="shared" si="483"/>
        <v>-84.250852059408317</v>
      </c>
      <c r="N3105" s="344">
        <f t="shared" si="488"/>
        <v>-24.243511502263377</v>
      </c>
      <c r="Q3105" s="323">
        <f t="shared" si="486"/>
        <v>2975.7491479405917</v>
      </c>
      <c r="R3105" s="287">
        <f t="shared" si="487"/>
        <v>-24.243511502263377</v>
      </c>
    </row>
    <row r="3106" spans="1:18" x14ac:dyDescent="0.25">
      <c r="A3106" s="273">
        <v>3089</v>
      </c>
      <c r="B3106" s="323">
        <f t="shared" si="489"/>
        <v>3178.7558146072583</v>
      </c>
      <c r="D3106" s="287">
        <f t="shared" si="484"/>
        <v>2976.6837312739249</v>
      </c>
      <c r="F3106" s="273">
        <f t="shared" si="480"/>
        <v>8</v>
      </c>
      <c r="H3106" s="273">
        <f t="shared" si="481"/>
        <v>2880</v>
      </c>
      <c r="J3106" s="287">
        <f t="shared" si="485"/>
        <v>-25.035568789520934</v>
      </c>
      <c r="L3106" s="287">
        <f t="shared" si="482"/>
        <v>118.75581460725834</v>
      </c>
      <c r="M3106" s="344">
        <f t="shared" si="483"/>
        <v>-83.316268726075123</v>
      </c>
      <c r="N3106" s="344">
        <f t="shared" si="488"/>
        <v>-25.035568789520934</v>
      </c>
      <c r="Q3106" s="323">
        <f t="shared" si="486"/>
        <v>2976.6837312739249</v>
      </c>
      <c r="R3106" s="287">
        <f t="shared" si="487"/>
        <v>-25.035568789520934</v>
      </c>
    </row>
    <row r="3107" spans="1:18" x14ac:dyDescent="0.25">
      <c r="A3107" s="273">
        <v>3090</v>
      </c>
      <c r="B3107" s="323">
        <f t="shared" si="489"/>
        <v>3179.7558146072583</v>
      </c>
      <c r="D3107" s="287">
        <f t="shared" si="484"/>
        <v>2977.6183146072585</v>
      </c>
      <c r="F3107" s="273">
        <f t="shared" si="480"/>
        <v>8</v>
      </c>
      <c r="H3107" s="273">
        <f t="shared" si="481"/>
        <v>2880</v>
      </c>
      <c r="J3107" s="287">
        <f t="shared" si="485"/>
        <v>-25.819999999999879</v>
      </c>
      <c r="L3107" s="287">
        <f t="shared" si="482"/>
        <v>119.75581460725834</v>
      </c>
      <c r="M3107" s="344">
        <f t="shared" si="483"/>
        <v>-82.381685392741474</v>
      </c>
      <c r="N3107" s="344">
        <f t="shared" si="488"/>
        <v>-25.819999999999879</v>
      </c>
      <c r="Q3107" s="323">
        <f t="shared" si="486"/>
        <v>2977.6183146072585</v>
      </c>
      <c r="R3107" s="287">
        <f t="shared" si="487"/>
        <v>-25.819999999999879</v>
      </c>
    </row>
    <row r="3108" spans="1:18" x14ac:dyDescent="0.25">
      <c r="A3108" s="273">
        <v>3091</v>
      </c>
      <c r="B3108" s="323">
        <f t="shared" si="489"/>
        <v>3180.7558146072583</v>
      </c>
      <c r="D3108" s="287">
        <f t="shared" si="484"/>
        <v>2978.5528979405917</v>
      </c>
      <c r="F3108" s="273">
        <f t="shared" si="480"/>
        <v>8</v>
      </c>
      <c r="H3108" s="273">
        <f t="shared" si="481"/>
        <v>2880</v>
      </c>
      <c r="J3108" s="287">
        <f t="shared" si="485"/>
        <v>-26.59656618835519</v>
      </c>
      <c r="L3108" s="287">
        <f t="shared" si="482"/>
        <v>120.75581460725834</v>
      </c>
      <c r="M3108" s="344">
        <f t="shared" si="483"/>
        <v>-81.44710205940828</v>
      </c>
      <c r="N3108" s="344">
        <f t="shared" si="488"/>
        <v>-26.59656618835519</v>
      </c>
      <c r="Q3108" s="323">
        <f t="shared" si="486"/>
        <v>2978.5528979405917</v>
      </c>
      <c r="R3108" s="287">
        <f t="shared" si="487"/>
        <v>-26.59656618835519</v>
      </c>
    </row>
    <row r="3109" spans="1:18" x14ac:dyDescent="0.25">
      <c r="A3109" s="273">
        <v>3092</v>
      </c>
      <c r="B3109" s="323">
        <f t="shared" si="489"/>
        <v>3181.7558146072583</v>
      </c>
      <c r="D3109" s="287">
        <f t="shared" si="484"/>
        <v>2979.4874812739249</v>
      </c>
      <c r="F3109" s="273">
        <f t="shared" si="480"/>
        <v>8</v>
      </c>
      <c r="H3109" s="273">
        <f t="shared" si="481"/>
        <v>2880</v>
      </c>
      <c r="J3109" s="287">
        <f t="shared" si="485"/>
        <v>-27.365030805002803</v>
      </c>
      <c r="L3109" s="287">
        <f t="shared" si="482"/>
        <v>121.75581460725834</v>
      </c>
      <c r="M3109" s="344">
        <f t="shared" si="483"/>
        <v>-80.512518726075086</v>
      </c>
      <c r="N3109" s="344">
        <f t="shared" si="488"/>
        <v>-27.365030805002803</v>
      </c>
      <c r="Q3109" s="323">
        <f t="shared" si="486"/>
        <v>2979.4874812739249</v>
      </c>
      <c r="R3109" s="287">
        <f t="shared" si="487"/>
        <v>-27.365030805002803</v>
      </c>
    </row>
    <row r="3110" spans="1:18" x14ac:dyDescent="0.25">
      <c r="A3110" s="273">
        <v>3093</v>
      </c>
      <c r="B3110" s="323">
        <f t="shared" si="489"/>
        <v>3182.7558146072583</v>
      </c>
      <c r="D3110" s="287">
        <f t="shared" si="484"/>
        <v>2980.4220646072581</v>
      </c>
      <c r="F3110" s="273">
        <f t="shared" si="480"/>
        <v>8</v>
      </c>
      <c r="H3110" s="273">
        <f t="shared" si="481"/>
        <v>2880</v>
      </c>
      <c r="J3110" s="287">
        <f t="shared" si="485"/>
        <v>-28.125159768175894</v>
      </c>
      <c r="L3110" s="287">
        <f t="shared" si="482"/>
        <v>122.75581460725834</v>
      </c>
      <c r="M3110" s="344">
        <f t="shared" si="483"/>
        <v>-79.577935392741892</v>
      </c>
      <c r="N3110" s="344">
        <f t="shared" si="488"/>
        <v>-28.125159768175894</v>
      </c>
      <c r="Q3110" s="323">
        <f t="shared" si="486"/>
        <v>2980.4220646072581</v>
      </c>
      <c r="R3110" s="287">
        <f t="shared" si="487"/>
        <v>-28.125159768175894</v>
      </c>
    </row>
    <row r="3111" spans="1:18" x14ac:dyDescent="0.25">
      <c r="A3111" s="273">
        <v>3094</v>
      </c>
      <c r="B3111" s="323">
        <f t="shared" si="489"/>
        <v>3183.7558146072583</v>
      </c>
      <c r="D3111" s="287">
        <f t="shared" si="484"/>
        <v>2981.3566479405918</v>
      </c>
      <c r="F3111" s="273">
        <f t="shared" si="480"/>
        <v>8</v>
      </c>
      <c r="H3111" s="273">
        <f t="shared" si="481"/>
        <v>2880</v>
      </c>
      <c r="J3111" s="287">
        <f t="shared" si="485"/>
        <v>-28.876721535229372</v>
      </c>
      <c r="L3111" s="287">
        <f t="shared" si="482"/>
        <v>123.75581460725834</v>
      </c>
      <c r="M3111" s="344">
        <f t="shared" si="483"/>
        <v>-78.643352059408244</v>
      </c>
      <c r="N3111" s="344">
        <f t="shared" si="488"/>
        <v>-28.876721535229372</v>
      </c>
      <c r="Q3111" s="323">
        <f t="shared" si="486"/>
        <v>2981.3566479405918</v>
      </c>
      <c r="R3111" s="287">
        <f t="shared" si="487"/>
        <v>-28.876721535229372</v>
      </c>
    </row>
    <row r="3112" spans="1:18" x14ac:dyDescent="0.25">
      <c r="A3112" s="273">
        <v>3095</v>
      </c>
      <c r="B3112" s="323">
        <f t="shared" si="489"/>
        <v>3184.7558146072583</v>
      </c>
      <c r="D3112" s="287">
        <f t="shared" si="484"/>
        <v>2982.291231273925</v>
      </c>
      <c r="F3112" s="273">
        <f t="shared" si="480"/>
        <v>8</v>
      </c>
      <c r="H3112" s="273">
        <f t="shared" si="481"/>
        <v>2880</v>
      </c>
      <c r="J3112" s="287">
        <f t="shared" si="485"/>
        <v>-29.619487173168128</v>
      </c>
      <c r="L3112" s="287">
        <f t="shared" si="482"/>
        <v>124.75581460725834</v>
      </c>
      <c r="M3112" s="344">
        <f t="shared" si="483"/>
        <v>-77.70876872607505</v>
      </c>
      <c r="N3112" s="344">
        <f t="shared" si="488"/>
        <v>-29.619487173168128</v>
      </c>
      <c r="Q3112" s="323">
        <f t="shared" si="486"/>
        <v>2982.291231273925</v>
      </c>
      <c r="R3112" s="287">
        <f t="shared" si="487"/>
        <v>-29.619487173168128</v>
      </c>
    </row>
    <row r="3113" spans="1:18" x14ac:dyDescent="0.25">
      <c r="A3113" s="273">
        <v>3096</v>
      </c>
      <c r="B3113" s="323">
        <f t="shared" si="489"/>
        <v>3185.7558146072583</v>
      </c>
      <c r="D3113" s="287">
        <f t="shared" si="484"/>
        <v>2983.2258146072581</v>
      </c>
      <c r="F3113" s="273">
        <f t="shared" si="480"/>
        <v>8</v>
      </c>
      <c r="H3113" s="273">
        <f t="shared" si="481"/>
        <v>2880</v>
      </c>
      <c r="J3113" s="287">
        <f t="shared" si="485"/>
        <v>-30.353230428383227</v>
      </c>
      <c r="L3113" s="287">
        <f t="shared" si="482"/>
        <v>125.75581460725834</v>
      </c>
      <c r="M3113" s="344">
        <f t="shared" si="483"/>
        <v>-76.774185392741856</v>
      </c>
      <c r="N3113" s="344">
        <f t="shared" si="488"/>
        <v>-30.353230428383227</v>
      </c>
      <c r="Q3113" s="323">
        <f t="shared" si="486"/>
        <v>2983.2258146072581</v>
      </c>
      <c r="R3113" s="287">
        <f t="shared" si="487"/>
        <v>-30.353230428383227</v>
      </c>
    </row>
    <row r="3114" spans="1:18" x14ac:dyDescent="0.25">
      <c r="A3114" s="273">
        <v>3097</v>
      </c>
      <c r="B3114" s="323">
        <f t="shared" si="489"/>
        <v>3186.7558146072583</v>
      </c>
      <c r="D3114" s="287">
        <f t="shared" si="484"/>
        <v>2984.1603979405918</v>
      </c>
      <c r="F3114" s="273">
        <f t="shared" si="480"/>
        <v>8</v>
      </c>
      <c r="H3114" s="273">
        <f t="shared" si="481"/>
        <v>2880</v>
      </c>
      <c r="J3114" s="287">
        <f t="shared" si="485"/>
        <v>-31.077727795571789</v>
      </c>
      <c r="L3114" s="287">
        <f t="shared" si="482"/>
        <v>126.75581460725834</v>
      </c>
      <c r="M3114" s="344">
        <f t="shared" si="483"/>
        <v>-75.839602059408207</v>
      </c>
      <c r="N3114" s="344">
        <f t="shared" si="488"/>
        <v>-31.077727795571789</v>
      </c>
      <c r="Q3114" s="323">
        <f t="shared" si="486"/>
        <v>2984.1603979405918</v>
      </c>
      <c r="R3114" s="287">
        <f t="shared" si="487"/>
        <v>-31.077727795571789</v>
      </c>
    </row>
    <row r="3115" spans="1:18" x14ac:dyDescent="0.25">
      <c r="A3115" s="273">
        <v>3098</v>
      </c>
      <c r="B3115" s="323">
        <f t="shared" si="489"/>
        <v>3187.7558146072583</v>
      </c>
      <c r="D3115" s="287">
        <f t="shared" si="484"/>
        <v>2985.094981273925</v>
      </c>
      <c r="F3115" s="273">
        <f t="shared" si="480"/>
        <v>8</v>
      </c>
      <c r="H3115" s="273">
        <f t="shared" si="481"/>
        <v>2880</v>
      </c>
      <c r="J3115" s="287">
        <f t="shared" si="485"/>
        <v>-31.792758585816824</v>
      </c>
      <c r="L3115" s="287">
        <f t="shared" si="482"/>
        <v>127.75581460725834</v>
      </c>
      <c r="M3115" s="344">
        <f t="shared" si="483"/>
        <v>-74.905018726075014</v>
      </c>
      <c r="N3115" s="344">
        <f t="shared" si="488"/>
        <v>-31.792758585816824</v>
      </c>
      <c r="Q3115" s="323">
        <f t="shared" si="486"/>
        <v>2985.094981273925</v>
      </c>
      <c r="R3115" s="287">
        <f t="shared" si="487"/>
        <v>-31.792758585816824</v>
      </c>
    </row>
    <row r="3116" spans="1:18" x14ac:dyDescent="0.25">
      <c r="A3116" s="273">
        <v>3099</v>
      </c>
      <c r="B3116" s="323">
        <f t="shared" si="489"/>
        <v>3188.7558146072583</v>
      </c>
      <c r="D3116" s="287">
        <f t="shared" si="484"/>
        <v>2986.0295646072582</v>
      </c>
      <c r="F3116" s="273">
        <f t="shared" si="480"/>
        <v>8</v>
      </c>
      <c r="H3116" s="273">
        <f t="shared" si="481"/>
        <v>2880</v>
      </c>
      <c r="J3116" s="287">
        <f t="shared" si="485"/>
        <v>-32.498104993813534</v>
      </c>
      <c r="L3116" s="287">
        <f t="shared" si="482"/>
        <v>128.75581460725834</v>
      </c>
      <c r="M3116" s="344">
        <f t="shared" si="483"/>
        <v>-73.97043539274182</v>
      </c>
      <c r="N3116" s="344">
        <f t="shared" si="488"/>
        <v>-32.498104993813534</v>
      </c>
      <c r="Q3116" s="323">
        <f t="shared" si="486"/>
        <v>2986.0295646072582</v>
      </c>
      <c r="R3116" s="287">
        <f t="shared" si="487"/>
        <v>-32.498104993813534</v>
      </c>
    </row>
    <row r="3117" spans="1:18" x14ac:dyDescent="0.25">
      <c r="A3117" s="273">
        <v>3100</v>
      </c>
      <c r="B3117" s="323">
        <f t="shared" si="489"/>
        <v>3189.7558146072583</v>
      </c>
      <c r="D3117" s="287">
        <f t="shared" si="484"/>
        <v>2986.9641479405918</v>
      </c>
      <c r="F3117" s="273">
        <f t="shared" si="480"/>
        <v>8</v>
      </c>
      <c r="H3117" s="273">
        <f t="shared" si="481"/>
        <v>2880</v>
      </c>
      <c r="J3117" s="287">
        <f t="shared" si="485"/>
        <v>-33.193552164212917</v>
      </c>
      <c r="L3117" s="287">
        <f t="shared" si="482"/>
        <v>129.75581460725834</v>
      </c>
      <c r="M3117" s="344">
        <f t="shared" si="483"/>
        <v>-73.035852059408171</v>
      </c>
      <c r="N3117" s="344">
        <f t="shared" si="488"/>
        <v>-33.193552164212917</v>
      </c>
      <c r="Q3117" s="323">
        <f t="shared" si="486"/>
        <v>2986.9641479405918</v>
      </c>
      <c r="R3117" s="287">
        <f t="shared" si="487"/>
        <v>-33.193552164212917</v>
      </c>
    </row>
    <row r="3118" spans="1:18" x14ac:dyDescent="0.25">
      <c r="A3118" s="273">
        <v>3101</v>
      </c>
      <c r="B3118" s="323">
        <f t="shared" si="489"/>
        <v>3190.7558146072583</v>
      </c>
      <c r="D3118" s="287">
        <f t="shared" si="484"/>
        <v>2987.898731273925</v>
      </c>
      <c r="F3118" s="273">
        <f t="shared" si="480"/>
        <v>8</v>
      </c>
      <c r="H3118" s="273">
        <f t="shared" si="481"/>
        <v>2880</v>
      </c>
      <c r="J3118" s="287">
        <f t="shared" si="485"/>
        <v>-33.87888825706964</v>
      </c>
      <c r="L3118" s="287">
        <f t="shared" si="482"/>
        <v>130.75581460725834</v>
      </c>
      <c r="M3118" s="344">
        <f t="shared" si="483"/>
        <v>-72.101268726074977</v>
      </c>
      <c r="N3118" s="344">
        <f t="shared" si="488"/>
        <v>-33.87888825706964</v>
      </c>
      <c r="Q3118" s="323">
        <f t="shared" si="486"/>
        <v>2987.898731273925</v>
      </c>
      <c r="R3118" s="287">
        <f t="shared" si="487"/>
        <v>-33.87888825706964</v>
      </c>
    </row>
    <row r="3119" spans="1:18" x14ac:dyDescent="0.25">
      <c r="A3119" s="273">
        <v>3102</v>
      </c>
      <c r="B3119" s="323">
        <f t="shared" si="489"/>
        <v>3191.7558146072583</v>
      </c>
      <c r="D3119" s="287">
        <f t="shared" si="484"/>
        <v>2988.8333146072582</v>
      </c>
      <c r="F3119" s="273">
        <f t="shared" si="480"/>
        <v>8</v>
      </c>
      <c r="H3119" s="273">
        <f t="shared" si="481"/>
        <v>2880</v>
      </c>
      <c r="J3119" s="287">
        <f t="shared" si="485"/>
        <v>-34.553904512371382</v>
      </c>
      <c r="L3119" s="287">
        <f t="shared" si="482"/>
        <v>131.75581460725834</v>
      </c>
      <c r="M3119" s="344">
        <f t="shared" si="483"/>
        <v>-71.166685392741783</v>
      </c>
      <c r="N3119" s="344">
        <f t="shared" si="488"/>
        <v>-34.553904512371382</v>
      </c>
      <c r="Q3119" s="323">
        <f t="shared" si="486"/>
        <v>2988.8333146072582</v>
      </c>
      <c r="R3119" s="287">
        <f t="shared" si="487"/>
        <v>-34.553904512371382</v>
      </c>
    </row>
    <row r="3120" spans="1:18" x14ac:dyDescent="0.25">
      <c r="A3120" s="273">
        <v>3103</v>
      </c>
      <c r="B3120" s="323">
        <f t="shared" si="489"/>
        <v>3192.7558146072583</v>
      </c>
      <c r="D3120" s="287">
        <f t="shared" si="484"/>
        <v>2989.7678979405919</v>
      </c>
      <c r="F3120" s="273">
        <f t="shared" si="480"/>
        <v>8</v>
      </c>
      <c r="H3120" s="273">
        <f t="shared" si="481"/>
        <v>2880</v>
      </c>
      <c r="J3120" s="287">
        <f t="shared" si="485"/>
        <v>-35.218395313627454</v>
      </c>
      <c r="L3120" s="287">
        <f t="shared" si="482"/>
        <v>132.75581460725834</v>
      </c>
      <c r="M3120" s="344">
        <f t="shared" si="483"/>
        <v>-70.232102059408135</v>
      </c>
      <c r="N3120" s="344">
        <f t="shared" si="488"/>
        <v>-35.218395313627454</v>
      </c>
      <c r="Q3120" s="323">
        <f t="shared" si="486"/>
        <v>2989.7678979405919</v>
      </c>
      <c r="R3120" s="287">
        <f t="shared" si="487"/>
        <v>-35.218395313627454</v>
      </c>
    </row>
    <row r="3121" spans="1:18" x14ac:dyDescent="0.25">
      <c r="A3121" s="273">
        <v>3104</v>
      </c>
      <c r="B3121" s="323">
        <f t="shared" si="489"/>
        <v>3193.7558146072583</v>
      </c>
      <c r="D3121" s="287">
        <f t="shared" si="484"/>
        <v>2990.7024812739251</v>
      </c>
      <c r="F3121" s="273">
        <f t="shared" si="480"/>
        <v>8</v>
      </c>
      <c r="H3121" s="273">
        <f t="shared" si="481"/>
        <v>2880</v>
      </c>
      <c r="J3121" s="287">
        <f t="shared" si="485"/>
        <v>-35.87215825050248</v>
      </c>
      <c r="L3121" s="287">
        <f t="shared" si="482"/>
        <v>133.75581460725834</v>
      </c>
      <c r="M3121" s="344">
        <f t="shared" si="483"/>
        <v>-69.297518726074941</v>
      </c>
      <c r="N3121" s="344">
        <f t="shared" si="488"/>
        <v>-35.87215825050248</v>
      </c>
      <c r="Q3121" s="323">
        <f t="shared" si="486"/>
        <v>2990.7024812739251</v>
      </c>
      <c r="R3121" s="287">
        <f t="shared" si="487"/>
        <v>-35.87215825050248</v>
      </c>
    </row>
    <row r="3122" spans="1:18" x14ac:dyDescent="0.25">
      <c r="A3122" s="273">
        <v>3105</v>
      </c>
      <c r="B3122" s="323">
        <f t="shared" si="489"/>
        <v>3194.7558146072583</v>
      </c>
      <c r="D3122" s="287">
        <f t="shared" si="484"/>
        <v>2991.6370646072583</v>
      </c>
      <c r="F3122" s="273">
        <f t="shared" si="480"/>
        <v>8</v>
      </c>
      <c r="H3122" s="273">
        <f t="shared" si="481"/>
        <v>2880</v>
      </c>
      <c r="J3122" s="287">
        <f t="shared" si="485"/>
        <v>-36.514994180473273</v>
      </c>
      <c r="L3122" s="287">
        <f t="shared" si="482"/>
        <v>134.75581460725834</v>
      </c>
      <c r="M3122" s="344">
        <f t="shared" si="483"/>
        <v>-68.362935392741747</v>
      </c>
      <c r="N3122" s="344">
        <f t="shared" si="488"/>
        <v>-36.514994180473273</v>
      </c>
      <c r="Q3122" s="323">
        <f t="shared" si="486"/>
        <v>2991.6370646072583</v>
      </c>
      <c r="R3122" s="287">
        <f t="shared" si="487"/>
        <v>-36.514994180473273</v>
      </c>
    </row>
    <row r="3123" spans="1:18" x14ac:dyDescent="0.25">
      <c r="A3123" s="273">
        <v>3106</v>
      </c>
      <c r="B3123" s="323">
        <f t="shared" si="489"/>
        <v>3195.7558146072583</v>
      </c>
      <c r="D3123" s="287">
        <f t="shared" si="484"/>
        <v>2992.5716479405919</v>
      </c>
      <c r="F3123" s="273">
        <f t="shared" si="480"/>
        <v>8</v>
      </c>
      <c r="H3123" s="273">
        <f t="shared" si="481"/>
        <v>2880</v>
      </c>
      <c r="J3123" s="287">
        <f t="shared" si="485"/>
        <v>-37.146707289487985</v>
      </c>
      <c r="L3123" s="287">
        <f t="shared" si="482"/>
        <v>135.75581460725834</v>
      </c>
      <c r="M3123" s="344">
        <f t="shared" si="483"/>
        <v>-67.428352059408098</v>
      </c>
      <c r="N3123" s="344">
        <f t="shared" si="488"/>
        <v>-37.146707289487985</v>
      </c>
      <c r="Q3123" s="323">
        <f t="shared" si="486"/>
        <v>2992.5716479405919</v>
      </c>
      <c r="R3123" s="287">
        <f t="shared" si="487"/>
        <v>-37.146707289487985</v>
      </c>
    </row>
    <row r="3124" spans="1:18" x14ac:dyDescent="0.25">
      <c r="A3124" s="273">
        <v>3107</v>
      </c>
      <c r="B3124" s="323">
        <f t="shared" si="489"/>
        <v>3196.7558146072583</v>
      </c>
      <c r="D3124" s="287">
        <f t="shared" si="484"/>
        <v>2993.5062312739251</v>
      </c>
      <c r="F3124" s="273">
        <f t="shared" si="480"/>
        <v>8</v>
      </c>
      <c r="H3124" s="273">
        <f t="shared" si="481"/>
        <v>2880</v>
      </c>
      <c r="J3124" s="287">
        <f t="shared" si="485"/>
        <v>-37.767105151613841</v>
      </c>
      <c r="L3124" s="287">
        <f t="shared" si="482"/>
        <v>136.75581460725834</v>
      </c>
      <c r="M3124" s="344">
        <f t="shared" si="483"/>
        <v>-66.493768726074904</v>
      </c>
      <c r="N3124" s="344">
        <f t="shared" si="488"/>
        <v>-37.767105151613841</v>
      </c>
      <c r="Q3124" s="323">
        <f t="shared" si="486"/>
        <v>2993.5062312739251</v>
      </c>
      <c r="R3124" s="287">
        <f t="shared" si="487"/>
        <v>-37.767105151613841</v>
      </c>
    </row>
    <row r="3125" spans="1:18" x14ac:dyDescent="0.25">
      <c r="A3125" s="273">
        <v>3108</v>
      </c>
      <c r="B3125" s="323">
        <f t="shared" si="489"/>
        <v>3197.7558146072583</v>
      </c>
      <c r="D3125" s="287">
        <f t="shared" si="484"/>
        <v>2994.4408146072583</v>
      </c>
      <c r="F3125" s="273">
        <f t="shared" si="480"/>
        <v>8</v>
      </c>
      <c r="H3125" s="273">
        <f t="shared" si="481"/>
        <v>2880</v>
      </c>
      <c r="J3125" s="287">
        <f t="shared" si="485"/>
        <v>-38.375998787652605</v>
      </c>
      <c r="L3125" s="287">
        <f t="shared" si="482"/>
        <v>137.75581460725834</v>
      </c>
      <c r="M3125" s="344">
        <f t="shared" si="483"/>
        <v>-65.559185392741711</v>
      </c>
      <c r="N3125" s="344">
        <f t="shared" si="488"/>
        <v>-38.375998787652605</v>
      </c>
      <c r="Q3125" s="323">
        <f t="shared" si="486"/>
        <v>2994.4408146072583</v>
      </c>
      <c r="R3125" s="287">
        <f t="shared" si="487"/>
        <v>-38.375998787652605</v>
      </c>
    </row>
    <row r="3126" spans="1:18" x14ac:dyDescent="0.25">
      <c r="A3126" s="273">
        <v>3109</v>
      </c>
      <c r="B3126" s="323">
        <f t="shared" si="489"/>
        <v>3198.7558146072583</v>
      </c>
      <c r="D3126" s="287">
        <f t="shared" si="484"/>
        <v>2995.3753979405915</v>
      </c>
      <c r="F3126" s="273">
        <f t="shared" si="480"/>
        <v>8</v>
      </c>
      <c r="H3126" s="273">
        <f t="shared" si="481"/>
        <v>2880</v>
      </c>
      <c r="J3126" s="287">
        <f t="shared" si="485"/>
        <v>-38.973202722704002</v>
      </c>
      <c r="L3126" s="287">
        <f t="shared" si="482"/>
        <v>138.75581460725834</v>
      </c>
      <c r="M3126" s="344">
        <f t="shared" si="483"/>
        <v>-64.624602059408517</v>
      </c>
      <c r="N3126" s="344">
        <f t="shared" si="488"/>
        <v>-38.973202722704002</v>
      </c>
      <c r="Q3126" s="323">
        <f t="shared" si="486"/>
        <v>2995.3753979405915</v>
      </c>
      <c r="R3126" s="287">
        <f t="shared" si="487"/>
        <v>-38.973202722704002</v>
      </c>
    </row>
    <row r="3127" spans="1:18" x14ac:dyDescent="0.25">
      <c r="A3127" s="273">
        <v>3110</v>
      </c>
      <c r="B3127" s="323">
        <f t="shared" si="489"/>
        <v>3199.7558146072583</v>
      </c>
      <c r="D3127" s="287">
        <f t="shared" si="484"/>
        <v>2996.3099812739251</v>
      </c>
      <c r="F3127" s="273">
        <f t="shared" si="480"/>
        <v>8</v>
      </c>
      <c r="H3127" s="273">
        <f t="shared" si="481"/>
        <v>2880</v>
      </c>
      <c r="J3127" s="287">
        <f t="shared" si="485"/>
        <v>-39.55853504266392</v>
      </c>
      <c r="L3127" s="287">
        <f t="shared" si="482"/>
        <v>139.75581460725834</v>
      </c>
      <c r="M3127" s="344">
        <f t="shared" si="483"/>
        <v>-63.690018726074868</v>
      </c>
      <c r="N3127" s="344">
        <f t="shared" si="488"/>
        <v>-39.55853504266392</v>
      </c>
      <c r="Q3127" s="323">
        <f t="shared" si="486"/>
        <v>2996.3099812739251</v>
      </c>
      <c r="R3127" s="287">
        <f t="shared" si="487"/>
        <v>-39.55853504266392</v>
      </c>
    </row>
    <row r="3128" spans="1:18" x14ac:dyDescent="0.25">
      <c r="A3128" s="273">
        <v>3111</v>
      </c>
      <c r="B3128" s="323">
        <f t="shared" si="489"/>
        <v>3200.7558146072583</v>
      </c>
      <c r="D3128" s="287">
        <f t="shared" si="484"/>
        <v>2997.2445646072583</v>
      </c>
      <c r="F3128" s="273">
        <f t="shared" si="480"/>
        <v>8</v>
      </c>
      <c r="H3128" s="273">
        <f t="shared" si="481"/>
        <v>2880</v>
      </c>
      <c r="J3128" s="287">
        <f t="shared" si="485"/>
        <v>-40.131817449637957</v>
      </c>
      <c r="L3128" s="287">
        <f t="shared" si="482"/>
        <v>140.75581460725834</v>
      </c>
      <c r="M3128" s="344">
        <f t="shared" si="483"/>
        <v>-62.755435392741674</v>
      </c>
      <c r="N3128" s="344">
        <f t="shared" si="488"/>
        <v>-40.131817449637957</v>
      </c>
      <c r="Q3128" s="323">
        <f t="shared" si="486"/>
        <v>2997.2445646072583</v>
      </c>
      <c r="R3128" s="287">
        <f t="shared" si="487"/>
        <v>-40.131817449637957</v>
      </c>
    </row>
    <row r="3129" spans="1:18" x14ac:dyDescent="0.25">
      <c r="A3129" s="273">
        <v>3112</v>
      </c>
      <c r="B3129" s="323">
        <f t="shared" si="489"/>
        <v>3201.7558146072583</v>
      </c>
      <c r="D3129" s="287">
        <f t="shared" si="484"/>
        <v>2998.1791479405915</v>
      </c>
      <c r="F3129" s="273">
        <f t="shared" si="480"/>
        <v>8</v>
      </c>
      <c r="H3129" s="273">
        <f t="shared" si="481"/>
        <v>2880</v>
      </c>
      <c r="J3129" s="287">
        <f t="shared" si="485"/>
        <v>-40.692875316251182</v>
      </c>
      <c r="L3129" s="287">
        <f t="shared" si="482"/>
        <v>141.75581460725834</v>
      </c>
      <c r="M3129" s="344">
        <f t="shared" si="483"/>
        <v>-61.82085205940848</v>
      </c>
      <c r="N3129" s="344">
        <f t="shared" si="488"/>
        <v>-40.692875316251182</v>
      </c>
      <c r="Q3129" s="323">
        <f t="shared" si="486"/>
        <v>2998.1791479405915</v>
      </c>
      <c r="R3129" s="287">
        <f t="shared" si="487"/>
        <v>-40.692875316251182</v>
      </c>
    </row>
    <row r="3130" spans="1:18" x14ac:dyDescent="0.25">
      <c r="A3130" s="273">
        <v>3113</v>
      </c>
      <c r="B3130" s="323">
        <f t="shared" si="489"/>
        <v>3202.7558146072583</v>
      </c>
      <c r="D3130" s="287">
        <f t="shared" si="484"/>
        <v>2999.1137312739252</v>
      </c>
      <c r="F3130" s="273">
        <f t="shared" si="480"/>
        <v>8</v>
      </c>
      <c r="H3130" s="273">
        <f t="shared" si="481"/>
        <v>2880</v>
      </c>
      <c r="J3130" s="287">
        <f t="shared" si="485"/>
        <v>-41.241537738842119</v>
      </c>
      <c r="L3130" s="287">
        <f t="shared" si="482"/>
        <v>142.75581460725834</v>
      </c>
      <c r="M3130" s="344">
        <f t="shared" si="483"/>
        <v>-60.886268726074832</v>
      </c>
      <c r="N3130" s="344">
        <f t="shared" si="488"/>
        <v>-41.241537738842119</v>
      </c>
      <c r="Q3130" s="323">
        <f t="shared" si="486"/>
        <v>2999.1137312739252</v>
      </c>
      <c r="R3130" s="287">
        <f t="shared" si="487"/>
        <v>-41.241537738842119</v>
      </c>
    </row>
    <row r="3131" spans="1:18" x14ac:dyDescent="0.25">
      <c r="A3131" s="273">
        <v>3114</v>
      </c>
      <c r="B3131" s="323">
        <f t="shared" si="489"/>
        <v>3203.7558146072583</v>
      </c>
      <c r="D3131" s="287">
        <f t="shared" si="484"/>
        <v>3000.0483146072584</v>
      </c>
      <c r="F3131" s="273">
        <f t="shared" si="480"/>
        <v>8</v>
      </c>
      <c r="H3131" s="273">
        <f t="shared" si="481"/>
        <v>2880</v>
      </c>
      <c r="J3131" s="287">
        <f t="shared" si="485"/>
        <v>-41.777637589522278</v>
      </c>
      <c r="L3131" s="287">
        <f t="shared" si="482"/>
        <v>143.75581460725834</v>
      </c>
      <c r="M3131" s="344">
        <f t="shared" si="483"/>
        <v>-59.951685392741638</v>
      </c>
      <c r="N3131" s="344">
        <f t="shared" si="488"/>
        <v>-41.777637589522278</v>
      </c>
      <c r="Q3131" s="323">
        <f t="shared" si="486"/>
        <v>3000.0483146072584</v>
      </c>
      <c r="R3131" s="287">
        <f t="shared" si="487"/>
        <v>-41.777637589522278</v>
      </c>
    </row>
    <row r="3132" spans="1:18" x14ac:dyDescent="0.25">
      <c r="A3132" s="273">
        <v>3115</v>
      </c>
      <c r="B3132" s="323">
        <f t="shared" si="489"/>
        <v>3204.7558146072583</v>
      </c>
      <c r="D3132" s="287">
        <f t="shared" si="484"/>
        <v>3000.9828979405916</v>
      </c>
      <c r="F3132" s="273">
        <f t="shared" si="480"/>
        <v>8</v>
      </c>
      <c r="H3132" s="273">
        <f t="shared" si="481"/>
        <v>2880</v>
      </c>
      <c r="J3132" s="287">
        <f t="shared" si="485"/>
        <v>-42.301011567083599</v>
      </c>
      <c r="L3132" s="287">
        <f t="shared" si="482"/>
        <v>144.75581460725834</v>
      </c>
      <c r="M3132" s="344">
        <f t="shared" si="483"/>
        <v>-59.017102059408444</v>
      </c>
      <c r="N3132" s="344">
        <f t="shared" si="488"/>
        <v>-42.301011567083599</v>
      </c>
      <c r="Q3132" s="323">
        <f t="shared" si="486"/>
        <v>3000.9828979405916</v>
      </c>
      <c r="R3132" s="287">
        <f t="shared" si="487"/>
        <v>-42.301011567083599</v>
      </c>
    </row>
    <row r="3133" spans="1:18" x14ac:dyDescent="0.25">
      <c r="A3133" s="273">
        <v>3116</v>
      </c>
      <c r="B3133" s="323">
        <f t="shared" si="489"/>
        <v>3205.7558146072583</v>
      </c>
      <c r="D3133" s="287">
        <f t="shared" si="484"/>
        <v>3001.9174812739252</v>
      </c>
      <c r="F3133" s="273">
        <f t="shared" si="480"/>
        <v>8</v>
      </c>
      <c r="H3133" s="273">
        <f t="shared" si="481"/>
        <v>2880</v>
      </c>
      <c r="J3133" s="287">
        <f t="shared" si="485"/>
        <v>-42.811500246742284</v>
      </c>
      <c r="L3133" s="287">
        <f t="shared" si="482"/>
        <v>145.75581460725834</v>
      </c>
      <c r="M3133" s="344">
        <f t="shared" si="483"/>
        <v>-58.082518726074795</v>
      </c>
      <c r="N3133" s="344">
        <f t="shared" si="488"/>
        <v>-42.811500246742284</v>
      </c>
      <c r="Q3133" s="323">
        <f t="shared" si="486"/>
        <v>3001.9174812739252</v>
      </c>
      <c r="R3133" s="287">
        <f t="shared" si="487"/>
        <v>-42.811500246742284</v>
      </c>
    </row>
    <row r="3134" spans="1:18" x14ac:dyDescent="0.25">
      <c r="A3134" s="273">
        <v>3117</v>
      </c>
      <c r="B3134" s="323">
        <f t="shared" si="489"/>
        <v>3206.7558146072583</v>
      </c>
      <c r="D3134" s="287">
        <f t="shared" si="484"/>
        <v>3002.8520646072584</v>
      </c>
      <c r="F3134" s="273">
        <f t="shared" si="480"/>
        <v>8</v>
      </c>
      <c r="H3134" s="273">
        <f t="shared" si="481"/>
        <v>2880</v>
      </c>
      <c r="J3134" s="287">
        <f t="shared" si="485"/>
        <v>-43.308948128701701</v>
      </c>
      <c r="L3134" s="287">
        <f t="shared" si="482"/>
        <v>146.75581460725834</v>
      </c>
      <c r="M3134" s="344">
        <f t="shared" si="483"/>
        <v>-57.147935392741601</v>
      </c>
      <c r="N3134" s="344">
        <f t="shared" si="488"/>
        <v>-43.308948128701701</v>
      </c>
      <c r="Q3134" s="323">
        <f t="shared" si="486"/>
        <v>3002.8520646072584</v>
      </c>
      <c r="R3134" s="287">
        <f t="shared" si="487"/>
        <v>-43.308948128701701</v>
      </c>
    </row>
    <row r="3135" spans="1:18" x14ac:dyDescent="0.25">
      <c r="A3135" s="273">
        <v>3118</v>
      </c>
      <c r="B3135" s="323">
        <f t="shared" si="489"/>
        <v>3207.7558146072583</v>
      </c>
      <c r="D3135" s="287">
        <f t="shared" si="484"/>
        <v>3003.7866479405916</v>
      </c>
      <c r="F3135" s="273">
        <f t="shared" si="480"/>
        <v>8</v>
      </c>
      <c r="H3135" s="273">
        <f t="shared" si="481"/>
        <v>2880</v>
      </c>
      <c r="J3135" s="287">
        <f t="shared" si="485"/>
        <v>-43.793203685517909</v>
      </c>
      <c r="L3135" s="287">
        <f t="shared" si="482"/>
        <v>147.75581460725834</v>
      </c>
      <c r="M3135" s="344">
        <f t="shared" si="483"/>
        <v>-56.213352059408408</v>
      </c>
      <c r="N3135" s="344">
        <f t="shared" si="488"/>
        <v>-43.793203685517909</v>
      </c>
      <c r="Q3135" s="323">
        <f t="shared" si="486"/>
        <v>3003.7866479405916</v>
      </c>
      <c r="R3135" s="287">
        <f t="shared" si="487"/>
        <v>-43.793203685517909</v>
      </c>
    </row>
    <row r="3136" spans="1:18" x14ac:dyDescent="0.25">
      <c r="A3136" s="273">
        <v>3119</v>
      </c>
      <c r="B3136" s="323">
        <f t="shared" si="489"/>
        <v>3208.7558146072583</v>
      </c>
      <c r="D3136" s="287">
        <f t="shared" si="484"/>
        <v>3004.7212312739248</v>
      </c>
      <c r="F3136" s="273">
        <f t="shared" si="480"/>
        <v>8</v>
      </c>
      <c r="H3136" s="273">
        <f t="shared" si="481"/>
        <v>2880</v>
      </c>
      <c r="J3136" s="287">
        <f t="shared" si="485"/>
        <v>-44.264119408257017</v>
      </c>
      <c r="L3136" s="287">
        <f t="shared" si="482"/>
        <v>148.75581460725834</v>
      </c>
      <c r="M3136" s="344">
        <f t="shared" si="483"/>
        <v>-55.278768726075214</v>
      </c>
      <c r="N3136" s="344">
        <f t="shared" si="488"/>
        <v>-44.264119408257017</v>
      </c>
      <c r="Q3136" s="323">
        <f t="shared" si="486"/>
        <v>3004.7212312739248</v>
      </c>
      <c r="R3136" s="287">
        <f t="shared" si="487"/>
        <v>-44.264119408257017</v>
      </c>
    </row>
    <row r="3137" spans="1:18" x14ac:dyDescent="0.25">
      <c r="A3137" s="273">
        <v>3120</v>
      </c>
      <c r="B3137" s="323">
        <f t="shared" si="489"/>
        <v>3209.7558146072583</v>
      </c>
      <c r="D3137" s="287">
        <f t="shared" si="484"/>
        <v>3005.6558146072584</v>
      </c>
      <c r="F3137" s="273">
        <f t="shared" si="480"/>
        <v>8</v>
      </c>
      <c r="H3137" s="273">
        <f t="shared" si="481"/>
        <v>2880</v>
      </c>
      <c r="J3137" s="287">
        <f t="shared" si="485"/>
        <v>-44.721551851428423</v>
      </c>
      <c r="L3137" s="287">
        <f t="shared" si="482"/>
        <v>149.75581460725834</v>
      </c>
      <c r="M3137" s="344">
        <f t="shared" si="483"/>
        <v>-54.344185392741565</v>
      </c>
      <c r="N3137" s="344">
        <f t="shared" si="488"/>
        <v>-44.721551851428423</v>
      </c>
      <c r="Q3137" s="323">
        <f t="shared" si="486"/>
        <v>3005.6558146072584</v>
      </c>
      <c r="R3137" s="287">
        <f t="shared" si="487"/>
        <v>-44.721551851428423</v>
      </c>
    </row>
    <row r="3138" spans="1:18" x14ac:dyDescent="0.25">
      <c r="A3138" s="273">
        <v>3121</v>
      </c>
      <c r="B3138" s="323">
        <f t="shared" si="489"/>
        <v>3210.7558146072583</v>
      </c>
      <c r="D3138" s="287">
        <f t="shared" si="484"/>
        <v>3006.5903979405916</v>
      </c>
      <c r="F3138" s="273">
        <f t="shared" si="480"/>
        <v>8</v>
      </c>
      <c r="H3138" s="273">
        <f t="shared" si="481"/>
        <v>2880</v>
      </c>
      <c r="J3138" s="287">
        <f t="shared" si="485"/>
        <v>-45.165361676678287</v>
      </c>
      <c r="L3138" s="287">
        <f t="shared" si="482"/>
        <v>150.75581460725834</v>
      </c>
      <c r="M3138" s="344">
        <f t="shared" si="483"/>
        <v>-53.409602059408371</v>
      </c>
      <c r="N3138" s="344">
        <f t="shared" si="488"/>
        <v>-45.165361676678287</v>
      </c>
      <c r="Q3138" s="323">
        <f t="shared" si="486"/>
        <v>3006.5903979405916</v>
      </c>
      <c r="R3138" s="287">
        <f t="shared" si="487"/>
        <v>-45.165361676678287</v>
      </c>
    </row>
    <row r="3139" spans="1:18" x14ac:dyDescent="0.25">
      <c r="A3139" s="273">
        <v>3122</v>
      </c>
      <c r="B3139" s="323">
        <f t="shared" si="489"/>
        <v>3211.7558146072583</v>
      </c>
      <c r="D3139" s="287">
        <f t="shared" si="484"/>
        <v>3007.5249812739248</v>
      </c>
      <c r="F3139" s="273">
        <f t="shared" si="480"/>
        <v>8</v>
      </c>
      <c r="H3139" s="273">
        <f t="shared" si="481"/>
        <v>2880</v>
      </c>
      <c r="J3139" s="287">
        <f t="shared" si="485"/>
        <v>-45.595413695234939</v>
      </c>
      <c r="L3139" s="287">
        <f t="shared" si="482"/>
        <v>151.75581460725834</v>
      </c>
      <c r="M3139" s="344">
        <f t="shared" si="483"/>
        <v>-52.475018726075177</v>
      </c>
      <c r="N3139" s="344">
        <f t="shared" si="488"/>
        <v>-45.595413695234939</v>
      </c>
      <c r="Q3139" s="323">
        <f t="shared" si="486"/>
        <v>3007.5249812739248</v>
      </c>
      <c r="R3139" s="287">
        <f t="shared" si="487"/>
        <v>-45.595413695234939</v>
      </c>
    </row>
    <row r="3140" spans="1:18" x14ac:dyDescent="0.25">
      <c r="A3140" s="273">
        <v>3123</v>
      </c>
      <c r="B3140" s="323">
        <f t="shared" si="489"/>
        <v>3212.7558146072583</v>
      </c>
      <c r="D3140" s="287">
        <f t="shared" si="484"/>
        <v>3008.4595646072585</v>
      </c>
      <c r="F3140" s="273">
        <f t="shared" si="480"/>
        <v>8</v>
      </c>
      <c r="H3140" s="273">
        <f t="shared" si="481"/>
        <v>2880</v>
      </c>
      <c r="J3140" s="287">
        <f t="shared" si="485"/>
        <v>-46.011576909087331</v>
      </c>
      <c r="L3140" s="287">
        <f t="shared" si="482"/>
        <v>152.75581460725834</v>
      </c>
      <c r="M3140" s="344">
        <f t="shared" si="483"/>
        <v>-51.540435392741529</v>
      </c>
      <c r="N3140" s="344">
        <f t="shared" si="488"/>
        <v>-46.011576909087331</v>
      </c>
      <c r="Q3140" s="323">
        <f t="shared" si="486"/>
        <v>3008.4595646072585</v>
      </c>
      <c r="R3140" s="287">
        <f t="shared" si="487"/>
        <v>-46.011576909087331</v>
      </c>
    </row>
    <row r="3141" spans="1:18" x14ac:dyDescent="0.25">
      <c r="A3141" s="273">
        <v>3124</v>
      </c>
      <c r="B3141" s="323">
        <f t="shared" si="489"/>
        <v>3213.7558146072583</v>
      </c>
      <c r="D3141" s="287">
        <f t="shared" si="484"/>
        <v>3009.3941479405917</v>
      </c>
      <c r="F3141" s="273">
        <f t="shared" si="480"/>
        <v>8</v>
      </c>
      <c r="H3141" s="273">
        <f t="shared" si="481"/>
        <v>2880</v>
      </c>
      <c r="J3141" s="287">
        <f t="shared" si="485"/>
        <v>-46.413724550888887</v>
      </c>
      <c r="L3141" s="287">
        <f t="shared" si="482"/>
        <v>153.75581460725834</v>
      </c>
      <c r="M3141" s="344">
        <f t="shared" si="483"/>
        <v>-50.605852059408335</v>
      </c>
      <c r="N3141" s="344">
        <f t="shared" si="488"/>
        <v>-46.413724550888887</v>
      </c>
      <c r="Q3141" s="323">
        <f t="shared" si="486"/>
        <v>3009.3941479405917</v>
      </c>
      <c r="R3141" s="287">
        <f t="shared" si="487"/>
        <v>-46.413724550888887</v>
      </c>
    </row>
    <row r="3142" spans="1:18" x14ac:dyDescent="0.25">
      <c r="A3142" s="273">
        <v>3125</v>
      </c>
      <c r="B3142" s="323">
        <f t="shared" si="489"/>
        <v>3214.7558146072583</v>
      </c>
      <c r="D3142" s="287">
        <f t="shared" si="484"/>
        <v>3010.3287312739249</v>
      </c>
      <c r="F3142" s="273">
        <f t="shared" ref="F3142:F3205" si="490">INT(B3142/360)</f>
        <v>8</v>
      </c>
      <c r="H3142" s="273">
        <f t="shared" ref="H3142:H3205" si="491">F3142*360</f>
        <v>2880</v>
      </c>
      <c r="J3142" s="287">
        <f t="shared" si="485"/>
        <v>-46.801734122572569</v>
      </c>
      <c r="L3142" s="287">
        <f t="shared" ref="L3142:L3205" si="492">B3142-H3142-180</f>
        <v>154.75581460725834</v>
      </c>
      <c r="M3142" s="344">
        <f t="shared" ref="M3142:M3205" si="493">D3142-INT(D3142/360)*360-180</f>
        <v>-49.671268726075141</v>
      </c>
      <c r="N3142" s="344">
        <f t="shared" si="488"/>
        <v>-46.801734122572569</v>
      </c>
      <c r="Q3142" s="323">
        <f t="shared" si="486"/>
        <v>3010.3287312739249</v>
      </c>
      <c r="R3142" s="287">
        <f t="shared" si="487"/>
        <v>-46.801734122572569</v>
      </c>
    </row>
    <row r="3143" spans="1:18" x14ac:dyDescent="0.25">
      <c r="A3143" s="273">
        <v>3126</v>
      </c>
      <c r="B3143" s="323">
        <f t="shared" si="489"/>
        <v>3215.7558146072583</v>
      </c>
      <c r="D3143" s="287">
        <f t="shared" si="484"/>
        <v>3011.2633146072585</v>
      </c>
      <c r="F3143" s="273">
        <f t="shared" si="490"/>
        <v>8</v>
      </c>
      <c r="H3143" s="273">
        <f t="shared" si="491"/>
        <v>2880</v>
      </c>
      <c r="J3143" s="287">
        <f t="shared" si="485"/>
        <v>-47.175487432663928</v>
      </c>
      <c r="L3143" s="287">
        <f t="shared" si="492"/>
        <v>155.75581460725834</v>
      </c>
      <c r="M3143" s="344">
        <f t="shared" si="493"/>
        <v>-48.736685392741492</v>
      </c>
      <c r="N3143" s="344">
        <f t="shared" si="488"/>
        <v>-47.175487432663928</v>
      </c>
      <c r="Q3143" s="323">
        <f t="shared" si="486"/>
        <v>3011.2633146072585</v>
      </c>
      <c r="R3143" s="287">
        <f t="shared" si="487"/>
        <v>-47.175487432663928</v>
      </c>
    </row>
    <row r="3144" spans="1:18" x14ac:dyDescent="0.25">
      <c r="A3144" s="273">
        <v>3127</v>
      </c>
      <c r="B3144" s="323">
        <f t="shared" si="489"/>
        <v>3216.7558146072583</v>
      </c>
      <c r="D3144" s="287">
        <f t="shared" si="484"/>
        <v>3012.1978979405917</v>
      </c>
      <c r="F3144" s="273">
        <f t="shared" si="490"/>
        <v>8</v>
      </c>
      <c r="H3144" s="273">
        <f t="shared" si="491"/>
        <v>2880</v>
      </c>
      <c r="J3144" s="287">
        <f t="shared" si="485"/>
        <v>-47.53487063228394</v>
      </c>
      <c r="L3144" s="287">
        <f t="shared" si="492"/>
        <v>156.75581460725834</v>
      </c>
      <c r="M3144" s="344">
        <f t="shared" si="493"/>
        <v>-47.802102059408298</v>
      </c>
      <c r="N3144" s="344">
        <f t="shared" si="488"/>
        <v>-47.53487063228394</v>
      </c>
      <c r="Q3144" s="323">
        <f t="shared" si="486"/>
        <v>3012.1978979405917</v>
      </c>
      <c r="R3144" s="287">
        <f t="shared" si="487"/>
        <v>-47.53487063228394</v>
      </c>
    </row>
    <row r="3145" spans="1:18" x14ac:dyDescent="0.25">
      <c r="A3145" s="273">
        <v>3128</v>
      </c>
      <c r="B3145" s="323">
        <f t="shared" si="489"/>
        <v>3217.7558146072583</v>
      </c>
      <c r="D3145" s="287">
        <f t="shared" si="484"/>
        <v>3013.1324812739249</v>
      </c>
      <c r="F3145" s="273">
        <f t="shared" si="490"/>
        <v>8</v>
      </c>
      <c r="H3145" s="273">
        <f t="shared" si="491"/>
        <v>2880</v>
      </c>
      <c r="J3145" s="287">
        <f t="shared" si="485"/>
        <v>-47.879774249828877</v>
      </c>
      <c r="L3145" s="287">
        <f t="shared" si="492"/>
        <v>157.75581460725834</v>
      </c>
      <c r="M3145" s="344">
        <f t="shared" si="493"/>
        <v>-46.867518726075104</v>
      </c>
      <c r="N3145" s="344">
        <f t="shared" si="488"/>
        <v>-47.879774249828877</v>
      </c>
      <c r="Q3145" s="323">
        <f t="shared" si="486"/>
        <v>3013.1324812739249</v>
      </c>
      <c r="R3145" s="287">
        <f t="shared" si="487"/>
        <v>-47.879774249828877</v>
      </c>
    </row>
    <row r="3146" spans="1:18" x14ac:dyDescent="0.25">
      <c r="A3146" s="273">
        <v>3129</v>
      </c>
      <c r="B3146" s="323">
        <f t="shared" si="489"/>
        <v>3218.7558146072583</v>
      </c>
      <c r="D3146" s="287">
        <f t="shared" si="484"/>
        <v>3014.0670646072585</v>
      </c>
      <c r="F3146" s="273">
        <f t="shared" si="490"/>
        <v>8</v>
      </c>
      <c r="H3146" s="273">
        <f t="shared" si="491"/>
        <v>2880</v>
      </c>
      <c r="J3146" s="287">
        <f t="shared" si="485"/>
        <v>-48.210093224315521</v>
      </c>
      <c r="L3146" s="287">
        <f t="shared" si="492"/>
        <v>158.75581460725834</v>
      </c>
      <c r="M3146" s="344">
        <f t="shared" si="493"/>
        <v>-45.932935392741456</v>
      </c>
      <c r="N3146" s="344">
        <f t="shared" si="488"/>
        <v>-48.210093224315521</v>
      </c>
      <c r="Q3146" s="323">
        <f t="shared" si="486"/>
        <v>3014.0670646072585</v>
      </c>
      <c r="R3146" s="287">
        <f t="shared" si="487"/>
        <v>-48.210093224315521</v>
      </c>
    </row>
    <row r="3147" spans="1:18" x14ac:dyDescent="0.25">
      <c r="A3147" s="273">
        <v>3130</v>
      </c>
      <c r="B3147" s="323">
        <f t="shared" si="489"/>
        <v>3219.7558146072583</v>
      </c>
      <c r="D3147" s="287">
        <f t="shared" si="484"/>
        <v>3015.0016479405917</v>
      </c>
      <c r="F3147" s="273">
        <f t="shared" si="490"/>
        <v>8</v>
      </c>
      <c r="H3147" s="273">
        <f t="shared" si="491"/>
        <v>2880</v>
      </c>
      <c r="J3147" s="287">
        <f t="shared" si="485"/>
        <v>-48.525726937384249</v>
      </c>
      <c r="L3147" s="287">
        <f t="shared" si="492"/>
        <v>159.75581460725834</v>
      </c>
      <c r="M3147" s="344">
        <f t="shared" si="493"/>
        <v>-44.998352059408262</v>
      </c>
      <c r="N3147" s="344">
        <f t="shared" si="488"/>
        <v>-48.525726937384249</v>
      </c>
      <c r="Q3147" s="323">
        <f t="shared" si="486"/>
        <v>3015.0016479405917</v>
      </c>
      <c r="R3147" s="287">
        <f t="shared" si="487"/>
        <v>-48.525726937384249</v>
      </c>
    </row>
    <row r="3148" spans="1:18" x14ac:dyDescent="0.25">
      <c r="A3148" s="273">
        <v>3131</v>
      </c>
      <c r="B3148" s="323">
        <f t="shared" si="489"/>
        <v>3220.7558146072583</v>
      </c>
      <c r="D3148" s="287">
        <f t="shared" si="484"/>
        <v>3015.9362312739249</v>
      </c>
      <c r="F3148" s="273">
        <f t="shared" si="490"/>
        <v>8</v>
      </c>
      <c r="H3148" s="273">
        <f t="shared" si="491"/>
        <v>2880</v>
      </c>
      <c r="J3148" s="287">
        <f t="shared" si="485"/>
        <v>-48.826579243948707</v>
      </c>
      <c r="L3148" s="287">
        <f t="shared" si="492"/>
        <v>160.75581460725834</v>
      </c>
      <c r="M3148" s="344">
        <f t="shared" si="493"/>
        <v>-44.063768726075068</v>
      </c>
      <c r="N3148" s="344">
        <f t="shared" si="488"/>
        <v>-48.826579243948707</v>
      </c>
      <c r="Q3148" s="323">
        <f t="shared" si="486"/>
        <v>3015.9362312739249</v>
      </c>
      <c r="R3148" s="287">
        <f t="shared" si="487"/>
        <v>-48.826579243948707</v>
      </c>
    </row>
    <row r="3149" spans="1:18" x14ac:dyDescent="0.25">
      <c r="A3149" s="273">
        <v>3132</v>
      </c>
      <c r="B3149" s="323">
        <f t="shared" si="489"/>
        <v>3221.7558146072583</v>
      </c>
      <c r="D3149" s="287">
        <f t="shared" si="484"/>
        <v>3016.8708146072586</v>
      </c>
      <c r="F3149" s="273">
        <f t="shared" si="490"/>
        <v>8</v>
      </c>
      <c r="H3149" s="273">
        <f t="shared" si="491"/>
        <v>2880</v>
      </c>
      <c r="J3149" s="287">
        <f t="shared" si="485"/>
        <v>-49.11255850148175</v>
      </c>
      <c r="L3149" s="287">
        <f t="shared" si="492"/>
        <v>161.75581460725834</v>
      </c>
      <c r="M3149" s="344">
        <f t="shared" si="493"/>
        <v>-43.129185392741419</v>
      </c>
      <c r="N3149" s="344">
        <f t="shared" si="488"/>
        <v>-49.11255850148175</v>
      </c>
      <c r="Q3149" s="323">
        <f t="shared" si="486"/>
        <v>3016.8708146072586</v>
      </c>
      <c r="R3149" s="287">
        <f t="shared" si="487"/>
        <v>-49.11255850148175</v>
      </c>
    </row>
    <row r="3150" spans="1:18" x14ac:dyDescent="0.25">
      <c r="A3150" s="273">
        <v>3133</v>
      </c>
      <c r="B3150" s="323">
        <f t="shared" si="489"/>
        <v>3222.7558146072583</v>
      </c>
      <c r="D3150" s="287">
        <f t="shared" si="484"/>
        <v>3017.8053979405918</v>
      </c>
      <c r="F3150" s="273">
        <f t="shared" si="490"/>
        <v>8</v>
      </c>
      <c r="H3150" s="273">
        <f t="shared" si="491"/>
        <v>2880</v>
      </c>
      <c r="J3150" s="287">
        <f t="shared" si="485"/>
        <v>-49.383577597931108</v>
      </c>
      <c r="L3150" s="287">
        <f t="shared" si="492"/>
        <v>162.75581460725834</v>
      </c>
      <c r="M3150" s="344">
        <f t="shared" si="493"/>
        <v>-42.194602059408226</v>
      </c>
      <c r="N3150" s="344">
        <f t="shared" si="488"/>
        <v>-49.383577597931108</v>
      </c>
      <c r="Q3150" s="323">
        <f t="shared" si="486"/>
        <v>3017.8053979405918</v>
      </c>
      <c r="R3150" s="287">
        <f t="shared" si="487"/>
        <v>-49.383577597931108</v>
      </c>
    </row>
    <row r="3151" spans="1:18" x14ac:dyDescent="0.25">
      <c r="A3151" s="273">
        <v>3134</v>
      </c>
      <c r="B3151" s="323">
        <f t="shared" si="489"/>
        <v>3223.7558146072583</v>
      </c>
      <c r="D3151" s="287">
        <f t="shared" si="484"/>
        <v>3018.739981273925</v>
      </c>
      <c r="F3151" s="273">
        <f t="shared" si="490"/>
        <v>8</v>
      </c>
      <c r="H3151" s="273">
        <f t="shared" si="491"/>
        <v>2880</v>
      </c>
      <c r="J3151" s="287">
        <f t="shared" si="485"/>
        <v>-49.639553978254774</v>
      </c>
      <c r="L3151" s="287">
        <f t="shared" si="492"/>
        <v>163.75581460725834</v>
      </c>
      <c r="M3151" s="344">
        <f t="shared" si="493"/>
        <v>-41.260018726075032</v>
      </c>
      <c r="N3151" s="344">
        <f t="shared" si="488"/>
        <v>-49.639553978254774</v>
      </c>
      <c r="Q3151" s="323">
        <f t="shared" si="486"/>
        <v>3018.739981273925</v>
      </c>
      <c r="R3151" s="287">
        <f t="shared" si="487"/>
        <v>-49.639553978254774</v>
      </c>
    </row>
    <row r="3152" spans="1:18" x14ac:dyDescent="0.25">
      <c r="A3152" s="273">
        <v>3135</v>
      </c>
      <c r="B3152" s="323">
        <f t="shared" si="489"/>
        <v>3224.7558146072583</v>
      </c>
      <c r="D3152" s="287">
        <f t="shared" si="484"/>
        <v>3019.6745646072582</v>
      </c>
      <c r="F3152" s="273">
        <f t="shared" si="490"/>
        <v>8</v>
      </c>
      <c r="H3152" s="273">
        <f t="shared" si="491"/>
        <v>2880</v>
      </c>
      <c r="J3152" s="287">
        <f t="shared" si="485"/>
        <v>-49.880409669567513</v>
      </c>
      <c r="L3152" s="287">
        <f t="shared" si="492"/>
        <v>164.75581460725834</v>
      </c>
      <c r="M3152" s="344">
        <f t="shared" si="493"/>
        <v>-40.325435392741838</v>
      </c>
      <c r="N3152" s="344">
        <f t="shared" si="488"/>
        <v>-49.880409669567513</v>
      </c>
      <c r="Q3152" s="323">
        <f t="shared" si="486"/>
        <v>3019.6745646072582</v>
      </c>
      <c r="R3152" s="287">
        <f t="shared" si="487"/>
        <v>-49.880409669567513</v>
      </c>
    </row>
    <row r="3153" spans="1:18" x14ac:dyDescent="0.25">
      <c r="A3153" s="273">
        <v>3136</v>
      </c>
      <c r="B3153" s="323">
        <f t="shared" si="489"/>
        <v>3225.7558146072583</v>
      </c>
      <c r="D3153" s="287">
        <f t="shared" ref="D3153:D3216" si="494">B3153-A3153/360*$E$11</f>
        <v>3020.6091479405918</v>
      </c>
      <c r="F3153" s="273">
        <f t="shared" si="490"/>
        <v>8</v>
      </c>
      <c r="H3153" s="273">
        <f t="shared" si="491"/>
        <v>2880</v>
      </c>
      <c r="J3153" s="287">
        <f t="shared" ref="J3153:J3216" si="495">SIN(RADIANS(A3153))*$E$7</f>
        <v>-50.106071304892424</v>
      </c>
      <c r="L3153" s="287">
        <f t="shared" si="492"/>
        <v>165.75581460725834</v>
      </c>
      <c r="M3153" s="344">
        <f t="shared" si="493"/>
        <v>-39.390852059408189</v>
      </c>
      <c r="N3153" s="344">
        <f t="shared" si="488"/>
        <v>-50.106071304892424</v>
      </c>
      <c r="Q3153" s="323">
        <f t="shared" ref="Q3153:Q3216" si="496">D3153</f>
        <v>3020.6091479405918</v>
      </c>
      <c r="R3153" s="287">
        <f t="shared" ref="R3153:R3216" si="497">N3153</f>
        <v>-50.106071304892424</v>
      </c>
    </row>
    <row r="3154" spans="1:18" x14ac:dyDescent="0.25">
      <c r="A3154" s="273">
        <v>3137</v>
      </c>
      <c r="B3154" s="323">
        <f t="shared" si="489"/>
        <v>3226.7558146072583</v>
      </c>
      <c r="D3154" s="287">
        <f t="shared" si="494"/>
        <v>3021.543731273925</v>
      </c>
      <c r="F3154" s="273">
        <f t="shared" si="490"/>
        <v>8</v>
      </c>
      <c r="H3154" s="273">
        <f t="shared" si="491"/>
        <v>2880</v>
      </c>
      <c r="J3154" s="287">
        <f t="shared" si="495"/>
        <v>-50.316470145509541</v>
      </c>
      <c r="L3154" s="287">
        <f t="shared" si="492"/>
        <v>166.75581460725834</v>
      </c>
      <c r="M3154" s="344">
        <f t="shared" si="493"/>
        <v>-38.456268726074995</v>
      </c>
      <c r="N3154" s="344">
        <f t="shared" ref="N3154:N3217" si="498">J3154</f>
        <v>-50.316470145509541</v>
      </c>
      <c r="Q3154" s="323">
        <f t="shared" si="496"/>
        <v>3021.543731273925</v>
      </c>
      <c r="R3154" s="287">
        <f t="shared" si="497"/>
        <v>-50.316470145509541</v>
      </c>
    </row>
    <row r="3155" spans="1:18" x14ac:dyDescent="0.25">
      <c r="A3155" s="273">
        <v>3138</v>
      </c>
      <c r="B3155" s="323">
        <f t="shared" ref="B3155:B3218" si="499">$B$17+A3155</f>
        <v>3227.7558146072583</v>
      </c>
      <c r="D3155" s="287">
        <f t="shared" si="494"/>
        <v>3022.4783146072582</v>
      </c>
      <c r="F3155" s="273">
        <f t="shared" si="490"/>
        <v>8</v>
      </c>
      <c r="H3155" s="273">
        <f t="shared" si="491"/>
        <v>2880</v>
      </c>
      <c r="J3155" s="287">
        <f t="shared" si="495"/>
        <v>-50.511542101893745</v>
      </c>
      <c r="L3155" s="287">
        <f t="shared" si="492"/>
        <v>167.75581460725834</v>
      </c>
      <c r="M3155" s="344">
        <f t="shared" si="493"/>
        <v>-37.521685392741801</v>
      </c>
      <c r="N3155" s="344">
        <f t="shared" si="498"/>
        <v>-50.511542101893745</v>
      </c>
      <c r="Q3155" s="323">
        <f t="shared" si="496"/>
        <v>3022.4783146072582</v>
      </c>
      <c r="R3155" s="287">
        <f t="shared" si="497"/>
        <v>-50.511542101893745</v>
      </c>
    </row>
    <row r="3156" spans="1:18" x14ac:dyDescent="0.25">
      <c r="A3156" s="273">
        <v>3139</v>
      </c>
      <c r="B3156" s="323">
        <f t="shared" si="499"/>
        <v>3228.7558146072583</v>
      </c>
      <c r="D3156" s="287">
        <f t="shared" si="494"/>
        <v>3023.4128979405918</v>
      </c>
      <c r="F3156" s="273">
        <f t="shared" si="490"/>
        <v>8</v>
      </c>
      <c r="H3156" s="273">
        <f t="shared" si="491"/>
        <v>2880</v>
      </c>
      <c r="J3156" s="287">
        <f t="shared" si="495"/>
        <v>-50.691227753237342</v>
      </c>
      <c r="L3156" s="287">
        <f t="shared" si="492"/>
        <v>168.75581460725834</v>
      </c>
      <c r="M3156" s="344">
        <f t="shared" si="493"/>
        <v>-36.587102059408153</v>
      </c>
      <c r="N3156" s="344">
        <f t="shared" si="498"/>
        <v>-50.691227753237342</v>
      </c>
      <c r="Q3156" s="323">
        <f t="shared" si="496"/>
        <v>3023.4128979405918</v>
      </c>
      <c r="R3156" s="287">
        <f t="shared" si="497"/>
        <v>-50.691227753237342</v>
      </c>
    </row>
    <row r="3157" spans="1:18" x14ac:dyDescent="0.25">
      <c r="A3157" s="273">
        <v>3140</v>
      </c>
      <c r="B3157" s="323">
        <f t="shared" si="499"/>
        <v>3229.7558146072583</v>
      </c>
      <c r="D3157" s="287">
        <f t="shared" si="494"/>
        <v>3024.347481273925</v>
      </c>
      <c r="F3157" s="273">
        <f t="shared" si="490"/>
        <v>8</v>
      </c>
      <c r="H3157" s="273">
        <f t="shared" si="491"/>
        <v>2880</v>
      </c>
      <c r="J3157" s="287">
        <f t="shared" si="495"/>
        <v>-50.855472365550426</v>
      </c>
      <c r="L3157" s="287">
        <f t="shared" si="492"/>
        <v>169.75581460725834</v>
      </c>
      <c r="M3157" s="344">
        <f t="shared" si="493"/>
        <v>-35.652518726074959</v>
      </c>
      <c r="N3157" s="344">
        <f t="shared" si="498"/>
        <v>-50.855472365550426</v>
      </c>
      <c r="Q3157" s="323">
        <f t="shared" si="496"/>
        <v>3024.347481273925</v>
      </c>
      <c r="R3157" s="287">
        <f t="shared" si="497"/>
        <v>-50.855472365550426</v>
      </c>
    </row>
    <row r="3158" spans="1:18" x14ac:dyDescent="0.25">
      <c r="A3158" s="273">
        <v>3141</v>
      </c>
      <c r="B3158" s="323">
        <f t="shared" si="499"/>
        <v>3230.7558146072583</v>
      </c>
      <c r="D3158" s="287">
        <f t="shared" si="494"/>
        <v>3025.2820646072582</v>
      </c>
      <c r="F3158" s="273">
        <f t="shared" si="490"/>
        <v>8</v>
      </c>
      <c r="H3158" s="273">
        <f t="shared" si="491"/>
        <v>2880</v>
      </c>
      <c r="J3158" s="287">
        <f t="shared" si="495"/>
        <v>-51.004225908332934</v>
      </c>
      <c r="L3158" s="287">
        <f t="shared" si="492"/>
        <v>170.75581460725834</v>
      </c>
      <c r="M3158" s="344">
        <f t="shared" si="493"/>
        <v>-34.717935392741765</v>
      </c>
      <c r="N3158" s="344">
        <f t="shared" si="498"/>
        <v>-51.004225908332934</v>
      </c>
      <c r="Q3158" s="323">
        <f t="shared" si="496"/>
        <v>3025.2820646072582</v>
      </c>
      <c r="R3158" s="287">
        <f t="shared" si="497"/>
        <v>-51.004225908332934</v>
      </c>
    </row>
    <row r="3159" spans="1:18" x14ac:dyDescent="0.25">
      <c r="A3159" s="273">
        <v>3142</v>
      </c>
      <c r="B3159" s="323">
        <f t="shared" si="499"/>
        <v>3231.7558146072583</v>
      </c>
      <c r="D3159" s="287">
        <f t="shared" si="494"/>
        <v>3026.2166479405914</v>
      </c>
      <c r="F3159" s="273">
        <f t="shared" si="490"/>
        <v>8</v>
      </c>
      <c r="H3159" s="273">
        <f t="shared" si="491"/>
        <v>2880</v>
      </c>
      <c r="J3159" s="287">
        <f t="shared" si="495"/>
        <v>-51.13744306981468</v>
      </c>
      <c r="L3159" s="287">
        <f t="shared" si="492"/>
        <v>171.75581460725834</v>
      </c>
      <c r="M3159" s="344">
        <f t="shared" si="493"/>
        <v>-33.783352059408571</v>
      </c>
      <c r="N3159" s="344">
        <f t="shared" si="498"/>
        <v>-51.13744306981468</v>
      </c>
      <c r="Q3159" s="323">
        <f t="shared" si="496"/>
        <v>3026.2166479405914</v>
      </c>
      <c r="R3159" s="287">
        <f t="shared" si="497"/>
        <v>-51.13744306981468</v>
      </c>
    </row>
    <row r="3160" spans="1:18" x14ac:dyDescent="0.25">
      <c r="A3160" s="273">
        <v>3143</v>
      </c>
      <c r="B3160" s="323">
        <f t="shared" si="499"/>
        <v>3232.7558146072583</v>
      </c>
      <c r="D3160" s="287">
        <f t="shared" si="494"/>
        <v>3027.1512312739251</v>
      </c>
      <c r="F3160" s="273">
        <f t="shared" si="490"/>
        <v>8</v>
      </c>
      <c r="H3160" s="273">
        <f t="shared" si="491"/>
        <v>2880</v>
      </c>
      <c r="J3160" s="287">
        <f t="shared" si="495"/>
        <v>-51.255083270757872</v>
      </c>
      <c r="L3160" s="287">
        <f t="shared" si="492"/>
        <v>172.75581460725834</v>
      </c>
      <c r="M3160" s="344">
        <f t="shared" si="493"/>
        <v>-32.848768726074923</v>
      </c>
      <c r="N3160" s="344">
        <f t="shared" si="498"/>
        <v>-51.255083270757872</v>
      </c>
      <c r="Q3160" s="323">
        <f t="shared" si="496"/>
        <v>3027.1512312739251</v>
      </c>
      <c r="R3160" s="287">
        <f t="shared" si="497"/>
        <v>-51.255083270757872</v>
      </c>
    </row>
    <row r="3161" spans="1:18" x14ac:dyDescent="0.25">
      <c r="A3161" s="273">
        <v>3144</v>
      </c>
      <c r="B3161" s="323">
        <f t="shared" si="499"/>
        <v>3233.7558146072583</v>
      </c>
      <c r="D3161" s="287">
        <f t="shared" si="494"/>
        <v>3028.0858146072583</v>
      </c>
      <c r="F3161" s="273">
        <f t="shared" si="490"/>
        <v>8</v>
      </c>
      <c r="H3161" s="273">
        <f t="shared" si="491"/>
        <v>2880</v>
      </c>
      <c r="J3161" s="287">
        <f t="shared" si="495"/>
        <v>-51.357110676817648</v>
      </c>
      <c r="L3161" s="287">
        <f t="shared" si="492"/>
        <v>173.75581460725834</v>
      </c>
      <c r="M3161" s="344">
        <f t="shared" si="493"/>
        <v>-31.914185392741729</v>
      </c>
      <c r="N3161" s="344">
        <f t="shared" si="498"/>
        <v>-51.357110676817648</v>
      </c>
      <c r="Q3161" s="323">
        <f t="shared" si="496"/>
        <v>3028.0858146072583</v>
      </c>
      <c r="R3161" s="287">
        <f t="shared" si="497"/>
        <v>-51.357110676817648</v>
      </c>
    </row>
    <row r="3162" spans="1:18" x14ac:dyDescent="0.25">
      <c r="A3162" s="273">
        <v>3145</v>
      </c>
      <c r="B3162" s="323">
        <f t="shared" si="499"/>
        <v>3234.7558146072583</v>
      </c>
      <c r="D3162" s="287">
        <f t="shared" si="494"/>
        <v>3029.0203979405915</v>
      </c>
      <c r="F3162" s="273">
        <f t="shared" si="490"/>
        <v>8</v>
      </c>
      <c r="H3162" s="273">
        <f t="shared" si="491"/>
        <v>2880</v>
      </c>
      <c r="J3162" s="287">
        <f t="shared" si="495"/>
        <v>-51.443494209457732</v>
      </c>
      <c r="L3162" s="287">
        <f t="shared" si="492"/>
        <v>174.75581460725834</v>
      </c>
      <c r="M3162" s="344">
        <f t="shared" si="493"/>
        <v>-30.979602059408535</v>
      </c>
      <c r="N3162" s="344">
        <f t="shared" si="498"/>
        <v>-51.443494209457732</v>
      </c>
      <c r="Q3162" s="323">
        <f t="shared" si="496"/>
        <v>3029.0203979405915</v>
      </c>
      <c r="R3162" s="287">
        <f t="shared" si="497"/>
        <v>-51.443494209457732</v>
      </c>
    </row>
    <row r="3163" spans="1:18" x14ac:dyDescent="0.25">
      <c r="A3163" s="273">
        <v>3146</v>
      </c>
      <c r="B3163" s="323">
        <f t="shared" si="499"/>
        <v>3235.7558146072583</v>
      </c>
      <c r="D3163" s="287">
        <f t="shared" si="494"/>
        <v>3029.9549812739251</v>
      </c>
      <c r="F3163" s="273">
        <f t="shared" si="490"/>
        <v>8</v>
      </c>
      <c r="H3163" s="273">
        <f t="shared" si="491"/>
        <v>2880</v>
      </c>
      <c r="J3163" s="287">
        <f t="shared" si="495"/>
        <v>-51.514207555417329</v>
      </c>
      <c r="L3163" s="287">
        <f t="shared" si="492"/>
        <v>175.75581460725834</v>
      </c>
      <c r="M3163" s="344">
        <f t="shared" si="493"/>
        <v>-30.045018726074886</v>
      </c>
      <c r="N3163" s="344">
        <f t="shared" si="498"/>
        <v>-51.514207555417329</v>
      </c>
      <c r="Q3163" s="323">
        <f t="shared" si="496"/>
        <v>3029.9549812739251</v>
      </c>
      <c r="R3163" s="287">
        <f t="shared" si="497"/>
        <v>-51.514207555417329</v>
      </c>
    </row>
    <row r="3164" spans="1:18" x14ac:dyDescent="0.25">
      <c r="A3164" s="273">
        <v>3147</v>
      </c>
      <c r="B3164" s="323">
        <f t="shared" si="499"/>
        <v>3236.7558146072583</v>
      </c>
      <c r="D3164" s="287">
        <f t="shared" si="494"/>
        <v>3030.8895646072583</v>
      </c>
      <c r="F3164" s="273">
        <f t="shared" si="490"/>
        <v>8</v>
      </c>
      <c r="H3164" s="273">
        <f t="shared" si="491"/>
        <v>2880</v>
      </c>
      <c r="J3164" s="287">
        <f t="shared" si="495"/>
        <v>-51.569229174726182</v>
      </c>
      <c r="L3164" s="287">
        <f t="shared" si="492"/>
        <v>176.75581460725834</v>
      </c>
      <c r="M3164" s="344">
        <f t="shared" si="493"/>
        <v>-29.110435392741692</v>
      </c>
      <c r="N3164" s="344">
        <f t="shared" si="498"/>
        <v>-51.569229174726182</v>
      </c>
      <c r="Q3164" s="323">
        <f t="shared" si="496"/>
        <v>3030.8895646072583</v>
      </c>
      <c r="R3164" s="287">
        <f t="shared" si="497"/>
        <v>-51.569229174726182</v>
      </c>
    </row>
    <row r="3165" spans="1:18" x14ac:dyDescent="0.25">
      <c r="A3165" s="273">
        <v>3148</v>
      </c>
      <c r="B3165" s="323">
        <f t="shared" si="499"/>
        <v>3237.7558146072583</v>
      </c>
      <c r="D3165" s="287">
        <f t="shared" si="494"/>
        <v>3031.8241479405915</v>
      </c>
      <c r="F3165" s="273">
        <f t="shared" si="490"/>
        <v>8</v>
      </c>
      <c r="H3165" s="273">
        <f t="shared" si="491"/>
        <v>2880</v>
      </c>
      <c r="J3165" s="287">
        <f t="shared" si="495"/>
        <v>-51.608542307266099</v>
      </c>
      <c r="L3165" s="287">
        <f t="shared" si="492"/>
        <v>177.75581460725834</v>
      </c>
      <c r="M3165" s="344">
        <f t="shared" si="493"/>
        <v>-28.175852059408498</v>
      </c>
      <c r="N3165" s="344">
        <f t="shared" si="498"/>
        <v>-51.608542307266099</v>
      </c>
      <c r="Q3165" s="323">
        <f t="shared" si="496"/>
        <v>3031.8241479405915</v>
      </c>
      <c r="R3165" s="287">
        <f t="shared" si="497"/>
        <v>-51.608542307266099</v>
      </c>
    </row>
    <row r="3166" spans="1:18" x14ac:dyDescent="0.25">
      <c r="A3166" s="273">
        <v>3149</v>
      </c>
      <c r="B3166" s="323">
        <f t="shared" si="499"/>
        <v>3238.7558146072583</v>
      </c>
      <c r="D3166" s="287">
        <f t="shared" si="494"/>
        <v>3032.7587312739252</v>
      </c>
      <c r="F3166" s="273">
        <f t="shared" si="490"/>
        <v>8</v>
      </c>
      <c r="H3166" s="273">
        <f t="shared" si="491"/>
        <v>2880</v>
      </c>
      <c r="J3166" s="287">
        <f t="shared" si="495"/>
        <v>-51.632134977876049</v>
      </c>
      <c r="L3166" s="287">
        <f t="shared" si="492"/>
        <v>178.75581460725834</v>
      </c>
      <c r="M3166" s="344">
        <f t="shared" si="493"/>
        <v>-27.24126872607485</v>
      </c>
      <c r="N3166" s="344">
        <f t="shared" si="498"/>
        <v>-51.632134977876049</v>
      </c>
      <c r="Q3166" s="323">
        <f t="shared" si="496"/>
        <v>3032.7587312739252</v>
      </c>
      <c r="R3166" s="287">
        <f t="shared" si="497"/>
        <v>-51.632134977876049</v>
      </c>
    </row>
    <row r="3167" spans="1:18" x14ac:dyDescent="0.25">
      <c r="A3167" s="273">
        <v>3150</v>
      </c>
      <c r="B3167" s="323">
        <f t="shared" si="499"/>
        <v>3239.7558146072583</v>
      </c>
      <c r="D3167" s="287">
        <f t="shared" si="494"/>
        <v>3033.6933146072583</v>
      </c>
      <c r="F3167" s="273">
        <f t="shared" si="490"/>
        <v>8</v>
      </c>
      <c r="H3167" s="273">
        <f t="shared" si="491"/>
        <v>2880</v>
      </c>
      <c r="J3167" s="287">
        <f t="shared" si="495"/>
        <v>-51.64</v>
      </c>
      <c r="L3167" s="287">
        <f t="shared" si="492"/>
        <v>179.75581460725834</v>
      </c>
      <c r="M3167" s="344">
        <f t="shared" si="493"/>
        <v>-26.306685392741656</v>
      </c>
      <c r="N3167" s="344">
        <f t="shared" si="498"/>
        <v>-51.64</v>
      </c>
      <c r="Q3167" s="323">
        <f t="shared" si="496"/>
        <v>3033.6933146072583</v>
      </c>
      <c r="R3167" s="287">
        <f t="shared" si="497"/>
        <v>-51.64</v>
      </c>
    </row>
    <row r="3168" spans="1:18" x14ac:dyDescent="0.25">
      <c r="A3168" s="273">
        <v>3151</v>
      </c>
      <c r="B3168" s="323">
        <f t="shared" si="499"/>
        <v>3240.7558146072583</v>
      </c>
      <c r="D3168" s="287">
        <f t="shared" si="494"/>
        <v>3034.6278979405915</v>
      </c>
      <c r="F3168" s="273">
        <f t="shared" si="490"/>
        <v>9</v>
      </c>
      <c r="H3168" s="273">
        <f t="shared" si="491"/>
        <v>3240</v>
      </c>
      <c r="J3168" s="287">
        <f t="shared" si="495"/>
        <v>-51.632134977876049</v>
      </c>
      <c r="L3168" s="287">
        <f t="shared" si="492"/>
        <v>-179.24418539274166</v>
      </c>
      <c r="M3168" s="344">
        <f t="shared" si="493"/>
        <v>-25.372102059408462</v>
      </c>
      <c r="N3168" s="344">
        <f t="shared" si="498"/>
        <v>-51.632134977876049</v>
      </c>
      <c r="Q3168" s="323">
        <f t="shared" si="496"/>
        <v>3034.6278979405915</v>
      </c>
      <c r="R3168" s="287">
        <f t="shared" si="497"/>
        <v>-51.632134977876049</v>
      </c>
    </row>
    <row r="3169" spans="1:18" x14ac:dyDescent="0.25">
      <c r="A3169" s="273">
        <v>3152</v>
      </c>
      <c r="B3169" s="323">
        <f t="shared" si="499"/>
        <v>3241.7558146072583</v>
      </c>
      <c r="D3169" s="287">
        <f t="shared" si="494"/>
        <v>3035.5624812739252</v>
      </c>
      <c r="F3169" s="273">
        <f t="shared" si="490"/>
        <v>9</v>
      </c>
      <c r="H3169" s="273">
        <f t="shared" si="491"/>
        <v>3240</v>
      </c>
      <c r="J3169" s="287">
        <f t="shared" si="495"/>
        <v>-51.608542307266099</v>
      </c>
      <c r="L3169" s="287">
        <f t="shared" si="492"/>
        <v>-178.24418539274166</v>
      </c>
      <c r="M3169" s="344">
        <f t="shared" si="493"/>
        <v>-24.437518726074813</v>
      </c>
      <c r="N3169" s="344">
        <f t="shared" si="498"/>
        <v>-51.608542307266099</v>
      </c>
      <c r="Q3169" s="323">
        <f t="shared" si="496"/>
        <v>3035.5624812739252</v>
      </c>
      <c r="R3169" s="287">
        <f t="shared" si="497"/>
        <v>-51.608542307266099</v>
      </c>
    </row>
    <row r="3170" spans="1:18" x14ac:dyDescent="0.25">
      <c r="A3170" s="273">
        <v>3153</v>
      </c>
      <c r="B3170" s="323">
        <f t="shared" si="499"/>
        <v>3242.7558146072583</v>
      </c>
      <c r="D3170" s="287">
        <f t="shared" si="494"/>
        <v>3036.4970646072584</v>
      </c>
      <c r="F3170" s="273">
        <f t="shared" si="490"/>
        <v>9</v>
      </c>
      <c r="H3170" s="273">
        <f t="shared" si="491"/>
        <v>3240</v>
      </c>
      <c r="J3170" s="287">
        <f t="shared" si="495"/>
        <v>-51.569229174726203</v>
      </c>
      <c r="L3170" s="287">
        <f t="shared" si="492"/>
        <v>-177.24418539274166</v>
      </c>
      <c r="M3170" s="344">
        <f t="shared" si="493"/>
        <v>-23.50293539274162</v>
      </c>
      <c r="N3170" s="344">
        <f t="shared" si="498"/>
        <v>-51.569229174726203</v>
      </c>
      <c r="Q3170" s="323">
        <f t="shared" si="496"/>
        <v>3036.4970646072584</v>
      </c>
      <c r="R3170" s="287">
        <f t="shared" si="497"/>
        <v>-51.569229174726203</v>
      </c>
    </row>
    <row r="3171" spans="1:18" x14ac:dyDescent="0.25">
      <c r="A3171" s="273">
        <v>3154</v>
      </c>
      <c r="B3171" s="323">
        <f t="shared" si="499"/>
        <v>3243.7558146072583</v>
      </c>
      <c r="D3171" s="287">
        <f t="shared" si="494"/>
        <v>3037.4316479405916</v>
      </c>
      <c r="F3171" s="273">
        <f t="shared" si="490"/>
        <v>9</v>
      </c>
      <c r="H3171" s="273">
        <f t="shared" si="491"/>
        <v>3240</v>
      </c>
      <c r="J3171" s="287">
        <f t="shared" si="495"/>
        <v>-51.514207555417329</v>
      </c>
      <c r="L3171" s="287">
        <f t="shared" si="492"/>
        <v>-176.24418539274166</v>
      </c>
      <c r="M3171" s="344">
        <f t="shared" si="493"/>
        <v>-22.568352059408426</v>
      </c>
      <c r="N3171" s="344">
        <f t="shared" si="498"/>
        <v>-51.514207555417329</v>
      </c>
      <c r="Q3171" s="323">
        <f t="shared" si="496"/>
        <v>3037.4316479405916</v>
      </c>
      <c r="R3171" s="287">
        <f t="shared" si="497"/>
        <v>-51.514207555417329</v>
      </c>
    </row>
    <row r="3172" spans="1:18" x14ac:dyDescent="0.25">
      <c r="A3172" s="273">
        <v>3155</v>
      </c>
      <c r="B3172" s="323">
        <f t="shared" si="499"/>
        <v>3244.7558146072583</v>
      </c>
      <c r="D3172" s="287">
        <f t="shared" si="494"/>
        <v>3038.3662312739252</v>
      </c>
      <c r="F3172" s="273">
        <f t="shared" si="490"/>
        <v>9</v>
      </c>
      <c r="H3172" s="273">
        <f t="shared" si="491"/>
        <v>3240</v>
      </c>
      <c r="J3172" s="287">
        <f t="shared" si="495"/>
        <v>-51.443494209457732</v>
      </c>
      <c r="L3172" s="287">
        <f t="shared" si="492"/>
        <v>-175.24418539274166</v>
      </c>
      <c r="M3172" s="344">
        <f t="shared" si="493"/>
        <v>-21.633768726074777</v>
      </c>
      <c r="N3172" s="344">
        <f t="shared" si="498"/>
        <v>-51.443494209457732</v>
      </c>
      <c r="Q3172" s="323">
        <f t="shared" si="496"/>
        <v>3038.3662312739252</v>
      </c>
      <c r="R3172" s="287">
        <f t="shared" si="497"/>
        <v>-51.443494209457732</v>
      </c>
    </row>
    <row r="3173" spans="1:18" x14ac:dyDescent="0.25">
      <c r="A3173" s="273">
        <v>3156</v>
      </c>
      <c r="B3173" s="323">
        <f t="shared" si="499"/>
        <v>3245.7558146072583</v>
      </c>
      <c r="D3173" s="287">
        <f t="shared" si="494"/>
        <v>3039.3008146072584</v>
      </c>
      <c r="F3173" s="273">
        <f t="shared" si="490"/>
        <v>9</v>
      </c>
      <c r="H3173" s="273">
        <f t="shared" si="491"/>
        <v>3240</v>
      </c>
      <c r="J3173" s="287">
        <f t="shared" si="495"/>
        <v>-51.357110676817655</v>
      </c>
      <c r="L3173" s="287">
        <f t="shared" si="492"/>
        <v>-174.24418539274166</v>
      </c>
      <c r="M3173" s="344">
        <f t="shared" si="493"/>
        <v>-20.699185392741583</v>
      </c>
      <c r="N3173" s="344">
        <f t="shared" si="498"/>
        <v>-51.357110676817655</v>
      </c>
      <c r="Q3173" s="323">
        <f t="shared" si="496"/>
        <v>3039.3008146072584</v>
      </c>
      <c r="R3173" s="287">
        <f t="shared" si="497"/>
        <v>-51.357110676817655</v>
      </c>
    </row>
    <row r="3174" spans="1:18" x14ac:dyDescent="0.25">
      <c r="A3174" s="273">
        <v>3157</v>
      </c>
      <c r="B3174" s="323">
        <f t="shared" si="499"/>
        <v>3246.7558146072583</v>
      </c>
      <c r="D3174" s="287">
        <f t="shared" si="494"/>
        <v>3040.2353979405916</v>
      </c>
      <c r="F3174" s="273">
        <f t="shared" si="490"/>
        <v>9</v>
      </c>
      <c r="H3174" s="273">
        <f t="shared" si="491"/>
        <v>3240</v>
      </c>
      <c r="J3174" s="287">
        <f t="shared" si="495"/>
        <v>-51.255083270757872</v>
      </c>
      <c r="L3174" s="287">
        <f t="shared" si="492"/>
        <v>-173.24418539274166</v>
      </c>
      <c r="M3174" s="344">
        <f t="shared" si="493"/>
        <v>-19.764602059408389</v>
      </c>
      <c r="N3174" s="344">
        <f t="shared" si="498"/>
        <v>-51.255083270757872</v>
      </c>
      <c r="Q3174" s="323">
        <f t="shared" si="496"/>
        <v>3040.2353979405916</v>
      </c>
      <c r="R3174" s="287">
        <f t="shared" si="497"/>
        <v>-51.255083270757872</v>
      </c>
    </row>
    <row r="3175" spans="1:18" x14ac:dyDescent="0.25">
      <c r="A3175" s="273">
        <v>3158</v>
      </c>
      <c r="B3175" s="323">
        <f t="shared" si="499"/>
        <v>3247.7558146072583</v>
      </c>
      <c r="D3175" s="287">
        <f t="shared" si="494"/>
        <v>3041.1699812739248</v>
      </c>
      <c r="F3175" s="273">
        <f t="shared" si="490"/>
        <v>9</v>
      </c>
      <c r="H3175" s="273">
        <f t="shared" si="491"/>
        <v>3240</v>
      </c>
      <c r="J3175" s="287">
        <f t="shared" si="495"/>
        <v>-51.13744306981468</v>
      </c>
      <c r="L3175" s="287">
        <f t="shared" si="492"/>
        <v>-172.24418539274166</v>
      </c>
      <c r="M3175" s="344">
        <f t="shared" si="493"/>
        <v>-18.830018726075195</v>
      </c>
      <c r="N3175" s="344">
        <f t="shared" si="498"/>
        <v>-51.13744306981468</v>
      </c>
      <c r="Q3175" s="323">
        <f t="shared" si="496"/>
        <v>3041.1699812739248</v>
      </c>
      <c r="R3175" s="287">
        <f t="shared" si="497"/>
        <v>-51.13744306981468</v>
      </c>
    </row>
    <row r="3176" spans="1:18" x14ac:dyDescent="0.25">
      <c r="A3176" s="273">
        <v>3159</v>
      </c>
      <c r="B3176" s="323">
        <f t="shared" si="499"/>
        <v>3248.7558146072583</v>
      </c>
      <c r="D3176" s="287">
        <f t="shared" si="494"/>
        <v>3042.1045646072585</v>
      </c>
      <c r="F3176" s="273">
        <f t="shared" si="490"/>
        <v>9</v>
      </c>
      <c r="H3176" s="273">
        <f t="shared" si="491"/>
        <v>3240</v>
      </c>
      <c r="J3176" s="287">
        <f t="shared" si="495"/>
        <v>-51.004225908332941</v>
      </c>
      <c r="L3176" s="287">
        <f t="shared" si="492"/>
        <v>-171.24418539274166</v>
      </c>
      <c r="M3176" s="344">
        <f t="shared" si="493"/>
        <v>-17.895435392741547</v>
      </c>
      <c r="N3176" s="344">
        <f t="shared" si="498"/>
        <v>-51.004225908332941</v>
      </c>
      <c r="Q3176" s="323">
        <f t="shared" si="496"/>
        <v>3042.1045646072585</v>
      </c>
      <c r="R3176" s="287">
        <f t="shared" si="497"/>
        <v>-51.004225908332941</v>
      </c>
    </row>
    <row r="3177" spans="1:18" x14ac:dyDescent="0.25">
      <c r="A3177" s="273">
        <v>3160</v>
      </c>
      <c r="B3177" s="323">
        <f t="shared" si="499"/>
        <v>3249.7558146072583</v>
      </c>
      <c r="D3177" s="287">
        <f t="shared" si="494"/>
        <v>3043.0391479405916</v>
      </c>
      <c r="F3177" s="273">
        <f t="shared" si="490"/>
        <v>9</v>
      </c>
      <c r="H3177" s="273">
        <f t="shared" si="491"/>
        <v>3240</v>
      </c>
      <c r="J3177" s="287">
        <f t="shared" si="495"/>
        <v>-50.855472365550426</v>
      </c>
      <c r="L3177" s="287">
        <f t="shared" si="492"/>
        <v>-170.24418539274166</v>
      </c>
      <c r="M3177" s="344">
        <f t="shared" si="493"/>
        <v>-16.960852059408353</v>
      </c>
      <c r="N3177" s="344">
        <f t="shared" si="498"/>
        <v>-50.855472365550426</v>
      </c>
      <c r="Q3177" s="323">
        <f t="shared" si="496"/>
        <v>3043.0391479405916</v>
      </c>
      <c r="R3177" s="287">
        <f t="shared" si="497"/>
        <v>-50.855472365550426</v>
      </c>
    </row>
    <row r="3178" spans="1:18" x14ac:dyDescent="0.25">
      <c r="A3178" s="273">
        <v>3161</v>
      </c>
      <c r="B3178" s="323">
        <f t="shared" si="499"/>
        <v>3250.7558146072583</v>
      </c>
      <c r="D3178" s="287">
        <f t="shared" si="494"/>
        <v>3043.9737312739248</v>
      </c>
      <c r="F3178" s="273">
        <f t="shared" si="490"/>
        <v>9</v>
      </c>
      <c r="H3178" s="273">
        <f t="shared" si="491"/>
        <v>3240</v>
      </c>
      <c r="J3178" s="287">
        <f t="shared" si="495"/>
        <v>-50.691227753237349</v>
      </c>
      <c r="L3178" s="287">
        <f t="shared" si="492"/>
        <v>-169.24418539274166</v>
      </c>
      <c r="M3178" s="344">
        <f t="shared" si="493"/>
        <v>-16.026268726075159</v>
      </c>
      <c r="N3178" s="344">
        <f t="shared" si="498"/>
        <v>-50.691227753237349</v>
      </c>
      <c r="Q3178" s="323">
        <f t="shared" si="496"/>
        <v>3043.9737312739248</v>
      </c>
      <c r="R3178" s="287">
        <f t="shared" si="497"/>
        <v>-50.691227753237349</v>
      </c>
    </row>
    <row r="3179" spans="1:18" x14ac:dyDescent="0.25">
      <c r="A3179" s="273">
        <v>3162</v>
      </c>
      <c r="B3179" s="323">
        <f t="shared" si="499"/>
        <v>3251.7558146072583</v>
      </c>
      <c r="D3179" s="287">
        <f t="shared" si="494"/>
        <v>3044.9083146072585</v>
      </c>
      <c r="F3179" s="273">
        <f t="shared" si="490"/>
        <v>9</v>
      </c>
      <c r="H3179" s="273">
        <f t="shared" si="491"/>
        <v>3240</v>
      </c>
      <c r="J3179" s="287">
        <f t="shared" si="495"/>
        <v>-50.511542101893752</v>
      </c>
      <c r="L3179" s="287">
        <f t="shared" si="492"/>
        <v>-168.24418539274166</v>
      </c>
      <c r="M3179" s="344">
        <f t="shared" si="493"/>
        <v>-15.09168539274151</v>
      </c>
      <c r="N3179" s="344">
        <f t="shared" si="498"/>
        <v>-50.511542101893752</v>
      </c>
      <c r="Q3179" s="323">
        <f t="shared" si="496"/>
        <v>3044.9083146072585</v>
      </c>
      <c r="R3179" s="287">
        <f t="shared" si="497"/>
        <v>-50.511542101893752</v>
      </c>
    </row>
    <row r="3180" spans="1:18" x14ac:dyDescent="0.25">
      <c r="A3180" s="273">
        <v>3163</v>
      </c>
      <c r="B3180" s="323">
        <f t="shared" si="499"/>
        <v>3252.7558146072583</v>
      </c>
      <c r="D3180" s="287">
        <f t="shared" si="494"/>
        <v>3045.8428979405917</v>
      </c>
      <c r="F3180" s="273">
        <f t="shared" si="490"/>
        <v>9</v>
      </c>
      <c r="H3180" s="273">
        <f t="shared" si="491"/>
        <v>3240</v>
      </c>
      <c r="J3180" s="287">
        <f t="shared" si="495"/>
        <v>-50.316470145509548</v>
      </c>
      <c r="L3180" s="287">
        <f t="shared" si="492"/>
        <v>-167.24418539274166</v>
      </c>
      <c r="M3180" s="344">
        <f t="shared" si="493"/>
        <v>-14.157102059408317</v>
      </c>
      <c r="N3180" s="344">
        <f t="shared" si="498"/>
        <v>-50.316470145509548</v>
      </c>
      <c r="Q3180" s="323">
        <f t="shared" si="496"/>
        <v>3045.8428979405917</v>
      </c>
      <c r="R3180" s="287">
        <f t="shared" si="497"/>
        <v>-50.316470145509548</v>
      </c>
    </row>
    <row r="3181" spans="1:18" x14ac:dyDescent="0.25">
      <c r="A3181" s="273">
        <v>3164</v>
      </c>
      <c r="B3181" s="323">
        <f t="shared" si="499"/>
        <v>3253.7558146072583</v>
      </c>
      <c r="D3181" s="287">
        <f t="shared" si="494"/>
        <v>3046.7774812739249</v>
      </c>
      <c r="F3181" s="273">
        <f t="shared" si="490"/>
        <v>9</v>
      </c>
      <c r="H3181" s="273">
        <f t="shared" si="491"/>
        <v>3240</v>
      </c>
      <c r="J3181" s="287">
        <f t="shared" si="495"/>
        <v>-50.106071304892431</v>
      </c>
      <c r="L3181" s="287">
        <f t="shared" si="492"/>
        <v>-166.24418539274166</v>
      </c>
      <c r="M3181" s="344">
        <f t="shared" si="493"/>
        <v>-13.222518726075123</v>
      </c>
      <c r="N3181" s="344">
        <f t="shared" si="498"/>
        <v>-50.106071304892431</v>
      </c>
      <c r="Q3181" s="323">
        <f t="shared" si="496"/>
        <v>3046.7774812739249</v>
      </c>
      <c r="R3181" s="287">
        <f t="shared" si="497"/>
        <v>-50.106071304892431</v>
      </c>
    </row>
    <row r="3182" spans="1:18" x14ac:dyDescent="0.25">
      <c r="A3182" s="273">
        <v>3165</v>
      </c>
      <c r="B3182" s="323">
        <f t="shared" si="499"/>
        <v>3254.7558146072583</v>
      </c>
      <c r="D3182" s="287">
        <f t="shared" si="494"/>
        <v>3047.7120646072585</v>
      </c>
      <c r="F3182" s="273">
        <f t="shared" si="490"/>
        <v>9</v>
      </c>
      <c r="H3182" s="273">
        <f t="shared" si="491"/>
        <v>3240</v>
      </c>
      <c r="J3182" s="287">
        <f t="shared" si="495"/>
        <v>-49.88040966956752</v>
      </c>
      <c r="L3182" s="287">
        <f t="shared" si="492"/>
        <v>-165.24418539274166</v>
      </c>
      <c r="M3182" s="344">
        <f t="shared" si="493"/>
        <v>-12.287935392741474</v>
      </c>
      <c r="N3182" s="344">
        <f t="shared" si="498"/>
        <v>-49.88040966956752</v>
      </c>
      <c r="Q3182" s="323">
        <f t="shared" si="496"/>
        <v>3047.7120646072585</v>
      </c>
      <c r="R3182" s="287">
        <f t="shared" si="497"/>
        <v>-49.88040966956752</v>
      </c>
    </row>
    <row r="3183" spans="1:18" x14ac:dyDescent="0.25">
      <c r="A3183" s="273">
        <v>3166</v>
      </c>
      <c r="B3183" s="323">
        <f t="shared" si="499"/>
        <v>3255.7558146072583</v>
      </c>
      <c r="D3183" s="287">
        <f t="shared" si="494"/>
        <v>3048.6466479405917</v>
      </c>
      <c r="F3183" s="273">
        <f t="shared" si="490"/>
        <v>9</v>
      </c>
      <c r="H3183" s="273">
        <f t="shared" si="491"/>
        <v>3240</v>
      </c>
      <c r="J3183" s="287">
        <f t="shared" si="495"/>
        <v>-49.639553978254789</v>
      </c>
      <c r="L3183" s="287">
        <f t="shared" si="492"/>
        <v>-164.24418539274166</v>
      </c>
      <c r="M3183" s="344">
        <f t="shared" si="493"/>
        <v>-11.35335205940828</v>
      </c>
      <c r="N3183" s="344">
        <f t="shared" si="498"/>
        <v>-49.639553978254789</v>
      </c>
      <c r="Q3183" s="323">
        <f t="shared" si="496"/>
        <v>3048.6466479405917</v>
      </c>
      <c r="R3183" s="287">
        <f t="shared" si="497"/>
        <v>-49.639553978254789</v>
      </c>
    </row>
    <row r="3184" spans="1:18" x14ac:dyDescent="0.25">
      <c r="A3184" s="273">
        <v>3167</v>
      </c>
      <c r="B3184" s="323">
        <f t="shared" si="499"/>
        <v>3256.7558146072583</v>
      </c>
      <c r="D3184" s="287">
        <f t="shared" si="494"/>
        <v>3049.5812312739249</v>
      </c>
      <c r="F3184" s="273">
        <f t="shared" si="490"/>
        <v>9</v>
      </c>
      <c r="H3184" s="273">
        <f t="shared" si="491"/>
        <v>3240</v>
      </c>
      <c r="J3184" s="287">
        <f t="shared" si="495"/>
        <v>-49.383577597931115</v>
      </c>
      <c r="L3184" s="287">
        <f t="shared" si="492"/>
        <v>-163.24418539274166</v>
      </c>
      <c r="M3184" s="344">
        <f t="shared" si="493"/>
        <v>-10.418768726075086</v>
      </c>
      <c r="N3184" s="344">
        <f t="shared" si="498"/>
        <v>-49.383577597931115</v>
      </c>
      <c r="Q3184" s="323">
        <f t="shared" si="496"/>
        <v>3049.5812312739249</v>
      </c>
      <c r="R3184" s="287">
        <f t="shared" si="497"/>
        <v>-49.383577597931115</v>
      </c>
    </row>
    <row r="3185" spans="1:18" x14ac:dyDescent="0.25">
      <c r="A3185" s="273">
        <v>3168</v>
      </c>
      <c r="B3185" s="323">
        <f t="shared" si="499"/>
        <v>3257.7558146072583</v>
      </c>
      <c r="D3185" s="287">
        <f t="shared" si="494"/>
        <v>3050.5158146072581</v>
      </c>
      <c r="F3185" s="273">
        <f t="shared" si="490"/>
        <v>9</v>
      </c>
      <c r="H3185" s="273">
        <f t="shared" si="491"/>
        <v>3240</v>
      </c>
      <c r="J3185" s="287">
        <f t="shared" si="495"/>
        <v>-49.112558501481764</v>
      </c>
      <c r="L3185" s="287">
        <f t="shared" si="492"/>
        <v>-162.24418539274166</v>
      </c>
      <c r="M3185" s="344">
        <f t="shared" si="493"/>
        <v>-9.4841853927418924</v>
      </c>
      <c r="N3185" s="344">
        <f t="shared" si="498"/>
        <v>-49.112558501481764</v>
      </c>
      <c r="Q3185" s="323">
        <f t="shared" si="496"/>
        <v>3050.5158146072581</v>
      </c>
      <c r="R3185" s="287">
        <f t="shared" si="497"/>
        <v>-49.112558501481764</v>
      </c>
    </row>
    <row r="3186" spans="1:18" x14ac:dyDescent="0.25">
      <c r="A3186" s="273">
        <v>3169</v>
      </c>
      <c r="B3186" s="323">
        <f t="shared" si="499"/>
        <v>3258.7558146072583</v>
      </c>
      <c r="D3186" s="287">
        <f t="shared" si="494"/>
        <v>3051.4503979405918</v>
      </c>
      <c r="F3186" s="273">
        <f t="shared" si="490"/>
        <v>9</v>
      </c>
      <c r="H3186" s="273">
        <f t="shared" si="491"/>
        <v>3240</v>
      </c>
      <c r="J3186" s="287">
        <f t="shared" si="495"/>
        <v>-48.826579243948714</v>
      </c>
      <c r="L3186" s="287">
        <f t="shared" si="492"/>
        <v>-161.24418539274166</v>
      </c>
      <c r="M3186" s="344">
        <f t="shared" si="493"/>
        <v>-8.5496020594082438</v>
      </c>
      <c r="N3186" s="344">
        <f t="shared" si="498"/>
        <v>-48.826579243948714</v>
      </c>
      <c r="Q3186" s="323">
        <f t="shared" si="496"/>
        <v>3051.4503979405918</v>
      </c>
      <c r="R3186" s="287">
        <f t="shared" si="497"/>
        <v>-48.826579243948714</v>
      </c>
    </row>
    <row r="3187" spans="1:18" x14ac:dyDescent="0.25">
      <c r="A3187" s="273">
        <v>3170</v>
      </c>
      <c r="B3187" s="323">
        <f t="shared" si="499"/>
        <v>3259.7558146072583</v>
      </c>
      <c r="D3187" s="287">
        <f t="shared" si="494"/>
        <v>3052.384981273925</v>
      </c>
      <c r="F3187" s="273">
        <f t="shared" si="490"/>
        <v>9</v>
      </c>
      <c r="H3187" s="273">
        <f t="shared" si="491"/>
        <v>3240</v>
      </c>
      <c r="J3187" s="287">
        <f t="shared" si="495"/>
        <v>-48.525726937384384</v>
      </c>
      <c r="L3187" s="287">
        <f t="shared" si="492"/>
        <v>-160.24418539274166</v>
      </c>
      <c r="M3187" s="344">
        <f t="shared" si="493"/>
        <v>-7.6150187260750499</v>
      </c>
      <c r="N3187" s="344">
        <f t="shared" si="498"/>
        <v>-48.525726937384384</v>
      </c>
      <c r="Q3187" s="323">
        <f t="shared" si="496"/>
        <v>3052.384981273925</v>
      </c>
      <c r="R3187" s="287">
        <f t="shared" si="497"/>
        <v>-48.525726937384384</v>
      </c>
    </row>
    <row r="3188" spans="1:18" x14ac:dyDescent="0.25">
      <c r="A3188" s="273">
        <v>3171</v>
      </c>
      <c r="B3188" s="323">
        <f t="shared" si="499"/>
        <v>3260.7558146072583</v>
      </c>
      <c r="D3188" s="287">
        <f t="shared" si="494"/>
        <v>3053.3195646072581</v>
      </c>
      <c r="F3188" s="273">
        <f t="shared" si="490"/>
        <v>9</v>
      </c>
      <c r="H3188" s="273">
        <f t="shared" si="491"/>
        <v>3240</v>
      </c>
      <c r="J3188" s="287">
        <f t="shared" si="495"/>
        <v>-48.210093224315536</v>
      </c>
      <c r="L3188" s="287">
        <f t="shared" si="492"/>
        <v>-159.24418539274166</v>
      </c>
      <c r="M3188" s="344">
        <f t="shared" si="493"/>
        <v>-6.680435392741856</v>
      </c>
      <c r="N3188" s="344">
        <f t="shared" si="498"/>
        <v>-48.210093224315536</v>
      </c>
      <c r="Q3188" s="323">
        <f t="shared" si="496"/>
        <v>3053.3195646072581</v>
      </c>
      <c r="R3188" s="287">
        <f t="shared" si="497"/>
        <v>-48.210093224315536</v>
      </c>
    </row>
    <row r="3189" spans="1:18" x14ac:dyDescent="0.25">
      <c r="A3189" s="273">
        <v>3172</v>
      </c>
      <c r="B3189" s="323">
        <f t="shared" si="499"/>
        <v>3261.7558146072583</v>
      </c>
      <c r="D3189" s="287">
        <f t="shared" si="494"/>
        <v>3054.2541479405918</v>
      </c>
      <c r="F3189" s="273">
        <f t="shared" si="490"/>
        <v>9</v>
      </c>
      <c r="H3189" s="273">
        <f t="shared" si="491"/>
        <v>3240</v>
      </c>
      <c r="J3189" s="287">
        <f t="shared" si="495"/>
        <v>-47.879774249828891</v>
      </c>
      <c r="L3189" s="287">
        <f t="shared" si="492"/>
        <v>-158.24418539274166</v>
      </c>
      <c r="M3189" s="344">
        <f t="shared" si="493"/>
        <v>-5.7458520594082074</v>
      </c>
      <c r="N3189" s="344">
        <f t="shared" si="498"/>
        <v>-47.879774249828891</v>
      </c>
      <c r="Q3189" s="323">
        <f t="shared" si="496"/>
        <v>3054.2541479405918</v>
      </c>
      <c r="R3189" s="287">
        <f t="shared" si="497"/>
        <v>-47.879774249828891</v>
      </c>
    </row>
    <row r="3190" spans="1:18" x14ac:dyDescent="0.25">
      <c r="A3190" s="273">
        <v>3173</v>
      </c>
      <c r="B3190" s="323">
        <f t="shared" si="499"/>
        <v>3262.7558146072583</v>
      </c>
      <c r="D3190" s="287">
        <f t="shared" si="494"/>
        <v>3055.188731273925</v>
      </c>
      <c r="F3190" s="273">
        <f t="shared" si="490"/>
        <v>9</v>
      </c>
      <c r="H3190" s="273">
        <f t="shared" si="491"/>
        <v>3240</v>
      </c>
      <c r="J3190" s="287">
        <f t="shared" si="495"/>
        <v>-47.534870632284104</v>
      </c>
      <c r="L3190" s="287">
        <f t="shared" si="492"/>
        <v>-157.24418539274166</v>
      </c>
      <c r="M3190" s="344">
        <f t="shared" si="493"/>
        <v>-4.8112687260750135</v>
      </c>
      <c r="N3190" s="344">
        <f t="shared" si="498"/>
        <v>-47.534870632284104</v>
      </c>
      <c r="Q3190" s="323">
        <f t="shared" si="496"/>
        <v>3055.188731273925</v>
      </c>
      <c r="R3190" s="287">
        <f t="shared" si="497"/>
        <v>-47.534870632284104</v>
      </c>
    </row>
    <row r="3191" spans="1:18" x14ac:dyDescent="0.25">
      <c r="A3191" s="273">
        <v>3174</v>
      </c>
      <c r="B3191" s="323">
        <f t="shared" si="499"/>
        <v>3263.7558146072583</v>
      </c>
      <c r="D3191" s="287">
        <f t="shared" si="494"/>
        <v>3056.1233146072582</v>
      </c>
      <c r="F3191" s="273">
        <f t="shared" si="490"/>
        <v>9</v>
      </c>
      <c r="H3191" s="273">
        <f t="shared" si="491"/>
        <v>3240</v>
      </c>
      <c r="J3191" s="287">
        <f t="shared" si="495"/>
        <v>-47.175487432663942</v>
      </c>
      <c r="L3191" s="287">
        <f t="shared" si="492"/>
        <v>-156.24418539274166</v>
      </c>
      <c r="M3191" s="344">
        <f t="shared" si="493"/>
        <v>-3.8766853927418197</v>
      </c>
      <c r="N3191" s="344">
        <f t="shared" si="498"/>
        <v>-47.175487432663942</v>
      </c>
      <c r="Q3191" s="323">
        <f t="shared" si="496"/>
        <v>3056.1233146072582</v>
      </c>
      <c r="R3191" s="287">
        <f t="shared" si="497"/>
        <v>-47.175487432663942</v>
      </c>
    </row>
    <row r="3192" spans="1:18" x14ac:dyDescent="0.25">
      <c r="A3192" s="273">
        <v>3175</v>
      </c>
      <c r="B3192" s="323">
        <f t="shared" si="499"/>
        <v>3264.7558146072583</v>
      </c>
      <c r="D3192" s="287">
        <f t="shared" si="494"/>
        <v>3057.0578979405918</v>
      </c>
      <c r="F3192" s="273">
        <f t="shared" si="490"/>
        <v>9</v>
      </c>
      <c r="H3192" s="273">
        <f t="shared" si="491"/>
        <v>3240</v>
      </c>
      <c r="J3192" s="287">
        <f t="shared" si="495"/>
        <v>-46.801734122572583</v>
      </c>
      <c r="L3192" s="287">
        <f t="shared" si="492"/>
        <v>-155.24418539274166</v>
      </c>
      <c r="M3192" s="344">
        <f t="shared" si="493"/>
        <v>-2.942102059408171</v>
      </c>
      <c r="N3192" s="344">
        <f t="shared" si="498"/>
        <v>-46.801734122572583</v>
      </c>
      <c r="Q3192" s="323">
        <f t="shared" si="496"/>
        <v>3057.0578979405918</v>
      </c>
      <c r="R3192" s="287">
        <f t="shared" si="497"/>
        <v>-46.801734122572583</v>
      </c>
    </row>
    <row r="3193" spans="1:18" x14ac:dyDescent="0.25">
      <c r="A3193" s="273">
        <v>3176</v>
      </c>
      <c r="B3193" s="323">
        <f t="shared" si="499"/>
        <v>3265.7558146072583</v>
      </c>
      <c r="D3193" s="287">
        <f t="shared" si="494"/>
        <v>3057.992481273925</v>
      </c>
      <c r="F3193" s="273">
        <f t="shared" si="490"/>
        <v>9</v>
      </c>
      <c r="H3193" s="273">
        <f t="shared" si="491"/>
        <v>3240</v>
      </c>
      <c r="J3193" s="287">
        <f t="shared" si="495"/>
        <v>-46.413724550889064</v>
      </c>
      <c r="L3193" s="287">
        <f t="shared" si="492"/>
        <v>-154.24418539274166</v>
      </c>
      <c r="M3193" s="344">
        <f t="shared" si="493"/>
        <v>-2.0075187260749772</v>
      </c>
      <c r="N3193" s="344">
        <f t="shared" si="498"/>
        <v>-46.413724550889064</v>
      </c>
      <c r="Q3193" s="323">
        <f t="shared" si="496"/>
        <v>3057.992481273925</v>
      </c>
      <c r="R3193" s="287">
        <f t="shared" si="497"/>
        <v>-46.413724550889064</v>
      </c>
    </row>
    <row r="3194" spans="1:18" x14ac:dyDescent="0.25">
      <c r="A3194" s="273">
        <v>3177</v>
      </c>
      <c r="B3194" s="323">
        <f t="shared" si="499"/>
        <v>3266.7558146072583</v>
      </c>
      <c r="D3194" s="287">
        <f t="shared" si="494"/>
        <v>3058.9270646072582</v>
      </c>
      <c r="F3194" s="273">
        <f t="shared" si="490"/>
        <v>9</v>
      </c>
      <c r="H3194" s="273">
        <f t="shared" si="491"/>
        <v>3240</v>
      </c>
      <c r="J3194" s="287">
        <f t="shared" si="495"/>
        <v>-46.011576909087346</v>
      </c>
      <c r="L3194" s="287">
        <f t="shared" si="492"/>
        <v>-153.24418539274166</v>
      </c>
      <c r="M3194" s="344">
        <f t="shared" si="493"/>
        <v>-1.0729353927417833</v>
      </c>
      <c r="N3194" s="344">
        <f t="shared" si="498"/>
        <v>-46.011576909087346</v>
      </c>
      <c r="Q3194" s="323">
        <f t="shared" si="496"/>
        <v>3058.9270646072582</v>
      </c>
      <c r="R3194" s="287">
        <f t="shared" si="497"/>
        <v>-46.011576909087346</v>
      </c>
    </row>
    <row r="3195" spans="1:18" x14ac:dyDescent="0.25">
      <c r="A3195" s="273">
        <v>3178</v>
      </c>
      <c r="B3195" s="323">
        <f t="shared" si="499"/>
        <v>3267.7558146072583</v>
      </c>
      <c r="D3195" s="287">
        <f t="shared" si="494"/>
        <v>3059.8616479405919</v>
      </c>
      <c r="F3195" s="273">
        <f t="shared" si="490"/>
        <v>9</v>
      </c>
      <c r="H3195" s="273">
        <f t="shared" si="491"/>
        <v>3240</v>
      </c>
      <c r="J3195" s="287">
        <f t="shared" si="495"/>
        <v>-45.59541369523496</v>
      </c>
      <c r="L3195" s="287">
        <f t="shared" si="492"/>
        <v>-152.24418539274166</v>
      </c>
      <c r="M3195" s="344">
        <f t="shared" si="493"/>
        <v>-0.13835205940813466</v>
      </c>
      <c r="N3195" s="344">
        <f t="shared" si="498"/>
        <v>-45.59541369523496</v>
      </c>
      <c r="Q3195" s="323">
        <f t="shared" si="496"/>
        <v>3059.8616479405919</v>
      </c>
      <c r="R3195" s="287">
        <f t="shared" si="497"/>
        <v>-45.59541369523496</v>
      </c>
    </row>
    <row r="3196" spans="1:18" x14ac:dyDescent="0.25">
      <c r="A3196" s="273">
        <v>3179</v>
      </c>
      <c r="B3196" s="323">
        <f t="shared" si="499"/>
        <v>3268.7558146072583</v>
      </c>
      <c r="D3196" s="287">
        <f t="shared" si="494"/>
        <v>3060.7962312739251</v>
      </c>
      <c r="F3196" s="273">
        <f t="shared" si="490"/>
        <v>9</v>
      </c>
      <c r="H3196" s="273">
        <f t="shared" si="491"/>
        <v>3240</v>
      </c>
      <c r="J3196" s="287">
        <f t="shared" si="495"/>
        <v>-45.165361676678486</v>
      </c>
      <c r="L3196" s="287">
        <f t="shared" si="492"/>
        <v>-151.24418539274166</v>
      </c>
      <c r="M3196" s="344">
        <f t="shared" si="493"/>
        <v>0.79623127392505921</v>
      </c>
      <c r="N3196" s="344">
        <f t="shared" si="498"/>
        <v>-45.165361676678486</v>
      </c>
      <c r="Q3196" s="323">
        <f t="shared" si="496"/>
        <v>3060.7962312739251</v>
      </c>
      <c r="R3196" s="287">
        <f t="shared" si="497"/>
        <v>-45.165361676678486</v>
      </c>
    </row>
    <row r="3197" spans="1:18" x14ac:dyDescent="0.25">
      <c r="A3197" s="273">
        <v>3180</v>
      </c>
      <c r="B3197" s="323">
        <f t="shared" si="499"/>
        <v>3269.7558146072583</v>
      </c>
      <c r="D3197" s="287">
        <f t="shared" si="494"/>
        <v>3061.7308146072583</v>
      </c>
      <c r="F3197" s="273">
        <f t="shared" si="490"/>
        <v>9</v>
      </c>
      <c r="H3197" s="273">
        <f t="shared" si="491"/>
        <v>3240</v>
      </c>
      <c r="J3197" s="287">
        <f t="shared" si="495"/>
        <v>-44.721551851428437</v>
      </c>
      <c r="L3197" s="287">
        <f t="shared" si="492"/>
        <v>-150.24418539274166</v>
      </c>
      <c r="M3197" s="344">
        <f t="shared" si="493"/>
        <v>1.7308146072582531</v>
      </c>
      <c r="N3197" s="344">
        <f t="shared" si="498"/>
        <v>-44.721551851428437</v>
      </c>
      <c r="Q3197" s="323">
        <f t="shared" si="496"/>
        <v>3061.7308146072583</v>
      </c>
      <c r="R3197" s="287">
        <f t="shared" si="497"/>
        <v>-44.721551851428437</v>
      </c>
    </row>
    <row r="3198" spans="1:18" x14ac:dyDescent="0.25">
      <c r="A3198" s="273">
        <v>3181</v>
      </c>
      <c r="B3198" s="323">
        <f t="shared" si="499"/>
        <v>3270.7558146072583</v>
      </c>
      <c r="D3198" s="287">
        <f t="shared" si="494"/>
        <v>3062.6653979405919</v>
      </c>
      <c r="F3198" s="273">
        <f t="shared" si="490"/>
        <v>9</v>
      </c>
      <c r="H3198" s="273">
        <f t="shared" si="491"/>
        <v>3240</v>
      </c>
      <c r="J3198" s="287">
        <f t="shared" si="495"/>
        <v>-44.264119408257038</v>
      </c>
      <c r="L3198" s="287">
        <f t="shared" si="492"/>
        <v>-149.24418539274166</v>
      </c>
      <c r="M3198" s="344">
        <f t="shared" si="493"/>
        <v>2.6653979405919017</v>
      </c>
      <c r="N3198" s="344">
        <f t="shared" si="498"/>
        <v>-44.264119408257038</v>
      </c>
      <c r="Q3198" s="323">
        <f t="shared" si="496"/>
        <v>3062.6653979405919</v>
      </c>
      <c r="R3198" s="287">
        <f t="shared" si="497"/>
        <v>-44.264119408257038</v>
      </c>
    </row>
    <row r="3199" spans="1:18" x14ac:dyDescent="0.25">
      <c r="A3199" s="273">
        <v>3182</v>
      </c>
      <c r="B3199" s="323">
        <f t="shared" si="499"/>
        <v>3271.7558146072583</v>
      </c>
      <c r="D3199" s="287">
        <f t="shared" si="494"/>
        <v>3063.5999812739251</v>
      </c>
      <c r="F3199" s="273">
        <f t="shared" si="490"/>
        <v>9</v>
      </c>
      <c r="H3199" s="273">
        <f t="shared" si="491"/>
        <v>3240</v>
      </c>
      <c r="J3199" s="287">
        <f t="shared" si="495"/>
        <v>-43.793203685517923</v>
      </c>
      <c r="L3199" s="287">
        <f t="shared" si="492"/>
        <v>-148.24418539274166</v>
      </c>
      <c r="M3199" s="344">
        <f t="shared" si="493"/>
        <v>3.5999812739250956</v>
      </c>
      <c r="N3199" s="344">
        <f t="shared" si="498"/>
        <v>-43.793203685517923</v>
      </c>
      <c r="Q3199" s="323">
        <f t="shared" si="496"/>
        <v>3063.5999812739251</v>
      </c>
      <c r="R3199" s="287">
        <f t="shared" si="497"/>
        <v>-43.793203685517923</v>
      </c>
    </row>
    <row r="3200" spans="1:18" x14ac:dyDescent="0.25">
      <c r="A3200" s="273">
        <v>3183</v>
      </c>
      <c r="B3200" s="323">
        <f t="shared" si="499"/>
        <v>3272.7558146072583</v>
      </c>
      <c r="D3200" s="287">
        <f t="shared" si="494"/>
        <v>3064.5345646072583</v>
      </c>
      <c r="F3200" s="273">
        <f t="shared" si="490"/>
        <v>9</v>
      </c>
      <c r="H3200" s="273">
        <f t="shared" si="491"/>
        <v>3240</v>
      </c>
      <c r="J3200" s="287">
        <f t="shared" si="495"/>
        <v>-43.308948128701715</v>
      </c>
      <c r="L3200" s="287">
        <f t="shared" si="492"/>
        <v>-147.24418539274166</v>
      </c>
      <c r="M3200" s="344">
        <f t="shared" si="493"/>
        <v>4.5345646072582895</v>
      </c>
      <c r="N3200" s="344">
        <f t="shared" si="498"/>
        <v>-43.308948128701715</v>
      </c>
      <c r="Q3200" s="323">
        <f t="shared" si="496"/>
        <v>3064.5345646072583</v>
      </c>
      <c r="R3200" s="287">
        <f t="shared" si="497"/>
        <v>-43.308948128701715</v>
      </c>
    </row>
    <row r="3201" spans="1:18" x14ac:dyDescent="0.25">
      <c r="A3201" s="273">
        <v>3184</v>
      </c>
      <c r="B3201" s="323">
        <f t="shared" si="499"/>
        <v>3273.7558146072583</v>
      </c>
      <c r="D3201" s="287">
        <f t="shared" si="494"/>
        <v>3065.4691479405915</v>
      </c>
      <c r="F3201" s="273">
        <f t="shared" si="490"/>
        <v>9</v>
      </c>
      <c r="H3201" s="273">
        <f t="shared" si="491"/>
        <v>3240</v>
      </c>
      <c r="J3201" s="287">
        <f t="shared" si="495"/>
        <v>-42.811500246742305</v>
      </c>
      <c r="L3201" s="287">
        <f t="shared" si="492"/>
        <v>-146.24418539274166</v>
      </c>
      <c r="M3201" s="344">
        <f t="shared" si="493"/>
        <v>5.4691479405914833</v>
      </c>
      <c r="N3201" s="344">
        <f t="shared" si="498"/>
        <v>-42.811500246742305</v>
      </c>
      <c r="Q3201" s="323">
        <f t="shared" si="496"/>
        <v>3065.4691479405915</v>
      </c>
      <c r="R3201" s="287">
        <f t="shared" si="497"/>
        <v>-42.811500246742305</v>
      </c>
    </row>
    <row r="3202" spans="1:18" x14ac:dyDescent="0.25">
      <c r="A3202" s="273">
        <v>3185</v>
      </c>
      <c r="B3202" s="323">
        <f t="shared" si="499"/>
        <v>3274.7558146072583</v>
      </c>
      <c r="D3202" s="287">
        <f t="shared" si="494"/>
        <v>3066.4037312739251</v>
      </c>
      <c r="F3202" s="273">
        <f t="shared" si="490"/>
        <v>9</v>
      </c>
      <c r="H3202" s="273">
        <f t="shared" si="491"/>
        <v>3240</v>
      </c>
      <c r="J3202" s="287">
        <f t="shared" si="495"/>
        <v>-42.30101156708362</v>
      </c>
      <c r="L3202" s="287">
        <f t="shared" si="492"/>
        <v>-145.24418539274166</v>
      </c>
      <c r="M3202" s="344">
        <f t="shared" si="493"/>
        <v>6.403731273925132</v>
      </c>
      <c r="N3202" s="344">
        <f t="shared" si="498"/>
        <v>-42.30101156708362</v>
      </c>
      <c r="Q3202" s="323">
        <f t="shared" si="496"/>
        <v>3066.4037312739251</v>
      </c>
      <c r="R3202" s="287">
        <f t="shared" si="497"/>
        <v>-42.30101156708362</v>
      </c>
    </row>
    <row r="3203" spans="1:18" x14ac:dyDescent="0.25">
      <c r="A3203" s="273">
        <v>3186</v>
      </c>
      <c r="B3203" s="323">
        <f t="shared" si="499"/>
        <v>3275.7558146072583</v>
      </c>
      <c r="D3203" s="287">
        <f t="shared" si="494"/>
        <v>3067.3383146072583</v>
      </c>
      <c r="F3203" s="273">
        <f t="shared" si="490"/>
        <v>9</v>
      </c>
      <c r="H3203" s="273">
        <f t="shared" si="491"/>
        <v>3240</v>
      </c>
      <c r="J3203" s="287">
        <f t="shared" si="495"/>
        <v>-41.7776375895223</v>
      </c>
      <c r="L3203" s="287">
        <f t="shared" si="492"/>
        <v>-144.24418539274166</v>
      </c>
      <c r="M3203" s="344">
        <f t="shared" si="493"/>
        <v>7.3383146072583259</v>
      </c>
      <c r="N3203" s="344">
        <f t="shared" si="498"/>
        <v>-41.7776375895223</v>
      </c>
      <c r="Q3203" s="323">
        <f t="shared" si="496"/>
        <v>3067.3383146072583</v>
      </c>
      <c r="R3203" s="287">
        <f t="shared" si="497"/>
        <v>-41.7776375895223</v>
      </c>
    </row>
    <row r="3204" spans="1:18" x14ac:dyDescent="0.25">
      <c r="A3204" s="273">
        <v>3187</v>
      </c>
      <c r="B3204" s="323">
        <f t="shared" si="499"/>
        <v>3276.7558146072583</v>
      </c>
      <c r="D3204" s="287">
        <f t="shared" si="494"/>
        <v>3068.2728979405915</v>
      </c>
      <c r="F3204" s="273">
        <f t="shared" si="490"/>
        <v>9</v>
      </c>
      <c r="H3204" s="273">
        <f t="shared" si="491"/>
        <v>3240</v>
      </c>
      <c r="J3204" s="287">
        <f t="shared" si="495"/>
        <v>-41.24153773884214</v>
      </c>
      <c r="L3204" s="287">
        <f t="shared" si="492"/>
        <v>-143.24418539274166</v>
      </c>
      <c r="M3204" s="344">
        <f t="shared" si="493"/>
        <v>8.2728979405915197</v>
      </c>
      <c r="N3204" s="344">
        <f t="shared" si="498"/>
        <v>-41.24153773884214</v>
      </c>
      <c r="Q3204" s="323">
        <f t="shared" si="496"/>
        <v>3068.2728979405915</v>
      </c>
      <c r="R3204" s="287">
        <f t="shared" si="497"/>
        <v>-41.24153773884214</v>
      </c>
    </row>
    <row r="3205" spans="1:18" x14ac:dyDescent="0.25">
      <c r="A3205" s="273">
        <v>3188</v>
      </c>
      <c r="B3205" s="323">
        <f t="shared" si="499"/>
        <v>3277.7558146072583</v>
      </c>
      <c r="D3205" s="287">
        <f t="shared" si="494"/>
        <v>3069.2074812739252</v>
      </c>
      <c r="F3205" s="273">
        <f t="shared" si="490"/>
        <v>9</v>
      </c>
      <c r="H3205" s="273">
        <f t="shared" si="491"/>
        <v>3240</v>
      </c>
      <c r="J3205" s="287">
        <f t="shared" si="495"/>
        <v>-40.692875316251204</v>
      </c>
      <c r="L3205" s="287">
        <f t="shared" si="492"/>
        <v>-142.24418539274166</v>
      </c>
      <c r="M3205" s="344">
        <f t="shared" si="493"/>
        <v>9.2074812739251684</v>
      </c>
      <c r="N3205" s="344">
        <f t="shared" si="498"/>
        <v>-40.692875316251204</v>
      </c>
      <c r="Q3205" s="323">
        <f t="shared" si="496"/>
        <v>3069.2074812739252</v>
      </c>
      <c r="R3205" s="287">
        <f t="shared" si="497"/>
        <v>-40.692875316251204</v>
      </c>
    </row>
    <row r="3206" spans="1:18" x14ac:dyDescent="0.25">
      <c r="A3206" s="273">
        <v>3189</v>
      </c>
      <c r="B3206" s="323">
        <f t="shared" si="499"/>
        <v>3278.7558146072583</v>
      </c>
      <c r="D3206" s="287">
        <f t="shared" si="494"/>
        <v>3070.1420646072584</v>
      </c>
      <c r="F3206" s="273">
        <f t="shared" ref="F3206:F3269" si="500">INT(B3206/360)</f>
        <v>9</v>
      </c>
      <c r="H3206" s="273">
        <f t="shared" ref="H3206:H3269" si="501">F3206*360</f>
        <v>3240</v>
      </c>
      <c r="J3206" s="287">
        <f t="shared" si="495"/>
        <v>-40.131817449637978</v>
      </c>
      <c r="L3206" s="287">
        <f t="shared" ref="L3206:L3269" si="502">B3206-H3206-180</f>
        <v>-141.24418539274166</v>
      </c>
      <c r="M3206" s="344">
        <f t="shared" ref="M3206:M3269" si="503">D3206-INT(D3206/360)*360-180</f>
        <v>10.142064607258362</v>
      </c>
      <c r="N3206" s="344">
        <f t="shared" si="498"/>
        <v>-40.131817449637978</v>
      </c>
      <c r="Q3206" s="323">
        <f t="shared" si="496"/>
        <v>3070.1420646072584</v>
      </c>
      <c r="R3206" s="287">
        <f t="shared" si="497"/>
        <v>-40.131817449637978</v>
      </c>
    </row>
    <row r="3207" spans="1:18" x14ac:dyDescent="0.25">
      <c r="A3207" s="273">
        <v>3190</v>
      </c>
      <c r="B3207" s="323">
        <f t="shared" si="499"/>
        <v>3279.7558146072583</v>
      </c>
      <c r="D3207" s="287">
        <f t="shared" si="494"/>
        <v>3071.0766479405916</v>
      </c>
      <c r="F3207" s="273">
        <f t="shared" si="500"/>
        <v>9</v>
      </c>
      <c r="H3207" s="273">
        <f t="shared" si="501"/>
        <v>3240</v>
      </c>
      <c r="J3207" s="287">
        <f t="shared" si="495"/>
        <v>-39.558535042663948</v>
      </c>
      <c r="L3207" s="287">
        <f t="shared" si="502"/>
        <v>-140.24418539274166</v>
      </c>
      <c r="M3207" s="344">
        <f t="shared" si="503"/>
        <v>11.076647940591556</v>
      </c>
      <c r="N3207" s="344">
        <f t="shared" si="498"/>
        <v>-39.558535042663948</v>
      </c>
      <c r="Q3207" s="323">
        <f t="shared" si="496"/>
        <v>3071.0766479405916</v>
      </c>
      <c r="R3207" s="287">
        <f t="shared" si="497"/>
        <v>-39.558535042663948</v>
      </c>
    </row>
    <row r="3208" spans="1:18" x14ac:dyDescent="0.25">
      <c r="A3208" s="273">
        <v>3191</v>
      </c>
      <c r="B3208" s="323">
        <f t="shared" si="499"/>
        <v>3280.7558146072583</v>
      </c>
      <c r="D3208" s="287">
        <f t="shared" si="494"/>
        <v>3072.0112312739252</v>
      </c>
      <c r="F3208" s="273">
        <f t="shared" si="500"/>
        <v>9</v>
      </c>
      <c r="H3208" s="273">
        <f t="shared" si="501"/>
        <v>3240</v>
      </c>
      <c r="J3208" s="287">
        <f t="shared" si="495"/>
        <v>-38.973202722704023</v>
      </c>
      <c r="L3208" s="287">
        <f t="shared" si="502"/>
        <v>-139.24418539274166</v>
      </c>
      <c r="M3208" s="344">
        <f t="shared" si="503"/>
        <v>12.011231273925205</v>
      </c>
      <c r="N3208" s="344">
        <f t="shared" si="498"/>
        <v>-38.973202722704023</v>
      </c>
      <c r="Q3208" s="323">
        <f t="shared" si="496"/>
        <v>3072.0112312739252</v>
      </c>
      <c r="R3208" s="287">
        <f t="shared" si="497"/>
        <v>-38.973202722704023</v>
      </c>
    </row>
    <row r="3209" spans="1:18" x14ac:dyDescent="0.25">
      <c r="A3209" s="273">
        <v>3192</v>
      </c>
      <c r="B3209" s="323">
        <f t="shared" si="499"/>
        <v>3281.7558146072583</v>
      </c>
      <c r="D3209" s="287">
        <f t="shared" si="494"/>
        <v>3072.9458146072584</v>
      </c>
      <c r="F3209" s="273">
        <f t="shared" si="500"/>
        <v>9</v>
      </c>
      <c r="H3209" s="273">
        <f t="shared" si="501"/>
        <v>3240</v>
      </c>
      <c r="J3209" s="287">
        <f t="shared" si="495"/>
        <v>-38.375998787652634</v>
      </c>
      <c r="L3209" s="287">
        <f t="shared" si="502"/>
        <v>-138.24418539274166</v>
      </c>
      <c r="M3209" s="344">
        <f t="shared" si="503"/>
        <v>12.945814607258399</v>
      </c>
      <c r="N3209" s="344">
        <f t="shared" si="498"/>
        <v>-38.375998787652634</v>
      </c>
      <c r="Q3209" s="323">
        <f t="shared" si="496"/>
        <v>3072.9458146072584</v>
      </c>
      <c r="R3209" s="287">
        <f t="shared" si="497"/>
        <v>-38.375998787652634</v>
      </c>
    </row>
    <row r="3210" spans="1:18" x14ac:dyDescent="0.25">
      <c r="A3210" s="273">
        <v>3193</v>
      </c>
      <c r="B3210" s="323">
        <f t="shared" si="499"/>
        <v>3282.7558146072583</v>
      </c>
      <c r="D3210" s="287">
        <f t="shared" si="494"/>
        <v>3073.8803979405916</v>
      </c>
      <c r="F3210" s="273">
        <f t="shared" si="500"/>
        <v>9</v>
      </c>
      <c r="H3210" s="273">
        <f t="shared" si="501"/>
        <v>3240</v>
      </c>
      <c r="J3210" s="287">
        <f t="shared" si="495"/>
        <v>-37.767105151614125</v>
      </c>
      <c r="L3210" s="287">
        <f t="shared" si="502"/>
        <v>-137.24418539274166</v>
      </c>
      <c r="M3210" s="344">
        <f t="shared" si="503"/>
        <v>13.880397940591592</v>
      </c>
      <c r="N3210" s="344">
        <f t="shared" si="498"/>
        <v>-37.767105151614125</v>
      </c>
      <c r="Q3210" s="323">
        <f t="shared" si="496"/>
        <v>3073.8803979405916</v>
      </c>
      <c r="R3210" s="287">
        <f t="shared" si="497"/>
        <v>-37.767105151614125</v>
      </c>
    </row>
    <row r="3211" spans="1:18" x14ac:dyDescent="0.25">
      <c r="A3211" s="273">
        <v>3194</v>
      </c>
      <c r="B3211" s="323">
        <f t="shared" si="499"/>
        <v>3283.7558146072583</v>
      </c>
      <c r="D3211" s="287">
        <f t="shared" si="494"/>
        <v>3074.8149812739248</v>
      </c>
      <c r="F3211" s="273">
        <f t="shared" si="500"/>
        <v>9</v>
      </c>
      <c r="H3211" s="273">
        <f t="shared" si="501"/>
        <v>3240</v>
      </c>
      <c r="J3211" s="287">
        <f t="shared" si="495"/>
        <v>-37.146707289488013</v>
      </c>
      <c r="L3211" s="287">
        <f t="shared" si="502"/>
        <v>-136.24418539274166</v>
      </c>
      <c r="M3211" s="344">
        <f t="shared" si="503"/>
        <v>14.814981273924786</v>
      </c>
      <c r="N3211" s="344">
        <f t="shared" si="498"/>
        <v>-37.146707289488013</v>
      </c>
      <c r="Q3211" s="323">
        <f t="shared" si="496"/>
        <v>3074.8149812739248</v>
      </c>
      <c r="R3211" s="287">
        <f t="shared" si="497"/>
        <v>-37.146707289488013</v>
      </c>
    </row>
    <row r="3212" spans="1:18" x14ac:dyDescent="0.25">
      <c r="A3212" s="273">
        <v>3195</v>
      </c>
      <c r="B3212" s="323">
        <f t="shared" si="499"/>
        <v>3284.7558146072583</v>
      </c>
      <c r="D3212" s="287">
        <f t="shared" si="494"/>
        <v>3075.7495646072584</v>
      </c>
      <c r="F3212" s="273">
        <f t="shared" si="500"/>
        <v>9</v>
      </c>
      <c r="H3212" s="273">
        <f t="shared" si="501"/>
        <v>3240</v>
      </c>
      <c r="J3212" s="287">
        <f t="shared" si="495"/>
        <v>-36.514994180473295</v>
      </c>
      <c r="L3212" s="287">
        <f t="shared" si="502"/>
        <v>-135.24418539274166</v>
      </c>
      <c r="M3212" s="344">
        <f t="shared" si="503"/>
        <v>15.749564607258435</v>
      </c>
      <c r="N3212" s="344">
        <f t="shared" si="498"/>
        <v>-36.514994180473295</v>
      </c>
      <c r="Q3212" s="323">
        <f t="shared" si="496"/>
        <v>3075.7495646072584</v>
      </c>
      <c r="R3212" s="287">
        <f t="shared" si="497"/>
        <v>-36.514994180473295</v>
      </c>
    </row>
    <row r="3213" spans="1:18" x14ac:dyDescent="0.25">
      <c r="A3213" s="273">
        <v>3196</v>
      </c>
      <c r="B3213" s="323">
        <f t="shared" si="499"/>
        <v>3285.7558146072583</v>
      </c>
      <c r="D3213" s="287">
        <f t="shared" si="494"/>
        <v>3076.6841479405916</v>
      </c>
      <c r="F3213" s="273">
        <f t="shared" si="500"/>
        <v>9</v>
      </c>
      <c r="H3213" s="273">
        <f t="shared" si="501"/>
        <v>3240</v>
      </c>
      <c r="J3213" s="287">
        <f t="shared" si="495"/>
        <v>-35.872158250502771</v>
      </c>
      <c r="L3213" s="287">
        <f t="shared" si="502"/>
        <v>-134.24418539274166</v>
      </c>
      <c r="M3213" s="344">
        <f t="shared" si="503"/>
        <v>16.684147940591629</v>
      </c>
      <c r="N3213" s="344">
        <f t="shared" si="498"/>
        <v>-35.872158250502771</v>
      </c>
      <c r="Q3213" s="323">
        <f t="shared" si="496"/>
        <v>3076.6841479405916</v>
      </c>
      <c r="R3213" s="287">
        <f t="shared" si="497"/>
        <v>-35.872158250502771</v>
      </c>
    </row>
    <row r="3214" spans="1:18" x14ac:dyDescent="0.25">
      <c r="A3214" s="273">
        <v>3197</v>
      </c>
      <c r="B3214" s="323">
        <f t="shared" si="499"/>
        <v>3286.7558146072583</v>
      </c>
      <c r="D3214" s="287">
        <f t="shared" si="494"/>
        <v>3077.6187312739248</v>
      </c>
      <c r="F3214" s="273">
        <f t="shared" si="500"/>
        <v>9</v>
      </c>
      <c r="H3214" s="273">
        <f t="shared" si="501"/>
        <v>3240</v>
      </c>
      <c r="J3214" s="287">
        <f t="shared" si="495"/>
        <v>-35.218395313627482</v>
      </c>
      <c r="L3214" s="287">
        <f t="shared" si="502"/>
        <v>-133.24418539274166</v>
      </c>
      <c r="M3214" s="344">
        <f t="shared" si="503"/>
        <v>17.618731273924823</v>
      </c>
      <c r="N3214" s="344">
        <f t="shared" si="498"/>
        <v>-35.218395313627482</v>
      </c>
      <c r="Q3214" s="323">
        <f t="shared" si="496"/>
        <v>3077.6187312739248</v>
      </c>
      <c r="R3214" s="287">
        <f t="shared" si="497"/>
        <v>-35.218395313627482</v>
      </c>
    </row>
    <row r="3215" spans="1:18" x14ac:dyDescent="0.25">
      <c r="A3215" s="273">
        <v>3198</v>
      </c>
      <c r="B3215" s="323">
        <f t="shared" si="499"/>
        <v>3287.7558146072583</v>
      </c>
      <c r="D3215" s="287">
        <f t="shared" si="494"/>
        <v>3078.5533146072585</v>
      </c>
      <c r="F3215" s="273">
        <f t="shared" si="500"/>
        <v>9</v>
      </c>
      <c r="H3215" s="273">
        <f t="shared" si="501"/>
        <v>3240</v>
      </c>
      <c r="J3215" s="287">
        <f t="shared" si="495"/>
        <v>-34.55390451237141</v>
      </c>
      <c r="L3215" s="287">
        <f t="shared" si="502"/>
        <v>-132.24418539274166</v>
      </c>
      <c r="M3215" s="344">
        <f t="shared" si="503"/>
        <v>18.553314607258471</v>
      </c>
      <c r="N3215" s="344">
        <f t="shared" si="498"/>
        <v>-34.55390451237141</v>
      </c>
      <c r="Q3215" s="323">
        <f t="shared" si="496"/>
        <v>3078.5533146072585</v>
      </c>
      <c r="R3215" s="287">
        <f t="shared" si="497"/>
        <v>-34.55390451237141</v>
      </c>
    </row>
    <row r="3216" spans="1:18" x14ac:dyDescent="0.25">
      <c r="A3216" s="273">
        <v>3199</v>
      </c>
      <c r="B3216" s="323">
        <f t="shared" si="499"/>
        <v>3288.7558146072583</v>
      </c>
      <c r="D3216" s="287">
        <f t="shared" si="494"/>
        <v>3079.4878979405917</v>
      </c>
      <c r="F3216" s="273">
        <f t="shared" si="500"/>
        <v>9</v>
      </c>
      <c r="H3216" s="273">
        <f t="shared" si="501"/>
        <v>3240</v>
      </c>
      <c r="J3216" s="287">
        <f t="shared" si="495"/>
        <v>-33.878888257069946</v>
      </c>
      <c r="L3216" s="287">
        <f t="shared" si="502"/>
        <v>-131.24418539274166</v>
      </c>
      <c r="M3216" s="344">
        <f t="shared" si="503"/>
        <v>19.487897940591665</v>
      </c>
      <c r="N3216" s="344">
        <f t="shared" si="498"/>
        <v>-33.878888257069946</v>
      </c>
      <c r="Q3216" s="323">
        <f t="shared" si="496"/>
        <v>3079.4878979405917</v>
      </c>
      <c r="R3216" s="287">
        <f t="shared" si="497"/>
        <v>-33.878888257069946</v>
      </c>
    </row>
    <row r="3217" spans="1:18" x14ac:dyDescent="0.25">
      <c r="A3217" s="273">
        <v>3200</v>
      </c>
      <c r="B3217" s="323">
        <f t="shared" si="499"/>
        <v>3289.7558146072583</v>
      </c>
      <c r="D3217" s="287">
        <f t="shared" ref="D3217:D3280" si="504">B3217-A3217/360*$E$11</f>
        <v>3080.4224812739249</v>
      </c>
      <c r="F3217" s="273">
        <f t="shared" si="500"/>
        <v>9</v>
      </c>
      <c r="H3217" s="273">
        <f t="shared" si="501"/>
        <v>3240</v>
      </c>
      <c r="J3217" s="287">
        <f t="shared" ref="J3217:J3280" si="505">SIN(RADIANS(A3217))*$E$7</f>
        <v>-33.193552164212946</v>
      </c>
      <c r="L3217" s="287">
        <f t="shared" si="502"/>
        <v>-130.24418539274166</v>
      </c>
      <c r="M3217" s="344">
        <f t="shared" si="503"/>
        <v>20.422481273924859</v>
      </c>
      <c r="N3217" s="344">
        <f t="shared" si="498"/>
        <v>-33.193552164212946</v>
      </c>
      <c r="Q3217" s="323">
        <f t="shared" ref="Q3217:Q3280" si="506">D3217</f>
        <v>3080.4224812739249</v>
      </c>
      <c r="R3217" s="287">
        <f t="shared" ref="R3217:R3280" si="507">N3217</f>
        <v>-33.193552164212946</v>
      </c>
    </row>
    <row r="3218" spans="1:18" x14ac:dyDescent="0.25">
      <c r="A3218" s="273">
        <v>3201</v>
      </c>
      <c r="B3218" s="323">
        <f t="shared" si="499"/>
        <v>3290.7558146072583</v>
      </c>
      <c r="D3218" s="287">
        <f t="shared" si="504"/>
        <v>3081.3570646072585</v>
      </c>
      <c r="F3218" s="273">
        <f t="shared" si="500"/>
        <v>9</v>
      </c>
      <c r="H3218" s="273">
        <f t="shared" si="501"/>
        <v>3240</v>
      </c>
      <c r="J3218" s="287">
        <f t="shared" si="505"/>
        <v>-32.498104993813563</v>
      </c>
      <c r="L3218" s="287">
        <f t="shared" si="502"/>
        <v>-129.24418539274166</v>
      </c>
      <c r="M3218" s="344">
        <f t="shared" si="503"/>
        <v>21.357064607258508</v>
      </c>
      <c r="N3218" s="344">
        <f t="shared" ref="N3218:N3281" si="508">J3218</f>
        <v>-32.498104993813563</v>
      </c>
      <c r="Q3218" s="323">
        <f t="shared" si="506"/>
        <v>3081.3570646072585</v>
      </c>
      <c r="R3218" s="287">
        <f t="shared" si="507"/>
        <v>-32.498104993813563</v>
      </c>
    </row>
    <row r="3219" spans="1:18" x14ac:dyDescent="0.25">
      <c r="A3219" s="273">
        <v>3202</v>
      </c>
      <c r="B3219" s="323">
        <f t="shared" ref="B3219:B3282" si="509">$B$17+A3219</f>
        <v>3291.7558146072583</v>
      </c>
      <c r="D3219" s="287">
        <f t="shared" si="504"/>
        <v>3082.2916479405917</v>
      </c>
      <c r="F3219" s="273">
        <f t="shared" si="500"/>
        <v>9</v>
      </c>
      <c r="H3219" s="273">
        <f t="shared" si="501"/>
        <v>3240</v>
      </c>
      <c r="J3219" s="287">
        <f t="shared" si="505"/>
        <v>-31.792758585817136</v>
      </c>
      <c r="L3219" s="287">
        <f t="shared" si="502"/>
        <v>-128.24418539274166</v>
      </c>
      <c r="M3219" s="344">
        <f t="shared" si="503"/>
        <v>22.291647940591702</v>
      </c>
      <c r="N3219" s="344">
        <f t="shared" si="508"/>
        <v>-31.792758585817136</v>
      </c>
      <c r="Q3219" s="323">
        <f t="shared" si="506"/>
        <v>3082.2916479405917</v>
      </c>
      <c r="R3219" s="287">
        <f t="shared" si="507"/>
        <v>-31.792758585817136</v>
      </c>
    </row>
    <row r="3220" spans="1:18" x14ac:dyDescent="0.25">
      <c r="A3220" s="273">
        <v>3203</v>
      </c>
      <c r="B3220" s="323">
        <f t="shared" si="509"/>
        <v>3292.7558146072583</v>
      </c>
      <c r="D3220" s="287">
        <f t="shared" si="504"/>
        <v>3083.2262312739249</v>
      </c>
      <c r="F3220" s="273">
        <f t="shared" si="500"/>
        <v>9</v>
      </c>
      <c r="H3220" s="273">
        <f t="shared" si="501"/>
        <v>3240</v>
      </c>
      <c r="J3220" s="287">
        <f t="shared" si="505"/>
        <v>-31.077727795571818</v>
      </c>
      <c r="L3220" s="287">
        <f t="shared" si="502"/>
        <v>-127.24418539274166</v>
      </c>
      <c r="M3220" s="344">
        <f t="shared" si="503"/>
        <v>23.226231273924896</v>
      </c>
      <c r="N3220" s="344">
        <f t="shared" si="508"/>
        <v>-31.077727795571818</v>
      </c>
      <c r="Q3220" s="323">
        <f t="shared" si="506"/>
        <v>3083.2262312739249</v>
      </c>
      <c r="R3220" s="287">
        <f t="shared" si="507"/>
        <v>-31.077727795571818</v>
      </c>
    </row>
    <row r="3221" spans="1:18" x14ac:dyDescent="0.25">
      <c r="A3221" s="273">
        <v>3204</v>
      </c>
      <c r="B3221" s="323">
        <f t="shared" si="509"/>
        <v>3293.7558146072583</v>
      </c>
      <c r="D3221" s="287">
        <f t="shared" si="504"/>
        <v>3084.1608146072585</v>
      </c>
      <c r="F3221" s="273">
        <f t="shared" si="500"/>
        <v>9</v>
      </c>
      <c r="H3221" s="273">
        <f t="shared" si="501"/>
        <v>3240</v>
      </c>
      <c r="J3221" s="287">
        <f t="shared" si="505"/>
        <v>-30.353230428383256</v>
      </c>
      <c r="L3221" s="287">
        <f t="shared" si="502"/>
        <v>-126.24418539274166</v>
      </c>
      <c r="M3221" s="344">
        <f t="shared" si="503"/>
        <v>24.160814607258544</v>
      </c>
      <c r="N3221" s="344">
        <f t="shared" si="508"/>
        <v>-30.353230428383256</v>
      </c>
      <c r="Q3221" s="323">
        <f t="shared" si="506"/>
        <v>3084.1608146072585</v>
      </c>
      <c r="R3221" s="287">
        <f t="shared" si="507"/>
        <v>-30.353230428383256</v>
      </c>
    </row>
    <row r="3222" spans="1:18" x14ac:dyDescent="0.25">
      <c r="A3222" s="273">
        <v>3205</v>
      </c>
      <c r="B3222" s="323">
        <f t="shared" si="509"/>
        <v>3294.7558146072583</v>
      </c>
      <c r="D3222" s="287">
        <f t="shared" si="504"/>
        <v>3085.0953979405917</v>
      </c>
      <c r="F3222" s="273">
        <f t="shared" si="500"/>
        <v>9</v>
      </c>
      <c r="H3222" s="273">
        <f t="shared" si="501"/>
        <v>3240</v>
      </c>
      <c r="J3222" s="287">
        <f t="shared" si="505"/>
        <v>-29.61948717316816</v>
      </c>
      <c r="L3222" s="287">
        <f t="shared" si="502"/>
        <v>-125.24418539274166</v>
      </c>
      <c r="M3222" s="344">
        <f t="shared" si="503"/>
        <v>25.095397940591738</v>
      </c>
      <c r="N3222" s="344">
        <f t="shared" si="508"/>
        <v>-29.61948717316816</v>
      </c>
      <c r="Q3222" s="323">
        <f t="shared" si="506"/>
        <v>3085.0953979405917</v>
      </c>
      <c r="R3222" s="287">
        <f t="shared" si="507"/>
        <v>-29.61948717316816</v>
      </c>
    </row>
    <row r="3223" spans="1:18" x14ac:dyDescent="0.25">
      <c r="A3223" s="273">
        <v>3206</v>
      </c>
      <c r="B3223" s="323">
        <f t="shared" si="509"/>
        <v>3295.7558146072583</v>
      </c>
      <c r="D3223" s="287">
        <f t="shared" si="504"/>
        <v>3086.0299812739249</v>
      </c>
      <c r="F3223" s="273">
        <f t="shared" si="500"/>
        <v>9</v>
      </c>
      <c r="H3223" s="273">
        <f t="shared" si="501"/>
        <v>3240</v>
      </c>
      <c r="J3223" s="287">
        <f t="shared" si="505"/>
        <v>-28.8767215352294</v>
      </c>
      <c r="L3223" s="287">
        <f t="shared" si="502"/>
        <v>-124.24418539274166</v>
      </c>
      <c r="M3223" s="344">
        <f t="shared" si="503"/>
        <v>26.029981273924932</v>
      </c>
      <c r="N3223" s="344">
        <f t="shared" si="508"/>
        <v>-28.8767215352294</v>
      </c>
      <c r="Q3223" s="323">
        <f t="shared" si="506"/>
        <v>3086.0299812739249</v>
      </c>
      <c r="R3223" s="287">
        <f t="shared" si="507"/>
        <v>-28.8767215352294</v>
      </c>
    </row>
    <row r="3224" spans="1:18" x14ac:dyDescent="0.25">
      <c r="A3224" s="273">
        <v>3207</v>
      </c>
      <c r="B3224" s="323">
        <f t="shared" si="509"/>
        <v>3296.7558146072583</v>
      </c>
      <c r="D3224" s="287">
        <f t="shared" si="504"/>
        <v>3086.9645646072586</v>
      </c>
      <c r="F3224" s="273">
        <f t="shared" si="500"/>
        <v>9</v>
      </c>
      <c r="H3224" s="273">
        <f t="shared" si="501"/>
        <v>3240</v>
      </c>
      <c r="J3224" s="287">
        <f t="shared" si="505"/>
        <v>-28.125159768175923</v>
      </c>
      <c r="L3224" s="287">
        <f t="shared" si="502"/>
        <v>-123.24418539274166</v>
      </c>
      <c r="M3224" s="344">
        <f t="shared" si="503"/>
        <v>26.964564607258581</v>
      </c>
      <c r="N3224" s="344">
        <f t="shared" si="508"/>
        <v>-28.125159768175923</v>
      </c>
      <c r="Q3224" s="323">
        <f t="shared" si="506"/>
        <v>3086.9645646072586</v>
      </c>
      <c r="R3224" s="287">
        <f t="shared" si="507"/>
        <v>-28.125159768175923</v>
      </c>
    </row>
    <row r="3225" spans="1:18" x14ac:dyDescent="0.25">
      <c r="A3225" s="273">
        <v>3208</v>
      </c>
      <c r="B3225" s="323">
        <f t="shared" si="509"/>
        <v>3297.7558146072583</v>
      </c>
      <c r="D3225" s="287">
        <f t="shared" si="504"/>
        <v>3087.8991479405918</v>
      </c>
      <c r="F3225" s="273">
        <f t="shared" si="500"/>
        <v>9</v>
      </c>
      <c r="H3225" s="273">
        <f t="shared" si="501"/>
        <v>3240</v>
      </c>
      <c r="J3225" s="287">
        <f t="shared" si="505"/>
        <v>-27.365030805002831</v>
      </c>
      <c r="L3225" s="287">
        <f t="shared" si="502"/>
        <v>-122.24418539274166</v>
      </c>
      <c r="M3225" s="344">
        <f t="shared" si="503"/>
        <v>27.899147940591774</v>
      </c>
      <c r="N3225" s="344">
        <f t="shared" si="508"/>
        <v>-27.365030805002831</v>
      </c>
      <c r="Q3225" s="323">
        <f t="shared" si="506"/>
        <v>3087.8991479405918</v>
      </c>
      <c r="R3225" s="287">
        <f t="shared" si="507"/>
        <v>-27.365030805002831</v>
      </c>
    </row>
    <row r="3226" spans="1:18" x14ac:dyDescent="0.25">
      <c r="A3226" s="273">
        <v>3209</v>
      </c>
      <c r="B3226" s="323">
        <f t="shared" si="509"/>
        <v>3298.7558146072583</v>
      </c>
      <c r="D3226" s="287">
        <f t="shared" si="504"/>
        <v>3088.833731273925</v>
      </c>
      <c r="F3226" s="273">
        <f t="shared" si="500"/>
        <v>9</v>
      </c>
      <c r="H3226" s="273">
        <f t="shared" si="501"/>
        <v>3240</v>
      </c>
      <c r="J3226" s="287">
        <f t="shared" si="505"/>
        <v>-26.596566188355219</v>
      </c>
      <c r="L3226" s="287">
        <f t="shared" si="502"/>
        <v>-121.24418539274166</v>
      </c>
      <c r="M3226" s="344">
        <f t="shared" si="503"/>
        <v>28.833731273924968</v>
      </c>
      <c r="N3226" s="344">
        <f t="shared" si="508"/>
        <v>-26.596566188355219</v>
      </c>
      <c r="Q3226" s="323">
        <f t="shared" si="506"/>
        <v>3088.833731273925</v>
      </c>
      <c r="R3226" s="287">
        <f t="shared" si="507"/>
        <v>-26.596566188355219</v>
      </c>
    </row>
    <row r="3227" spans="1:18" x14ac:dyDescent="0.25">
      <c r="A3227" s="273">
        <v>3210</v>
      </c>
      <c r="B3227" s="323">
        <f t="shared" si="509"/>
        <v>3299.7558146072583</v>
      </c>
      <c r="D3227" s="287">
        <f t="shared" si="504"/>
        <v>3089.7683146072582</v>
      </c>
      <c r="F3227" s="273">
        <f t="shared" si="500"/>
        <v>9</v>
      </c>
      <c r="H3227" s="273">
        <f t="shared" si="501"/>
        <v>3240</v>
      </c>
      <c r="J3227" s="287">
        <f t="shared" si="505"/>
        <v>-25.819999999999911</v>
      </c>
      <c r="L3227" s="287">
        <f t="shared" si="502"/>
        <v>-120.24418539274166</v>
      </c>
      <c r="M3227" s="344">
        <f t="shared" si="503"/>
        <v>29.768314607258162</v>
      </c>
      <c r="N3227" s="344">
        <f t="shared" si="508"/>
        <v>-25.819999999999911</v>
      </c>
      <c r="Q3227" s="323">
        <f t="shared" si="506"/>
        <v>3089.7683146072582</v>
      </c>
      <c r="R3227" s="287">
        <f t="shared" si="507"/>
        <v>-25.819999999999911</v>
      </c>
    </row>
    <row r="3228" spans="1:18" x14ac:dyDescent="0.25">
      <c r="A3228" s="273">
        <v>3211</v>
      </c>
      <c r="B3228" s="323">
        <f t="shared" si="509"/>
        <v>3300.7558146072583</v>
      </c>
      <c r="D3228" s="287">
        <f t="shared" si="504"/>
        <v>3090.7028979405918</v>
      </c>
      <c r="F3228" s="273">
        <f t="shared" si="500"/>
        <v>9</v>
      </c>
      <c r="H3228" s="273">
        <f t="shared" si="501"/>
        <v>3240</v>
      </c>
      <c r="J3228" s="287">
        <f t="shared" si="505"/>
        <v>-25.035568789520966</v>
      </c>
      <c r="L3228" s="287">
        <f t="shared" si="502"/>
        <v>-119.24418539274166</v>
      </c>
      <c r="M3228" s="344">
        <f t="shared" si="503"/>
        <v>30.702897940591811</v>
      </c>
      <c r="N3228" s="344">
        <f t="shared" si="508"/>
        <v>-25.035568789520966</v>
      </c>
      <c r="Q3228" s="323">
        <f t="shared" si="506"/>
        <v>3090.7028979405918</v>
      </c>
      <c r="R3228" s="287">
        <f t="shared" si="507"/>
        <v>-25.035568789520966</v>
      </c>
    </row>
    <row r="3229" spans="1:18" x14ac:dyDescent="0.25">
      <c r="A3229" s="273">
        <v>3212</v>
      </c>
      <c r="B3229" s="323">
        <f t="shared" si="509"/>
        <v>3301.7558146072583</v>
      </c>
      <c r="D3229" s="287">
        <f t="shared" si="504"/>
        <v>3091.637481273925</v>
      </c>
      <c r="F3229" s="273">
        <f t="shared" si="500"/>
        <v>9</v>
      </c>
      <c r="H3229" s="273">
        <f t="shared" si="501"/>
        <v>3240</v>
      </c>
      <c r="J3229" s="287">
        <f t="shared" si="505"/>
        <v>-24.243511502263409</v>
      </c>
      <c r="L3229" s="287">
        <f t="shared" si="502"/>
        <v>-118.24418539274166</v>
      </c>
      <c r="M3229" s="344">
        <f t="shared" si="503"/>
        <v>31.637481273925005</v>
      </c>
      <c r="N3229" s="344">
        <f t="shared" si="508"/>
        <v>-24.243511502263409</v>
      </c>
      <c r="Q3229" s="323">
        <f t="shared" si="506"/>
        <v>3091.637481273925</v>
      </c>
      <c r="R3229" s="287">
        <f t="shared" si="507"/>
        <v>-24.243511502263409</v>
      </c>
    </row>
    <row r="3230" spans="1:18" x14ac:dyDescent="0.25">
      <c r="A3230" s="273">
        <v>3213</v>
      </c>
      <c r="B3230" s="323">
        <f t="shared" si="509"/>
        <v>3302.7558146072583</v>
      </c>
      <c r="D3230" s="287">
        <f t="shared" si="504"/>
        <v>3092.5720646072582</v>
      </c>
      <c r="F3230" s="273">
        <f t="shared" si="500"/>
        <v>9</v>
      </c>
      <c r="H3230" s="273">
        <f t="shared" si="501"/>
        <v>3240</v>
      </c>
      <c r="J3230" s="287">
        <f t="shared" si="505"/>
        <v>-23.444069406550096</v>
      </c>
      <c r="L3230" s="287">
        <f t="shared" si="502"/>
        <v>-117.24418539274166</v>
      </c>
      <c r="M3230" s="344">
        <f t="shared" si="503"/>
        <v>32.572064607258199</v>
      </c>
      <c r="N3230" s="344">
        <f t="shared" si="508"/>
        <v>-23.444069406550096</v>
      </c>
      <c r="Q3230" s="323">
        <f t="shared" si="506"/>
        <v>3092.5720646072582</v>
      </c>
      <c r="R3230" s="287">
        <f t="shared" si="507"/>
        <v>-23.444069406550096</v>
      </c>
    </row>
    <row r="3231" spans="1:18" x14ac:dyDescent="0.25">
      <c r="A3231" s="273">
        <v>3214</v>
      </c>
      <c r="B3231" s="323">
        <f t="shared" si="509"/>
        <v>3303.7558146072583</v>
      </c>
      <c r="D3231" s="287">
        <f t="shared" si="504"/>
        <v>3093.5066479405918</v>
      </c>
      <c r="F3231" s="273">
        <f t="shared" si="500"/>
        <v>9</v>
      </c>
      <c r="H3231" s="273">
        <f t="shared" si="501"/>
        <v>3240</v>
      </c>
      <c r="J3231" s="287">
        <f t="shared" si="505"/>
        <v>-22.637486020188071</v>
      </c>
      <c r="L3231" s="287">
        <f t="shared" si="502"/>
        <v>-116.24418539274166</v>
      </c>
      <c r="M3231" s="344">
        <f t="shared" si="503"/>
        <v>33.506647940591847</v>
      </c>
      <c r="N3231" s="344">
        <f t="shared" si="508"/>
        <v>-22.637486020188071</v>
      </c>
      <c r="Q3231" s="323">
        <f t="shared" si="506"/>
        <v>3093.5066479405918</v>
      </c>
      <c r="R3231" s="287">
        <f t="shared" si="507"/>
        <v>-22.637486020188071</v>
      </c>
    </row>
    <row r="3232" spans="1:18" x14ac:dyDescent="0.25">
      <c r="A3232" s="273">
        <v>3215</v>
      </c>
      <c r="B3232" s="323">
        <f t="shared" si="509"/>
        <v>3304.7558146072583</v>
      </c>
      <c r="D3232" s="287">
        <f t="shared" si="504"/>
        <v>3094.441231273925</v>
      </c>
      <c r="F3232" s="273">
        <f t="shared" si="500"/>
        <v>9</v>
      </c>
      <c r="H3232" s="273">
        <f t="shared" si="501"/>
        <v>3240</v>
      </c>
      <c r="J3232" s="287">
        <f t="shared" si="505"/>
        <v>-21.824007036289718</v>
      </c>
      <c r="L3232" s="287">
        <f t="shared" si="502"/>
        <v>-115.24418539274166</v>
      </c>
      <c r="M3232" s="344">
        <f t="shared" si="503"/>
        <v>34.441231273925041</v>
      </c>
      <c r="N3232" s="344">
        <f t="shared" si="508"/>
        <v>-21.824007036289718</v>
      </c>
      <c r="Q3232" s="323">
        <f t="shared" si="506"/>
        <v>3094.441231273925</v>
      </c>
      <c r="R3232" s="287">
        <f t="shared" si="507"/>
        <v>-21.824007036289718</v>
      </c>
    </row>
    <row r="3233" spans="1:18" x14ac:dyDescent="0.25">
      <c r="A3233" s="273">
        <v>3216</v>
      </c>
      <c r="B3233" s="323">
        <f t="shared" si="509"/>
        <v>3305.7558146072583</v>
      </c>
      <c r="D3233" s="287">
        <f t="shared" si="504"/>
        <v>3095.3758146072582</v>
      </c>
      <c r="F3233" s="273">
        <f t="shared" si="500"/>
        <v>9</v>
      </c>
      <c r="H3233" s="273">
        <f t="shared" si="501"/>
        <v>3240</v>
      </c>
      <c r="J3233" s="287">
        <f t="shared" si="505"/>
        <v>-21.003880248434204</v>
      </c>
      <c r="L3233" s="287">
        <f t="shared" si="502"/>
        <v>-114.24418539274166</v>
      </c>
      <c r="M3233" s="344">
        <f t="shared" si="503"/>
        <v>35.375814607258235</v>
      </c>
      <c r="N3233" s="344">
        <f t="shared" si="508"/>
        <v>-21.003880248434204</v>
      </c>
      <c r="Q3233" s="323">
        <f t="shared" si="506"/>
        <v>3095.3758146072582</v>
      </c>
      <c r="R3233" s="287">
        <f t="shared" si="507"/>
        <v>-21.003880248434204</v>
      </c>
    </row>
    <row r="3234" spans="1:18" x14ac:dyDescent="0.25">
      <c r="A3234" s="273">
        <v>3217</v>
      </c>
      <c r="B3234" s="323">
        <f t="shared" si="509"/>
        <v>3306.7558146072583</v>
      </c>
      <c r="D3234" s="287">
        <f t="shared" si="504"/>
        <v>3096.3103979405914</v>
      </c>
      <c r="F3234" s="273">
        <f t="shared" si="500"/>
        <v>9</v>
      </c>
      <c r="H3234" s="273">
        <f t="shared" si="501"/>
        <v>3240</v>
      </c>
      <c r="J3234" s="287">
        <f t="shared" si="505"/>
        <v>-20.177355475186197</v>
      </c>
      <c r="L3234" s="287">
        <f t="shared" si="502"/>
        <v>-113.24418539274166</v>
      </c>
      <c r="M3234" s="344">
        <f t="shared" si="503"/>
        <v>36.310397940591429</v>
      </c>
      <c r="N3234" s="344">
        <f t="shared" si="508"/>
        <v>-20.177355475186197</v>
      </c>
      <c r="Q3234" s="323">
        <f t="shared" si="506"/>
        <v>3096.3103979405914</v>
      </c>
      <c r="R3234" s="287">
        <f t="shared" si="507"/>
        <v>-20.177355475186197</v>
      </c>
    </row>
    <row r="3235" spans="1:18" x14ac:dyDescent="0.25">
      <c r="A3235" s="273">
        <v>3218</v>
      </c>
      <c r="B3235" s="323">
        <f t="shared" si="509"/>
        <v>3307.7558146072583</v>
      </c>
      <c r="D3235" s="287">
        <f t="shared" si="504"/>
        <v>3097.2449812739251</v>
      </c>
      <c r="F3235" s="273">
        <f t="shared" si="500"/>
        <v>9</v>
      </c>
      <c r="H3235" s="273">
        <f t="shared" si="501"/>
        <v>3240</v>
      </c>
      <c r="J3235" s="287">
        <f t="shared" si="505"/>
        <v>-19.344684483997678</v>
      </c>
      <c r="L3235" s="287">
        <f t="shared" si="502"/>
        <v>-112.24418539274166</v>
      </c>
      <c r="M3235" s="344">
        <f t="shared" si="503"/>
        <v>37.244981273925077</v>
      </c>
      <c r="N3235" s="344">
        <f t="shared" si="508"/>
        <v>-19.344684483997678</v>
      </c>
      <c r="Q3235" s="323">
        <f t="shared" si="506"/>
        <v>3097.2449812739251</v>
      </c>
      <c r="R3235" s="287">
        <f t="shared" si="507"/>
        <v>-19.344684483997678</v>
      </c>
    </row>
    <row r="3236" spans="1:18" x14ac:dyDescent="0.25">
      <c r="A3236" s="273">
        <v>3219</v>
      </c>
      <c r="B3236" s="323">
        <f t="shared" si="509"/>
        <v>3308.7558146072583</v>
      </c>
      <c r="D3236" s="287">
        <f t="shared" si="504"/>
        <v>3098.1795646072583</v>
      </c>
      <c r="F3236" s="273">
        <f t="shared" si="500"/>
        <v>9</v>
      </c>
      <c r="H3236" s="273">
        <f t="shared" si="501"/>
        <v>3240</v>
      </c>
      <c r="J3236" s="287">
        <f t="shared" si="505"/>
        <v>-18.506120914519514</v>
      </c>
      <c r="L3236" s="287">
        <f t="shared" si="502"/>
        <v>-111.24418539274166</v>
      </c>
      <c r="M3236" s="344">
        <f t="shared" si="503"/>
        <v>38.179564607258271</v>
      </c>
      <c r="N3236" s="344">
        <f t="shared" si="508"/>
        <v>-18.506120914519514</v>
      </c>
      <c r="Q3236" s="323">
        <f t="shared" si="506"/>
        <v>3098.1795646072583</v>
      </c>
      <c r="R3236" s="287">
        <f t="shared" si="507"/>
        <v>-18.506120914519514</v>
      </c>
    </row>
    <row r="3237" spans="1:18" x14ac:dyDescent="0.25">
      <c r="A3237" s="273">
        <v>3220</v>
      </c>
      <c r="B3237" s="323">
        <f t="shared" si="509"/>
        <v>3309.7558146072583</v>
      </c>
      <c r="D3237" s="287">
        <f t="shared" si="504"/>
        <v>3099.1141479405915</v>
      </c>
      <c r="F3237" s="273">
        <f t="shared" si="500"/>
        <v>9</v>
      </c>
      <c r="H3237" s="273">
        <f t="shared" si="501"/>
        <v>3240</v>
      </c>
      <c r="J3237" s="287">
        <f t="shared" si="505"/>
        <v>-17.661920201337622</v>
      </c>
      <c r="L3237" s="287">
        <f t="shared" si="502"/>
        <v>-110.24418539274166</v>
      </c>
      <c r="M3237" s="344">
        <f t="shared" si="503"/>
        <v>39.114147940591465</v>
      </c>
      <c r="N3237" s="344">
        <f t="shared" si="508"/>
        <v>-17.661920201337622</v>
      </c>
      <c r="Q3237" s="323">
        <f t="shared" si="506"/>
        <v>3099.1141479405915</v>
      </c>
      <c r="R3237" s="287">
        <f t="shared" si="507"/>
        <v>-17.661920201337622</v>
      </c>
    </row>
    <row r="3238" spans="1:18" x14ac:dyDescent="0.25">
      <c r="A3238" s="273">
        <v>3221</v>
      </c>
      <c r="B3238" s="323">
        <f t="shared" si="509"/>
        <v>3310.7558146072583</v>
      </c>
      <c r="D3238" s="287">
        <f t="shared" si="504"/>
        <v>3100.0487312739251</v>
      </c>
      <c r="F3238" s="273">
        <f t="shared" si="500"/>
        <v>9</v>
      </c>
      <c r="H3238" s="273">
        <f t="shared" si="501"/>
        <v>3240</v>
      </c>
      <c r="J3238" s="287">
        <f t="shared" si="505"/>
        <v>-16.812339496167539</v>
      </c>
      <c r="L3238" s="287">
        <f t="shared" si="502"/>
        <v>-109.24418539274166</v>
      </c>
      <c r="M3238" s="344">
        <f t="shared" si="503"/>
        <v>40.048731273925114</v>
      </c>
      <c r="N3238" s="344">
        <f t="shared" si="508"/>
        <v>-16.812339496167539</v>
      </c>
      <c r="Q3238" s="323">
        <f t="shared" si="506"/>
        <v>3100.0487312739251</v>
      </c>
      <c r="R3238" s="287">
        <f t="shared" si="507"/>
        <v>-16.812339496167539</v>
      </c>
    </row>
    <row r="3239" spans="1:18" x14ac:dyDescent="0.25">
      <c r="A3239" s="273">
        <v>3222</v>
      </c>
      <c r="B3239" s="323">
        <f t="shared" si="509"/>
        <v>3311.7558146072583</v>
      </c>
      <c r="D3239" s="287">
        <f t="shared" si="504"/>
        <v>3100.9833146072583</v>
      </c>
      <c r="F3239" s="273">
        <f t="shared" si="500"/>
        <v>9</v>
      </c>
      <c r="H3239" s="273">
        <f t="shared" si="501"/>
        <v>3240</v>
      </c>
      <c r="J3239" s="287">
        <f t="shared" si="505"/>
        <v>-15.957637589522481</v>
      </c>
      <c r="L3239" s="287">
        <f t="shared" si="502"/>
        <v>-108.24418539274166</v>
      </c>
      <c r="M3239" s="344">
        <f t="shared" si="503"/>
        <v>40.983314607258308</v>
      </c>
      <c r="N3239" s="344">
        <f t="shared" si="508"/>
        <v>-15.957637589522481</v>
      </c>
      <c r="Q3239" s="323">
        <f t="shared" si="506"/>
        <v>3100.9833146072583</v>
      </c>
      <c r="R3239" s="287">
        <f t="shared" si="507"/>
        <v>-15.957637589522481</v>
      </c>
    </row>
    <row r="3240" spans="1:18" x14ac:dyDescent="0.25">
      <c r="A3240" s="273">
        <v>3223</v>
      </c>
      <c r="B3240" s="323">
        <f t="shared" si="509"/>
        <v>3312.7558146072583</v>
      </c>
      <c r="D3240" s="287">
        <f t="shared" si="504"/>
        <v>3101.9178979405915</v>
      </c>
      <c r="F3240" s="273">
        <f t="shared" si="500"/>
        <v>9</v>
      </c>
      <c r="H3240" s="273">
        <f t="shared" si="501"/>
        <v>3240</v>
      </c>
      <c r="J3240" s="287">
        <f t="shared" si="505"/>
        <v>-15.098074831882199</v>
      </c>
      <c r="L3240" s="287">
        <f t="shared" si="502"/>
        <v>-107.24418539274166</v>
      </c>
      <c r="M3240" s="344">
        <f t="shared" si="503"/>
        <v>41.917897940591502</v>
      </c>
      <c r="N3240" s="344">
        <f t="shared" si="508"/>
        <v>-15.098074831882199</v>
      </c>
      <c r="Q3240" s="323">
        <f t="shared" si="506"/>
        <v>3101.9178979405915</v>
      </c>
      <c r="R3240" s="287">
        <f t="shared" si="507"/>
        <v>-15.098074831882199</v>
      </c>
    </row>
    <row r="3241" spans="1:18" x14ac:dyDescent="0.25">
      <c r="A3241" s="273">
        <v>3224</v>
      </c>
      <c r="B3241" s="323">
        <f t="shared" si="509"/>
        <v>3313.7558146072583</v>
      </c>
      <c r="D3241" s="287">
        <f t="shared" si="504"/>
        <v>3102.8524812739252</v>
      </c>
      <c r="F3241" s="273">
        <f t="shared" si="500"/>
        <v>9</v>
      </c>
      <c r="H3241" s="273">
        <f t="shared" si="501"/>
        <v>3240</v>
      </c>
      <c r="J3241" s="287">
        <f t="shared" si="505"/>
        <v>-14.233913054389792</v>
      </c>
      <c r="L3241" s="287">
        <f t="shared" si="502"/>
        <v>-106.24418539274166</v>
      </c>
      <c r="M3241" s="344">
        <f t="shared" si="503"/>
        <v>42.85248127392515</v>
      </c>
      <c r="N3241" s="344">
        <f t="shared" si="508"/>
        <v>-14.233913054389792</v>
      </c>
      <c r="Q3241" s="323">
        <f t="shared" si="506"/>
        <v>3102.8524812739252</v>
      </c>
      <c r="R3241" s="287">
        <f t="shared" si="507"/>
        <v>-14.233913054389792</v>
      </c>
    </row>
    <row r="3242" spans="1:18" x14ac:dyDescent="0.25">
      <c r="A3242" s="273">
        <v>3225</v>
      </c>
      <c r="B3242" s="323">
        <f t="shared" si="509"/>
        <v>3314.7558146072583</v>
      </c>
      <c r="D3242" s="287">
        <f t="shared" si="504"/>
        <v>3103.7870646072583</v>
      </c>
      <c r="F3242" s="273">
        <f t="shared" si="500"/>
        <v>9</v>
      </c>
      <c r="H3242" s="273">
        <f t="shared" si="501"/>
        <v>3240</v>
      </c>
      <c r="J3242" s="287">
        <f t="shared" si="505"/>
        <v>-13.365415489094355</v>
      </c>
      <c r="L3242" s="287">
        <f t="shared" si="502"/>
        <v>-105.24418539274166</v>
      </c>
      <c r="M3242" s="344">
        <f t="shared" si="503"/>
        <v>43.787064607258344</v>
      </c>
      <c r="N3242" s="344">
        <f t="shared" si="508"/>
        <v>-13.365415489094355</v>
      </c>
      <c r="Q3242" s="323">
        <f t="shared" si="506"/>
        <v>3103.7870646072583</v>
      </c>
      <c r="R3242" s="287">
        <f t="shared" si="507"/>
        <v>-13.365415489094355</v>
      </c>
    </row>
    <row r="3243" spans="1:18" x14ac:dyDescent="0.25">
      <c r="A3243" s="273">
        <v>3226</v>
      </c>
      <c r="B3243" s="323">
        <f t="shared" si="509"/>
        <v>3315.7558146072583</v>
      </c>
      <c r="D3243" s="287">
        <f t="shared" si="504"/>
        <v>3104.7216479405915</v>
      </c>
      <c r="F3243" s="273">
        <f t="shared" si="500"/>
        <v>9</v>
      </c>
      <c r="H3243" s="273">
        <f t="shared" si="501"/>
        <v>3240</v>
      </c>
      <c r="J3243" s="287">
        <f t="shared" si="505"/>
        <v>-12.492846688766901</v>
      </c>
      <c r="L3243" s="287">
        <f t="shared" si="502"/>
        <v>-104.24418539274166</v>
      </c>
      <c r="M3243" s="344">
        <f t="shared" si="503"/>
        <v>44.721647940591538</v>
      </c>
      <c r="N3243" s="344">
        <f t="shared" si="508"/>
        <v>-12.492846688766901</v>
      </c>
      <c r="Q3243" s="323">
        <f t="shared" si="506"/>
        <v>3104.7216479405915</v>
      </c>
      <c r="R3243" s="287">
        <f t="shared" si="507"/>
        <v>-12.492846688766901</v>
      </c>
    </row>
    <row r="3244" spans="1:18" x14ac:dyDescent="0.25">
      <c r="A3244" s="273">
        <v>3227</v>
      </c>
      <c r="B3244" s="323">
        <f t="shared" si="509"/>
        <v>3316.7558146072583</v>
      </c>
      <c r="D3244" s="287">
        <f t="shared" si="504"/>
        <v>3105.6562312739252</v>
      </c>
      <c r="F3244" s="273">
        <f t="shared" si="500"/>
        <v>9</v>
      </c>
      <c r="H3244" s="273">
        <f t="shared" si="501"/>
        <v>3240</v>
      </c>
      <c r="J3244" s="287">
        <f t="shared" si="505"/>
        <v>-11.616472446317125</v>
      </c>
      <c r="L3244" s="287">
        <f t="shared" si="502"/>
        <v>-103.24418539274166</v>
      </c>
      <c r="M3244" s="344">
        <f t="shared" si="503"/>
        <v>45.656231273925187</v>
      </c>
      <c r="N3244" s="344">
        <f t="shared" si="508"/>
        <v>-11.616472446317125</v>
      </c>
      <c r="Q3244" s="323">
        <f t="shared" si="506"/>
        <v>3105.6562312739252</v>
      </c>
      <c r="R3244" s="287">
        <f t="shared" si="507"/>
        <v>-11.616472446317125</v>
      </c>
    </row>
    <row r="3245" spans="1:18" x14ac:dyDescent="0.25">
      <c r="A3245" s="273">
        <v>3228</v>
      </c>
      <c r="B3245" s="323">
        <f t="shared" si="509"/>
        <v>3317.7558146072583</v>
      </c>
      <c r="D3245" s="287">
        <f t="shared" si="504"/>
        <v>3106.5908146072584</v>
      </c>
      <c r="F3245" s="273">
        <f t="shared" si="500"/>
        <v>9</v>
      </c>
      <c r="H3245" s="273">
        <f t="shared" si="501"/>
        <v>3240</v>
      </c>
      <c r="J3245" s="287">
        <f t="shared" si="505"/>
        <v>-10.736559713829264</v>
      </c>
      <c r="L3245" s="287">
        <f t="shared" si="502"/>
        <v>-102.24418539274166</v>
      </c>
      <c r="M3245" s="344">
        <f t="shared" si="503"/>
        <v>46.59081460725838</v>
      </c>
      <c r="N3245" s="344">
        <f t="shared" si="508"/>
        <v>-10.736559713829264</v>
      </c>
      <c r="Q3245" s="323">
        <f t="shared" si="506"/>
        <v>3106.5908146072584</v>
      </c>
      <c r="R3245" s="287">
        <f t="shared" si="507"/>
        <v>-10.736559713829264</v>
      </c>
    </row>
    <row r="3246" spans="1:18" x14ac:dyDescent="0.25">
      <c r="A3246" s="273">
        <v>3229</v>
      </c>
      <c r="B3246" s="323">
        <f t="shared" si="509"/>
        <v>3318.7558146072583</v>
      </c>
      <c r="D3246" s="287">
        <f t="shared" si="504"/>
        <v>3107.5253979405916</v>
      </c>
      <c r="F3246" s="273">
        <f t="shared" si="500"/>
        <v>9</v>
      </c>
      <c r="H3246" s="273">
        <f t="shared" si="501"/>
        <v>3240</v>
      </c>
      <c r="J3246" s="287">
        <f t="shared" si="505"/>
        <v>-9.8533765212448206</v>
      </c>
      <c r="L3246" s="287">
        <f t="shared" si="502"/>
        <v>-101.24418539274166</v>
      </c>
      <c r="M3246" s="344">
        <f t="shared" si="503"/>
        <v>47.525397940591574</v>
      </c>
      <c r="N3246" s="344">
        <f t="shared" si="508"/>
        <v>-9.8533765212448206</v>
      </c>
      <c r="Q3246" s="323">
        <f t="shared" si="506"/>
        <v>3107.5253979405916</v>
      </c>
      <c r="R3246" s="287">
        <f t="shared" si="507"/>
        <v>-9.8533765212448206</v>
      </c>
    </row>
    <row r="3247" spans="1:18" x14ac:dyDescent="0.25">
      <c r="A3247" s="273">
        <v>3230</v>
      </c>
      <c r="B3247" s="323">
        <f t="shared" si="509"/>
        <v>3319.7558146072583</v>
      </c>
      <c r="D3247" s="287">
        <f t="shared" si="504"/>
        <v>3108.4599812739252</v>
      </c>
      <c r="F3247" s="273">
        <f t="shared" si="500"/>
        <v>9</v>
      </c>
      <c r="H3247" s="273">
        <f t="shared" si="501"/>
        <v>3240</v>
      </c>
      <c r="J3247" s="287">
        <f t="shared" si="505"/>
        <v>-8.9671918947202052</v>
      </c>
      <c r="L3247" s="287">
        <f t="shared" si="502"/>
        <v>-100.24418539274166</v>
      </c>
      <c r="M3247" s="344">
        <f t="shared" si="503"/>
        <v>48.459981273925223</v>
      </c>
      <c r="N3247" s="344">
        <f t="shared" si="508"/>
        <v>-8.9671918947202052</v>
      </c>
      <c r="Q3247" s="323">
        <f t="shared" si="506"/>
        <v>3108.4599812739252</v>
      </c>
      <c r="R3247" s="287">
        <f t="shared" si="507"/>
        <v>-8.9671918947202052</v>
      </c>
    </row>
    <row r="3248" spans="1:18" x14ac:dyDescent="0.25">
      <c r="A3248" s="273">
        <v>3231</v>
      </c>
      <c r="B3248" s="323">
        <f t="shared" si="509"/>
        <v>3320.7558146072583</v>
      </c>
      <c r="D3248" s="287">
        <f t="shared" si="504"/>
        <v>3109.3945646072584</v>
      </c>
      <c r="F3248" s="273">
        <f t="shared" si="500"/>
        <v>9</v>
      </c>
      <c r="H3248" s="273">
        <f t="shared" si="501"/>
        <v>3240</v>
      </c>
      <c r="J3248" s="287">
        <f t="shared" si="505"/>
        <v>-8.0782757746776799</v>
      </c>
      <c r="L3248" s="287">
        <f t="shared" si="502"/>
        <v>-99.244185392741656</v>
      </c>
      <c r="M3248" s="344">
        <f t="shared" si="503"/>
        <v>49.394564607258417</v>
      </c>
      <c r="N3248" s="344">
        <f t="shared" si="508"/>
        <v>-8.0782757746776799</v>
      </c>
      <c r="Q3248" s="323">
        <f t="shared" si="506"/>
        <v>3109.3945646072584</v>
      </c>
      <c r="R3248" s="287">
        <f t="shared" si="507"/>
        <v>-8.0782757746776799</v>
      </c>
    </row>
    <row r="3249" spans="1:18" x14ac:dyDescent="0.25">
      <c r="A3249" s="273">
        <v>3232</v>
      </c>
      <c r="B3249" s="323">
        <f t="shared" si="509"/>
        <v>3321.7558146072583</v>
      </c>
      <c r="D3249" s="287">
        <f t="shared" si="504"/>
        <v>3110.3291479405916</v>
      </c>
      <c r="F3249" s="273">
        <f t="shared" si="500"/>
        <v>9</v>
      </c>
      <c r="H3249" s="273">
        <f t="shared" si="501"/>
        <v>3240</v>
      </c>
      <c r="J3249" s="287">
        <f t="shared" si="505"/>
        <v>-7.1868989335778108</v>
      </c>
      <c r="L3249" s="287">
        <f t="shared" si="502"/>
        <v>-98.244185392741656</v>
      </c>
      <c r="M3249" s="344">
        <f t="shared" si="503"/>
        <v>50.329147940591611</v>
      </c>
      <c r="N3249" s="344">
        <f t="shared" si="508"/>
        <v>-7.1868989335778108</v>
      </c>
      <c r="Q3249" s="323">
        <f t="shared" si="506"/>
        <v>3110.3291479405916</v>
      </c>
      <c r="R3249" s="287">
        <f t="shared" si="507"/>
        <v>-7.1868989335778108</v>
      </c>
    </row>
    <row r="3250" spans="1:18" x14ac:dyDescent="0.25">
      <c r="A3250" s="273">
        <v>3233</v>
      </c>
      <c r="B3250" s="323">
        <f t="shared" si="509"/>
        <v>3322.7558146072583</v>
      </c>
      <c r="D3250" s="287">
        <f t="shared" si="504"/>
        <v>3111.2637312739248</v>
      </c>
      <c r="F3250" s="273">
        <f t="shared" si="500"/>
        <v>9</v>
      </c>
      <c r="H3250" s="273">
        <f t="shared" si="501"/>
        <v>3240</v>
      </c>
      <c r="J3250" s="287">
        <f t="shared" si="505"/>
        <v>-6.293332893441721</v>
      </c>
      <c r="L3250" s="287">
        <f t="shared" si="502"/>
        <v>-97.244185392741656</v>
      </c>
      <c r="M3250" s="344">
        <f t="shared" si="503"/>
        <v>51.263731273924805</v>
      </c>
      <c r="N3250" s="344">
        <f t="shared" si="508"/>
        <v>-6.293332893441721</v>
      </c>
      <c r="Q3250" s="323">
        <f t="shared" si="506"/>
        <v>3111.2637312739248</v>
      </c>
      <c r="R3250" s="287">
        <f t="shared" si="507"/>
        <v>-6.293332893441721</v>
      </c>
    </row>
    <row r="3251" spans="1:18" x14ac:dyDescent="0.25">
      <c r="A3251" s="273">
        <v>3234</v>
      </c>
      <c r="B3251" s="323">
        <f t="shared" si="509"/>
        <v>3323.7558146072583</v>
      </c>
      <c r="D3251" s="287">
        <f t="shared" si="504"/>
        <v>3112.1983146072585</v>
      </c>
      <c r="F3251" s="273">
        <f t="shared" si="500"/>
        <v>9</v>
      </c>
      <c r="H3251" s="273">
        <f t="shared" si="501"/>
        <v>3240</v>
      </c>
      <c r="J3251" s="287">
        <f t="shared" si="505"/>
        <v>-5.3978498431417687</v>
      </c>
      <c r="L3251" s="287">
        <f t="shared" si="502"/>
        <v>-96.244185392741656</v>
      </c>
      <c r="M3251" s="344">
        <f t="shared" si="503"/>
        <v>52.198314607258453</v>
      </c>
      <c r="N3251" s="344">
        <f t="shared" si="508"/>
        <v>-5.3978498431417687</v>
      </c>
      <c r="Q3251" s="323">
        <f t="shared" si="506"/>
        <v>3112.1983146072585</v>
      </c>
      <c r="R3251" s="287">
        <f t="shared" si="507"/>
        <v>-5.3978498431417687</v>
      </c>
    </row>
    <row r="3252" spans="1:18" x14ac:dyDescent="0.25">
      <c r="A3252" s="273">
        <v>3235</v>
      </c>
      <c r="B3252" s="323">
        <f t="shared" si="509"/>
        <v>3324.7558146072583</v>
      </c>
      <c r="D3252" s="287">
        <f t="shared" si="504"/>
        <v>3113.1328979405916</v>
      </c>
      <c r="F3252" s="273">
        <f t="shared" si="500"/>
        <v>9</v>
      </c>
      <c r="H3252" s="273">
        <f t="shared" si="501"/>
        <v>3240</v>
      </c>
      <c r="J3252" s="287">
        <f t="shared" si="505"/>
        <v>-4.5007225554890846</v>
      </c>
      <c r="L3252" s="287">
        <f t="shared" si="502"/>
        <v>-95.244185392741656</v>
      </c>
      <c r="M3252" s="344">
        <f t="shared" si="503"/>
        <v>53.132897940591647</v>
      </c>
      <c r="N3252" s="344">
        <f t="shared" si="508"/>
        <v>-4.5007225554890846</v>
      </c>
      <c r="Q3252" s="323">
        <f t="shared" si="506"/>
        <v>3113.1328979405916</v>
      </c>
      <c r="R3252" s="287">
        <f t="shared" si="507"/>
        <v>-4.5007225554890846</v>
      </c>
    </row>
    <row r="3253" spans="1:18" x14ac:dyDescent="0.25">
      <c r="A3253" s="273">
        <v>3236</v>
      </c>
      <c r="B3253" s="323">
        <f t="shared" si="509"/>
        <v>3325.7558146072583</v>
      </c>
      <c r="D3253" s="287">
        <f t="shared" si="504"/>
        <v>3114.0674812739248</v>
      </c>
      <c r="F3253" s="273">
        <f t="shared" si="500"/>
        <v>9</v>
      </c>
      <c r="H3253" s="273">
        <f t="shared" si="501"/>
        <v>3240</v>
      </c>
      <c r="J3253" s="287">
        <f t="shared" si="505"/>
        <v>-3.6022243041465205</v>
      </c>
      <c r="L3253" s="287">
        <f t="shared" si="502"/>
        <v>-94.244185392741656</v>
      </c>
      <c r="M3253" s="344">
        <f t="shared" si="503"/>
        <v>54.067481273924841</v>
      </c>
      <c r="N3253" s="344">
        <f t="shared" si="508"/>
        <v>-3.6022243041465205</v>
      </c>
      <c r="Q3253" s="323">
        <f t="shared" si="506"/>
        <v>3114.0674812739248</v>
      </c>
      <c r="R3253" s="287">
        <f t="shared" si="507"/>
        <v>-3.6022243041465205</v>
      </c>
    </row>
    <row r="3254" spans="1:18" x14ac:dyDescent="0.25">
      <c r="A3254" s="273">
        <v>3237</v>
      </c>
      <c r="B3254" s="323">
        <f t="shared" si="509"/>
        <v>3326.7558146072583</v>
      </c>
      <c r="D3254" s="287">
        <f t="shared" si="504"/>
        <v>3115.0020646072585</v>
      </c>
      <c r="F3254" s="273">
        <f t="shared" si="500"/>
        <v>9</v>
      </c>
      <c r="H3254" s="273">
        <f t="shared" si="501"/>
        <v>3240</v>
      </c>
      <c r="J3254" s="287">
        <f t="shared" si="505"/>
        <v>-2.7026287803857483</v>
      </c>
      <c r="L3254" s="287">
        <f t="shared" si="502"/>
        <v>-93.244185392741656</v>
      </c>
      <c r="M3254" s="344">
        <f t="shared" si="503"/>
        <v>55.00206460725849</v>
      </c>
      <c r="N3254" s="344">
        <f t="shared" si="508"/>
        <v>-2.7026287803857483</v>
      </c>
      <c r="Q3254" s="323">
        <f t="shared" si="506"/>
        <v>3115.0020646072585</v>
      </c>
      <c r="R3254" s="287">
        <f t="shared" si="507"/>
        <v>-2.7026287803857483</v>
      </c>
    </row>
    <row r="3255" spans="1:18" x14ac:dyDescent="0.25">
      <c r="A3255" s="273">
        <v>3238</v>
      </c>
      <c r="B3255" s="323">
        <f t="shared" si="509"/>
        <v>3327.7558146072583</v>
      </c>
      <c r="D3255" s="287">
        <f t="shared" si="504"/>
        <v>3115.9366479405917</v>
      </c>
      <c r="F3255" s="273">
        <f t="shared" si="500"/>
        <v>9</v>
      </c>
      <c r="H3255" s="273">
        <f t="shared" si="501"/>
        <v>3240</v>
      </c>
      <c r="J3255" s="287">
        <f t="shared" si="505"/>
        <v>-1.8022100097171518</v>
      </c>
      <c r="L3255" s="287">
        <f t="shared" si="502"/>
        <v>-92.244185392741656</v>
      </c>
      <c r="M3255" s="344">
        <f t="shared" si="503"/>
        <v>55.936647940591683</v>
      </c>
      <c r="N3255" s="344">
        <f t="shared" si="508"/>
        <v>-1.8022100097171518</v>
      </c>
      <c r="Q3255" s="323">
        <f t="shared" si="506"/>
        <v>3115.9366479405917</v>
      </c>
      <c r="R3255" s="287">
        <f t="shared" si="507"/>
        <v>-1.8022100097171518</v>
      </c>
    </row>
    <row r="3256" spans="1:18" x14ac:dyDescent="0.25">
      <c r="A3256" s="273">
        <v>3239</v>
      </c>
      <c r="B3256" s="323">
        <f t="shared" si="509"/>
        <v>3328.7558146072583</v>
      </c>
      <c r="D3256" s="287">
        <f t="shared" si="504"/>
        <v>3116.8712312739249</v>
      </c>
      <c r="F3256" s="273">
        <f t="shared" si="500"/>
        <v>9</v>
      </c>
      <c r="H3256" s="273">
        <f t="shared" si="501"/>
        <v>3240</v>
      </c>
      <c r="J3256" s="287">
        <f t="shared" si="505"/>
        <v>-0.90124226842119493</v>
      </c>
      <c r="L3256" s="287">
        <f t="shared" si="502"/>
        <v>-91.244185392741656</v>
      </c>
      <c r="M3256" s="344">
        <f t="shared" si="503"/>
        <v>56.871231273924877</v>
      </c>
      <c r="N3256" s="344">
        <f t="shared" si="508"/>
        <v>-0.90124226842119493</v>
      </c>
      <c r="Q3256" s="323">
        <f t="shared" si="506"/>
        <v>3116.8712312739249</v>
      </c>
      <c r="R3256" s="287">
        <f t="shared" si="507"/>
        <v>-0.90124226842119493</v>
      </c>
    </row>
    <row r="3257" spans="1:18" x14ac:dyDescent="0.25">
      <c r="A3257" s="273">
        <v>3240</v>
      </c>
      <c r="B3257" s="323">
        <f t="shared" si="509"/>
        <v>3329.7558146072583</v>
      </c>
      <c r="D3257" s="287">
        <f t="shared" si="504"/>
        <v>3117.8058146072585</v>
      </c>
      <c r="F3257" s="273">
        <f t="shared" si="500"/>
        <v>9</v>
      </c>
      <c r="H3257" s="273">
        <f t="shared" si="501"/>
        <v>3240</v>
      </c>
      <c r="J3257" s="287">
        <f t="shared" si="505"/>
        <v>-1.1387999918066606E-13</v>
      </c>
      <c r="L3257" s="287">
        <f t="shared" si="502"/>
        <v>-90.244185392741656</v>
      </c>
      <c r="M3257" s="344">
        <f t="shared" si="503"/>
        <v>57.805814607258526</v>
      </c>
      <c r="N3257" s="344">
        <f t="shared" si="508"/>
        <v>-1.1387999918066606E-13</v>
      </c>
      <c r="Q3257" s="323">
        <f t="shared" si="506"/>
        <v>3117.8058146072585</v>
      </c>
      <c r="R3257" s="287">
        <f t="shared" si="507"/>
        <v>-1.1387999918066606E-13</v>
      </c>
    </row>
    <row r="3258" spans="1:18" x14ac:dyDescent="0.25">
      <c r="A3258" s="273">
        <v>3241</v>
      </c>
      <c r="B3258" s="323">
        <f t="shared" si="509"/>
        <v>3330.7558146072583</v>
      </c>
      <c r="D3258" s="287">
        <f t="shared" si="504"/>
        <v>3118.7403979405917</v>
      </c>
      <c r="F3258" s="273">
        <f t="shared" si="500"/>
        <v>9</v>
      </c>
      <c r="H3258" s="273">
        <f t="shared" si="501"/>
        <v>3240</v>
      </c>
      <c r="J3258" s="287">
        <f t="shared" si="505"/>
        <v>0.90124226842133415</v>
      </c>
      <c r="L3258" s="287">
        <f t="shared" si="502"/>
        <v>-89.244185392741656</v>
      </c>
      <c r="M3258" s="344">
        <f t="shared" si="503"/>
        <v>58.74039794059172</v>
      </c>
      <c r="N3258" s="344">
        <f t="shared" si="508"/>
        <v>0.90124226842133415</v>
      </c>
      <c r="Q3258" s="323">
        <f t="shared" si="506"/>
        <v>3118.7403979405917</v>
      </c>
      <c r="R3258" s="287">
        <f t="shared" si="507"/>
        <v>0.90124226842133415</v>
      </c>
    </row>
    <row r="3259" spans="1:18" x14ac:dyDescent="0.25">
      <c r="A3259" s="273">
        <v>3242</v>
      </c>
      <c r="B3259" s="323">
        <f t="shared" si="509"/>
        <v>3331.7558146072583</v>
      </c>
      <c r="D3259" s="287">
        <f t="shared" si="504"/>
        <v>3119.6749812739249</v>
      </c>
      <c r="F3259" s="273">
        <f t="shared" si="500"/>
        <v>9</v>
      </c>
      <c r="H3259" s="273">
        <f t="shared" si="501"/>
        <v>3240</v>
      </c>
      <c r="J3259" s="287">
        <f t="shared" si="505"/>
        <v>1.8022100097169242</v>
      </c>
      <c r="L3259" s="287">
        <f t="shared" si="502"/>
        <v>-88.244185392741656</v>
      </c>
      <c r="M3259" s="344">
        <f t="shared" si="503"/>
        <v>59.674981273924914</v>
      </c>
      <c r="N3259" s="344">
        <f t="shared" si="508"/>
        <v>1.8022100097169242</v>
      </c>
      <c r="Q3259" s="323">
        <f t="shared" si="506"/>
        <v>3119.6749812739249</v>
      </c>
      <c r="R3259" s="287">
        <f t="shared" si="507"/>
        <v>1.8022100097169242</v>
      </c>
    </row>
    <row r="3260" spans="1:18" x14ac:dyDescent="0.25">
      <c r="A3260" s="273">
        <v>3243</v>
      </c>
      <c r="B3260" s="323">
        <f t="shared" si="509"/>
        <v>3332.7558146072583</v>
      </c>
      <c r="D3260" s="287">
        <f t="shared" si="504"/>
        <v>3120.6095646072581</v>
      </c>
      <c r="F3260" s="273">
        <f t="shared" si="500"/>
        <v>9</v>
      </c>
      <c r="H3260" s="273">
        <f t="shared" si="501"/>
        <v>3240</v>
      </c>
      <c r="J3260" s="287">
        <f t="shared" si="505"/>
        <v>2.7026287803855209</v>
      </c>
      <c r="L3260" s="287">
        <f t="shared" si="502"/>
        <v>-87.244185392741656</v>
      </c>
      <c r="M3260" s="344">
        <f t="shared" si="503"/>
        <v>60.609564607258108</v>
      </c>
      <c r="N3260" s="344">
        <f t="shared" si="508"/>
        <v>2.7026287803855209</v>
      </c>
      <c r="Q3260" s="323">
        <f t="shared" si="506"/>
        <v>3120.6095646072581</v>
      </c>
      <c r="R3260" s="287">
        <f t="shared" si="507"/>
        <v>2.7026287803855209</v>
      </c>
    </row>
    <row r="3261" spans="1:18" x14ac:dyDescent="0.25">
      <c r="A3261" s="273">
        <v>3244</v>
      </c>
      <c r="B3261" s="323">
        <f t="shared" si="509"/>
        <v>3333.7558146072583</v>
      </c>
      <c r="D3261" s="287">
        <f t="shared" si="504"/>
        <v>3121.5441479405918</v>
      </c>
      <c r="F3261" s="273">
        <f t="shared" si="500"/>
        <v>9</v>
      </c>
      <c r="H3261" s="273">
        <f t="shared" si="501"/>
        <v>3240</v>
      </c>
      <c r="J3261" s="287">
        <f t="shared" si="505"/>
        <v>3.6022243041466595</v>
      </c>
      <c r="L3261" s="287">
        <f t="shared" si="502"/>
        <v>-86.244185392741656</v>
      </c>
      <c r="M3261" s="344">
        <f t="shared" si="503"/>
        <v>61.544147940591756</v>
      </c>
      <c r="N3261" s="344">
        <f t="shared" si="508"/>
        <v>3.6022243041466595</v>
      </c>
      <c r="Q3261" s="323">
        <f t="shared" si="506"/>
        <v>3121.5441479405918</v>
      </c>
      <c r="R3261" s="287">
        <f t="shared" si="507"/>
        <v>3.6022243041466595</v>
      </c>
    </row>
    <row r="3262" spans="1:18" x14ac:dyDescent="0.25">
      <c r="A3262" s="273">
        <v>3245</v>
      </c>
      <c r="B3262" s="323">
        <f t="shared" si="509"/>
        <v>3334.7558146072583</v>
      </c>
      <c r="D3262" s="287">
        <f t="shared" si="504"/>
        <v>3122.478731273925</v>
      </c>
      <c r="F3262" s="273">
        <f t="shared" si="500"/>
        <v>9</v>
      </c>
      <c r="H3262" s="273">
        <f t="shared" si="501"/>
        <v>3240</v>
      </c>
      <c r="J3262" s="287">
        <f t="shared" si="505"/>
        <v>4.5007225554888581</v>
      </c>
      <c r="L3262" s="287">
        <f t="shared" si="502"/>
        <v>-85.244185392741656</v>
      </c>
      <c r="M3262" s="344">
        <f t="shared" si="503"/>
        <v>62.47873127392495</v>
      </c>
      <c r="N3262" s="344">
        <f t="shared" si="508"/>
        <v>4.5007225554888581</v>
      </c>
      <c r="Q3262" s="323">
        <f t="shared" si="506"/>
        <v>3122.478731273925</v>
      </c>
      <c r="R3262" s="287">
        <f t="shared" si="507"/>
        <v>4.5007225554888581</v>
      </c>
    </row>
    <row r="3263" spans="1:18" x14ac:dyDescent="0.25">
      <c r="A3263" s="273">
        <v>3246</v>
      </c>
      <c r="B3263" s="323">
        <f t="shared" si="509"/>
        <v>3335.7558146072583</v>
      </c>
      <c r="D3263" s="287">
        <f t="shared" si="504"/>
        <v>3123.4133146072581</v>
      </c>
      <c r="F3263" s="273">
        <f t="shared" si="500"/>
        <v>9</v>
      </c>
      <c r="H3263" s="273">
        <f t="shared" si="501"/>
        <v>3240</v>
      </c>
      <c r="J3263" s="287">
        <f t="shared" si="505"/>
        <v>5.3978498431415423</v>
      </c>
      <c r="L3263" s="287">
        <f t="shared" si="502"/>
        <v>-84.244185392741656</v>
      </c>
      <c r="M3263" s="344">
        <f t="shared" si="503"/>
        <v>63.413314607258144</v>
      </c>
      <c r="N3263" s="344">
        <f t="shared" si="508"/>
        <v>5.3978498431415423</v>
      </c>
      <c r="Q3263" s="323">
        <f t="shared" si="506"/>
        <v>3123.4133146072581</v>
      </c>
      <c r="R3263" s="287">
        <f t="shared" si="507"/>
        <v>5.3978498431415423</v>
      </c>
    </row>
    <row r="3264" spans="1:18" x14ac:dyDescent="0.25">
      <c r="A3264" s="273">
        <v>3247</v>
      </c>
      <c r="B3264" s="323">
        <f t="shared" si="509"/>
        <v>3336.7558146072583</v>
      </c>
      <c r="D3264" s="287">
        <f t="shared" si="504"/>
        <v>3124.3478979405918</v>
      </c>
      <c r="F3264" s="273">
        <f t="shared" si="500"/>
        <v>9</v>
      </c>
      <c r="H3264" s="273">
        <f t="shared" si="501"/>
        <v>3240</v>
      </c>
      <c r="J3264" s="287">
        <f t="shared" si="505"/>
        <v>6.2933328934418595</v>
      </c>
      <c r="L3264" s="287">
        <f t="shared" si="502"/>
        <v>-83.244185392741656</v>
      </c>
      <c r="M3264" s="344">
        <f t="shared" si="503"/>
        <v>64.347897940591793</v>
      </c>
      <c r="N3264" s="344">
        <f t="shared" si="508"/>
        <v>6.2933328934418595</v>
      </c>
      <c r="Q3264" s="323">
        <f t="shared" si="506"/>
        <v>3124.3478979405918</v>
      </c>
      <c r="R3264" s="287">
        <f t="shared" si="507"/>
        <v>6.2933328934418595</v>
      </c>
    </row>
    <row r="3265" spans="1:18" x14ac:dyDescent="0.25">
      <c r="A3265" s="273">
        <v>3248</v>
      </c>
      <c r="B3265" s="323">
        <f t="shared" si="509"/>
        <v>3337.7558146072583</v>
      </c>
      <c r="D3265" s="287">
        <f t="shared" si="504"/>
        <v>3125.282481273925</v>
      </c>
      <c r="F3265" s="273">
        <f t="shared" si="500"/>
        <v>9</v>
      </c>
      <c r="H3265" s="273">
        <f t="shared" si="501"/>
        <v>3240</v>
      </c>
      <c r="J3265" s="287">
        <f t="shared" si="505"/>
        <v>7.1868989335775861</v>
      </c>
      <c r="L3265" s="287">
        <f t="shared" si="502"/>
        <v>-82.244185392741656</v>
      </c>
      <c r="M3265" s="344">
        <f t="shared" si="503"/>
        <v>65.282481273924986</v>
      </c>
      <c r="N3265" s="344">
        <f t="shared" si="508"/>
        <v>7.1868989335775861</v>
      </c>
      <c r="Q3265" s="323">
        <f t="shared" si="506"/>
        <v>3125.282481273925</v>
      </c>
      <c r="R3265" s="287">
        <f t="shared" si="507"/>
        <v>7.1868989335775861</v>
      </c>
    </row>
    <row r="3266" spans="1:18" x14ac:dyDescent="0.25">
      <c r="A3266" s="273">
        <v>3249</v>
      </c>
      <c r="B3266" s="323">
        <f t="shared" si="509"/>
        <v>3338.7558146072583</v>
      </c>
      <c r="D3266" s="287">
        <f t="shared" si="504"/>
        <v>3126.2170646072582</v>
      </c>
      <c r="F3266" s="273">
        <f t="shared" si="500"/>
        <v>9</v>
      </c>
      <c r="H3266" s="273">
        <f t="shared" si="501"/>
        <v>3240</v>
      </c>
      <c r="J3266" s="287">
        <f t="shared" si="505"/>
        <v>8.0782757746774543</v>
      </c>
      <c r="L3266" s="287">
        <f t="shared" si="502"/>
        <v>-81.244185392741656</v>
      </c>
      <c r="M3266" s="344">
        <f t="shared" si="503"/>
        <v>66.21706460725818</v>
      </c>
      <c r="N3266" s="344">
        <f t="shared" si="508"/>
        <v>8.0782757746774543</v>
      </c>
      <c r="Q3266" s="323">
        <f t="shared" si="506"/>
        <v>3126.2170646072582</v>
      </c>
      <c r="R3266" s="287">
        <f t="shared" si="507"/>
        <v>8.0782757746774543</v>
      </c>
    </row>
    <row r="3267" spans="1:18" x14ac:dyDescent="0.25">
      <c r="A3267" s="273">
        <v>3250</v>
      </c>
      <c r="B3267" s="323">
        <f t="shared" si="509"/>
        <v>3339.7558146072583</v>
      </c>
      <c r="D3267" s="287">
        <f t="shared" si="504"/>
        <v>3127.1516479405918</v>
      </c>
      <c r="F3267" s="273">
        <f t="shared" si="500"/>
        <v>9</v>
      </c>
      <c r="H3267" s="273">
        <f t="shared" si="501"/>
        <v>3240</v>
      </c>
      <c r="J3267" s="287">
        <f t="shared" si="505"/>
        <v>8.9671918947203419</v>
      </c>
      <c r="L3267" s="287">
        <f t="shared" si="502"/>
        <v>-80.244185392741656</v>
      </c>
      <c r="M3267" s="344">
        <f t="shared" si="503"/>
        <v>67.151647940591829</v>
      </c>
      <c r="N3267" s="344">
        <f t="shared" si="508"/>
        <v>8.9671918947203419</v>
      </c>
      <c r="Q3267" s="323">
        <f t="shared" si="506"/>
        <v>3127.1516479405918</v>
      </c>
      <c r="R3267" s="287">
        <f t="shared" si="507"/>
        <v>8.9671918947203419</v>
      </c>
    </row>
    <row r="3268" spans="1:18" x14ac:dyDescent="0.25">
      <c r="A3268" s="273">
        <v>3251</v>
      </c>
      <c r="B3268" s="323">
        <f t="shared" si="509"/>
        <v>3340.7558146072583</v>
      </c>
      <c r="D3268" s="287">
        <f t="shared" si="504"/>
        <v>3128.086231273925</v>
      </c>
      <c r="F3268" s="273">
        <f t="shared" si="500"/>
        <v>9</v>
      </c>
      <c r="H3268" s="273">
        <f t="shared" si="501"/>
        <v>3240</v>
      </c>
      <c r="J3268" s="287">
        <f t="shared" si="505"/>
        <v>9.8533765212445967</v>
      </c>
      <c r="L3268" s="287">
        <f t="shared" si="502"/>
        <v>-79.244185392741656</v>
      </c>
      <c r="M3268" s="344">
        <f t="shared" si="503"/>
        <v>68.086231273925023</v>
      </c>
      <c r="N3268" s="344">
        <f t="shared" si="508"/>
        <v>9.8533765212445967</v>
      </c>
      <c r="Q3268" s="323">
        <f t="shared" si="506"/>
        <v>3128.086231273925</v>
      </c>
      <c r="R3268" s="287">
        <f t="shared" si="507"/>
        <v>9.8533765212445967</v>
      </c>
    </row>
    <row r="3269" spans="1:18" x14ac:dyDescent="0.25">
      <c r="A3269" s="273">
        <v>3252</v>
      </c>
      <c r="B3269" s="323">
        <f t="shared" si="509"/>
        <v>3341.7558146072583</v>
      </c>
      <c r="D3269" s="287">
        <f t="shared" si="504"/>
        <v>3129.0208146072582</v>
      </c>
      <c r="F3269" s="273">
        <f t="shared" si="500"/>
        <v>9</v>
      </c>
      <c r="H3269" s="273">
        <f t="shared" si="501"/>
        <v>3240</v>
      </c>
      <c r="J3269" s="287">
        <f t="shared" si="505"/>
        <v>10.736559713829042</v>
      </c>
      <c r="L3269" s="287">
        <f t="shared" si="502"/>
        <v>-78.244185392741656</v>
      </c>
      <c r="M3269" s="344">
        <f t="shared" si="503"/>
        <v>69.020814607258217</v>
      </c>
      <c r="N3269" s="344">
        <f t="shared" si="508"/>
        <v>10.736559713829042</v>
      </c>
      <c r="Q3269" s="323">
        <f t="shared" si="506"/>
        <v>3129.0208146072582</v>
      </c>
      <c r="R3269" s="287">
        <f t="shared" si="507"/>
        <v>10.736559713829042</v>
      </c>
    </row>
    <row r="3270" spans="1:18" x14ac:dyDescent="0.25">
      <c r="A3270" s="273">
        <v>3253</v>
      </c>
      <c r="B3270" s="323">
        <f t="shared" si="509"/>
        <v>3342.7558146072583</v>
      </c>
      <c r="D3270" s="287">
        <f t="shared" si="504"/>
        <v>3129.9553979405919</v>
      </c>
      <c r="F3270" s="273">
        <f t="shared" ref="F3270:F3333" si="510">INT(B3270/360)</f>
        <v>9</v>
      </c>
      <c r="H3270" s="273">
        <f t="shared" ref="H3270:H3333" si="511">F3270*360</f>
        <v>3240</v>
      </c>
      <c r="J3270" s="287">
        <f t="shared" si="505"/>
        <v>11.61647244631726</v>
      </c>
      <c r="L3270" s="287">
        <f t="shared" ref="L3270:L3333" si="512">B3270-H3270-180</f>
        <v>-77.244185392741656</v>
      </c>
      <c r="M3270" s="344">
        <f t="shared" ref="M3270:M3333" si="513">D3270-INT(D3270/360)*360-180</f>
        <v>69.955397940591865</v>
      </c>
      <c r="N3270" s="344">
        <f t="shared" si="508"/>
        <v>11.61647244631726</v>
      </c>
      <c r="Q3270" s="323">
        <f t="shared" si="506"/>
        <v>3129.9553979405919</v>
      </c>
      <c r="R3270" s="287">
        <f t="shared" si="507"/>
        <v>11.61647244631726</v>
      </c>
    </row>
    <row r="3271" spans="1:18" x14ac:dyDescent="0.25">
      <c r="A3271" s="273">
        <v>3254</v>
      </c>
      <c r="B3271" s="323">
        <f t="shared" si="509"/>
        <v>3343.7558146072583</v>
      </c>
      <c r="D3271" s="287">
        <f t="shared" si="504"/>
        <v>3130.8899812739251</v>
      </c>
      <c r="F3271" s="273">
        <f t="shared" si="510"/>
        <v>9</v>
      </c>
      <c r="H3271" s="273">
        <f t="shared" si="511"/>
        <v>3240</v>
      </c>
      <c r="J3271" s="287">
        <f t="shared" si="505"/>
        <v>12.492846688766681</v>
      </c>
      <c r="L3271" s="287">
        <f t="shared" si="512"/>
        <v>-76.244185392741656</v>
      </c>
      <c r="M3271" s="344">
        <f t="shared" si="513"/>
        <v>70.889981273925059</v>
      </c>
      <c r="N3271" s="344">
        <f t="shared" si="508"/>
        <v>12.492846688766681</v>
      </c>
      <c r="Q3271" s="323">
        <f t="shared" si="506"/>
        <v>3130.8899812739251</v>
      </c>
      <c r="R3271" s="287">
        <f t="shared" si="507"/>
        <v>12.492846688766681</v>
      </c>
    </row>
    <row r="3272" spans="1:18" x14ac:dyDescent="0.25">
      <c r="A3272" s="273">
        <v>3255</v>
      </c>
      <c r="B3272" s="323">
        <f t="shared" si="509"/>
        <v>3344.7558146072583</v>
      </c>
      <c r="D3272" s="287">
        <f t="shared" si="504"/>
        <v>3131.8245646072583</v>
      </c>
      <c r="F3272" s="273">
        <f t="shared" si="510"/>
        <v>9</v>
      </c>
      <c r="H3272" s="273">
        <f t="shared" si="511"/>
        <v>3240</v>
      </c>
      <c r="J3272" s="287">
        <f t="shared" si="505"/>
        <v>13.365415489094136</v>
      </c>
      <c r="L3272" s="287">
        <f t="shared" si="512"/>
        <v>-75.244185392741656</v>
      </c>
      <c r="M3272" s="344">
        <f t="shared" si="513"/>
        <v>71.824564607258253</v>
      </c>
      <c r="N3272" s="344">
        <f t="shared" si="508"/>
        <v>13.365415489094136</v>
      </c>
      <c r="Q3272" s="323">
        <f t="shared" si="506"/>
        <v>3131.8245646072583</v>
      </c>
      <c r="R3272" s="287">
        <f t="shared" si="507"/>
        <v>13.365415489094136</v>
      </c>
    </row>
    <row r="3273" spans="1:18" x14ac:dyDescent="0.25">
      <c r="A3273" s="273">
        <v>3256</v>
      </c>
      <c r="B3273" s="323">
        <f t="shared" si="509"/>
        <v>3345.7558146072583</v>
      </c>
      <c r="D3273" s="287">
        <f t="shared" si="504"/>
        <v>3132.7591479405919</v>
      </c>
      <c r="F3273" s="273">
        <f t="shared" si="510"/>
        <v>9</v>
      </c>
      <c r="H3273" s="273">
        <f t="shared" si="511"/>
        <v>3240</v>
      </c>
      <c r="J3273" s="287">
        <f t="shared" si="505"/>
        <v>14.233913054389923</v>
      </c>
      <c r="L3273" s="287">
        <f t="shared" si="512"/>
        <v>-74.244185392741656</v>
      </c>
      <c r="M3273" s="344">
        <f t="shared" si="513"/>
        <v>72.759147940591902</v>
      </c>
      <c r="N3273" s="344">
        <f t="shared" si="508"/>
        <v>14.233913054389923</v>
      </c>
      <c r="Q3273" s="323">
        <f t="shared" si="506"/>
        <v>3132.7591479405919</v>
      </c>
      <c r="R3273" s="287">
        <f t="shared" si="507"/>
        <v>14.233913054389923</v>
      </c>
    </row>
    <row r="3274" spans="1:18" x14ac:dyDescent="0.25">
      <c r="A3274" s="273">
        <v>3257</v>
      </c>
      <c r="B3274" s="323">
        <f t="shared" si="509"/>
        <v>3346.7558146072583</v>
      </c>
      <c r="D3274" s="287">
        <f t="shared" si="504"/>
        <v>3133.6937312739251</v>
      </c>
      <c r="F3274" s="273">
        <f t="shared" si="510"/>
        <v>9</v>
      </c>
      <c r="H3274" s="273">
        <f t="shared" si="511"/>
        <v>3240</v>
      </c>
      <c r="J3274" s="287">
        <f t="shared" si="505"/>
        <v>15.098074831881981</v>
      </c>
      <c r="L3274" s="287">
        <f t="shared" si="512"/>
        <v>-73.244185392741656</v>
      </c>
      <c r="M3274" s="344">
        <f t="shared" si="513"/>
        <v>73.693731273925096</v>
      </c>
      <c r="N3274" s="344">
        <f t="shared" si="508"/>
        <v>15.098074831881981</v>
      </c>
      <c r="Q3274" s="323">
        <f t="shared" si="506"/>
        <v>3133.6937312739251</v>
      </c>
      <c r="R3274" s="287">
        <f t="shared" si="507"/>
        <v>15.098074831881981</v>
      </c>
    </row>
    <row r="3275" spans="1:18" x14ac:dyDescent="0.25">
      <c r="A3275" s="273">
        <v>3258</v>
      </c>
      <c r="B3275" s="323">
        <f t="shared" si="509"/>
        <v>3347.7558146072583</v>
      </c>
      <c r="D3275" s="287">
        <f t="shared" si="504"/>
        <v>3134.6283146072583</v>
      </c>
      <c r="F3275" s="273">
        <f t="shared" si="510"/>
        <v>9</v>
      </c>
      <c r="H3275" s="273">
        <f t="shared" si="511"/>
        <v>3240</v>
      </c>
      <c r="J3275" s="287">
        <f t="shared" si="505"/>
        <v>15.957637589522264</v>
      </c>
      <c r="L3275" s="287">
        <f t="shared" si="512"/>
        <v>-72.244185392741656</v>
      </c>
      <c r="M3275" s="344">
        <f t="shared" si="513"/>
        <v>74.628314607258289</v>
      </c>
      <c r="N3275" s="344">
        <f t="shared" si="508"/>
        <v>15.957637589522264</v>
      </c>
      <c r="Q3275" s="323">
        <f t="shared" si="506"/>
        <v>3134.6283146072583</v>
      </c>
      <c r="R3275" s="287">
        <f t="shared" si="507"/>
        <v>15.957637589522264</v>
      </c>
    </row>
    <row r="3276" spans="1:18" x14ac:dyDescent="0.25">
      <c r="A3276" s="273">
        <v>3259</v>
      </c>
      <c r="B3276" s="323">
        <f t="shared" si="509"/>
        <v>3348.7558146072583</v>
      </c>
      <c r="D3276" s="287">
        <f t="shared" si="504"/>
        <v>3135.5628979405915</v>
      </c>
      <c r="F3276" s="273">
        <f t="shared" si="510"/>
        <v>9</v>
      </c>
      <c r="H3276" s="273">
        <f t="shared" si="511"/>
        <v>3240</v>
      </c>
      <c r="J3276" s="287">
        <f t="shared" si="505"/>
        <v>16.81233949616767</v>
      </c>
      <c r="L3276" s="287">
        <f t="shared" si="512"/>
        <v>-71.244185392741656</v>
      </c>
      <c r="M3276" s="344">
        <f t="shared" si="513"/>
        <v>75.562897940591483</v>
      </c>
      <c r="N3276" s="344">
        <f t="shared" si="508"/>
        <v>16.81233949616767</v>
      </c>
      <c r="Q3276" s="323">
        <f t="shared" si="506"/>
        <v>3135.5628979405915</v>
      </c>
      <c r="R3276" s="287">
        <f t="shared" si="507"/>
        <v>16.81233949616767</v>
      </c>
    </row>
    <row r="3277" spans="1:18" x14ac:dyDescent="0.25">
      <c r="A3277" s="273">
        <v>3260</v>
      </c>
      <c r="B3277" s="323">
        <f t="shared" si="509"/>
        <v>3349.7558146072583</v>
      </c>
      <c r="D3277" s="287">
        <f t="shared" si="504"/>
        <v>3136.4974812739251</v>
      </c>
      <c r="F3277" s="273">
        <f t="shared" si="510"/>
        <v>9</v>
      </c>
      <c r="H3277" s="273">
        <f t="shared" si="511"/>
        <v>3240</v>
      </c>
      <c r="J3277" s="287">
        <f t="shared" si="505"/>
        <v>17.661920201337406</v>
      </c>
      <c r="L3277" s="287">
        <f t="shared" si="512"/>
        <v>-70.244185392741656</v>
      </c>
      <c r="M3277" s="344">
        <f t="shared" si="513"/>
        <v>76.497481273925132</v>
      </c>
      <c r="N3277" s="344">
        <f t="shared" si="508"/>
        <v>17.661920201337406</v>
      </c>
      <c r="Q3277" s="323">
        <f t="shared" si="506"/>
        <v>3136.4974812739251</v>
      </c>
      <c r="R3277" s="287">
        <f t="shared" si="507"/>
        <v>17.661920201337406</v>
      </c>
    </row>
    <row r="3278" spans="1:18" x14ac:dyDescent="0.25">
      <c r="A3278" s="273">
        <v>3261</v>
      </c>
      <c r="B3278" s="323">
        <f t="shared" si="509"/>
        <v>3350.7558146072583</v>
      </c>
      <c r="D3278" s="287">
        <f t="shared" si="504"/>
        <v>3137.4320646072583</v>
      </c>
      <c r="F3278" s="273">
        <f t="shared" si="510"/>
        <v>9</v>
      </c>
      <c r="H3278" s="273">
        <f t="shared" si="511"/>
        <v>3240</v>
      </c>
      <c r="J3278" s="287">
        <f t="shared" si="505"/>
        <v>18.5061209145193</v>
      </c>
      <c r="L3278" s="287">
        <f t="shared" si="512"/>
        <v>-69.244185392741656</v>
      </c>
      <c r="M3278" s="344">
        <f t="shared" si="513"/>
        <v>77.432064607258326</v>
      </c>
      <c r="N3278" s="344">
        <f t="shared" si="508"/>
        <v>18.5061209145193</v>
      </c>
      <c r="Q3278" s="323">
        <f t="shared" si="506"/>
        <v>3137.4320646072583</v>
      </c>
      <c r="R3278" s="287">
        <f t="shared" si="507"/>
        <v>18.5061209145193</v>
      </c>
    </row>
    <row r="3279" spans="1:18" x14ac:dyDescent="0.25">
      <c r="A3279" s="273">
        <v>3262</v>
      </c>
      <c r="B3279" s="323">
        <f t="shared" si="509"/>
        <v>3351.7558146072583</v>
      </c>
      <c r="D3279" s="287">
        <f t="shared" si="504"/>
        <v>3138.3666479405915</v>
      </c>
      <c r="F3279" s="273">
        <f t="shared" si="510"/>
        <v>9</v>
      </c>
      <c r="H3279" s="273">
        <f t="shared" si="511"/>
        <v>3240</v>
      </c>
      <c r="J3279" s="287">
        <f t="shared" si="505"/>
        <v>19.34468448399781</v>
      </c>
      <c r="L3279" s="287">
        <f t="shared" si="512"/>
        <v>-68.244185392741656</v>
      </c>
      <c r="M3279" s="344">
        <f t="shared" si="513"/>
        <v>78.36664794059152</v>
      </c>
      <c r="N3279" s="344">
        <f t="shared" si="508"/>
        <v>19.34468448399781</v>
      </c>
      <c r="Q3279" s="323">
        <f t="shared" si="506"/>
        <v>3138.3666479405915</v>
      </c>
      <c r="R3279" s="287">
        <f t="shared" si="507"/>
        <v>19.34468448399781</v>
      </c>
    </row>
    <row r="3280" spans="1:18" x14ac:dyDescent="0.25">
      <c r="A3280" s="273">
        <v>3263</v>
      </c>
      <c r="B3280" s="323">
        <f t="shared" si="509"/>
        <v>3352.7558146072583</v>
      </c>
      <c r="D3280" s="287">
        <f t="shared" si="504"/>
        <v>3139.3012312739252</v>
      </c>
      <c r="F3280" s="273">
        <f t="shared" si="510"/>
        <v>9</v>
      </c>
      <c r="H3280" s="273">
        <f t="shared" si="511"/>
        <v>3240</v>
      </c>
      <c r="J3280" s="287">
        <f t="shared" si="505"/>
        <v>20.177355475185987</v>
      </c>
      <c r="L3280" s="287">
        <f t="shared" si="512"/>
        <v>-67.244185392741656</v>
      </c>
      <c r="M3280" s="344">
        <f t="shared" si="513"/>
        <v>79.301231273925168</v>
      </c>
      <c r="N3280" s="344">
        <f t="shared" si="508"/>
        <v>20.177355475185987</v>
      </c>
      <c r="Q3280" s="323">
        <f t="shared" si="506"/>
        <v>3139.3012312739252</v>
      </c>
      <c r="R3280" s="287">
        <f t="shared" si="507"/>
        <v>20.177355475185987</v>
      </c>
    </row>
    <row r="3281" spans="1:18" x14ac:dyDescent="0.25">
      <c r="A3281" s="273">
        <v>3264</v>
      </c>
      <c r="B3281" s="323">
        <f t="shared" si="509"/>
        <v>3353.7558146072583</v>
      </c>
      <c r="D3281" s="287">
        <f t="shared" ref="D3281:D3344" si="514">B3281-A3281/360*$E$11</f>
        <v>3140.2358146072584</v>
      </c>
      <c r="F3281" s="273">
        <f t="shared" si="510"/>
        <v>9</v>
      </c>
      <c r="H3281" s="273">
        <f t="shared" si="511"/>
        <v>3240</v>
      </c>
      <c r="J3281" s="287">
        <f t="shared" ref="J3281:J3344" si="515">SIN(RADIANS(A3281))*$E$7</f>
        <v>21.003880248434328</v>
      </c>
      <c r="L3281" s="287">
        <f t="shared" si="512"/>
        <v>-66.244185392741656</v>
      </c>
      <c r="M3281" s="344">
        <f t="shared" si="513"/>
        <v>80.235814607258362</v>
      </c>
      <c r="N3281" s="344">
        <f t="shared" si="508"/>
        <v>21.003880248434328</v>
      </c>
      <c r="Q3281" s="323">
        <f t="shared" ref="Q3281:Q3344" si="516">D3281</f>
        <v>3140.2358146072584</v>
      </c>
      <c r="R3281" s="287">
        <f t="shared" ref="R3281:R3344" si="517">N3281</f>
        <v>21.003880248434328</v>
      </c>
    </row>
    <row r="3282" spans="1:18" x14ac:dyDescent="0.25">
      <c r="A3282" s="273">
        <v>3265</v>
      </c>
      <c r="B3282" s="323">
        <f t="shared" si="509"/>
        <v>3354.7558146072583</v>
      </c>
      <c r="D3282" s="287">
        <f t="shared" si="514"/>
        <v>3141.1703979405916</v>
      </c>
      <c r="F3282" s="273">
        <f t="shared" si="510"/>
        <v>9</v>
      </c>
      <c r="H3282" s="273">
        <f t="shared" si="511"/>
        <v>3240</v>
      </c>
      <c r="J3282" s="287">
        <f t="shared" si="515"/>
        <v>21.824007036289512</v>
      </c>
      <c r="L3282" s="287">
        <f t="shared" si="512"/>
        <v>-65.244185392741656</v>
      </c>
      <c r="M3282" s="344">
        <f t="shared" si="513"/>
        <v>81.170397940591556</v>
      </c>
      <c r="N3282" s="344">
        <f t="shared" ref="N3282:N3345" si="518">J3282</f>
        <v>21.824007036289512</v>
      </c>
      <c r="Q3282" s="323">
        <f t="shared" si="516"/>
        <v>3141.1703979405916</v>
      </c>
      <c r="R3282" s="287">
        <f t="shared" si="517"/>
        <v>21.824007036289512</v>
      </c>
    </row>
    <row r="3283" spans="1:18" x14ac:dyDescent="0.25">
      <c r="A3283" s="273">
        <v>3266</v>
      </c>
      <c r="B3283" s="323">
        <f t="shared" ref="B3283:B3346" si="519">$B$17+A3283</f>
        <v>3355.7558146072583</v>
      </c>
      <c r="D3283" s="287">
        <f t="shared" si="514"/>
        <v>3142.1049812739247</v>
      </c>
      <c r="F3283" s="273">
        <f t="shared" si="510"/>
        <v>9</v>
      </c>
      <c r="H3283" s="273">
        <f t="shared" si="511"/>
        <v>3240</v>
      </c>
      <c r="J3283" s="287">
        <f t="shared" si="515"/>
        <v>22.637486020187861</v>
      </c>
      <c r="L3283" s="287">
        <f t="shared" si="512"/>
        <v>-64.244185392741656</v>
      </c>
      <c r="M3283" s="344">
        <f t="shared" si="513"/>
        <v>82.10498127392475</v>
      </c>
      <c r="N3283" s="344">
        <f t="shared" si="518"/>
        <v>22.637486020187861</v>
      </c>
      <c r="Q3283" s="323">
        <f t="shared" si="516"/>
        <v>3142.1049812739247</v>
      </c>
      <c r="R3283" s="287">
        <f t="shared" si="517"/>
        <v>22.637486020187861</v>
      </c>
    </row>
    <row r="3284" spans="1:18" x14ac:dyDescent="0.25">
      <c r="A3284" s="273">
        <v>3267</v>
      </c>
      <c r="B3284" s="323">
        <f t="shared" si="519"/>
        <v>3356.7558146072583</v>
      </c>
      <c r="D3284" s="287">
        <f t="shared" si="514"/>
        <v>3143.0395646072584</v>
      </c>
      <c r="F3284" s="273">
        <f t="shared" si="510"/>
        <v>9</v>
      </c>
      <c r="H3284" s="273">
        <f t="shared" si="511"/>
        <v>3240</v>
      </c>
      <c r="J3284" s="287">
        <f t="shared" si="515"/>
        <v>23.444069406550216</v>
      </c>
      <c r="L3284" s="287">
        <f t="shared" si="512"/>
        <v>-63.244185392741656</v>
      </c>
      <c r="M3284" s="344">
        <f t="shared" si="513"/>
        <v>83.039564607258399</v>
      </c>
      <c r="N3284" s="344">
        <f t="shared" si="518"/>
        <v>23.444069406550216</v>
      </c>
      <c r="Q3284" s="323">
        <f t="shared" si="516"/>
        <v>3143.0395646072584</v>
      </c>
      <c r="R3284" s="287">
        <f t="shared" si="517"/>
        <v>23.444069406550216</v>
      </c>
    </row>
    <row r="3285" spans="1:18" x14ac:dyDescent="0.25">
      <c r="A3285" s="273">
        <v>3268</v>
      </c>
      <c r="B3285" s="323">
        <f t="shared" si="519"/>
        <v>3357.7558146072583</v>
      </c>
      <c r="D3285" s="287">
        <f t="shared" si="514"/>
        <v>3143.9741479405916</v>
      </c>
      <c r="F3285" s="273">
        <f t="shared" si="510"/>
        <v>9</v>
      </c>
      <c r="H3285" s="273">
        <f t="shared" si="511"/>
        <v>3240</v>
      </c>
      <c r="J3285" s="287">
        <f t="shared" si="515"/>
        <v>24.24351150226321</v>
      </c>
      <c r="L3285" s="287">
        <f t="shared" si="512"/>
        <v>-62.244185392741656</v>
      </c>
      <c r="M3285" s="344">
        <f t="shared" si="513"/>
        <v>83.974147940591592</v>
      </c>
      <c r="N3285" s="344">
        <f t="shared" si="518"/>
        <v>24.24351150226321</v>
      </c>
      <c r="Q3285" s="323">
        <f t="shared" si="516"/>
        <v>3143.9741479405916</v>
      </c>
      <c r="R3285" s="287">
        <f t="shared" si="517"/>
        <v>24.24351150226321</v>
      </c>
    </row>
    <row r="3286" spans="1:18" x14ac:dyDescent="0.25">
      <c r="A3286" s="273">
        <v>3269</v>
      </c>
      <c r="B3286" s="323">
        <f t="shared" si="519"/>
        <v>3358.7558146072583</v>
      </c>
      <c r="D3286" s="287">
        <f t="shared" si="514"/>
        <v>3144.9087312739248</v>
      </c>
      <c r="F3286" s="273">
        <f t="shared" si="510"/>
        <v>9</v>
      </c>
      <c r="H3286" s="273">
        <f t="shared" si="511"/>
        <v>3240</v>
      </c>
      <c r="J3286" s="287">
        <f t="shared" si="515"/>
        <v>25.035568789520767</v>
      </c>
      <c r="L3286" s="287">
        <f t="shared" si="512"/>
        <v>-61.244185392741656</v>
      </c>
      <c r="M3286" s="344">
        <f t="shared" si="513"/>
        <v>84.908731273924786</v>
      </c>
      <c r="N3286" s="344">
        <f t="shared" si="518"/>
        <v>25.035568789520767</v>
      </c>
      <c r="Q3286" s="323">
        <f t="shared" si="516"/>
        <v>3144.9087312739248</v>
      </c>
      <c r="R3286" s="287">
        <f t="shared" si="517"/>
        <v>25.035568789520767</v>
      </c>
    </row>
    <row r="3287" spans="1:18" x14ac:dyDescent="0.25">
      <c r="A3287" s="273">
        <v>3270</v>
      </c>
      <c r="B3287" s="323">
        <f t="shared" si="519"/>
        <v>3359.7558146072583</v>
      </c>
      <c r="D3287" s="287">
        <f t="shared" si="514"/>
        <v>3145.8433146072584</v>
      </c>
      <c r="F3287" s="273">
        <f t="shared" si="510"/>
        <v>9</v>
      </c>
      <c r="H3287" s="273">
        <f t="shared" si="511"/>
        <v>3240</v>
      </c>
      <c r="J3287" s="287">
        <f t="shared" si="515"/>
        <v>25.820000000000036</v>
      </c>
      <c r="L3287" s="287">
        <f t="shared" si="512"/>
        <v>-60.244185392741656</v>
      </c>
      <c r="M3287" s="344">
        <f t="shared" si="513"/>
        <v>85.843314607258435</v>
      </c>
      <c r="N3287" s="344">
        <f t="shared" si="518"/>
        <v>25.820000000000036</v>
      </c>
      <c r="Q3287" s="323">
        <f t="shared" si="516"/>
        <v>3145.8433146072584</v>
      </c>
      <c r="R3287" s="287">
        <f t="shared" si="517"/>
        <v>25.820000000000036</v>
      </c>
    </row>
    <row r="3288" spans="1:18" x14ac:dyDescent="0.25">
      <c r="A3288" s="273">
        <v>3271</v>
      </c>
      <c r="B3288" s="323">
        <f t="shared" si="519"/>
        <v>3360.7558146072583</v>
      </c>
      <c r="D3288" s="287">
        <f t="shared" si="514"/>
        <v>3146.7778979405916</v>
      </c>
      <c r="F3288" s="273">
        <f t="shared" si="510"/>
        <v>9</v>
      </c>
      <c r="H3288" s="273">
        <f t="shared" si="511"/>
        <v>3240</v>
      </c>
      <c r="J3288" s="287">
        <f t="shared" si="515"/>
        <v>26.596566188355023</v>
      </c>
      <c r="L3288" s="287">
        <f t="shared" si="512"/>
        <v>-59.244185392741656</v>
      </c>
      <c r="M3288" s="344">
        <f t="shared" si="513"/>
        <v>86.777897940591629</v>
      </c>
      <c r="N3288" s="344">
        <f t="shared" si="518"/>
        <v>26.596566188355023</v>
      </c>
      <c r="Q3288" s="323">
        <f t="shared" si="516"/>
        <v>3146.7778979405916</v>
      </c>
      <c r="R3288" s="287">
        <f t="shared" si="517"/>
        <v>26.596566188355023</v>
      </c>
    </row>
    <row r="3289" spans="1:18" x14ac:dyDescent="0.25">
      <c r="A3289" s="273">
        <v>3272</v>
      </c>
      <c r="B3289" s="323">
        <f t="shared" si="519"/>
        <v>3361.7558146072583</v>
      </c>
      <c r="D3289" s="287">
        <f t="shared" si="514"/>
        <v>3147.7124812739248</v>
      </c>
      <c r="F3289" s="273">
        <f t="shared" si="510"/>
        <v>9</v>
      </c>
      <c r="H3289" s="273">
        <f t="shared" si="511"/>
        <v>3240</v>
      </c>
      <c r="J3289" s="287">
        <f t="shared" si="515"/>
        <v>27.36503080500264</v>
      </c>
      <c r="L3289" s="287">
        <f t="shared" si="512"/>
        <v>-58.244185392741656</v>
      </c>
      <c r="M3289" s="344">
        <f t="shared" si="513"/>
        <v>87.712481273924823</v>
      </c>
      <c r="N3289" s="344">
        <f t="shared" si="518"/>
        <v>27.36503080500264</v>
      </c>
      <c r="Q3289" s="323">
        <f t="shared" si="516"/>
        <v>3147.7124812739248</v>
      </c>
      <c r="R3289" s="287">
        <f t="shared" si="517"/>
        <v>27.36503080500264</v>
      </c>
    </row>
    <row r="3290" spans="1:18" x14ac:dyDescent="0.25">
      <c r="A3290" s="273">
        <v>3273</v>
      </c>
      <c r="B3290" s="323">
        <f t="shared" si="519"/>
        <v>3362.7558146072583</v>
      </c>
      <c r="D3290" s="287">
        <f t="shared" si="514"/>
        <v>3148.6470646072585</v>
      </c>
      <c r="F3290" s="273">
        <f t="shared" si="510"/>
        <v>9</v>
      </c>
      <c r="H3290" s="273">
        <f t="shared" si="511"/>
        <v>3240</v>
      </c>
      <c r="J3290" s="287">
        <f t="shared" si="515"/>
        <v>28.125159768176044</v>
      </c>
      <c r="L3290" s="287">
        <f t="shared" si="512"/>
        <v>-57.244185392741656</v>
      </c>
      <c r="M3290" s="344">
        <f t="shared" si="513"/>
        <v>88.647064607258471</v>
      </c>
      <c r="N3290" s="344">
        <f t="shared" si="518"/>
        <v>28.125159768176044</v>
      </c>
      <c r="Q3290" s="323">
        <f t="shared" si="516"/>
        <v>3148.6470646072585</v>
      </c>
      <c r="R3290" s="287">
        <f t="shared" si="517"/>
        <v>28.125159768176044</v>
      </c>
    </row>
    <row r="3291" spans="1:18" x14ac:dyDescent="0.25">
      <c r="A3291" s="273">
        <v>3274</v>
      </c>
      <c r="B3291" s="323">
        <f t="shared" si="519"/>
        <v>3363.7558146072583</v>
      </c>
      <c r="D3291" s="287">
        <f t="shared" si="514"/>
        <v>3149.5816479405917</v>
      </c>
      <c r="F3291" s="273">
        <f t="shared" si="510"/>
        <v>9</v>
      </c>
      <c r="H3291" s="273">
        <f t="shared" si="511"/>
        <v>3240</v>
      </c>
      <c r="J3291" s="287">
        <f t="shared" si="515"/>
        <v>28.876721535229208</v>
      </c>
      <c r="L3291" s="287">
        <f t="shared" si="512"/>
        <v>-56.244185392741656</v>
      </c>
      <c r="M3291" s="344">
        <f t="shared" si="513"/>
        <v>89.581647940591665</v>
      </c>
      <c r="N3291" s="344">
        <f t="shared" si="518"/>
        <v>28.876721535229208</v>
      </c>
      <c r="Q3291" s="323">
        <f t="shared" si="516"/>
        <v>3149.5816479405917</v>
      </c>
      <c r="R3291" s="287">
        <f t="shared" si="517"/>
        <v>28.876721535229208</v>
      </c>
    </row>
    <row r="3292" spans="1:18" x14ac:dyDescent="0.25">
      <c r="A3292" s="273">
        <v>3275</v>
      </c>
      <c r="B3292" s="323">
        <f t="shared" si="519"/>
        <v>3364.7558146072583</v>
      </c>
      <c r="D3292" s="287">
        <f t="shared" si="514"/>
        <v>3150.5162312739249</v>
      </c>
      <c r="F3292" s="273">
        <f t="shared" si="510"/>
        <v>9</v>
      </c>
      <c r="H3292" s="273">
        <f t="shared" si="511"/>
        <v>3240</v>
      </c>
      <c r="J3292" s="287">
        <f t="shared" si="515"/>
        <v>29.619487173167972</v>
      </c>
      <c r="L3292" s="287">
        <f t="shared" si="512"/>
        <v>-55.244185392741656</v>
      </c>
      <c r="M3292" s="344">
        <f t="shared" si="513"/>
        <v>90.516231273924859</v>
      </c>
      <c r="N3292" s="344">
        <f t="shared" si="518"/>
        <v>29.619487173167972</v>
      </c>
      <c r="Q3292" s="323">
        <f t="shared" si="516"/>
        <v>3150.5162312739249</v>
      </c>
      <c r="R3292" s="287">
        <f t="shared" si="517"/>
        <v>29.619487173167972</v>
      </c>
    </row>
    <row r="3293" spans="1:18" x14ac:dyDescent="0.25">
      <c r="A3293" s="273">
        <v>3276</v>
      </c>
      <c r="B3293" s="323">
        <f t="shared" si="519"/>
        <v>3365.7558146072583</v>
      </c>
      <c r="D3293" s="287">
        <f t="shared" si="514"/>
        <v>3151.4508146072585</v>
      </c>
      <c r="F3293" s="273">
        <f t="shared" si="510"/>
        <v>9</v>
      </c>
      <c r="H3293" s="273">
        <f t="shared" si="511"/>
        <v>3240</v>
      </c>
      <c r="J3293" s="287">
        <f t="shared" si="515"/>
        <v>30.35323042838337</v>
      </c>
      <c r="L3293" s="287">
        <f t="shared" si="512"/>
        <v>-54.244185392741656</v>
      </c>
      <c r="M3293" s="344">
        <f t="shared" si="513"/>
        <v>91.450814607258508</v>
      </c>
      <c r="N3293" s="344">
        <f t="shared" si="518"/>
        <v>30.35323042838337</v>
      </c>
      <c r="Q3293" s="323">
        <f t="shared" si="516"/>
        <v>3151.4508146072585</v>
      </c>
      <c r="R3293" s="287">
        <f t="shared" si="517"/>
        <v>30.35323042838337</v>
      </c>
    </row>
    <row r="3294" spans="1:18" x14ac:dyDescent="0.25">
      <c r="A3294" s="273">
        <v>3277</v>
      </c>
      <c r="B3294" s="323">
        <f t="shared" si="519"/>
        <v>3366.7558146072583</v>
      </c>
      <c r="D3294" s="287">
        <f t="shared" si="514"/>
        <v>3152.3853979405917</v>
      </c>
      <c r="F3294" s="273">
        <f t="shared" si="510"/>
        <v>9</v>
      </c>
      <c r="H3294" s="273">
        <f t="shared" si="511"/>
        <v>3240</v>
      </c>
      <c r="J3294" s="287">
        <f t="shared" si="515"/>
        <v>31.077727795571636</v>
      </c>
      <c r="L3294" s="287">
        <f t="shared" si="512"/>
        <v>-53.244185392741656</v>
      </c>
      <c r="M3294" s="344">
        <f t="shared" si="513"/>
        <v>92.385397940591702</v>
      </c>
      <c r="N3294" s="344">
        <f t="shared" si="518"/>
        <v>31.077727795571636</v>
      </c>
      <c r="Q3294" s="323">
        <f t="shared" si="516"/>
        <v>3152.3853979405917</v>
      </c>
      <c r="R3294" s="287">
        <f t="shared" si="517"/>
        <v>31.077727795571636</v>
      </c>
    </row>
    <row r="3295" spans="1:18" x14ac:dyDescent="0.25">
      <c r="A3295" s="273">
        <v>3278</v>
      </c>
      <c r="B3295" s="323">
        <f t="shared" si="519"/>
        <v>3367.7558146072583</v>
      </c>
      <c r="D3295" s="287">
        <f t="shared" si="514"/>
        <v>3153.3199812739249</v>
      </c>
      <c r="F3295" s="273">
        <f t="shared" si="510"/>
        <v>9</v>
      </c>
      <c r="H3295" s="273">
        <f t="shared" si="511"/>
        <v>3240</v>
      </c>
      <c r="J3295" s="287">
        <f t="shared" si="515"/>
        <v>31.792758585816959</v>
      </c>
      <c r="L3295" s="287">
        <f t="shared" si="512"/>
        <v>-52.244185392741656</v>
      </c>
      <c r="M3295" s="344">
        <f t="shared" si="513"/>
        <v>93.319981273924896</v>
      </c>
      <c r="N3295" s="344">
        <f t="shared" si="518"/>
        <v>31.792758585816959</v>
      </c>
      <c r="Q3295" s="323">
        <f t="shared" si="516"/>
        <v>3153.3199812739249</v>
      </c>
      <c r="R3295" s="287">
        <f t="shared" si="517"/>
        <v>31.792758585816959</v>
      </c>
    </row>
    <row r="3296" spans="1:18" x14ac:dyDescent="0.25">
      <c r="A3296" s="273">
        <v>3279</v>
      </c>
      <c r="B3296" s="323">
        <f t="shared" si="519"/>
        <v>3368.7558146072583</v>
      </c>
      <c r="D3296" s="287">
        <f t="shared" si="514"/>
        <v>3154.2545646072585</v>
      </c>
      <c r="F3296" s="273">
        <f t="shared" si="510"/>
        <v>9</v>
      </c>
      <c r="H3296" s="273">
        <f t="shared" si="511"/>
        <v>3240</v>
      </c>
      <c r="J3296" s="287">
        <f t="shared" si="515"/>
        <v>32.498104993813669</v>
      </c>
      <c r="L3296" s="287">
        <f t="shared" si="512"/>
        <v>-51.244185392741656</v>
      </c>
      <c r="M3296" s="344">
        <f t="shared" si="513"/>
        <v>94.254564607258544</v>
      </c>
      <c r="N3296" s="344">
        <f t="shared" si="518"/>
        <v>32.498104993813669</v>
      </c>
      <c r="Q3296" s="323">
        <f t="shared" si="516"/>
        <v>3154.2545646072585</v>
      </c>
      <c r="R3296" s="287">
        <f t="shared" si="517"/>
        <v>32.498104993813669</v>
      </c>
    </row>
    <row r="3297" spans="1:18" x14ac:dyDescent="0.25">
      <c r="A3297" s="273">
        <v>3280</v>
      </c>
      <c r="B3297" s="323">
        <f t="shared" si="519"/>
        <v>3369.7558146072583</v>
      </c>
      <c r="D3297" s="287">
        <f t="shared" si="514"/>
        <v>3155.1891479405917</v>
      </c>
      <c r="F3297" s="273">
        <f t="shared" si="510"/>
        <v>9</v>
      </c>
      <c r="H3297" s="273">
        <f t="shared" si="511"/>
        <v>3240</v>
      </c>
      <c r="J3297" s="287">
        <f t="shared" si="515"/>
        <v>33.193552164212775</v>
      </c>
      <c r="L3297" s="287">
        <f t="shared" si="512"/>
        <v>-50.244185392741656</v>
      </c>
      <c r="M3297" s="344">
        <f t="shared" si="513"/>
        <v>95.189147940591738</v>
      </c>
      <c r="N3297" s="344">
        <f t="shared" si="518"/>
        <v>33.193552164212775</v>
      </c>
      <c r="Q3297" s="323">
        <f t="shared" si="516"/>
        <v>3155.1891479405917</v>
      </c>
      <c r="R3297" s="287">
        <f t="shared" si="517"/>
        <v>33.193552164212775</v>
      </c>
    </row>
    <row r="3298" spans="1:18" x14ac:dyDescent="0.25">
      <c r="A3298" s="273">
        <v>3281</v>
      </c>
      <c r="B3298" s="323">
        <f t="shared" si="519"/>
        <v>3370.7558146072583</v>
      </c>
      <c r="D3298" s="287">
        <f t="shared" si="514"/>
        <v>3156.1237312739249</v>
      </c>
      <c r="F3298" s="273">
        <f t="shared" si="510"/>
        <v>9</v>
      </c>
      <c r="H3298" s="273">
        <f t="shared" si="511"/>
        <v>3240</v>
      </c>
      <c r="J3298" s="287">
        <f t="shared" si="515"/>
        <v>33.878888257069775</v>
      </c>
      <c r="L3298" s="287">
        <f t="shared" si="512"/>
        <v>-49.244185392741656</v>
      </c>
      <c r="M3298" s="344">
        <f t="shared" si="513"/>
        <v>96.123731273924932</v>
      </c>
      <c r="N3298" s="344">
        <f t="shared" si="518"/>
        <v>33.878888257069775</v>
      </c>
      <c r="Q3298" s="323">
        <f t="shared" si="516"/>
        <v>3156.1237312739249</v>
      </c>
      <c r="R3298" s="287">
        <f t="shared" si="517"/>
        <v>33.878888257069775</v>
      </c>
    </row>
    <row r="3299" spans="1:18" x14ac:dyDescent="0.25">
      <c r="A3299" s="273">
        <v>3282</v>
      </c>
      <c r="B3299" s="323">
        <f t="shared" si="519"/>
        <v>3371.7558146072583</v>
      </c>
      <c r="D3299" s="287">
        <f t="shared" si="514"/>
        <v>3157.0583146072581</v>
      </c>
      <c r="F3299" s="273">
        <f t="shared" si="510"/>
        <v>9</v>
      </c>
      <c r="H3299" s="273">
        <f t="shared" si="511"/>
        <v>3240</v>
      </c>
      <c r="J3299" s="287">
        <f t="shared" si="515"/>
        <v>34.553904512371517</v>
      </c>
      <c r="L3299" s="287">
        <f t="shared" si="512"/>
        <v>-48.244185392741656</v>
      </c>
      <c r="M3299" s="344">
        <f t="shared" si="513"/>
        <v>97.058314607258126</v>
      </c>
      <c r="N3299" s="344">
        <f t="shared" si="518"/>
        <v>34.553904512371517</v>
      </c>
      <c r="Q3299" s="323">
        <f t="shared" si="516"/>
        <v>3157.0583146072581</v>
      </c>
      <c r="R3299" s="287">
        <f t="shared" si="517"/>
        <v>34.553904512371517</v>
      </c>
    </row>
    <row r="3300" spans="1:18" x14ac:dyDescent="0.25">
      <c r="A3300" s="273">
        <v>3283</v>
      </c>
      <c r="B3300" s="323">
        <f t="shared" si="519"/>
        <v>3372.7558146072583</v>
      </c>
      <c r="D3300" s="287">
        <f t="shared" si="514"/>
        <v>3157.9928979405918</v>
      </c>
      <c r="F3300" s="273">
        <f t="shared" si="510"/>
        <v>9</v>
      </c>
      <c r="H3300" s="273">
        <f t="shared" si="511"/>
        <v>3240</v>
      </c>
      <c r="J3300" s="287">
        <f t="shared" si="515"/>
        <v>35.218395313627319</v>
      </c>
      <c r="L3300" s="287">
        <f t="shared" si="512"/>
        <v>-47.244185392741656</v>
      </c>
      <c r="M3300" s="344">
        <f t="shared" si="513"/>
        <v>97.992897940591774</v>
      </c>
      <c r="N3300" s="344">
        <f t="shared" si="518"/>
        <v>35.218395313627319</v>
      </c>
      <c r="Q3300" s="323">
        <f t="shared" si="516"/>
        <v>3157.9928979405918</v>
      </c>
      <c r="R3300" s="287">
        <f t="shared" si="517"/>
        <v>35.218395313627319</v>
      </c>
    </row>
    <row r="3301" spans="1:18" x14ac:dyDescent="0.25">
      <c r="A3301" s="273">
        <v>3284</v>
      </c>
      <c r="B3301" s="323">
        <f t="shared" si="519"/>
        <v>3373.7558146072583</v>
      </c>
      <c r="D3301" s="287">
        <f t="shared" si="514"/>
        <v>3158.927481273925</v>
      </c>
      <c r="F3301" s="273">
        <f t="shared" si="510"/>
        <v>9</v>
      </c>
      <c r="H3301" s="273">
        <f t="shared" si="511"/>
        <v>3240</v>
      </c>
      <c r="J3301" s="287">
        <f t="shared" si="515"/>
        <v>35.872158250502615</v>
      </c>
      <c r="L3301" s="287">
        <f t="shared" si="512"/>
        <v>-46.244185392741656</v>
      </c>
      <c r="M3301" s="344">
        <f t="shared" si="513"/>
        <v>98.927481273924968</v>
      </c>
      <c r="N3301" s="344">
        <f t="shared" si="518"/>
        <v>35.872158250502615</v>
      </c>
      <c r="Q3301" s="323">
        <f t="shared" si="516"/>
        <v>3158.927481273925</v>
      </c>
      <c r="R3301" s="287">
        <f t="shared" si="517"/>
        <v>35.872158250502615</v>
      </c>
    </row>
    <row r="3302" spans="1:18" x14ac:dyDescent="0.25">
      <c r="A3302" s="273">
        <v>3285</v>
      </c>
      <c r="B3302" s="323">
        <f t="shared" si="519"/>
        <v>3374.7558146072583</v>
      </c>
      <c r="D3302" s="287">
        <f t="shared" si="514"/>
        <v>3159.8620646072582</v>
      </c>
      <c r="F3302" s="273">
        <f t="shared" si="510"/>
        <v>9</v>
      </c>
      <c r="H3302" s="273">
        <f t="shared" si="511"/>
        <v>3240</v>
      </c>
      <c r="J3302" s="287">
        <f t="shared" si="515"/>
        <v>36.514994180473394</v>
      </c>
      <c r="L3302" s="287">
        <f t="shared" si="512"/>
        <v>-45.244185392741656</v>
      </c>
      <c r="M3302" s="344">
        <f t="shared" si="513"/>
        <v>99.862064607258162</v>
      </c>
      <c r="N3302" s="344">
        <f t="shared" si="518"/>
        <v>36.514994180473394</v>
      </c>
      <c r="Q3302" s="323">
        <f t="shared" si="516"/>
        <v>3159.8620646072582</v>
      </c>
      <c r="R3302" s="287">
        <f t="shared" si="517"/>
        <v>36.514994180473394</v>
      </c>
    </row>
    <row r="3303" spans="1:18" x14ac:dyDescent="0.25">
      <c r="A3303" s="273">
        <v>3286</v>
      </c>
      <c r="B3303" s="323">
        <f t="shared" si="519"/>
        <v>3375.7558146072583</v>
      </c>
      <c r="D3303" s="287">
        <f t="shared" si="514"/>
        <v>3160.7966479405918</v>
      </c>
      <c r="F3303" s="273">
        <f t="shared" si="510"/>
        <v>9</v>
      </c>
      <c r="H3303" s="273">
        <f t="shared" si="511"/>
        <v>3240</v>
      </c>
      <c r="J3303" s="287">
        <f t="shared" si="515"/>
        <v>37.146707289487857</v>
      </c>
      <c r="L3303" s="287">
        <f t="shared" si="512"/>
        <v>-44.244185392741656</v>
      </c>
      <c r="M3303" s="344">
        <f t="shared" si="513"/>
        <v>100.79664794059181</v>
      </c>
      <c r="N3303" s="344">
        <f t="shared" si="518"/>
        <v>37.146707289487857</v>
      </c>
      <c r="Q3303" s="323">
        <f t="shared" si="516"/>
        <v>3160.7966479405918</v>
      </c>
      <c r="R3303" s="287">
        <f t="shared" si="517"/>
        <v>37.146707289487857</v>
      </c>
    </row>
    <row r="3304" spans="1:18" x14ac:dyDescent="0.25">
      <c r="A3304" s="273">
        <v>3287</v>
      </c>
      <c r="B3304" s="323">
        <f t="shared" si="519"/>
        <v>3376.7558146072583</v>
      </c>
      <c r="D3304" s="287">
        <f t="shared" si="514"/>
        <v>3161.731231273925</v>
      </c>
      <c r="F3304" s="273">
        <f t="shared" si="510"/>
        <v>9</v>
      </c>
      <c r="H3304" s="273">
        <f t="shared" si="511"/>
        <v>3240</v>
      </c>
      <c r="J3304" s="287">
        <f t="shared" si="515"/>
        <v>37.767105151613961</v>
      </c>
      <c r="L3304" s="287">
        <f t="shared" si="512"/>
        <v>-43.244185392741656</v>
      </c>
      <c r="M3304" s="344">
        <f t="shared" si="513"/>
        <v>101.731231273925</v>
      </c>
      <c r="N3304" s="344">
        <f t="shared" si="518"/>
        <v>37.767105151613961</v>
      </c>
      <c r="Q3304" s="323">
        <f t="shared" si="516"/>
        <v>3161.731231273925</v>
      </c>
      <c r="R3304" s="287">
        <f t="shared" si="517"/>
        <v>37.767105151613961</v>
      </c>
    </row>
    <row r="3305" spans="1:18" x14ac:dyDescent="0.25">
      <c r="A3305" s="273">
        <v>3288</v>
      </c>
      <c r="B3305" s="323">
        <f t="shared" si="519"/>
        <v>3377.7558146072583</v>
      </c>
      <c r="D3305" s="287">
        <f t="shared" si="514"/>
        <v>3162.6658146072582</v>
      </c>
      <c r="F3305" s="273">
        <f t="shared" si="510"/>
        <v>9</v>
      </c>
      <c r="H3305" s="273">
        <f t="shared" si="511"/>
        <v>3240</v>
      </c>
      <c r="J3305" s="287">
        <f t="shared" si="515"/>
        <v>38.375998787652726</v>
      </c>
      <c r="L3305" s="287">
        <f t="shared" si="512"/>
        <v>-42.244185392741656</v>
      </c>
      <c r="M3305" s="344">
        <f t="shared" si="513"/>
        <v>102.6658146072582</v>
      </c>
      <c r="N3305" s="344">
        <f t="shared" si="518"/>
        <v>38.375998787652726</v>
      </c>
      <c r="Q3305" s="323">
        <f t="shared" si="516"/>
        <v>3162.6658146072582</v>
      </c>
      <c r="R3305" s="287">
        <f t="shared" si="517"/>
        <v>38.375998787652726</v>
      </c>
    </row>
    <row r="3306" spans="1:18" x14ac:dyDescent="0.25">
      <c r="A3306" s="273">
        <v>3289</v>
      </c>
      <c r="B3306" s="323">
        <f t="shared" si="519"/>
        <v>3378.7558146072583</v>
      </c>
      <c r="D3306" s="287">
        <f t="shared" si="514"/>
        <v>3163.6003979405918</v>
      </c>
      <c r="F3306" s="273">
        <f t="shared" si="510"/>
        <v>9</v>
      </c>
      <c r="H3306" s="273">
        <f t="shared" si="511"/>
        <v>3240</v>
      </c>
      <c r="J3306" s="287">
        <f t="shared" si="515"/>
        <v>38.973202722703874</v>
      </c>
      <c r="L3306" s="287">
        <f t="shared" si="512"/>
        <v>-41.244185392741656</v>
      </c>
      <c r="M3306" s="344">
        <f t="shared" si="513"/>
        <v>103.60039794059185</v>
      </c>
      <c r="N3306" s="344">
        <f t="shared" si="518"/>
        <v>38.973202722703874</v>
      </c>
      <c r="Q3306" s="323">
        <f t="shared" si="516"/>
        <v>3163.6003979405918</v>
      </c>
      <c r="R3306" s="287">
        <f t="shared" si="517"/>
        <v>38.973202722703874</v>
      </c>
    </row>
    <row r="3307" spans="1:18" x14ac:dyDescent="0.25">
      <c r="A3307" s="273">
        <v>3290</v>
      </c>
      <c r="B3307" s="323">
        <f t="shared" si="519"/>
        <v>3379.7558146072583</v>
      </c>
      <c r="D3307" s="287">
        <f t="shared" si="514"/>
        <v>3164.534981273925</v>
      </c>
      <c r="F3307" s="273">
        <f t="shared" si="510"/>
        <v>9</v>
      </c>
      <c r="H3307" s="273">
        <f t="shared" si="511"/>
        <v>3240</v>
      </c>
      <c r="J3307" s="287">
        <f t="shared" si="515"/>
        <v>39.558535042664033</v>
      </c>
      <c r="L3307" s="287">
        <f t="shared" si="512"/>
        <v>-40.244185392741656</v>
      </c>
      <c r="M3307" s="344">
        <f t="shared" si="513"/>
        <v>104.53498127392504</v>
      </c>
      <c r="N3307" s="344">
        <f t="shared" si="518"/>
        <v>39.558535042664033</v>
      </c>
      <c r="Q3307" s="323">
        <f t="shared" si="516"/>
        <v>3164.534981273925</v>
      </c>
      <c r="R3307" s="287">
        <f t="shared" si="517"/>
        <v>39.558535042664033</v>
      </c>
    </row>
    <row r="3308" spans="1:18" x14ac:dyDescent="0.25">
      <c r="A3308" s="273">
        <v>3291</v>
      </c>
      <c r="B3308" s="323">
        <f t="shared" si="519"/>
        <v>3380.7558146072583</v>
      </c>
      <c r="D3308" s="287">
        <f t="shared" si="514"/>
        <v>3165.4695646072582</v>
      </c>
      <c r="F3308" s="273">
        <f t="shared" si="510"/>
        <v>9</v>
      </c>
      <c r="H3308" s="273">
        <f t="shared" si="511"/>
        <v>3240</v>
      </c>
      <c r="J3308" s="287">
        <f t="shared" si="515"/>
        <v>40.131817449637836</v>
      </c>
      <c r="L3308" s="287">
        <f t="shared" si="512"/>
        <v>-39.244185392741656</v>
      </c>
      <c r="M3308" s="344">
        <f t="shared" si="513"/>
        <v>105.46956460725823</v>
      </c>
      <c r="N3308" s="344">
        <f t="shared" si="518"/>
        <v>40.131817449637836</v>
      </c>
      <c r="Q3308" s="323">
        <f t="shared" si="516"/>
        <v>3165.4695646072582</v>
      </c>
      <c r="R3308" s="287">
        <f t="shared" si="517"/>
        <v>40.131817449637836</v>
      </c>
    </row>
    <row r="3309" spans="1:18" x14ac:dyDescent="0.25">
      <c r="A3309" s="273">
        <v>3292</v>
      </c>
      <c r="B3309" s="323">
        <f t="shared" si="519"/>
        <v>3381.7558146072583</v>
      </c>
      <c r="D3309" s="287">
        <f t="shared" si="514"/>
        <v>3166.4041479405919</v>
      </c>
      <c r="F3309" s="273">
        <f t="shared" si="510"/>
        <v>9</v>
      </c>
      <c r="H3309" s="273">
        <f t="shared" si="511"/>
        <v>3240</v>
      </c>
      <c r="J3309" s="287">
        <f t="shared" si="515"/>
        <v>40.692875316251062</v>
      </c>
      <c r="L3309" s="287">
        <f t="shared" si="512"/>
        <v>-38.244185392741656</v>
      </c>
      <c r="M3309" s="344">
        <f t="shared" si="513"/>
        <v>106.40414794059188</v>
      </c>
      <c r="N3309" s="344">
        <f t="shared" si="518"/>
        <v>40.692875316251062</v>
      </c>
      <c r="Q3309" s="323">
        <f t="shared" si="516"/>
        <v>3166.4041479405919</v>
      </c>
      <c r="R3309" s="287">
        <f t="shared" si="517"/>
        <v>40.692875316251062</v>
      </c>
    </row>
    <row r="3310" spans="1:18" x14ac:dyDescent="0.25">
      <c r="A3310" s="273">
        <v>3293</v>
      </c>
      <c r="B3310" s="323">
        <f t="shared" si="519"/>
        <v>3382.7558146072583</v>
      </c>
      <c r="D3310" s="287">
        <f t="shared" si="514"/>
        <v>3167.3387312739251</v>
      </c>
      <c r="F3310" s="273">
        <f t="shared" si="510"/>
        <v>9</v>
      </c>
      <c r="H3310" s="273">
        <f t="shared" si="511"/>
        <v>3240</v>
      </c>
      <c r="J3310" s="287">
        <f t="shared" si="515"/>
        <v>41.241537738842226</v>
      </c>
      <c r="L3310" s="287">
        <f t="shared" si="512"/>
        <v>-37.244185392741656</v>
      </c>
      <c r="M3310" s="344">
        <f t="shared" si="513"/>
        <v>107.33873127392508</v>
      </c>
      <c r="N3310" s="344">
        <f t="shared" si="518"/>
        <v>41.241537738842226</v>
      </c>
      <c r="Q3310" s="323">
        <f t="shared" si="516"/>
        <v>3167.3387312739251</v>
      </c>
      <c r="R3310" s="287">
        <f t="shared" si="517"/>
        <v>41.241537738842226</v>
      </c>
    </row>
    <row r="3311" spans="1:18" x14ac:dyDescent="0.25">
      <c r="A3311" s="273">
        <v>3294</v>
      </c>
      <c r="B3311" s="323">
        <f t="shared" si="519"/>
        <v>3383.7558146072583</v>
      </c>
      <c r="D3311" s="287">
        <f t="shared" si="514"/>
        <v>3168.2733146072583</v>
      </c>
      <c r="F3311" s="273">
        <f t="shared" si="510"/>
        <v>9</v>
      </c>
      <c r="H3311" s="273">
        <f t="shared" si="511"/>
        <v>3240</v>
      </c>
      <c r="J3311" s="287">
        <f t="shared" si="515"/>
        <v>41.777637589522158</v>
      </c>
      <c r="L3311" s="287">
        <f t="shared" si="512"/>
        <v>-36.244185392741656</v>
      </c>
      <c r="M3311" s="344">
        <f t="shared" si="513"/>
        <v>108.27331460725827</v>
      </c>
      <c r="N3311" s="344">
        <f t="shared" si="518"/>
        <v>41.777637589522158</v>
      </c>
      <c r="Q3311" s="323">
        <f t="shared" si="516"/>
        <v>3168.2733146072583</v>
      </c>
      <c r="R3311" s="287">
        <f t="shared" si="517"/>
        <v>41.777637589522158</v>
      </c>
    </row>
    <row r="3312" spans="1:18" x14ac:dyDescent="0.25">
      <c r="A3312" s="273">
        <v>3295</v>
      </c>
      <c r="B3312" s="323">
        <f t="shared" si="519"/>
        <v>3384.7558146072583</v>
      </c>
      <c r="D3312" s="287">
        <f t="shared" si="514"/>
        <v>3169.2078979405915</v>
      </c>
      <c r="F3312" s="273">
        <f t="shared" si="510"/>
        <v>9</v>
      </c>
      <c r="H3312" s="273">
        <f t="shared" si="511"/>
        <v>3240</v>
      </c>
      <c r="J3312" s="287">
        <f t="shared" si="515"/>
        <v>42.301011567083492</v>
      </c>
      <c r="L3312" s="287">
        <f t="shared" si="512"/>
        <v>-35.244185392741656</v>
      </c>
      <c r="M3312" s="344">
        <f t="shared" si="513"/>
        <v>109.20789794059147</v>
      </c>
      <c r="N3312" s="344">
        <f t="shared" si="518"/>
        <v>42.301011567083492</v>
      </c>
      <c r="Q3312" s="323">
        <f t="shared" si="516"/>
        <v>3169.2078979405915</v>
      </c>
      <c r="R3312" s="287">
        <f t="shared" si="517"/>
        <v>42.301011567083492</v>
      </c>
    </row>
    <row r="3313" spans="1:18" x14ac:dyDescent="0.25">
      <c r="A3313" s="273">
        <v>3296</v>
      </c>
      <c r="B3313" s="323">
        <f t="shared" si="519"/>
        <v>3385.7558146072583</v>
      </c>
      <c r="D3313" s="287">
        <f t="shared" si="514"/>
        <v>3170.1424812739251</v>
      </c>
      <c r="F3313" s="273">
        <f t="shared" si="510"/>
        <v>9</v>
      </c>
      <c r="H3313" s="273">
        <f t="shared" si="511"/>
        <v>3240</v>
      </c>
      <c r="J3313" s="287">
        <f t="shared" si="515"/>
        <v>42.811500246742376</v>
      </c>
      <c r="L3313" s="287">
        <f t="shared" si="512"/>
        <v>-34.244185392741656</v>
      </c>
      <c r="M3313" s="344">
        <f t="shared" si="513"/>
        <v>110.14248127392511</v>
      </c>
      <c r="N3313" s="344">
        <f t="shared" si="518"/>
        <v>42.811500246742376</v>
      </c>
      <c r="Q3313" s="323">
        <f t="shared" si="516"/>
        <v>3170.1424812739251</v>
      </c>
      <c r="R3313" s="287">
        <f t="shared" si="517"/>
        <v>42.811500246742376</v>
      </c>
    </row>
    <row r="3314" spans="1:18" x14ac:dyDescent="0.25">
      <c r="A3314" s="273">
        <v>3297</v>
      </c>
      <c r="B3314" s="323">
        <f t="shared" si="519"/>
        <v>3386.7558146072583</v>
      </c>
      <c r="D3314" s="287">
        <f t="shared" si="514"/>
        <v>3171.0770646072583</v>
      </c>
      <c r="F3314" s="273">
        <f t="shared" si="510"/>
        <v>9</v>
      </c>
      <c r="H3314" s="273">
        <f t="shared" si="511"/>
        <v>3240</v>
      </c>
      <c r="J3314" s="287">
        <f t="shared" si="515"/>
        <v>43.308948128701594</v>
      </c>
      <c r="L3314" s="287">
        <f t="shared" si="512"/>
        <v>-33.244185392741656</v>
      </c>
      <c r="M3314" s="344">
        <f t="shared" si="513"/>
        <v>111.07706460725831</v>
      </c>
      <c r="N3314" s="344">
        <f t="shared" si="518"/>
        <v>43.308948128701594</v>
      </c>
      <c r="Q3314" s="323">
        <f t="shared" si="516"/>
        <v>3171.0770646072583</v>
      </c>
      <c r="R3314" s="287">
        <f t="shared" si="517"/>
        <v>43.308948128701594</v>
      </c>
    </row>
    <row r="3315" spans="1:18" x14ac:dyDescent="0.25">
      <c r="A3315" s="273">
        <v>3298</v>
      </c>
      <c r="B3315" s="323">
        <f t="shared" si="519"/>
        <v>3387.7558146072583</v>
      </c>
      <c r="D3315" s="287">
        <f t="shared" si="514"/>
        <v>3172.0116479405915</v>
      </c>
      <c r="F3315" s="273">
        <f t="shared" si="510"/>
        <v>9</v>
      </c>
      <c r="H3315" s="273">
        <f t="shared" si="511"/>
        <v>3240</v>
      </c>
      <c r="J3315" s="287">
        <f t="shared" si="515"/>
        <v>43.793203685517803</v>
      </c>
      <c r="L3315" s="287">
        <f t="shared" si="512"/>
        <v>-32.244185392741656</v>
      </c>
      <c r="M3315" s="344">
        <f t="shared" si="513"/>
        <v>112.0116479405915</v>
      </c>
      <c r="N3315" s="344">
        <f t="shared" si="518"/>
        <v>43.793203685517803</v>
      </c>
      <c r="Q3315" s="323">
        <f t="shared" si="516"/>
        <v>3172.0116479405915</v>
      </c>
      <c r="R3315" s="287">
        <f t="shared" si="517"/>
        <v>43.793203685517803</v>
      </c>
    </row>
    <row r="3316" spans="1:18" x14ac:dyDescent="0.25">
      <c r="A3316" s="273">
        <v>3299</v>
      </c>
      <c r="B3316" s="323">
        <f t="shared" si="519"/>
        <v>3388.7558146072583</v>
      </c>
      <c r="D3316" s="287">
        <f t="shared" si="514"/>
        <v>3172.9462312739252</v>
      </c>
      <c r="F3316" s="273">
        <f t="shared" si="510"/>
        <v>9</v>
      </c>
      <c r="H3316" s="273">
        <f t="shared" si="511"/>
        <v>3240</v>
      </c>
      <c r="J3316" s="287">
        <f t="shared" si="515"/>
        <v>44.264119408257109</v>
      </c>
      <c r="L3316" s="287">
        <f t="shared" si="512"/>
        <v>-31.244185392741656</v>
      </c>
      <c r="M3316" s="344">
        <f t="shared" si="513"/>
        <v>112.94623127392515</v>
      </c>
      <c r="N3316" s="344">
        <f t="shared" si="518"/>
        <v>44.264119408257109</v>
      </c>
      <c r="Q3316" s="323">
        <f t="shared" si="516"/>
        <v>3172.9462312739252</v>
      </c>
      <c r="R3316" s="287">
        <f t="shared" si="517"/>
        <v>44.264119408257109</v>
      </c>
    </row>
    <row r="3317" spans="1:18" x14ac:dyDescent="0.25">
      <c r="A3317" s="273">
        <v>3300</v>
      </c>
      <c r="B3317" s="323">
        <f t="shared" si="519"/>
        <v>3389.7558146072583</v>
      </c>
      <c r="D3317" s="287">
        <f t="shared" si="514"/>
        <v>3173.8808146072583</v>
      </c>
      <c r="F3317" s="273">
        <f t="shared" si="510"/>
        <v>9</v>
      </c>
      <c r="H3317" s="273">
        <f t="shared" si="511"/>
        <v>3240</v>
      </c>
      <c r="J3317" s="287">
        <f t="shared" si="515"/>
        <v>44.721551851428323</v>
      </c>
      <c r="L3317" s="287">
        <f t="shared" si="512"/>
        <v>-30.244185392741656</v>
      </c>
      <c r="M3317" s="344">
        <f t="shared" si="513"/>
        <v>113.88081460725834</v>
      </c>
      <c r="N3317" s="344">
        <f t="shared" si="518"/>
        <v>44.721551851428323</v>
      </c>
      <c r="Q3317" s="323">
        <f t="shared" si="516"/>
        <v>3173.8808146072583</v>
      </c>
      <c r="R3317" s="287">
        <f t="shared" si="517"/>
        <v>44.721551851428323</v>
      </c>
    </row>
    <row r="3318" spans="1:18" x14ac:dyDescent="0.25">
      <c r="A3318" s="273">
        <v>3301</v>
      </c>
      <c r="B3318" s="323">
        <f t="shared" si="519"/>
        <v>3390.7558146072583</v>
      </c>
      <c r="D3318" s="287">
        <f t="shared" si="514"/>
        <v>3174.8153979405915</v>
      </c>
      <c r="F3318" s="273">
        <f t="shared" si="510"/>
        <v>9</v>
      </c>
      <c r="H3318" s="273">
        <f t="shared" si="511"/>
        <v>3240</v>
      </c>
      <c r="J3318" s="287">
        <f t="shared" si="515"/>
        <v>45.165361676678373</v>
      </c>
      <c r="L3318" s="287">
        <f t="shared" si="512"/>
        <v>-29.244185392741656</v>
      </c>
      <c r="M3318" s="344">
        <f t="shared" si="513"/>
        <v>114.81539794059154</v>
      </c>
      <c r="N3318" s="344">
        <f t="shared" si="518"/>
        <v>45.165361676678373</v>
      </c>
      <c r="Q3318" s="323">
        <f t="shared" si="516"/>
        <v>3174.8153979405915</v>
      </c>
      <c r="R3318" s="287">
        <f t="shared" si="517"/>
        <v>45.165361676678373</v>
      </c>
    </row>
    <row r="3319" spans="1:18" x14ac:dyDescent="0.25">
      <c r="A3319" s="273">
        <v>3302</v>
      </c>
      <c r="B3319" s="323">
        <f t="shared" si="519"/>
        <v>3391.7558146072583</v>
      </c>
      <c r="D3319" s="287">
        <f t="shared" si="514"/>
        <v>3175.7499812739252</v>
      </c>
      <c r="F3319" s="273">
        <f t="shared" si="510"/>
        <v>9</v>
      </c>
      <c r="H3319" s="273">
        <f t="shared" si="511"/>
        <v>3240</v>
      </c>
      <c r="J3319" s="287">
        <f t="shared" si="515"/>
        <v>45.595413695235024</v>
      </c>
      <c r="L3319" s="287">
        <f t="shared" si="512"/>
        <v>-28.244185392741656</v>
      </c>
      <c r="M3319" s="344">
        <f t="shared" si="513"/>
        <v>115.74998127392519</v>
      </c>
      <c r="N3319" s="344">
        <f t="shared" si="518"/>
        <v>45.595413695235024</v>
      </c>
      <c r="Q3319" s="323">
        <f t="shared" si="516"/>
        <v>3175.7499812739252</v>
      </c>
      <c r="R3319" s="287">
        <f t="shared" si="517"/>
        <v>45.595413695235024</v>
      </c>
    </row>
    <row r="3320" spans="1:18" x14ac:dyDescent="0.25">
      <c r="A3320" s="273">
        <v>3303</v>
      </c>
      <c r="B3320" s="323">
        <f t="shared" si="519"/>
        <v>3392.7558146072583</v>
      </c>
      <c r="D3320" s="287">
        <f t="shared" si="514"/>
        <v>3176.6845646072584</v>
      </c>
      <c r="F3320" s="273">
        <f t="shared" si="510"/>
        <v>9</v>
      </c>
      <c r="H3320" s="273">
        <f t="shared" si="511"/>
        <v>3240</v>
      </c>
      <c r="J3320" s="287">
        <f t="shared" si="515"/>
        <v>46.011576909087246</v>
      </c>
      <c r="L3320" s="287">
        <f t="shared" si="512"/>
        <v>-27.244185392741656</v>
      </c>
      <c r="M3320" s="344">
        <f t="shared" si="513"/>
        <v>116.68456460725838</v>
      </c>
      <c r="N3320" s="344">
        <f t="shared" si="518"/>
        <v>46.011576909087246</v>
      </c>
      <c r="Q3320" s="323">
        <f t="shared" si="516"/>
        <v>3176.6845646072584</v>
      </c>
      <c r="R3320" s="287">
        <f t="shared" si="517"/>
        <v>46.011576909087246</v>
      </c>
    </row>
    <row r="3321" spans="1:18" x14ac:dyDescent="0.25">
      <c r="A3321" s="273">
        <v>3304</v>
      </c>
      <c r="B3321" s="323">
        <f t="shared" si="519"/>
        <v>3393.7558146072583</v>
      </c>
      <c r="D3321" s="287">
        <f t="shared" si="514"/>
        <v>3177.6191479405916</v>
      </c>
      <c r="F3321" s="273">
        <f t="shared" si="510"/>
        <v>9</v>
      </c>
      <c r="H3321" s="273">
        <f t="shared" si="511"/>
        <v>3240</v>
      </c>
      <c r="J3321" s="287">
        <f t="shared" si="515"/>
        <v>46.413724550888972</v>
      </c>
      <c r="L3321" s="287">
        <f t="shared" si="512"/>
        <v>-26.244185392741656</v>
      </c>
      <c r="M3321" s="344">
        <f t="shared" si="513"/>
        <v>117.61914794059157</v>
      </c>
      <c r="N3321" s="344">
        <f t="shared" si="518"/>
        <v>46.413724550888972</v>
      </c>
      <c r="Q3321" s="323">
        <f t="shared" si="516"/>
        <v>3177.6191479405916</v>
      </c>
      <c r="R3321" s="287">
        <f t="shared" si="517"/>
        <v>46.413724550888972</v>
      </c>
    </row>
    <row r="3322" spans="1:18" x14ac:dyDescent="0.25">
      <c r="A3322" s="273">
        <v>3305</v>
      </c>
      <c r="B3322" s="323">
        <f t="shared" si="519"/>
        <v>3394.7558146072583</v>
      </c>
      <c r="D3322" s="287">
        <f t="shared" si="514"/>
        <v>3178.5537312739252</v>
      </c>
      <c r="F3322" s="273">
        <f t="shared" si="510"/>
        <v>9</v>
      </c>
      <c r="H3322" s="273">
        <f t="shared" si="511"/>
        <v>3240</v>
      </c>
      <c r="J3322" s="287">
        <f t="shared" si="515"/>
        <v>46.801734122572647</v>
      </c>
      <c r="L3322" s="287">
        <f t="shared" si="512"/>
        <v>-25.244185392741656</v>
      </c>
      <c r="M3322" s="344">
        <f t="shared" si="513"/>
        <v>118.55373127392522</v>
      </c>
      <c r="N3322" s="344">
        <f t="shared" si="518"/>
        <v>46.801734122572647</v>
      </c>
      <c r="Q3322" s="323">
        <f t="shared" si="516"/>
        <v>3178.5537312739252</v>
      </c>
      <c r="R3322" s="287">
        <f t="shared" si="517"/>
        <v>46.801734122572647</v>
      </c>
    </row>
    <row r="3323" spans="1:18" x14ac:dyDescent="0.25">
      <c r="A3323" s="273">
        <v>3306</v>
      </c>
      <c r="B3323" s="323">
        <f t="shared" si="519"/>
        <v>3395.7558146072583</v>
      </c>
      <c r="D3323" s="287">
        <f t="shared" si="514"/>
        <v>3179.4883146072584</v>
      </c>
      <c r="F3323" s="273">
        <f t="shared" si="510"/>
        <v>9</v>
      </c>
      <c r="H3323" s="273">
        <f t="shared" si="511"/>
        <v>3240</v>
      </c>
      <c r="J3323" s="287">
        <f t="shared" si="515"/>
        <v>47.17548743266385</v>
      </c>
      <c r="L3323" s="287">
        <f t="shared" si="512"/>
        <v>-24.244185392741656</v>
      </c>
      <c r="M3323" s="344">
        <f t="shared" si="513"/>
        <v>119.48831460725842</v>
      </c>
      <c r="N3323" s="344">
        <f t="shared" si="518"/>
        <v>47.17548743266385</v>
      </c>
      <c r="Q3323" s="323">
        <f t="shared" si="516"/>
        <v>3179.4883146072584</v>
      </c>
      <c r="R3323" s="287">
        <f t="shared" si="517"/>
        <v>47.17548743266385</v>
      </c>
    </row>
    <row r="3324" spans="1:18" x14ac:dyDescent="0.25">
      <c r="A3324" s="273">
        <v>3307</v>
      </c>
      <c r="B3324" s="323">
        <f t="shared" si="519"/>
        <v>3396.7558146072583</v>
      </c>
      <c r="D3324" s="287">
        <f t="shared" si="514"/>
        <v>3180.4228979405916</v>
      </c>
      <c r="F3324" s="273">
        <f t="shared" si="510"/>
        <v>9</v>
      </c>
      <c r="H3324" s="273">
        <f t="shared" si="511"/>
        <v>3240</v>
      </c>
      <c r="J3324" s="287">
        <f t="shared" si="515"/>
        <v>47.534870632284012</v>
      </c>
      <c r="L3324" s="287">
        <f t="shared" si="512"/>
        <v>-23.244185392741656</v>
      </c>
      <c r="M3324" s="344">
        <f t="shared" si="513"/>
        <v>120.42289794059161</v>
      </c>
      <c r="N3324" s="344">
        <f t="shared" si="518"/>
        <v>47.534870632284012</v>
      </c>
      <c r="Q3324" s="323">
        <f t="shared" si="516"/>
        <v>3180.4228979405916</v>
      </c>
      <c r="R3324" s="287">
        <f t="shared" si="517"/>
        <v>47.534870632284012</v>
      </c>
    </row>
    <row r="3325" spans="1:18" x14ac:dyDescent="0.25">
      <c r="A3325" s="273">
        <v>3308</v>
      </c>
      <c r="B3325" s="323">
        <f t="shared" si="519"/>
        <v>3397.7558146072583</v>
      </c>
      <c r="D3325" s="287">
        <f t="shared" si="514"/>
        <v>3181.3574812739253</v>
      </c>
      <c r="F3325" s="273">
        <f t="shared" si="510"/>
        <v>9</v>
      </c>
      <c r="H3325" s="273">
        <f t="shared" si="511"/>
        <v>3240</v>
      </c>
      <c r="J3325" s="287">
        <f t="shared" si="515"/>
        <v>47.879774249828941</v>
      </c>
      <c r="L3325" s="287">
        <f t="shared" si="512"/>
        <v>-22.244185392741656</v>
      </c>
      <c r="M3325" s="344">
        <f t="shared" si="513"/>
        <v>121.35748127392526</v>
      </c>
      <c r="N3325" s="344">
        <f t="shared" si="518"/>
        <v>47.879774249828941</v>
      </c>
      <c r="Q3325" s="323">
        <f t="shared" si="516"/>
        <v>3181.3574812739253</v>
      </c>
      <c r="R3325" s="287">
        <f t="shared" si="517"/>
        <v>47.879774249828941</v>
      </c>
    </row>
    <row r="3326" spans="1:18" x14ac:dyDescent="0.25">
      <c r="A3326" s="273">
        <v>3309</v>
      </c>
      <c r="B3326" s="323">
        <f t="shared" si="519"/>
        <v>3398.7558146072583</v>
      </c>
      <c r="D3326" s="287">
        <f t="shared" si="514"/>
        <v>3182.2920646072585</v>
      </c>
      <c r="F3326" s="273">
        <f t="shared" si="510"/>
        <v>9</v>
      </c>
      <c r="H3326" s="273">
        <f t="shared" si="511"/>
        <v>3240</v>
      </c>
      <c r="J3326" s="287">
        <f t="shared" si="515"/>
        <v>48.21009322431545</v>
      </c>
      <c r="L3326" s="287">
        <f t="shared" si="512"/>
        <v>-21.244185392741656</v>
      </c>
      <c r="M3326" s="344">
        <f t="shared" si="513"/>
        <v>122.29206460725845</v>
      </c>
      <c r="N3326" s="344">
        <f t="shared" si="518"/>
        <v>48.21009322431545</v>
      </c>
      <c r="Q3326" s="323">
        <f t="shared" si="516"/>
        <v>3182.2920646072585</v>
      </c>
      <c r="R3326" s="287">
        <f t="shared" si="517"/>
        <v>48.21009322431545</v>
      </c>
    </row>
    <row r="3327" spans="1:18" x14ac:dyDescent="0.25">
      <c r="A3327" s="273">
        <v>3310</v>
      </c>
      <c r="B3327" s="323">
        <f t="shared" si="519"/>
        <v>3399.7558146072583</v>
      </c>
      <c r="D3327" s="287">
        <f t="shared" si="514"/>
        <v>3183.2266479405916</v>
      </c>
      <c r="F3327" s="273">
        <f t="shared" si="510"/>
        <v>9</v>
      </c>
      <c r="H3327" s="273">
        <f t="shared" si="511"/>
        <v>3240</v>
      </c>
      <c r="J3327" s="287">
        <f t="shared" si="515"/>
        <v>48.525726937384306</v>
      </c>
      <c r="L3327" s="287">
        <f t="shared" si="512"/>
        <v>-20.244185392741656</v>
      </c>
      <c r="M3327" s="344">
        <f t="shared" si="513"/>
        <v>123.22664794059165</v>
      </c>
      <c r="N3327" s="344">
        <f t="shared" si="518"/>
        <v>48.525726937384306</v>
      </c>
      <c r="Q3327" s="323">
        <f t="shared" si="516"/>
        <v>3183.2266479405916</v>
      </c>
      <c r="R3327" s="287">
        <f t="shared" si="517"/>
        <v>48.525726937384306</v>
      </c>
    </row>
    <row r="3328" spans="1:18" x14ac:dyDescent="0.25">
      <c r="A3328" s="273">
        <v>3311</v>
      </c>
      <c r="B3328" s="323">
        <f t="shared" si="519"/>
        <v>3400.7558146072583</v>
      </c>
      <c r="D3328" s="287">
        <f t="shared" si="514"/>
        <v>3184.1612312739248</v>
      </c>
      <c r="F3328" s="273">
        <f t="shared" si="510"/>
        <v>9</v>
      </c>
      <c r="H3328" s="273">
        <f t="shared" si="511"/>
        <v>3240</v>
      </c>
      <c r="J3328" s="287">
        <f t="shared" si="515"/>
        <v>48.826579243948764</v>
      </c>
      <c r="L3328" s="287">
        <f t="shared" si="512"/>
        <v>-19.244185392741656</v>
      </c>
      <c r="M3328" s="344">
        <f t="shared" si="513"/>
        <v>124.16123127392484</v>
      </c>
      <c r="N3328" s="344">
        <f t="shared" si="518"/>
        <v>48.826579243948764</v>
      </c>
      <c r="Q3328" s="323">
        <f t="shared" si="516"/>
        <v>3184.1612312739248</v>
      </c>
      <c r="R3328" s="287">
        <f t="shared" si="517"/>
        <v>48.826579243948764</v>
      </c>
    </row>
    <row r="3329" spans="1:18" x14ac:dyDescent="0.25">
      <c r="A3329" s="273">
        <v>3312</v>
      </c>
      <c r="B3329" s="323">
        <f t="shared" si="519"/>
        <v>3401.7558146072583</v>
      </c>
      <c r="D3329" s="287">
        <f t="shared" si="514"/>
        <v>3185.0958146072585</v>
      </c>
      <c r="F3329" s="273">
        <f t="shared" si="510"/>
        <v>9</v>
      </c>
      <c r="H3329" s="273">
        <f t="shared" si="511"/>
        <v>3240</v>
      </c>
      <c r="J3329" s="287">
        <f t="shared" si="515"/>
        <v>49.112558501481693</v>
      </c>
      <c r="L3329" s="287">
        <f t="shared" si="512"/>
        <v>-18.244185392741656</v>
      </c>
      <c r="M3329" s="344">
        <f t="shared" si="513"/>
        <v>125.09581460725849</v>
      </c>
      <c r="N3329" s="344">
        <f t="shared" si="518"/>
        <v>49.112558501481693</v>
      </c>
      <c r="Q3329" s="323">
        <f t="shared" si="516"/>
        <v>3185.0958146072585</v>
      </c>
      <c r="R3329" s="287">
        <f t="shared" si="517"/>
        <v>49.112558501481693</v>
      </c>
    </row>
    <row r="3330" spans="1:18" x14ac:dyDescent="0.25">
      <c r="A3330" s="273">
        <v>3313</v>
      </c>
      <c r="B3330" s="323">
        <f t="shared" si="519"/>
        <v>3402.7558146072583</v>
      </c>
      <c r="D3330" s="287">
        <f t="shared" si="514"/>
        <v>3186.0303979405917</v>
      </c>
      <c r="F3330" s="273">
        <f t="shared" si="510"/>
        <v>9</v>
      </c>
      <c r="H3330" s="273">
        <f t="shared" si="511"/>
        <v>3240</v>
      </c>
      <c r="J3330" s="287">
        <f t="shared" si="515"/>
        <v>49.383577597931158</v>
      </c>
      <c r="L3330" s="287">
        <f t="shared" si="512"/>
        <v>-17.244185392741656</v>
      </c>
      <c r="M3330" s="344">
        <f t="shared" si="513"/>
        <v>126.03039794059168</v>
      </c>
      <c r="N3330" s="344">
        <f t="shared" si="518"/>
        <v>49.383577597931158</v>
      </c>
      <c r="Q3330" s="323">
        <f t="shared" si="516"/>
        <v>3186.0303979405917</v>
      </c>
      <c r="R3330" s="287">
        <f t="shared" si="517"/>
        <v>49.383577597931158</v>
      </c>
    </row>
    <row r="3331" spans="1:18" x14ac:dyDescent="0.25">
      <c r="A3331" s="273">
        <v>3314</v>
      </c>
      <c r="B3331" s="323">
        <f t="shared" si="519"/>
        <v>3403.7558146072583</v>
      </c>
      <c r="D3331" s="287">
        <f t="shared" si="514"/>
        <v>3186.9649812739249</v>
      </c>
      <c r="F3331" s="273">
        <f t="shared" si="510"/>
        <v>9</v>
      </c>
      <c r="H3331" s="273">
        <f t="shared" si="511"/>
        <v>3240</v>
      </c>
      <c r="J3331" s="287">
        <f t="shared" si="515"/>
        <v>49.639553978254725</v>
      </c>
      <c r="L3331" s="287">
        <f t="shared" si="512"/>
        <v>-16.244185392741656</v>
      </c>
      <c r="M3331" s="344">
        <f t="shared" si="513"/>
        <v>126.96498127392488</v>
      </c>
      <c r="N3331" s="344">
        <f t="shared" si="518"/>
        <v>49.639553978254725</v>
      </c>
      <c r="Q3331" s="323">
        <f t="shared" si="516"/>
        <v>3186.9649812739249</v>
      </c>
      <c r="R3331" s="287">
        <f t="shared" si="517"/>
        <v>49.639553978254725</v>
      </c>
    </row>
    <row r="3332" spans="1:18" x14ac:dyDescent="0.25">
      <c r="A3332" s="273">
        <v>3315</v>
      </c>
      <c r="B3332" s="323">
        <f t="shared" si="519"/>
        <v>3404.7558146072583</v>
      </c>
      <c r="D3332" s="287">
        <f t="shared" si="514"/>
        <v>3187.8995646072585</v>
      </c>
      <c r="F3332" s="273">
        <f t="shared" si="510"/>
        <v>9</v>
      </c>
      <c r="H3332" s="273">
        <f t="shared" si="511"/>
        <v>3240</v>
      </c>
      <c r="J3332" s="287">
        <f t="shared" si="515"/>
        <v>49.880409669567463</v>
      </c>
      <c r="L3332" s="287">
        <f t="shared" si="512"/>
        <v>-15.244185392741656</v>
      </c>
      <c r="M3332" s="344">
        <f t="shared" si="513"/>
        <v>127.89956460725853</v>
      </c>
      <c r="N3332" s="344">
        <f t="shared" si="518"/>
        <v>49.880409669567463</v>
      </c>
      <c r="Q3332" s="323">
        <f t="shared" si="516"/>
        <v>3187.8995646072585</v>
      </c>
      <c r="R3332" s="287">
        <f t="shared" si="517"/>
        <v>49.880409669567463</v>
      </c>
    </row>
    <row r="3333" spans="1:18" x14ac:dyDescent="0.25">
      <c r="A3333" s="273">
        <v>3316</v>
      </c>
      <c r="B3333" s="323">
        <f t="shared" si="519"/>
        <v>3405.7558146072583</v>
      </c>
      <c r="D3333" s="287">
        <f t="shared" si="514"/>
        <v>3188.8341479405917</v>
      </c>
      <c r="F3333" s="273">
        <f t="shared" si="510"/>
        <v>9</v>
      </c>
      <c r="H3333" s="273">
        <f t="shared" si="511"/>
        <v>3240</v>
      </c>
      <c r="J3333" s="287">
        <f t="shared" si="515"/>
        <v>50.106071304892467</v>
      </c>
      <c r="L3333" s="287">
        <f t="shared" si="512"/>
        <v>-14.244185392741656</v>
      </c>
      <c r="M3333" s="344">
        <f t="shared" si="513"/>
        <v>128.83414794059172</v>
      </c>
      <c r="N3333" s="344">
        <f t="shared" si="518"/>
        <v>50.106071304892467</v>
      </c>
      <c r="Q3333" s="323">
        <f t="shared" si="516"/>
        <v>3188.8341479405917</v>
      </c>
      <c r="R3333" s="287">
        <f t="shared" si="517"/>
        <v>50.106071304892467</v>
      </c>
    </row>
    <row r="3334" spans="1:18" x14ac:dyDescent="0.25">
      <c r="A3334" s="273">
        <v>3317</v>
      </c>
      <c r="B3334" s="323">
        <f t="shared" si="519"/>
        <v>3406.7558146072583</v>
      </c>
      <c r="D3334" s="287">
        <f t="shared" si="514"/>
        <v>3189.7687312739249</v>
      </c>
      <c r="F3334" s="273">
        <f t="shared" ref="F3334:F3397" si="520">INT(B3334/360)</f>
        <v>9</v>
      </c>
      <c r="H3334" s="273">
        <f t="shared" ref="H3334:H3397" si="521">F3334*360</f>
        <v>3240</v>
      </c>
      <c r="J3334" s="287">
        <f t="shared" si="515"/>
        <v>50.316470145509498</v>
      </c>
      <c r="L3334" s="287">
        <f t="shared" ref="L3334:L3397" si="522">B3334-H3334-180</f>
        <v>-13.244185392741656</v>
      </c>
      <c r="M3334" s="344">
        <f t="shared" ref="M3334:M3397" si="523">D3334-INT(D3334/360)*360-180</f>
        <v>129.76873127392491</v>
      </c>
      <c r="N3334" s="344">
        <f t="shared" si="518"/>
        <v>50.316470145509498</v>
      </c>
      <c r="Q3334" s="323">
        <f t="shared" si="516"/>
        <v>3189.7687312739249</v>
      </c>
      <c r="R3334" s="287">
        <f t="shared" si="517"/>
        <v>50.316470145509498</v>
      </c>
    </row>
    <row r="3335" spans="1:18" x14ac:dyDescent="0.25">
      <c r="A3335" s="273">
        <v>3318</v>
      </c>
      <c r="B3335" s="323">
        <f t="shared" si="519"/>
        <v>3407.7558146072583</v>
      </c>
      <c r="D3335" s="287">
        <f t="shared" si="514"/>
        <v>3190.7033146072581</v>
      </c>
      <c r="F3335" s="273">
        <f t="shared" si="520"/>
        <v>9</v>
      </c>
      <c r="H3335" s="273">
        <f t="shared" si="521"/>
        <v>3240</v>
      </c>
      <c r="J3335" s="287">
        <f t="shared" si="515"/>
        <v>50.511542101893703</v>
      </c>
      <c r="L3335" s="287">
        <f t="shared" si="522"/>
        <v>-12.244185392741656</v>
      </c>
      <c r="M3335" s="344">
        <f t="shared" si="523"/>
        <v>130.70331460725811</v>
      </c>
      <c r="N3335" s="344">
        <f t="shared" si="518"/>
        <v>50.511542101893703</v>
      </c>
      <c r="Q3335" s="323">
        <f t="shared" si="516"/>
        <v>3190.7033146072581</v>
      </c>
      <c r="R3335" s="287">
        <f t="shared" si="517"/>
        <v>50.511542101893703</v>
      </c>
    </row>
    <row r="3336" spans="1:18" x14ac:dyDescent="0.25">
      <c r="A3336" s="273">
        <v>3319</v>
      </c>
      <c r="B3336" s="323">
        <f t="shared" si="519"/>
        <v>3408.7558146072583</v>
      </c>
      <c r="D3336" s="287">
        <f t="shared" si="514"/>
        <v>3191.6378979405918</v>
      </c>
      <c r="F3336" s="273">
        <f t="shared" si="520"/>
        <v>9</v>
      </c>
      <c r="H3336" s="273">
        <f t="shared" si="521"/>
        <v>3240</v>
      </c>
      <c r="J3336" s="287">
        <f t="shared" si="515"/>
        <v>50.691227753237371</v>
      </c>
      <c r="L3336" s="287">
        <f t="shared" si="522"/>
        <v>-11.244185392741656</v>
      </c>
      <c r="M3336" s="344">
        <f t="shared" si="523"/>
        <v>131.63789794059176</v>
      </c>
      <c r="N3336" s="344">
        <f t="shared" si="518"/>
        <v>50.691227753237371</v>
      </c>
      <c r="Q3336" s="323">
        <f t="shared" si="516"/>
        <v>3191.6378979405918</v>
      </c>
      <c r="R3336" s="287">
        <f t="shared" si="517"/>
        <v>50.691227753237371</v>
      </c>
    </row>
    <row r="3337" spans="1:18" x14ac:dyDescent="0.25">
      <c r="A3337" s="273">
        <v>3320</v>
      </c>
      <c r="B3337" s="323">
        <f t="shared" si="519"/>
        <v>3409.7558146072583</v>
      </c>
      <c r="D3337" s="287">
        <f t="shared" si="514"/>
        <v>3192.572481273925</v>
      </c>
      <c r="F3337" s="273">
        <f t="shared" si="520"/>
        <v>9</v>
      </c>
      <c r="H3337" s="273">
        <f t="shared" si="521"/>
        <v>3240</v>
      </c>
      <c r="J3337" s="287">
        <f t="shared" si="515"/>
        <v>50.855472365550391</v>
      </c>
      <c r="L3337" s="287">
        <f t="shared" si="522"/>
        <v>-10.244185392741656</v>
      </c>
      <c r="M3337" s="344">
        <f t="shared" si="523"/>
        <v>132.57248127392495</v>
      </c>
      <c r="N3337" s="344">
        <f t="shared" si="518"/>
        <v>50.855472365550391</v>
      </c>
      <c r="Q3337" s="323">
        <f t="shared" si="516"/>
        <v>3192.572481273925</v>
      </c>
      <c r="R3337" s="287">
        <f t="shared" si="517"/>
        <v>50.855472365550391</v>
      </c>
    </row>
    <row r="3338" spans="1:18" x14ac:dyDescent="0.25">
      <c r="A3338" s="273">
        <v>3321</v>
      </c>
      <c r="B3338" s="323">
        <f t="shared" si="519"/>
        <v>3410.7558146072583</v>
      </c>
      <c r="D3338" s="287">
        <f t="shared" si="514"/>
        <v>3193.5070646072581</v>
      </c>
      <c r="F3338" s="273">
        <f t="shared" si="520"/>
        <v>9</v>
      </c>
      <c r="H3338" s="273">
        <f t="shared" si="521"/>
        <v>3240</v>
      </c>
      <c r="J3338" s="287">
        <f t="shared" si="515"/>
        <v>51.004225908332906</v>
      </c>
      <c r="L3338" s="287">
        <f t="shared" si="522"/>
        <v>-9.244185392741656</v>
      </c>
      <c r="M3338" s="344">
        <f t="shared" si="523"/>
        <v>133.50706460725814</v>
      </c>
      <c r="N3338" s="344">
        <f t="shared" si="518"/>
        <v>51.004225908332906</v>
      </c>
      <c r="Q3338" s="323">
        <f t="shared" si="516"/>
        <v>3193.5070646072581</v>
      </c>
      <c r="R3338" s="287">
        <f t="shared" si="517"/>
        <v>51.004225908332906</v>
      </c>
    </row>
    <row r="3339" spans="1:18" x14ac:dyDescent="0.25">
      <c r="A3339" s="273">
        <v>3322</v>
      </c>
      <c r="B3339" s="323">
        <f t="shared" si="519"/>
        <v>3411.7558146072583</v>
      </c>
      <c r="D3339" s="287">
        <f t="shared" si="514"/>
        <v>3194.4416479405918</v>
      </c>
      <c r="F3339" s="273">
        <f t="shared" si="520"/>
        <v>9</v>
      </c>
      <c r="H3339" s="273">
        <f t="shared" si="521"/>
        <v>3240</v>
      </c>
      <c r="J3339" s="287">
        <f t="shared" si="515"/>
        <v>51.137443069814701</v>
      </c>
      <c r="L3339" s="287">
        <f t="shared" si="522"/>
        <v>-8.244185392741656</v>
      </c>
      <c r="M3339" s="344">
        <f t="shared" si="523"/>
        <v>134.44164794059179</v>
      </c>
      <c r="N3339" s="344">
        <f t="shared" si="518"/>
        <v>51.137443069814701</v>
      </c>
      <c r="Q3339" s="323">
        <f t="shared" si="516"/>
        <v>3194.4416479405918</v>
      </c>
      <c r="R3339" s="287">
        <f t="shared" si="517"/>
        <v>51.137443069814701</v>
      </c>
    </row>
    <row r="3340" spans="1:18" x14ac:dyDescent="0.25">
      <c r="A3340" s="273">
        <v>3323</v>
      </c>
      <c r="B3340" s="323">
        <f t="shared" si="519"/>
        <v>3412.7558146072583</v>
      </c>
      <c r="D3340" s="287">
        <f t="shared" si="514"/>
        <v>3195.376231273925</v>
      </c>
      <c r="F3340" s="273">
        <f t="shared" si="520"/>
        <v>9</v>
      </c>
      <c r="H3340" s="273">
        <f t="shared" si="521"/>
        <v>3240</v>
      </c>
      <c r="J3340" s="287">
        <f t="shared" si="515"/>
        <v>51.255083270757851</v>
      </c>
      <c r="L3340" s="287">
        <f t="shared" si="522"/>
        <v>-7.244185392741656</v>
      </c>
      <c r="M3340" s="344">
        <f t="shared" si="523"/>
        <v>135.37623127392499</v>
      </c>
      <c r="N3340" s="344">
        <f t="shared" si="518"/>
        <v>51.255083270757851</v>
      </c>
      <c r="Q3340" s="323">
        <f t="shared" si="516"/>
        <v>3195.376231273925</v>
      </c>
      <c r="R3340" s="287">
        <f t="shared" si="517"/>
        <v>51.255083270757851</v>
      </c>
    </row>
    <row r="3341" spans="1:18" x14ac:dyDescent="0.25">
      <c r="A3341" s="273">
        <v>3324</v>
      </c>
      <c r="B3341" s="323">
        <f t="shared" si="519"/>
        <v>3413.7558146072583</v>
      </c>
      <c r="D3341" s="287">
        <f t="shared" si="514"/>
        <v>3196.3108146072582</v>
      </c>
      <c r="F3341" s="273">
        <f t="shared" si="520"/>
        <v>9</v>
      </c>
      <c r="H3341" s="273">
        <f t="shared" si="521"/>
        <v>3240</v>
      </c>
      <c r="J3341" s="287">
        <f t="shared" si="515"/>
        <v>51.357110676817626</v>
      </c>
      <c r="L3341" s="287">
        <f t="shared" si="522"/>
        <v>-6.244185392741656</v>
      </c>
      <c r="M3341" s="344">
        <f t="shared" si="523"/>
        <v>136.31081460725818</v>
      </c>
      <c r="N3341" s="344">
        <f t="shared" si="518"/>
        <v>51.357110676817626</v>
      </c>
      <c r="Q3341" s="323">
        <f t="shared" si="516"/>
        <v>3196.3108146072582</v>
      </c>
      <c r="R3341" s="287">
        <f t="shared" si="517"/>
        <v>51.357110676817626</v>
      </c>
    </row>
    <row r="3342" spans="1:18" x14ac:dyDescent="0.25">
      <c r="A3342" s="273">
        <v>3325</v>
      </c>
      <c r="B3342" s="323">
        <f t="shared" si="519"/>
        <v>3414.7558146072583</v>
      </c>
      <c r="D3342" s="287">
        <f t="shared" si="514"/>
        <v>3197.2453979405918</v>
      </c>
      <c r="F3342" s="273">
        <f t="shared" si="520"/>
        <v>9</v>
      </c>
      <c r="H3342" s="273">
        <f t="shared" si="521"/>
        <v>3240</v>
      </c>
      <c r="J3342" s="287">
        <f t="shared" si="515"/>
        <v>51.443494209457747</v>
      </c>
      <c r="L3342" s="287">
        <f t="shared" si="522"/>
        <v>-5.244185392741656</v>
      </c>
      <c r="M3342" s="344">
        <f t="shared" si="523"/>
        <v>137.24539794059183</v>
      </c>
      <c r="N3342" s="344">
        <f t="shared" si="518"/>
        <v>51.443494209457747</v>
      </c>
      <c r="Q3342" s="323">
        <f t="shared" si="516"/>
        <v>3197.2453979405918</v>
      </c>
      <c r="R3342" s="287">
        <f t="shared" si="517"/>
        <v>51.443494209457747</v>
      </c>
    </row>
    <row r="3343" spans="1:18" x14ac:dyDescent="0.25">
      <c r="A3343" s="273">
        <v>3326</v>
      </c>
      <c r="B3343" s="323">
        <f t="shared" si="519"/>
        <v>3415.7558146072583</v>
      </c>
      <c r="D3343" s="287">
        <f t="shared" si="514"/>
        <v>3198.179981273925</v>
      </c>
      <c r="F3343" s="273">
        <f t="shared" si="520"/>
        <v>9</v>
      </c>
      <c r="H3343" s="273">
        <f t="shared" si="521"/>
        <v>3240</v>
      </c>
      <c r="J3343" s="287">
        <f t="shared" si="515"/>
        <v>51.514207555417308</v>
      </c>
      <c r="L3343" s="287">
        <f t="shared" si="522"/>
        <v>-4.244185392741656</v>
      </c>
      <c r="M3343" s="344">
        <f t="shared" si="523"/>
        <v>138.17998127392502</v>
      </c>
      <c r="N3343" s="344">
        <f t="shared" si="518"/>
        <v>51.514207555417308</v>
      </c>
      <c r="Q3343" s="323">
        <f t="shared" si="516"/>
        <v>3198.179981273925</v>
      </c>
      <c r="R3343" s="287">
        <f t="shared" si="517"/>
        <v>51.514207555417308</v>
      </c>
    </row>
    <row r="3344" spans="1:18" x14ac:dyDescent="0.25">
      <c r="A3344" s="273">
        <v>3327</v>
      </c>
      <c r="B3344" s="323">
        <f t="shared" si="519"/>
        <v>3416.7558146072583</v>
      </c>
      <c r="D3344" s="287">
        <f t="shared" si="514"/>
        <v>3199.1145646072582</v>
      </c>
      <c r="F3344" s="273">
        <f t="shared" si="520"/>
        <v>9</v>
      </c>
      <c r="H3344" s="273">
        <f t="shared" si="521"/>
        <v>3240</v>
      </c>
      <c r="J3344" s="287">
        <f t="shared" si="515"/>
        <v>51.569229174726196</v>
      </c>
      <c r="L3344" s="287">
        <f t="shared" si="522"/>
        <v>-3.244185392741656</v>
      </c>
      <c r="M3344" s="344">
        <f t="shared" si="523"/>
        <v>139.11456460725822</v>
      </c>
      <c r="N3344" s="344">
        <f t="shared" si="518"/>
        <v>51.569229174726196</v>
      </c>
      <c r="Q3344" s="323">
        <f t="shared" si="516"/>
        <v>3199.1145646072582</v>
      </c>
      <c r="R3344" s="287">
        <f t="shared" si="517"/>
        <v>51.569229174726196</v>
      </c>
    </row>
    <row r="3345" spans="1:18" x14ac:dyDescent="0.25">
      <c r="A3345" s="273">
        <v>3328</v>
      </c>
      <c r="B3345" s="323">
        <f t="shared" si="519"/>
        <v>3417.7558146072583</v>
      </c>
      <c r="D3345" s="287">
        <f t="shared" ref="D3345:D3408" si="524">B3345-A3345/360*$E$11</f>
        <v>3200.0491479405919</v>
      </c>
      <c r="F3345" s="273">
        <f t="shared" si="520"/>
        <v>9</v>
      </c>
      <c r="H3345" s="273">
        <f t="shared" si="521"/>
        <v>3240</v>
      </c>
      <c r="J3345" s="287">
        <f t="shared" ref="J3345:J3408" si="525">SIN(RADIANS(A3345))*$E$7</f>
        <v>51.608542307266106</v>
      </c>
      <c r="L3345" s="287">
        <f t="shared" si="522"/>
        <v>-2.244185392741656</v>
      </c>
      <c r="M3345" s="344">
        <f t="shared" si="523"/>
        <v>140.04914794059187</v>
      </c>
      <c r="N3345" s="344">
        <f t="shared" si="518"/>
        <v>51.608542307266106</v>
      </c>
      <c r="Q3345" s="323">
        <f t="shared" ref="Q3345:Q3408" si="526">D3345</f>
        <v>3200.0491479405919</v>
      </c>
      <c r="R3345" s="287">
        <f t="shared" ref="R3345:R3408" si="527">N3345</f>
        <v>51.608542307266106</v>
      </c>
    </row>
    <row r="3346" spans="1:18" x14ac:dyDescent="0.25">
      <c r="A3346" s="273">
        <v>3329</v>
      </c>
      <c r="B3346" s="323">
        <f t="shared" si="519"/>
        <v>3418.7558146072583</v>
      </c>
      <c r="D3346" s="287">
        <f t="shared" si="524"/>
        <v>3200.9837312739251</v>
      </c>
      <c r="F3346" s="273">
        <f t="shared" si="520"/>
        <v>9</v>
      </c>
      <c r="H3346" s="273">
        <f t="shared" si="521"/>
        <v>3240</v>
      </c>
      <c r="J3346" s="287">
        <f t="shared" si="525"/>
        <v>51.632134977876042</v>
      </c>
      <c r="L3346" s="287">
        <f t="shared" si="522"/>
        <v>-1.244185392741656</v>
      </c>
      <c r="M3346" s="344">
        <f t="shared" si="523"/>
        <v>140.98373127392506</v>
      </c>
      <c r="N3346" s="344">
        <f t="shared" ref="N3346:N3409" si="528">J3346</f>
        <v>51.632134977876042</v>
      </c>
      <c r="Q3346" s="323">
        <f t="shared" si="526"/>
        <v>3200.9837312739251</v>
      </c>
      <c r="R3346" s="287">
        <f t="shared" si="527"/>
        <v>51.632134977876042</v>
      </c>
    </row>
    <row r="3347" spans="1:18" x14ac:dyDescent="0.25">
      <c r="A3347" s="273">
        <v>3330</v>
      </c>
      <c r="B3347" s="323">
        <f t="shared" ref="B3347:B3410" si="529">$B$17+A3347</f>
        <v>3419.7558146072583</v>
      </c>
      <c r="D3347" s="287">
        <f t="shared" si="524"/>
        <v>3201.9183146072583</v>
      </c>
      <c r="F3347" s="273">
        <f t="shared" si="520"/>
        <v>9</v>
      </c>
      <c r="H3347" s="273">
        <f t="shared" si="521"/>
        <v>3240</v>
      </c>
      <c r="J3347" s="287">
        <f t="shared" si="525"/>
        <v>51.64</v>
      </c>
      <c r="L3347" s="287">
        <f t="shared" si="522"/>
        <v>-0.24418539274165596</v>
      </c>
      <c r="M3347" s="344">
        <f t="shared" si="523"/>
        <v>141.91831460725825</v>
      </c>
      <c r="N3347" s="344">
        <f t="shared" si="528"/>
        <v>51.64</v>
      </c>
      <c r="Q3347" s="323">
        <f t="shared" si="526"/>
        <v>3201.9183146072583</v>
      </c>
      <c r="R3347" s="287">
        <f t="shared" si="527"/>
        <v>51.64</v>
      </c>
    </row>
    <row r="3348" spans="1:18" x14ac:dyDescent="0.25">
      <c r="A3348" s="273">
        <v>3331</v>
      </c>
      <c r="B3348" s="323">
        <f t="shared" si="529"/>
        <v>3420.7558146072583</v>
      </c>
      <c r="D3348" s="287">
        <f t="shared" si="524"/>
        <v>3202.8528979405919</v>
      </c>
      <c r="F3348" s="273">
        <f t="shared" si="520"/>
        <v>9</v>
      </c>
      <c r="H3348" s="273">
        <f t="shared" si="521"/>
        <v>3240</v>
      </c>
      <c r="J3348" s="287">
        <f t="shared" si="525"/>
        <v>51.632134977876042</v>
      </c>
      <c r="L3348" s="287">
        <f t="shared" si="522"/>
        <v>0.75581460725834404</v>
      </c>
      <c r="M3348" s="344">
        <f t="shared" si="523"/>
        <v>142.8528979405919</v>
      </c>
      <c r="N3348" s="344">
        <f t="shared" si="528"/>
        <v>51.632134977876042</v>
      </c>
      <c r="Q3348" s="323">
        <f t="shared" si="526"/>
        <v>3202.8528979405919</v>
      </c>
      <c r="R3348" s="287">
        <f t="shared" si="527"/>
        <v>51.632134977876042</v>
      </c>
    </row>
    <row r="3349" spans="1:18" x14ac:dyDescent="0.25">
      <c r="A3349" s="273">
        <v>3332</v>
      </c>
      <c r="B3349" s="323">
        <f t="shared" si="529"/>
        <v>3421.7558146072583</v>
      </c>
      <c r="D3349" s="287">
        <f t="shared" si="524"/>
        <v>3203.7874812739251</v>
      </c>
      <c r="F3349" s="273">
        <f t="shared" si="520"/>
        <v>9</v>
      </c>
      <c r="H3349" s="273">
        <f t="shared" si="521"/>
        <v>3240</v>
      </c>
      <c r="J3349" s="287">
        <f t="shared" si="525"/>
        <v>51.608542307266113</v>
      </c>
      <c r="L3349" s="287">
        <f t="shared" si="522"/>
        <v>1.755814607258344</v>
      </c>
      <c r="M3349" s="344">
        <f t="shared" si="523"/>
        <v>143.7874812739251</v>
      </c>
      <c r="N3349" s="344">
        <f t="shared" si="528"/>
        <v>51.608542307266113</v>
      </c>
      <c r="Q3349" s="323">
        <f t="shared" si="526"/>
        <v>3203.7874812739251</v>
      </c>
      <c r="R3349" s="287">
        <f t="shared" si="527"/>
        <v>51.608542307266113</v>
      </c>
    </row>
    <row r="3350" spans="1:18" x14ac:dyDescent="0.25">
      <c r="A3350" s="273">
        <v>3333</v>
      </c>
      <c r="B3350" s="323">
        <f t="shared" si="529"/>
        <v>3422.7558146072583</v>
      </c>
      <c r="D3350" s="287">
        <f t="shared" si="524"/>
        <v>3204.7220646072583</v>
      </c>
      <c r="F3350" s="273">
        <f t="shared" si="520"/>
        <v>9</v>
      </c>
      <c r="H3350" s="273">
        <f t="shared" si="521"/>
        <v>3240</v>
      </c>
      <c r="J3350" s="287">
        <f t="shared" si="525"/>
        <v>51.569229174726196</v>
      </c>
      <c r="L3350" s="287">
        <f t="shared" si="522"/>
        <v>2.755814607258344</v>
      </c>
      <c r="M3350" s="344">
        <f t="shared" si="523"/>
        <v>144.72206460725829</v>
      </c>
      <c r="N3350" s="344">
        <f t="shared" si="528"/>
        <v>51.569229174726196</v>
      </c>
      <c r="Q3350" s="323">
        <f t="shared" si="526"/>
        <v>3204.7220646072583</v>
      </c>
      <c r="R3350" s="287">
        <f t="shared" si="527"/>
        <v>51.569229174726196</v>
      </c>
    </row>
    <row r="3351" spans="1:18" x14ac:dyDescent="0.25">
      <c r="A3351" s="273">
        <v>3334</v>
      </c>
      <c r="B3351" s="323">
        <f t="shared" si="529"/>
        <v>3423.7558146072583</v>
      </c>
      <c r="D3351" s="287">
        <f t="shared" si="524"/>
        <v>3205.6566479405915</v>
      </c>
      <c r="F3351" s="273">
        <f t="shared" si="520"/>
        <v>9</v>
      </c>
      <c r="H3351" s="273">
        <f t="shared" si="521"/>
        <v>3240</v>
      </c>
      <c r="J3351" s="287">
        <f t="shared" si="525"/>
        <v>51.514207555417315</v>
      </c>
      <c r="L3351" s="287">
        <f t="shared" si="522"/>
        <v>3.755814607258344</v>
      </c>
      <c r="M3351" s="344">
        <f t="shared" si="523"/>
        <v>145.65664794059148</v>
      </c>
      <c r="N3351" s="344">
        <f t="shared" si="528"/>
        <v>51.514207555417315</v>
      </c>
      <c r="Q3351" s="323">
        <f t="shared" si="526"/>
        <v>3205.6566479405915</v>
      </c>
      <c r="R3351" s="287">
        <f t="shared" si="527"/>
        <v>51.514207555417315</v>
      </c>
    </row>
    <row r="3352" spans="1:18" x14ac:dyDescent="0.25">
      <c r="A3352" s="273">
        <v>3335</v>
      </c>
      <c r="B3352" s="323">
        <f t="shared" si="529"/>
        <v>3424.7558146072583</v>
      </c>
      <c r="D3352" s="287">
        <f t="shared" si="524"/>
        <v>3206.5912312739251</v>
      </c>
      <c r="F3352" s="273">
        <f t="shared" si="520"/>
        <v>9</v>
      </c>
      <c r="H3352" s="273">
        <f t="shared" si="521"/>
        <v>3240</v>
      </c>
      <c r="J3352" s="287">
        <f t="shared" si="525"/>
        <v>51.443494209457754</v>
      </c>
      <c r="L3352" s="287">
        <f t="shared" si="522"/>
        <v>4.755814607258344</v>
      </c>
      <c r="M3352" s="344">
        <f t="shared" si="523"/>
        <v>146.59123127392513</v>
      </c>
      <c r="N3352" s="344">
        <f t="shared" si="528"/>
        <v>51.443494209457754</v>
      </c>
      <c r="Q3352" s="323">
        <f t="shared" si="526"/>
        <v>3206.5912312739251</v>
      </c>
      <c r="R3352" s="287">
        <f t="shared" si="527"/>
        <v>51.443494209457754</v>
      </c>
    </row>
    <row r="3353" spans="1:18" x14ac:dyDescent="0.25">
      <c r="A3353" s="273">
        <v>3336</v>
      </c>
      <c r="B3353" s="323">
        <f t="shared" si="529"/>
        <v>3425.7558146072583</v>
      </c>
      <c r="D3353" s="287">
        <f t="shared" si="524"/>
        <v>3207.5258146072583</v>
      </c>
      <c r="F3353" s="273">
        <f t="shared" si="520"/>
        <v>9</v>
      </c>
      <c r="H3353" s="273">
        <f t="shared" si="521"/>
        <v>3240</v>
      </c>
      <c r="J3353" s="287">
        <f t="shared" si="525"/>
        <v>51.357110676817634</v>
      </c>
      <c r="L3353" s="287">
        <f t="shared" si="522"/>
        <v>5.755814607258344</v>
      </c>
      <c r="M3353" s="344">
        <f t="shared" si="523"/>
        <v>147.52581460725833</v>
      </c>
      <c r="N3353" s="344">
        <f t="shared" si="528"/>
        <v>51.357110676817634</v>
      </c>
      <c r="Q3353" s="323">
        <f t="shared" si="526"/>
        <v>3207.5258146072583</v>
      </c>
      <c r="R3353" s="287">
        <f t="shared" si="527"/>
        <v>51.357110676817634</v>
      </c>
    </row>
    <row r="3354" spans="1:18" x14ac:dyDescent="0.25">
      <c r="A3354" s="273">
        <v>3337</v>
      </c>
      <c r="B3354" s="323">
        <f t="shared" si="529"/>
        <v>3426.7558146072583</v>
      </c>
      <c r="D3354" s="287">
        <f t="shared" si="524"/>
        <v>3208.4603979405915</v>
      </c>
      <c r="F3354" s="273">
        <f t="shared" si="520"/>
        <v>9</v>
      </c>
      <c r="H3354" s="273">
        <f t="shared" si="521"/>
        <v>3240</v>
      </c>
      <c r="J3354" s="287">
        <f t="shared" si="525"/>
        <v>51.255083270757858</v>
      </c>
      <c r="L3354" s="287">
        <f t="shared" si="522"/>
        <v>6.755814607258344</v>
      </c>
      <c r="M3354" s="344">
        <f t="shared" si="523"/>
        <v>148.46039794059152</v>
      </c>
      <c r="N3354" s="344">
        <f t="shared" si="528"/>
        <v>51.255083270757858</v>
      </c>
      <c r="Q3354" s="323">
        <f t="shared" si="526"/>
        <v>3208.4603979405915</v>
      </c>
      <c r="R3354" s="287">
        <f t="shared" si="527"/>
        <v>51.255083270757858</v>
      </c>
    </row>
    <row r="3355" spans="1:18" x14ac:dyDescent="0.25">
      <c r="A3355" s="273">
        <v>3338</v>
      </c>
      <c r="B3355" s="323">
        <f t="shared" si="529"/>
        <v>3427.7558146072583</v>
      </c>
      <c r="D3355" s="287">
        <f t="shared" si="524"/>
        <v>3209.3949812739252</v>
      </c>
      <c r="F3355" s="273">
        <f t="shared" si="520"/>
        <v>9</v>
      </c>
      <c r="H3355" s="273">
        <f t="shared" si="521"/>
        <v>3240</v>
      </c>
      <c r="J3355" s="287">
        <f t="shared" si="525"/>
        <v>51.137443069814708</v>
      </c>
      <c r="L3355" s="287">
        <f t="shared" si="522"/>
        <v>7.755814607258344</v>
      </c>
      <c r="M3355" s="344">
        <f t="shared" si="523"/>
        <v>149.39498127392517</v>
      </c>
      <c r="N3355" s="344">
        <f t="shared" si="528"/>
        <v>51.137443069814708</v>
      </c>
      <c r="Q3355" s="323">
        <f t="shared" si="526"/>
        <v>3209.3949812739252</v>
      </c>
      <c r="R3355" s="287">
        <f t="shared" si="527"/>
        <v>51.137443069814708</v>
      </c>
    </row>
    <row r="3356" spans="1:18" x14ac:dyDescent="0.25">
      <c r="A3356" s="273">
        <v>3339</v>
      </c>
      <c r="B3356" s="323">
        <f t="shared" si="529"/>
        <v>3428.7558146072583</v>
      </c>
      <c r="D3356" s="287">
        <f t="shared" si="524"/>
        <v>3210.3295646072584</v>
      </c>
      <c r="F3356" s="273">
        <f t="shared" si="520"/>
        <v>9</v>
      </c>
      <c r="H3356" s="273">
        <f t="shared" si="521"/>
        <v>3240</v>
      </c>
      <c r="J3356" s="287">
        <f t="shared" si="525"/>
        <v>51.004225908332913</v>
      </c>
      <c r="L3356" s="287">
        <f t="shared" si="522"/>
        <v>8.755814607258344</v>
      </c>
      <c r="M3356" s="344">
        <f t="shared" si="523"/>
        <v>150.32956460725836</v>
      </c>
      <c r="N3356" s="344">
        <f t="shared" si="528"/>
        <v>51.004225908332913</v>
      </c>
      <c r="Q3356" s="323">
        <f t="shared" si="526"/>
        <v>3210.3295646072584</v>
      </c>
      <c r="R3356" s="287">
        <f t="shared" si="527"/>
        <v>51.004225908332913</v>
      </c>
    </row>
    <row r="3357" spans="1:18" x14ac:dyDescent="0.25">
      <c r="A3357" s="273">
        <v>3340</v>
      </c>
      <c r="B3357" s="323">
        <f t="shared" si="529"/>
        <v>3429.7558146072583</v>
      </c>
      <c r="D3357" s="287">
        <f t="shared" si="524"/>
        <v>3211.2641479405916</v>
      </c>
      <c r="F3357" s="273">
        <f t="shared" si="520"/>
        <v>9</v>
      </c>
      <c r="H3357" s="273">
        <f t="shared" si="521"/>
        <v>3240</v>
      </c>
      <c r="J3357" s="287">
        <f t="shared" si="525"/>
        <v>50.855472365550462</v>
      </c>
      <c r="L3357" s="287">
        <f t="shared" si="522"/>
        <v>9.755814607258344</v>
      </c>
      <c r="M3357" s="344">
        <f t="shared" si="523"/>
        <v>151.26414794059156</v>
      </c>
      <c r="N3357" s="344">
        <f t="shared" si="528"/>
        <v>50.855472365550462</v>
      </c>
      <c r="Q3357" s="323">
        <f t="shared" si="526"/>
        <v>3211.2641479405916</v>
      </c>
      <c r="R3357" s="287">
        <f t="shared" si="527"/>
        <v>50.855472365550462</v>
      </c>
    </row>
    <row r="3358" spans="1:18" x14ac:dyDescent="0.25">
      <c r="A3358" s="273">
        <v>3341</v>
      </c>
      <c r="B3358" s="323">
        <f t="shared" si="529"/>
        <v>3430.7558146072583</v>
      </c>
      <c r="D3358" s="287">
        <f t="shared" si="524"/>
        <v>3212.1987312739252</v>
      </c>
      <c r="F3358" s="273">
        <f t="shared" si="520"/>
        <v>9</v>
      </c>
      <c r="H3358" s="273">
        <f t="shared" si="521"/>
        <v>3240</v>
      </c>
      <c r="J3358" s="287">
        <f t="shared" si="525"/>
        <v>50.691227753237385</v>
      </c>
      <c r="L3358" s="287">
        <f t="shared" si="522"/>
        <v>10.755814607258344</v>
      </c>
      <c r="M3358" s="344">
        <f t="shared" si="523"/>
        <v>152.1987312739252</v>
      </c>
      <c r="N3358" s="344">
        <f t="shared" si="528"/>
        <v>50.691227753237385</v>
      </c>
      <c r="Q3358" s="323">
        <f t="shared" si="526"/>
        <v>3212.1987312739252</v>
      </c>
      <c r="R3358" s="287">
        <f t="shared" si="527"/>
        <v>50.691227753237385</v>
      </c>
    </row>
    <row r="3359" spans="1:18" x14ac:dyDescent="0.25">
      <c r="A3359" s="273">
        <v>3342</v>
      </c>
      <c r="B3359" s="323">
        <f t="shared" si="529"/>
        <v>3431.7558146072583</v>
      </c>
      <c r="D3359" s="287">
        <f t="shared" si="524"/>
        <v>3213.1333146072584</v>
      </c>
      <c r="F3359" s="273">
        <f t="shared" si="520"/>
        <v>9</v>
      </c>
      <c r="H3359" s="273">
        <f t="shared" si="521"/>
        <v>3240</v>
      </c>
      <c r="J3359" s="287">
        <f t="shared" si="525"/>
        <v>50.511542101893717</v>
      </c>
      <c r="L3359" s="287">
        <f t="shared" si="522"/>
        <v>11.755814607258344</v>
      </c>
      <c r="M3359" s="344">
        <f t="shared" si="523"/>
        <v>153.1333146072584</v>
      </c>
      <c r="N3359" s="344">
        <f t="shared" si="528"/>
        <v>50.511542101893717</v>
      </c>
      <c r="Q3359" s="323">
        <f t="shared" si="526"/>
        <v>3213.1333146072584</v>
      </c>
      <c r="R3359" s="287">
        <f t="shared" si="527"/>
        <v>50.511542101893717</v>
      </c>
    </row>
    <row r="3360" spans="1:18" x14ac:dyDescent="0.25">
      <c r="A3360" s="273">
        <v>3343</v>
      </c>
      <c r="B3360" s="323">
        <f t="shared" si="529"/>
        <v>3432.7558146072583</v>
      </c>
      <c r="D3360" s="287">
        <f t="shared" si="524"/>
        <v>3214.0678979405916</v>
      </c>
      <c r="F3360" s="273">
        <f t="shared" si="520"/>
        <v>9</v>
      </c>
      <c r="H3360" s="273">
        <f t="shared" si="521"/>
        <v>3240</v>
      </c>
      <c r="J3360" s="287">
        <f t="shared" si="525"/>
        <v>50.316470145509598</v>
      </c>
      <c r="L3360" s="287">
        <f t="shared" si="522"/>
        <v>12.755814607258344</v>
      </c>
      <c r="M3360" s="344">
        <f t="shared" si="523"/>
        <v>154.06789794059159</v>
      </c>
      <c r="N3360" s="344">
        <f t="shared" si="528"/>
        <v>50.316470145509598</v>
      </c>
      <c r="Q3360" s="323">
        <f t="shared" si="526"/>
        <v>3214.0678979405916</v>
      </c>
      <c r="R3360" s="287">
        <f t="shared" si="527"/>
        <v>50.316470145509598</v>
      </c>
    </row>
    <row r="3361" spans="1:18" x14ac:dyDescent="0.25">
      <c r="A3361" s="273">
        <v>3344</v>
      </c>
      <c r="B3361" s="323">
        <f t="shared" si="529"/>
        <v>3433.7558146072583</v>
      </c>
      <c r="D3361" s="287">
        <f t="shared" si="524"/>
        <v>3215.0024812739248</v>
      </c>
      <c r="F3361" s="273">
        <f t="shared" si="520"/>
        <v>9</v>
      </c>
      <c r="H3361" s="273">
        <f t="shared" si="521"/>
        <v>3240</v>
      </c>
      <c r="J3361" s="287">
        <f t="shared" si="525"/>
        <v>50.106071304892474</v>
      </c>
      <c r="L3361" s="287">
        <f t="shared" si="522"/>
        <v>13.755814607258344</v>
      </c>
      <c r="M3361" s="344">
        <f t="shared" si="523"/>
        <v>155.00248127392479</v>
      </c>
      <c r="N3361" s="344">
        <f t="shared" si="528"/>
        <v>50.106071304892474</v>
      </c>
      <c r="Q3361" s="323">
        <f t="shared" si="526"/>
        <v>3215.0024812739248</v>
      </c>
      <c r="R3361" s="287">
        <f t="shared" si="527"/>
        <v>50.106071304892474</v>
      </c>
    </row>
    <row r="3362" spans="1:18" x14ac:dyDescent="0.25">
      <c r="A3362" s="273">
        <v>3345</v>
      </c>
      <c r="B3362" s="323">
        <f t="shared" si="529"/>
        <v>3434.7558146072583</v>
      </c>
      <c r="D3362" s="287">
        <f t="shared" si="524"/>
        <v>3215.9370646072584</v>
      </c>
      <c r="F3362" s="273">
        <f t="shared" si="520"/>
        <v>9</v>
      </c>
      <c r="H3362" s="273">
        <f t="shared" si="521"/>
        <v>3240</v>
      </c>
      <c r="J3362" s="287">
        <f t="shared" si="525"/>
        <v>49.88040966956747</v>
      </c>
      <c r="L3362" s="287">
        <f t="shared" si="522"/>
        <v>14.755814607258344</v>
      </c>
      <c r="M3362" s="344">
        <f t="shared" si="523"/>
        <v>155.93706460725843</v>
      </c>
      <c r="N3362" s="344">
        <f t="shared" si="528"/>
        <v>49.88040966956747</v>
      </c>
      <c r="Q3362" s="323">
        <f t="shared" si="526"/>
        <v>3215.9370646072584</v>
      </c>
      <c r="R3362" s="287">
        <f t="shared" si="527"/>
        <v>49.88040966956747</v>
      </c>
    </row>
    <row r="3363" spans="1:18" x14ac:dyDescent="0.25">
      <c r="A3363" s="273">
        <v>3346</v>
      </c>
      <c r="B3363" s="323">
        <f t="shared" si="529"/>
        <v>3435.7558146072583</v>
      </c>
      <c r="D3363" s="287">
        <f t="shared" si="524"/>
        <v>3216.8716479405916</v>
      </c>
      <c r="F3363" s="273">
        <f t="shared" si="520"/>
        <v>9</v>
      </c>
      <c r="H3363" s="273">
        <f t="shared" si="521"/>
        <v>3240</v>
      </c>
      <c r="J3363" s="287">
        <f t="shared" si="525"/>
        <v>49.639553978254838</v>
      </c>
      <c r="L3363" s="287">
        <f t="shared" si="522"/>
        <v>15.755814607258344</v>
      </c>
      <c r="M3363" s="344">
        <f t="shared" si="523"/>
        <v>156.87164794059163</v>
      </c>
      <c r="N3363" s="344">
        <f t="shared" si="528"/>
        <v>49.639553978254838</v>
      </c>
      <c r="Q3363" s="323">
        <f t="shared" si="526"/>
        <v>3216.8716479405916</v>
      </c>
      <c r="R3363" s="287">
        <f t="shared" si="527"/>
        <v>49.639553978254838</v>
      </c>
    </row>
    <row r="3364" spans="1:18" x14ac:dyDescent="0.25">
      <c r="A3364" s="273">
        <v>3347</v>
      </c>
      <c r="B3364" s="323">
        <f t="shared" si="529"/>
        <v>3436.7558146072583</v>
      </c>
      <c r="D3364" s="287">
        <f t="shared" si="524"/>
        <v>3217.8062312739248</v>
      </c>
      <c r="F3364" s="273">
        <f t="shared" si="520"/>
        <v>9</v>
      </c>
      <c r="H3364" s="273">
        <f t="shared" si="521"/>
        <v>3240</v>
      </c>
      <c r="J3364" s="287">
        <f t="shared" si="525"/>
        <v>49.383577597931172</v>
      </c>
      <c r="L3364" s="287">
        <f t="shared" si="522"/>
        <v>16.755814607258344</v>
      </c>
      <c r="M3364" s="344">
        <f t="shared" si="523"/>
        <v>157.80623127392482</v>
      </c>
      <c r="N3364" s="344">
        <f t="shared" si="528"/>
        <v>49.383577597931172</v>
      </c>
      <c r="Q3364" s="323">
        <f t="shared" si="526"/>
        <v>3217.8062312739248</v>
      </c>
      <c r="R3364" s="287">
        <f t="shared" si="527"/>
        <v>49.383577597931172</v>
      </c>
    </row>
    <row r="3365" spans="1:18" x14ac:dyDescent="0.25">
      <c r="A3365" s="273">
        <v>3348</v>
      </c>
      <c r="B3365" s="323">
        <f t="shared" si="529"/>
        <v>3437.7558146072583</v>
      </c>
      <c r="D3365" s="287">
        <f t="shared" si="524"/>
        <v>3218.7408146072585</v>
      </c>
      <c r="F3365" s="273">
        <f t="shared" si="520"/>
        <v>9</v>
      </c>
      <c r="H3365" s="273">
        <f t="shared" si="521"/>
        <v>3240</v>
      </c>
      <c r="J3365" s="287">
        <f t="shared" si="525"/>
        <v>49.112558501481715</v>
      </c>
      <c r="L3365" s="287">
        <f t="shared" si="522"/>
        <v>17.755814607258344</v>
      </c>
      <c r="M3365" s="344">
        <f t="shared" si="523"/>
        <v>158.74081460725847</v>
      </c>
      <c r="N3365" s="344">
        <f t="shared" si="528"/>
        <v>49.112558501481715</v>
      </c>
      <c r="Q3365" s="323">
        <f t="shared" si="526"/>
        <v>3218.7408146072585</v>
      </c>
      <c r="R3365" s="287">
        <f t="shared" si="527"/>
        <v>49.112558501481715</v>
      </c>
    </row>
    <row r="3366" spans="1:18" x14ac:dyDescent="0.25">
      <c r="A3366" s="273">
        <v>3349</v>
      </c>
      <c r="B3366" s="323">
        <f t="shared" si="529"/>
        <v>3438.7558146072583</v>
      </c>
      <c r="D3366" s="287">
        <f t="shared" si="524"/>
        <v>3219.6753979405917</v>
      </c>
      <c r="F3366" s="273">
        <f t="shared" si="520"/>
        <v>9</v>
      </c>
      <c r="H3366" s="273">
        <f t="shared" si="521"/>
        <v>3240</v>
      </c>
      <c r="J3366" s="287">
        <f t="shared" si="525"/>
        <v>48.826579243948778</v>
      </c>
      <c r="L3366" s="287">
        <f t="shared" si="522"/>
        <v>18.755814607258344</v>
      </c>
      <c r="M3366" s="344">
        <f t="shared" si="523"/>
        <v>159.67539794059167</v>
      </c>
      <c r="N3366" s="344">
        <f t="shared" si="528"/>
        <v>48.826579243948778</v>
      </c>
      <c r="Q3366" s="323">
        <f t="shared" si="526"/>
        <v>3219.6753979405917</v>
      </c>
      <c r="R3366" s="287">
        <f t="shared" si="527"/>
        <v>48.826579243948778</v>
      </c>
    </row>
    <row r="3367" spans="1:18" x14ac:dyDescent="0.25">
      <c r="A3367" s="273">
        <v>3350</v>
      </c>
      <c r="B3367" s="323">
        <f t="shared" si="529"/>
        <v>3439.7558146072583</v>
      </c>
      <c r="D3367" s="287">
        <f t="shared" si="524"/>
        <v>3220.6099812739249</v>
      </c>
      <c r="F3367" s="273">
        <f t="shared" si="520"/>
        <v>9</v>
      </c>
      <c r="H3367" s="273">
        <f t="shared" si="521"/>
        <v>3240</v>
      </c>
      <c r="J3367" s="287">
        <f t="shared" si="525"/>
        <v>48.52572693738432</v>
      </c>
      <c r="L3367" s="287">
        <f t="shared" si="522"/>
        <v>19.755814607258344</v>
      </c>
      <c r="M3367" s="344">
        <f t="shared" si="523"/>
        <v>160.60998127392486</v>
      </c>
      <c r="N3367" s="344">
        <f t="shared" si="528"/>
        <v>48.52572693738432</v>
      </c>
      <c r="Q3367" s="323">
        <f t="shared" si="526"/>
        <v>3220.6099812739249</v>
      </c>
      <c r="R3367" s="287">
        <f t="shared" si="527"/>
        <v>48.52572693738432</v>
      </c>
    </row>
    <row r="3368" spans="1:18" x14ac:dyDescent="0.25">
      <c r="A3368" s="273">
        <v>3351</v>
      </c>
      <c r="B3368" s="323">
        <f t="shared" si="529"/>
        <v>3440.7558146072583</v>
      </c>
      <c r="D3368" s="287">
        <f t="shared" si="524"/>
        <v>3221.5445646072585</v>
      </c>
      <c r="F3368" s="273">
        <f t="shared" si="520"/>
        <v>9</v>
      </c>
      <c r="H3368" s="273">
        <f t="shared" si="521"/>
        <v>3240</v>
      </c>
      <c r="J3368" s="287">
        <f t="shared" si="525"/>
        <v>48.210093224315472</v>
      </c>
      <c r="L3368" s="287">
        <f t="shared" si="522"/>
        <v>20.755814607258344</v>
      </c>
      <c r="M3368" s="344">
        <f t="shared" si="523"/>
        <v>161.54456460725851</v>
      </c>
      <c r="N3368" s="344">
        <f t="shared" si="528"/>
        <v>48.210093224315472</v>
      </c>
      <c r="Q3368" s="323">
        <f t="shared" si="526"/>
        <v>3221.5445646072585</v>
      </c>
      <c r="R3368" s="287">
        <f t="shared" si="527"/>
        <v>48.210093224315472</v>
      </c>
    </row>
    <row r="3369" spans="1:18" x14ac:dyDescent="0.25">
      <c r="A3369" s="273">
        <v>3352</v>
      </c>
      <c r="B3369" s="323">
        <f t="shared" si="529"/>
        <v>3441.7558146072583</v>
      </c>
      <c r="D3369" s="287">
        <f t="shared" si="524"/>
        <v>3222.4791479405917</v>
      </c>
      <c r="F3369" s="273">
        <f t="shared" si="520"/>
        <v>9</v>
      </c>
      <c r="H3369" s="273">
        <f t="shared" si="521"/>
        <v>3240</v>
      </c>
      <c r="J3369" s="287">
        <f t="shared" si="525"/>
        <v>47.879774249828962</v>
      </c>
      <c r="L3369" s="287">
        <f t="shared" si="522"/>
        <v>21.755814607258344</v>
      </c>
      <c r="M3369" s="344">
        <f t="shared" si="523"/>
        <v>162.4791479405917</v>
      </c>
      <c r="N3369" s="344">
        <f t="shared" si="528"/>
        <v>47.879774249828962</v>
      </c>
      <c r="Q3369" s="323">
        <f t="shared" si="526"/>
        <v>3222.4791479405917</v>
      </c>
      <c r="R3369" s="287">
        <f t="shared" si="527"/>
        <v>47.879774249828962</v>
      </c>
    </row>
    <row r="3370" spans="1:18" x14ac:dyDescent="0.25">
      <c r="A3370" s="273">
        <v>3353</v>
      </c>
      <c r="B3370" s="323">
        <f t="shared" si="529"/>
        <v>3442.7558146072583</v>
      </c>
      <c r="D3370" s="287">
        <f t="shared" si="524"/>
        <v>3223.4137312739249</v>
      </c>
      <c r="F3370" s="273">
        <f t="shared" si="520"/>
        <v>9</v>
      </c>
      <c r="H3370" s="273">
        <f t="shared" si="521"/>
        <v>3240</v>
      </c>
      <c r="J3370" s="287">
        <f t="shared" si="525"/>
        <v>47.534870632284033</v>
      </c>
      <c r="L3370" s="287">
        <f t="shared" si="522"/>
        <v>22.755814607258344</v>
      </c>
      <c r="M3370" s="344">
        <f t="shared" si="523"/>
        <v>163.4137312739249</v>
      </c>
      <c r="N3370" s="344">
        <f t="shared" si="528"/>
        <v>47.534870632284033</v>
      </c>
      <c r="Q3370" s="323">
        <f t="shared" si="526"/>
        <v>3223.4137312739249</v>
      </c>
      <c r="R3370" s="287">
        <f t="shared" si="527"/>
        <v>47.534870632284033</v>
      </c>
    </row>
    <row r="3371" spans="1:18" x14ac:dyDescent="0.25">
      <c r="A3371" s="273">
        <v>3354</v>
      </c>
      <c r="B3371" s="323">
        <f t="shared" si="529"/>
        <v>3443.7558146072583</v>
      </c>
      <c r="D3371" s="287">
        <f t="shared" si="524"/>
        <v>3224.3483146072585</v>
      </c>
      <c r="F3371" s="273">
        <f t="shared" si="520"/>
        <v>9</v>
      </c>
      <c r="H3371" s="273">
        <f t="shared" si="521"/>
        <v>3240</v>
      </c>
      <c r="J3371" s="287">
        <f t="shared" si="525"/>
        <v>47.175487432663871</v>
      </c>
      <c r="L3371" s="287">
        <f t="shared" si="522"/>
        <v>23.755814607258344</v>
      </c>
      <c r="M3371" s="344">
        <f t="shared" si="523"/>
        <v>164.34831460725854</v>
      </c>
      <c r="N3371" s="344">
        <f t="shared" si="528"/>
        <v>47.175487432663871</v>
      </c>
      <c r="Q3371" s="323">
        <f t="shared" si="526"/>
        <v>3224.3483146072585</v>
      </c>
      <c r="R3371" s="287">
        <f t="shared" si="527"/>
        <v>47.175487432663871</v>
      </c>
    </row>
    <row r="3372" spans="1:18" x14ac:dyDescent="0.25">
      <c r="A3372" s="273">
        <v>3355</v>
      </c>
      <c r="B3372" s="323">
        <f t="shared" si="529"/>
        <v>3444.7558146072583</v>
      </c>
      <c r="D3372" s="287">
        <f t="shared" si="524"/>
        <v>3225.2828979405917</v>
      </c>
      <c r="F3372" s="273">
        <f t="shared" si="520"/>
        <v>9</v>
      </c>
      <c r="H3372" s="273">
        <f t="shared" si="521"/>
        <v>3240</v>
      </c>
      <c r="J3372" s="287">
        <f t="shared" si="525"/>
        <v>46.801734122572668</v>
      </c>
      <c r="L3372" s="287">
        <f t="shared" si="522"/>
        <v>24.755814607258344</v>
      </c>
      <c r="M3372" s="344">
        <f t="shared" si="523"/>
        <v>165.28289794059174</v>
      </c>
      <c r="N3372" s="344">
        <f t="shared" si="528"/>
        <v>46.801734122572668</v>
      </c>
      <c r="Q3372" s="323">
        <f t="shared" si="526"/>
        <v>3225.2828979405917</v>
      </c>
      <c r="R3372" s="287">
        <f t="shared" si="527"/>
        <v>46.801734122572668</v>
      </c>
    </row>
    <row r="3373" spans="1:18" x14ac:dyDescent="0.25">
      <c r="A3373" s="273">
        <v>3356</v>
      </c>
      <c r="B3373" s="323">
        <f t="shared" si="529"/>
        <v>3445.7558146072583</v>
      </c>
      <c r="D3373" s="287">
        <f t="shared" si="524"/>
        <v>3226.2174812739249</v>
      </c>
      <c r="F3373" s="273">
        <f t="shared" si="520"/>
        <v>9</v>
      </c>
      <c r="H3373" s="273">
        <f t="shared" si="521"/>
        <v>3240</v>
      </c>
      <c r="J3373" s="287">
        <f t="shared" si="525"/>
        <v>46.413724550888993</v>
      </c>
      <c r="L3373" s="287">
        <f t="shared" si="522"/>
        <v>25.755814607258344</v>
      </c>
      <c r="M3373" s="344">
        <f t="shared" si="523"/>
        <v>166.21748127392493</v>
      </c>
      <c r="N3373" s="344">
        <f t="shared" si="528"/>
        <v>46.413724550888993</v>
      </c>
      <c r="Q3373" s="323">
        <f t="shared" si="526"/>
        <v>3226.2174812739249</v>
      </c>
      <c r="R3373" s="287">
        <f t="shared" si="527"/>
        <v>46.413724550888993</v>
      </c>
    </row>
    <row r="3374" spans="1:18" x14ac:dyDescent="0.25">
      <c r="A3374" s="273">
        <v>3357</v>
      </c>
      <c r="B3374" s="323">
        <f t="shared" si="529"/>
        <v>3446.7558146072583</v>
      </c>
      <c r="D3374" s="287">
        <f t="shared" si="524"/>
        <v>3227.1520646072586</v>
      </c>
      <c r="F3374" s="273">
        <f t="shared" si="520"/>
        <v>9</v>
      </c>
      <c r="H3374" s="273">
        <f t="shared" si="521"/>
        <v>3240</v>
      </c>
      <c r="J3374" s="287">
        <f t="shared" si="525"/>
        <v>46.011576909087267</v>
      </c>
      <c r="L3374" s="287">
        <f t="shared" si="522"/>
        <v>26.755814607258344</v>
      </c>
      <c r="M3374" s="344">
        <f t="shared" si="523"/>
        <v>167.15206460725858</v>
      </c>
      <c r="N3374" s="344">
        <f t="shared" si="528"/>
        <v>46.011576909087267</v>
      </c>
      <c r="Q3374" s="323">
        <f t="shared" si="526"/>
        <v>3227.1520646072586</v>
      </c>
      <c r="R3374" s="287">
        <f t="shared" si="527"/>
        <v>46.011576909087267</v>
      </c>
    </row>
    <row r="3375" spans="1:18" x14ac:dyDescent="0.25">
      <c r="A3375" s="273">
        <v>3358</v>
      </c>
      <c r="B3375" s="323">
        <f t="shared" si="529"/>
        <v>3447.7558146072583</v>
      </c>
      <c r="D3375" s="287">
        <f t="shared" si="524"/>
        <v>3228.0866479405918</v>
      </c>
      <c r="F3375" s="273">
        <f t="shared" si="520"/>
        <v>9</v>
      </c>
      <c r="H3375" s="273">
        <f t="shared" si="521"/>
        <v>3240</v>
      </c>
      <c r="J3375" s="287">
        <f t="shared" si="525"/>
        <v>45.595413695235045</v>
      </c>
      <c r="L3375" s="287">
        <f t="shared" si="522"/>
        <v>27.755814607258344</v>
      </c>
      <c r="M3375" s="344">
        <f t="shared" si="523"/>
        <v>168.08664794059177</v>
      </c>
      <c r="N3375" s="344">
        <f t="shared" si="528"/>
        <v>45.595413695235045</v>
      </c>
      <c r="Q3375" s="323">
        <f t="shared" si="526"/>
        <v>3228.0866479405918</v>
      </c>
      <c r="R3375" s="287">
        <f t="shared" si="527"/>
        <v>45.595413695235045</v>
      </c>
    </row>
    <row r="3376" spans="1:18" x14ac:dyDescent="0.25">
      <c r="A3376" s="273">
        <v>3359</v>
      </c>
      <c r="B3376" s="323">
        <f t="shared" si="529"/>
        <v>3448.7558146072583</v>
      </c>
      <c r="D3376" s="287">
        <f t="shared" si="524"/>
        <v>3229.021231273925</v>
      </c>
      <c r="F3376" s="273">
        <f t="shared" si="520"/>
        <v>9</v>
      </c>
      <c r="H3376" s="273">
        <f t="shared" si="521"/>
        <v>3240</v>
      </c>
      <c r="J3376" s="287">
        <f t="shared" si="525"/>
        <v>45.165361676678401</v>
      </c>
      <c r="L3376" s="287">
        <f t="shared" si="522"/>
        <v>28.755814607258344</v>
      </c>
      <c r="M3376" s="344">
        <f t="shared" si="523"/>
        <v>169.02123127392497</v>
      </c>
      <c r="N3376" s="344">
        <f t="shared" si="528"/>
        <v>45.165361676678401</v>
      </c>
      <c r="Q3376" s="323">
        <f t="shared" si="526"/>
        <v>3229.021231273925</v>
      </c>
      <c r="R3376" s="287">
        <f t="shared" si="527"/>
        <v>45.165361676678401</v>
      </c>
    </row>
    <row r="3377" spans="1:18" x14ac:dyDescent="0.25">
      <c r="A3377" s="273">
        <v>3360</v>
      </c>
      <c r="B3377" s="323">
        <f t="shared" si="529"/>
        <v>3449.7558146072583</v>
      </c>
      <c r="D3377" s="287">
        <f t="shared" si="524"/>
        <v>3229.9558146072582</v>
      </c>
      <c r="F3377" s="273">
        <f t="shared" si="520"/>
        <v>9</v>
      </c>
      <c r="H3377" s="273">
        <f t="shared" si="521"/>
        <v>3240</v>
      </c>
      <c r="J3377" s="287">
        <f t="shared" si="525"/>
        <v>44.721551851428345</v>
      </c>
      <c r="L3377" s="287">
        <f t="shared" si="522"/>
        <v>29.755814607258344</v>
      </c>
      <c r="M3377" s="344">
        <f t="shared" si="523"/>
        <v>169.95581460725816</v>
      </c>
      <c r="N3377" s="344">
        <f t="shared" si="528"/>
        <v>44.721551851428345</v>
      </c>
      <c r="Q3377" s="323">
        <f t="shared" si="526"/>
        <v>3229.9558146072582</v>
      </c>
      <c r="R3377" s="287">
        <f t="shared" si="527"/>
        <v>44.721551851428345</v>
      </c>
    </row>
    <row r="3378" spans="1:18" x14ac:dyDescent="0.25">
      <c r="A3378" s="273">
        <v>3361</v>
      </c>
      <c r="B3378" s="323">
        <f t="shared" si="529"/>
        <v>3450.7558146072583</v>
      </c>
      <c r="D3378" s="287">
        <f t="shared" si="524"/>
        <v>3230.8903979405918</v>
      </c>
      <c r="F3378" s="273">
        <f t="shared" si="520"/>
        <v>9</v>
      </c>
      <c r="H3378" s="273">
        <f t="shared" si="521"/>
        <v>3240</v>
      </c>
      <c r="J3378" s="287">
        <f t="shared" si="525"/>
        <v>44.264119408257137</v>
      </c>
      <c r="L3378" s="287">
        <f t="shared" si="522"/>
        <v>30.755814607258344</v>
      </c>
      <c r="M3378" s="344">
        <f t="shared" si="523"/>
        <v>170.89039794059181</v>
      </c>
      <c r="N3378" s="344">
        <f t="shared" si="528"/>
        <v>44.264119408257137</v>
      </c>
      <c r="Q3378" s="323">
        <f t="shared" si="526"/>
        <v>3230.8903979405918</v>
      </c>
      <c r="R3378" s="287">
        <f t="shared" si="527"/>
        <v>44.264119408257137</v>
      </c>
    </row>
    <row r="3379" spans="1:18" x14ac:dyDescent="0.25">
      <c r="A3379" s="273">
        <v>3362</v>
      </c>
      <c r="B3379" s="323">
        <f t="shared" si="529"/>
        <v>3451.7558146072583</v>
      </c>
      <c r="D3379" s="287">
        <f t="shared" si="524"/>
        <v>3231.824981273925</v>
      </c>
      <c r="F3379" s="273">
        <f t="shared" si="520"/>
        <v>9</v>
      </c>
      <c r="H3379" s="273">
        <f t="shared" si="521"/>
        <v>3240</v>
      </c>
      <c r="J3379" s="287">
        <f t="shared" si="525"/>
        <v>43.793203685517831</v>
      </c>
      <c r="L3379" s="287">
        <f t="shared" si="522"/>
        <v>31.755814607258344</v>
      </c>
      <c r="M3379" s="344">
        <f t="shared" si="523"/>
        <v>171.824981273925</v>
      </c>
      <c r="N3379" s="344">
        <f t="shared" si="528"/>
        <v>43.793203685517831</v>
      </c>
      <c r="Q3379" s="323">
        <f t="shared" si="526"/>
        <v>3231.824981273925</v>
      </c>
      <c r="R3379" s="287">
        <f t="shared" si="527"/>
        <v>43.793203685517831</v>
      </c>
    </row>
    <row r="3380" spans="1:18" x14ac:dyDescent="0.25">
      <c r="A3380" s="273">
        <v>3363</v>
      </c>
      <c r="B3380" s="323">
        <f t="shared" si="529"/>
        <v>3452.7558146072583</v>
      </c>
      <c r="D3380" s="287">
        <f t="shared" si="524"/>
        <v>3232.7595646072582</v>
      </c>
      <c r="F3380" s="273">
        <f t="shared" si="520"/>
        <v>9</v>
      </c>
      <c r="H3380" s="273">
        <f t="shared" si="521"/>
        <v>3240</v>
      </c>
      <c r="J3380" s="287">
        <f t="shared" si="525"/>
        <v>43.308948128701822</v>
      </c>
      <c r="L3380" s="287">
        <f t="shared" si="522"/>
        <v>32.755814607258344</v>
      </c>
      <c r="M3380" s="344">
        <f t="shared" si="523"/>
        <v>172.7595646072582</v>
      </c>
      <c r="N3380" s="344">
        <f t="shared" si="528"/>
        <v>43.308948128701822</v>
      </c>
      <c r="Q3380" s="323">
        <f t="shared" si="526"/>
        <v>3232.7595646072582</v>
      </c>
      <c r="R3380" s="287">
        <f t="shared" si="527"/>
        <v>43.308948128701822</v>
      </c>
    </row>
    <row r="3381" spans="1:18" x14ac:dyDescent="0.25">
      <c r="A3381" s="273">
        <v>3364</v>
      </c>
      <c r="B3381" s="323">
        <f t="shared" si="529"/>
        <v>3453.7558146072583</v>
      </c>
      <c r="D3381" s="287">
        <f t="shared" si="524"/>
        <v>3233.6941479405918</v>
      </c>
      <c r="F3381" s="273">
        <f t="shared" si="520"/>
        <v>9</v>
      </c>
      <c r="H3381" s="273">
        <f t="shared" si="521"/>
        <v>3240</v>
      </c>
      <c r="J3381" s="287">
        <f t="shared" si="525"/>
        <v>42.811500246742405</v>
      </c>
      <c r="L3381" s="287">
        <f t="shared" si="522"/>
        <v>33.755814607258344</v>
      </c>
      <c r="M3381" s="344">
        <f t="shared" si="523"/>
        <v>173.69414794059185</v>
      </c>
      <c r="N3381" s="344">
        <f t="shared" si="528"/>
        <v>42.811500246742405</v>
      </c>
      <c r="Q3381" s="323">
        <f t="shared" si="526"/>
        <v>3233.6941479405918</v>
      </c>
      <c r="R3381" s="287">
        <f t="shared" si="527"/>
        <v>42.811500246742405</v>
      </c>
    </row>
    <row r="3382" spans="1:18" x14ac:dyDescent="0.25">
      <c r="A3382" s="273">
        <v>3365</v>
      </c>
      <c r="B3382" s="323">
        <f t="shared" si="529"/>
        <v>3454.7558146072583</v>
      </c>
      <c r="D3382" s="287">
        <f t="shared" si="524"/>
        <v>3234.628731273925</v>
      </c>
      <c r="F3382" s="273">
        <f t="shared" si="520"/>
        <v>9</v>
      </c>
      <c r="H3382" s="273">
        <f t="shared" si="521"/>
        <v>3240</v>
      </c>
      <c r="J3382" s="287">
        <f t="shared" si="525"/>
        <v>42.301011567083521</v>
      </c>
      <c r="L3382" s="287">
        <f t="shared" si="522"/>
        <v>34.755814607258344</v>
      </c>
      <c r="M3382" s="344">
        <f t="shared" si="523"/>
        <v>174.62873127392504</v>
      </c>
      <c r="N3382" s="344">
        <f t="shared" si="528"/>
        <v>42.301011567083521</v>
      </c>
      <c r="Q3382" s="323">
        <f t="shared" si="526"/>
        <v>3234.628731273925</v>
      </c>
      <c r="R3382" s="287">
        <f t="shared" si="527"/>
        <v>42.301011567083521</v>
      </c>
    </row>
    <row r="3383" spans="1:18" x14ac:dyDescent="0.25">
      <c r="A3383" s="273">
        <v>3366</v>
      </c>
      <c r="B3383" s="323">
        <f t="shared" si="529"/>
        <v>3455.7558146072583</v>
      </c>
      <c r="D3383" s="287">
        <f t="shared" si="524"/>
        <v>3235.5633146072582</v>
      </c>
      <c r="F3383" s="273">
        <f t="shared" si="520"/>
        <v>9</v>
      </c>
      <c r="H3383" s="273">
        <f t="shared" si="521"/>
        <v>3240</v>
      </c>
      <c r="J3383" s="287">
        <f t="shared" si="525"/>
        <v>41.777637589522406</v>
      </c>
      <c r="L3383" s="287">
        <f t="shared" si="522"/>
        <v>35.755814607258344</v>
      </c>
      <c r="M3383" s="344">
        <f t="shared" si="523"/>
        <v>175.56331460725823</v>
      </c>
      <c r="N3383" s="344">
        <f t="shared" si="528"/>
        <v>41.777637589522406</v>
      </c>
      <c r="Q3383" s="323">
        <f t="shared" si="526"/>
        <v>3235.5633146072582</v>
      </c>
      <c r="R3383" s="287">
        <f t="shared" si="527"/>
        <v>41.777637589522406</v>
      </c>
    </row>
    <row r="3384" spans="1:18" x14ac:dyDescent="0.25">
      <c r="A3384" s="273">
        <v>3367</v>
      </c>
      <c r="B3384" s="323">
        <f t="shared" si="529"/>
        <v>3456.7558146072583</v>
      </c>
      <c r="D3384" s="287">
        <f t="shared" si="524"/>
        <v>3236.4978979405914</v>
      </c>
      <c r="F3384" s="273">
        <f t="shared" si="520"/>
        <v>9</v>
      </c>
      <c r="H3384" s="273">
        <f t="shared" si="521"/>
        <v>3240</v>
      </c>
      <c r="J3384" s="287">
        <f t="shared" si="525"/>
        <v>41.241537738842254</v>
      </c>
      <c r="L3384" s="287">
        <f t="shared" si="522"/>
        <v>36.755814607258344</v>
      </c>
      <c r="M3384" s="344">
        <f t="shared" si="523"/>
        <v>176.49789794059143</v>
      </c>
      <c r="N3384" s="344">
        <f t="shared" si="528"/>
        <v>41.241537738842254</v>
      </c>
      <c r="Q3384" s="323">
        <f t="shared" si="526"/>
        <v>3236.4978979405914</v>
      </c>
      <c r="R3384" s="287">
        <f t="shared" si="527"/>
        <v>41.241537738842254</v>
      </c>
    </row>
    <row r="3385" spans="1:18" x14ac:dyDescent="0.25">
      <c r="A3385" s="273">
        <v>3368</v>
      </c>
      <c r="B3385" s="323">
        <f t="shared" si="529"/>
        <v>3457.7558146072583</v>
      </c>
      <c r="D3385" s="287">
        <f t="shared" si="524"/>
        <v>3237.4324812739251</v>
      </c>
      <c r="F3385" s="273">
        <f t="shared" si="520"/>
        <v>9</v>
      </c>
      <c r="H3385" s="273">
        <f t="shared" si="521"/>
        <v>3240</v>
      </c>
      <c r="J3385" s="287">
        <f t="shared" si="525"/>
        <v>40.692875316251097</v>
      </c>
      <c r="L3385" s="287">
        <f t="shared" si="522"/>
        <v>37.755814607258344</v>
      </c>
      <c r="M3385" s="344">
        <f t="shared" si="523"/>
        <v>177.43248127392508</v>
      </c>
      <c r="N3385" s="344">
        <f t="shared" si="528"/>
        <v>40.692875316251097</v>
      </c>
      <c r="Q3385" s="323">
        <f t="shared" si="526"/>
        <v>3237.4324812739251</v>
      </c>
      <c r="R3385" s="287">
        <f t="shared" si="527"/>
        <v>40.692875316251097</v>
      </c>
    </row>
    <row r="3386" spans="1:18" x14ac:dyDescent="0.25">
      <c r="A3386" s="273">
        <v>3369</v>
      </c>
      <c r="B3386" s="323">
        <f t="shared" si="529"/>
        <v>3458.7558146072583</v>
      </c>
      <c r="D3386" s="287">
        <f t="shared" si="524"/>
        <v>3238.3670646072583</v>
      </c>
      <c r="F3386" s="273">
        <f t="shared" si="520"/>
        <v>9</v>
      </c>
      <c r="H3386" s="273">
        <f t="shared" si="521"/>
        <v>3240</v>
      </c>
      <c r="J3386" s="287">
        <f t="shared" si="525"/>
        <v>40.131817449638099</v>
      </c>
      <c r="L3386" s="287">
        <f t="shared" si="522"/>
        <v>38.755814607258344</v>
      </c>
      <c r="M3386" s="344">
        <f t="shared" si="523"/>
        <v>178.36706460725827</v>
      </c>
      <c r="N3386" s="344">
        <f t="shared" si="528"/>
        <v>40.131817449638099</v>
      </c>
      <c r="Q3386" s="323">
        <f t="shared" si="526"/>
        <v>3238.3670646072583</v>
      </c>
      <c r="R3386" s="287">
        <f t="shared" si="527"/>
        <v>40.131817449638099</v>
      </c>
    </row>
    <row r="3387" spans="1:18" x14ac:dyDescent="0.25">
      <c r="A3387" s="273">
        <v>3370</v>
      </c>
      <c r="B3387" s="323">
        <f t="shared" si="529"/>
        <v>3459.7558146072583</v>
      </c>
      <c r="D3387" s="287">
        <f t="shared" si="524"/>
        <v>3239.3016479405915</v>
      </c>
      <c r="F3387" s="273">
        <f t="shared" si="520"/>
        <v>9</v>
      </c>
      <c r="H3387" s="273">
        <f t="shared" si="521"/>
        <v>3240</v>
      </c>
      <c r="J3387" s="287">
        <f t="shared" si="525"/>
        <v>39.558535042664069</v>
      </c>
      <c r="L3387" s="287">
        <f t="shared" si="522"/>
        <v>39.755814607258344</v>
      </c>
      <c r="M3387" s="344">
        <f t="shared" si="523"/>
        <v>179.30164794059147</v>
      </c>
      <c r="N3387" s="344">
        <f t="shared" si="528"/>
        <v>39.558535042664069</v>
      </c>
      <c r="Q3387" s="323">
        <f t="shared" si="526"/>
        <v>3239.3016479405915</v>
      </c>
      <c r="R3387" s="287">
        <f t="shared" si="527"/>
        <v>39.558535042664069</v>
      </c>
    </row>
    <row r="3388" spans="1:18" x14ac:dyDescent="0.25">
      <c r="A3388" s="273">
        <v>3371</v>
      </c>
      <c r="B3388" s="323">
        <f t="shared" si="529"/>
        <v>3460.7558146072583</v>
      </c>
      <c r="D3388" s="287">
        <f t="shared" si="524"/>
        <v>3240.2362312739251</v>
      </c>
      <c r="F3388" s="273">
        <f t="shared" si="520"/>
        <v>9</v>
      </c>
      <c r="H3388" s="273">
        <f t="shared" si="521"/>
        <v>3240</v>
      </c>
      <c r="J3388" s="287">
        <f t="shared" si="525"/>
        <v>38.97320272270391</v>
      </c>
      <c r="L3388" s="287">
        <f t="shared" si="522"/>
        <v>40.755814607258344</v>
      </c>
      <c r="M3388" s="344">
        <f t="shared" si="523"/>
        <v>-179.76376872607489</v>
      </c>
      <c r="N3388" s="344">
        <f t="shared" si="528"/>
        <v>38.97320272270391</v>
      </c>
      <c r="Q3388" s="323">
        <f t="shared" si="526"/>
        <v>3240.2362312739251</v>
      </c>
      <c r="R3388" s="287">
        <f t="shared" si="527"/>
        <v>38.97320272270391</v>
      </c>
    </row>
    <row r="3389" spans="1:18" x14ac:dyDescent="0.25">
      <c r="A3389" s="273">
        <v>3372</v>
      </c>
      <c r="B3389" s="323">
        <f t="shared" si="529"/>
        <v>3461.7558146072583</v>
      </c>
      <c r="D3389" s="287">
        <f t="shared" si="524"/>
        <v>3241.1708146072583</v>
      </c>
      <c r="F3389" s="273">
        <f t="shared" si="520"/>
        <v>9</v>
      </c>
      <c r="H3389" s="273">
        <f t="shared" si="521"/>
        <v>3240</v>
      </c>
      <c r="J3389" s="287">
        <f t="shared" si="525"/>
        <v>38.375998787652762</v>
      </c>
      <c r="L3389" s="287">
        <f t="shared" si="522"/>
        <v>41.755814607258344</v>
      </c>
      <c r="M3389" s="344">
        <f t="shared" si="523"/>
        <v>-178.82918539274169</v>
      </c>
      <c r="N3389" s="344">
        <f t="shared" si="528"/>
        <v>38.375998787652762</v>
      </c>
      <c r="Q3389" s="323">
        <f t="shared" si="526"/>
        <v>3241.1708146072583</v>
      </c>
      <c r="R3389" s="287">
        <f t="shared" si="527"/>
        <v>38.375998787652762</v>
      </c>
    </row>
    <row r="3390" spans="1:18" x14ac:dyDescent="0.25">
      <c r="A3390" s="273">
        <v>3373</v>
      </c>
      <c r="B3390" s="323">
        <f t="shared" si="529"/>
        <v>3462.7558146072583</v>
      </c>
      <c r="D3390" s="287">
        <f t="shared" si="524"/>
        <v>3242.1053979405915</v>
      </c>
      <c r="F3390" s="273">
        <f t="shared" si="520"/>
        <v>9</v>
      </c>
      <c r="H3390" s="273">
        <f t="shared" si="521"/>
        <v>3240</v>
      </c>
      <c r="J3390" s="287">
        <f t="shared" si="525"/>
        <v>37.767105151613997</v>
      </c>
      <c r="L3390" s="287">
        <f t="shared" si="522"/>
        <v>42.755814607258344</v>
      </c>
      <c r="M3390" s="344">
        <f t="shared" si="523"/>
        <v>-177.8946020594085</v>
      </c>
      <c r="N3390" s="344">
        <f t="shared" si="528"/>
        <v>37.767105151613997</v>
      </c>
      <c r="Q3390" s="323">
        <f t="shared" si="526"/>
        <v>3242.1053979405915</v>
      </c>
      <c r="R3390" s="287">
        <f t="shared" si="527"/>
        <v>37.767105151613997</v>
      </c>
    </row>
    <row r="3391" spans="1:18" x14ac:dyDescent="0.25">
      <c r="A3391" s="273">
        <v>3374</v>
      </c>
      <c r="B3391" s="323">
        <f t="shared" si="529"/>
        <v>3463.7558146072583</v>
      </c>
      <c r="D3391" s="287">
        <f t="shared" si="524"/>
        <v>3243.0399812739252</v>
      </c>
      <c r="F3391" s="273">
        <f t="shared" si="520"/>
        <v>9</v>
      </c>
      <c r="H3391" s="273">
        <f t="shared" si="521"/>
        <v>3240</v>
      </c>
      <c r="J3391" s="287">
        <f t="shared" si="525"/>
        <v>37.146707289487892</v>
      </c>
      <c r="L3391" s="287">
        <f t="shared" si="522"/>
        <v>43.755814607258344</v>
      </c>
      <c r="M3391" s="344">
        <f t="shared" si="523"/>
        <v>-176.96001872607485</v>
      </c>
      <c r="N3391" s="344">
        <f t="shared" si="528"/>
        <v>37.146707289487892</v>
      </c>
      <c r="Q3391" s="323">
        <f t="shared" si="526"/>
        <v>3243.0399812739252</v>
      </c>
      <c r="R3391" s="287">
        <f t="shared" si="527"/>
        <v>37.146707289487892</v>
      </c>
    </row>
    <row r="3392" spans="1:18" x14ac:dyDescent="0.25">
      <c r="A3392" s="273">
        <v>3375</v>
      </c>
      <c r="B3392" s="323">
        <f t="shared" si="529"/>
        <v>3464.7558146072583</v>
      </c>
      <c r="D3392" s="287">
        <f t="shared" si="524"/>
        <v>3243.9745646072583</v>
      </c>
      <c r="F3392" s="273">
        <f t="shared" si="520"/>
        <v>9</v>
      </c>
      <c r="H3392" s="273">
        <f t="shared" si="521"/>
        <v>3240</v>
      </c>
      <c r="J3392" s="287">
        <f t="shared" si="525"/>
        <v>36.51499418047343</v>
      </c>
      <c r="L3392" s="287">
        <f t="shared" si="522"/>
        <v>44.755814607258344</v>
      </c>
      <c r="M3392" s="344">
        <f t="shared" si="523"/>
        <v>-176.02543539274166</v>
      </c>
      <c r="N3392" s="344">
        <f t="shared" si="528"/>
        <v>36.51499418047343</v>
      </c>
      <c r="Q3392" s="323">
        <f t="shared" si="526"/>
        <v>3243.9745646072583</v>
      </c>
      <c r="R3392" s="287">
        <f t="shared" si="527"/>
        <v>36.51499418047343</v>
      </c>
    </row>
    <row r="3393" spans="1:18" x14ac:dyDescent="0.25">
      <c r="A3393" s="273">
        <v>3376</v>
      </c>
      <c r="B3393" s="323">
        <f t="shared" si="529"/>
        <v>3465.7558146072583</v>
      </c>
      <c r="D3393" s="287">
        <f t="shared" si="524"/>
        <v>3244.9091479405915</v>
      </c>
      <c r="F3393" s="273">
        <f t="shared" si="520"/>
        <v>9</v>
      </c>
      <c r="H3393" s="273">
        <f t="shared" si="521"/>
        <v>3240</v>
      </c>
      <c r="J3393" s="287">
        <f t="shared" si="525"/>
        <v>35.87215825050265</v>
      </c>
      <c r="L3393" s="287">
        <f t="shared" si="522"/>
        <v>45.755814607258344</v>
      </c>
      <c r="M3393" s="344">
        <f t="shared" si="523"/>
        <v>-175.09085205940846</v>
      </c>
      <c r="N3393" s="344">
        <f t="shared" si="528"/>
        <v>35.87215825050265</v>
      </c>
      <c r="Q3393" s="323">
        <f t="shared" si="526"/>
        <v>3244.9091479405915</v>
      </c>
      <c r="R3393" s="287">
        <f t="shared" si="527"/>
        <v>35.87215825050265</v>
      </c>
    </row>
    <row r="3394" spans="1:18" x14ac:dyDescent="0.25">
      <c r="A3394" s="273">
        <v>3377</v>
      </c>
      <c r="B3394" s="323">
        <f t="shared" si="529"/>
        <v>3466.7558146072583</v>
      </c>
      <c r="D3394" s="287">
        <f t="shared" si="524"/>
        <v>3245.8437312739252</v>
      </c>
      <c r="F3394" s="273">
        <f t="shared" si="520"/>
        <v>9</v>
      </c>
      <c r="H3394" s="273">
        <f t="shared" si="521"/>
        <v>3240</v>
      </c>
      <c r="J3394" s="287">
        <f t="shared" si="525"/>
        <v>35.218395313627362</v>
      </c>
      <c r="L3394" s="287">
        <f t="shared" si="522"/>
        <v>46.755814607258344</v>
      </c>
      <c r="M3394" s="344">
        <f t="shared" si="523"/>
        <v>-174.15626872607481</v>
      </c>
      <c r="N3394" s="344">
        <f t="shared" si="528"/>
        <v>35.218395313627362</v>
      </c>
      <c r="Q3394" s="323">
        <f t="shared" si="526"/>
        <v>3245.8437312739252</v>
      </c>
      <c r="R3394" s="287">
        <f t="shared" si="527"/>
        <v>35.218395313627362</v>
      </c>
    </row>
    <row r="3395" spans="1:18" x14ac:dyDescent="0.25">
      <c r="A3395" s="273">
        <v>3378</v>
      </c>
      <c r="B3395" s="323">
        <f t="shared" si="529"/>
        <v>3467.7558146072583</v>
      </c>
      <c r="D3395" s="287">
        <f t="shared" si="524"/>
        <v>3246.7783146072584</v>
      </c>
      <c r="F3395" s="273">
        <f t="shared" si="520"/>
        <v>9</v>
      </c>
      <c r="H3395" s="273">
        <f t="shared" si="521"/>
        <v>3240</v>
      </c>
      <c r="J3395" s="287">
        <f t="shared" si="525"/>
        <v>34.553904512371545</v>
      </c>
      <c r="L3395" s="287">
        <f t="shared" si="522"/>
        <v>47.755814607258344</v>
      </c>
      <c r="M3395" s="344">
        <f t="shared" si="523"/>
        <v>-173.22168539274162</v>
      </c>
      <c r="N3395" s="344">
        <f t="shared" si="528"/>
        <v>34.553904512371545</v>
      </c>
      <c r="Q3395" s="323">
        <f t="shared" si="526"/>
        <v>3246.7783146072584</v>
      </c>
      <c r="R3395" s="287">
        <f t="shared" si="527"/>
        <v>34.553904512371545</v>
      </c>
    </row>
    <row r="3396" spans="1:18" x14ac:dyDescent="0.25">
      <c r="A3396" s="273">
        <v>3379</v>
      </c>
      <c r="B3396" s="323">
        <f t="shared" si="529"/>
        <v>3468.7558146072583</v>
      </c>
      <c r="D3396" s="287">
        <f t="shared" si="524"/>
        <v>3247.7128979405916</v>
      </c>
      <c r="F3396" s="273">
        <f t="shared" si="520"/>
        <v>9</v>
      </c>
      <c r="H3396" s="273">
        <f t="shared" si="521"/>
        <v>3240</v>
      </c>
      <c r="J3396" s="287">
        <f t="shared" si="525"/>
        <v>33.878888257069811</v>
      </c>
      <c r="L3396" s="287">
        <f t="shared" si="522"/>
        <v>48.755814607258344</v>
      </c>
      <c r="M3396" s="344">
        <f t="shared" si="523"/>
        <v>-172.28710205940843</v>
      </c>
      <c r="N3396" s="344">
        <f t="shared" si="528"/>
        <v>33.878888257069811</v>
      </c>
      <c r="Q3396" s="323">
        <f t="shared" si="526"/>
        <v>3247.7128979405916</v>
      </c>
      <c r="R3396" s="287">
        <f t="shared" si="527"/>
        <v>33.878888257069811</v>
      </c>
    </row>
    <row r="3397" spans="1:18" x14ac:dyDescent="0.25">
      <c r="A3397" s="273">
        <v>3380</v>
      </c>
      <c r="B3397" s="323">
        <f t="shared" si="529"/>
        <v>3469.7558146072583</v>
      </c>
      <c r="D3397" s="287">
        <f t="shared" si="524"/>
        <v>3248.6474812739252</v>
      </c>
      <c r="F3397" s="273">
        <f t="shared" si="520"/>
        <v>9</v>
      </c>
      <c r="H3397" s="273">
        <f t="shared" si="521"/>
        <v>3240</v>
      </c>
      <c r="J3397" s="287">
        <f t="shared" si="525"/>
        <v>33.193552164212811</v>
      </c>
      <c r="L3397" s="287">
        <f t="shared" si="522"/>
        <v>49.755814607258344</v>
      </c>
      <c r="M3397" s="344">
        <f t="shared" si="523"/>
        <v>-171.35251872607478</v>
      </c>
      <c r="N3397" s="344">
        <f t="shared" si="528"/>
        <v>33.193552164212811</v>
      </c>
      <c r="Q3397" s="323">
        <f t="shared" si="526"/>
        <v>3248.6474812739252</v>
      </c>
      <c r="R3397" s="287">
        <f t="shared" si="527"/>
        <v>33.193552164212811</v>
      </c>
    </row>
    <row r="3398" spans="1:18" x14ac:dyDescent="0.25">
      <c r="A3398" s="273">
        <v>3381</v>
      </c>
      <c r="B3398" s="323">
        <f t="shared" si="529"/>
        <v>3470.7558146072583</v>
      </c>
      <c r="D3398" s="287">
        <f t="shared" si="524"/>
        <v>3249.5820646072584</v>
      </c>
      <c r="F3398" s="273">
        <f t="shared" ref="F3398:F3461" si="530">INT(B3398/360)</f>
        <v>9</v>
      </c>
      <c r="H3398" s="273">
        <f t="shared" ref="H3398:H3461" si="531">F3398*360</f>
        <v>3240</v>
      </c>
      <c r="J3398" s="287">
        <f t="shared" si="525"/>
        <v>32.498104993813712</v>
      </c>
      <c r="L3398" s="287">
        <f t="shared" ref="L3398:L3461" si="532">B3398-H3398-180</f>
        <v>50.755814607258344</v>
      </c>
      <c r="M3398" s="344">
        <f t="shared" ref="M3398:M3461" si="533">D3398-INT(D3398/360)*360-180</f>
        <v>-170.41793539274158</v>
      </c>
      <c r="N3398" s="344">
        <f t="shared" si="528"/>
        <v>32.498104993813712</v>
      </c>
      <c r="Q3398" s="323">
        <f t="shared" si="526"/>
        <v>3249.5820646072584</v>
      </c>
      <c r="R3398" s="287">
        <f t="shared" si="527"/>
        <v>32.498104993813712</v>
      </c>
    </row>
    <row r="3399" spans="1:18" x14ac:dyDescent="0.25">
      <c r="A3399" s="273">
        <v>3382</v>
      </c>
      <c r="B3399" s="323">
        <f t="shared" si="529"/>
        <v>3471.7558146072583</v>
      </c>
      <c r="D3399" s="287">
        <f t="shared" si="524"/>
        <v>3250.5166479405916</v>
      </c>
      <c r="F3399" s="273">
        <f t="shared" si="530"/>
        <v>9</v>
      </c>
      <c r="H3399" s="273">
        <f t="shared" si="531"/>
        <v>3240</v>
      </c>
      <c r="J3399" s="287">
        <f t="shared" si="525"/>
        <v>31.792758585817001</v>
      </c>
      <c r="L3399" s="287">
        <f t="shared" si="532"/>
        <v>51.755814607258344</v>
      </c>
      <c r="M3399" s="344">
        <f t="shared" si="533"/>
        <v>-169.48335205940839</v>
      </c>
      <c r="N3399" s="344">
        <f t="shared" si="528"/>
        <v>31.792758585817001</v>
      </c>
      <c r="Q3399" s="323">
        <f t="shared" si="526"/>
        <v>3250.5166479405916</v>
      </c>
      <c r="R3399" s="287">
        <f t="shared" si="527"/>
        <v>31.792758585817001</v>
      </c>
    </row>
    <row r="3400" spans="1:18" x14ac:dyDescent="0.25">
      <c r="A3400" s="273">
        <v>3383</v>
      </c>
      <c r="B3400" s="323">
        <f t="shared" si="529"/>
        <v>3472.7558146072583</v>
      </c>
      <c r="D3400" s="287">
        <f t="shared" si="524"/>
        <v>3251.4512312739248</v>
      </c>
      <c r="F3400" s="273">
        <f t="shared" si="530"/>
        <v>9</v>
      </c>
      <c r="H3400" s="273">
        <f t="shared" si="531"/>
        <v>3240</v>
      </c>
      <c r="J3400" s="287">
        <f t="shared" si="525"/>
        <v>31.077727795571676</v>
      </c>
      <c r="L3400" s="287">
        <f t="shared" si="532"/>
        <v>52.755814607258344</v>
      </c>
      <c r="M3400" s="344">
        <f t="shared" si="533"/>
        <v>-168.5487687260752</v>
      </c>
      <c r="N3400" s="344">
        <f t="shared" si="528"/>
        <v>31.077727795571676</v>
      </c>
      <c r="Q3400" s="323">
        <f t="shared" si="526"/>
        <v>3251.4512312739248</v>
      </c>
      <c r="R3400" s="287">
        <f t="shared" si="527"/>
        <v>31.077727795571676</v>
      </c>
    </row>
    <row r="3401" spans="1:18" x14ac:dyDescent="0.25">
      <c r="A3401" s="273">
        <v>3384</v>
      </c>
      <c r="B3401" s="323">
        <f t="shared" si="529"/>
        <v>3473.7558146072583</v>
      </c>
      <c r="D3401" s="287">
        <f t="shared" si="524"/>
        <v>3252.3858146072585</v>
      </c>
      <c r="F3401" s="273">
        <f t="shared" si="530"/>
        <v>9</v>
      </c>
      <c r="H3401" s="273">
        <f t="shared" si="531"/>
        <v>3240</v>
      </c>
      <c r="J3401" s="287">
        <f t="shared" si="525"/>
        <v>30.353230428383412</v>
      </c>
      <c r="L3401" s="287">
        <f t="shared" si="532"/>
        <v>53.755814607258344</v>
      </c>
      <c r="M3401" s="344">
        <f t="shared" si="533"/>
        <v>-167.61418539274155</v>
      </c>
      <c r="N3401" s="344">
        <f t="shared" si="528"/>
        <v>30.353230428383412</v>
      </c>
      <c r="Q3401" s="323">
        <f t="shared" si="526"/>
        <v>3252.3858146072585</v>
      </c>
      <c r="R3401" s="287">
        <f t="shared" si="527"/>
        <v>30.353230428383412</v>
      </c>
    </row>
    <row r="3402" spans="1:18" x14ac:dyDescent="0.25">
      <c r="A3402" s="273">
        <v>3385</v>
      </c>
      <c r="B3402" s="323">
        <f t="shared" si="529"/>
        <v>3474.7558146072583</v>
      </c>
      <c r="D3402" s="287">
        <f t="shared" si="524"/>
        <v>3253.3203979405916</v>
      </c>
      <c r="F3402" s="273">
        <f t="shared" si="530"/>
        <v>9</v>
      </c>
      <c r="H3402" s="273">
        <f t="shared" si="531"/>
        <v>3240</v>
      </c>
      <c r="J3402" s="287">
        <f t="shared" si="525"/>
        <v>29.619487173168011</v>
      </c>
      <c r="L3402" s="287">
        <f t="shared" si="532"/>
        <v>54.755814607258344</v>
      </c>
      <c r="M3402" s="344">
        <f t="shared" si="533"/>
        <v>-166.67960205940835</v>
      </c>
      <c r="N3402" s="344">
        <f t="shared" si="528"/>
        <v>29.619487173168011</v>
      </c>
      <c r="Q3402" s="323">
        <f t="shared" si="526"/>
        <v>3253.3203979405916</v>
      </c>
      <c r="R3402" s="287">
        <f t="shared" si="527"/>
        <v>29.619487173168011</v>
      </c>
    </row>
    <row r="3403" spans="1:18" x14ac:dyDescent="0.25">
      <c r="A3403" s="273">
        <v>3386</v>
      </c>
      <c r="B3403" s="323">
        <f t="shared" si="529"/>
        <v>3475.7558146072583</v>
      </c>
      <c r="D3403" s="287">
        <f t="shared" si="524"/>
        <v>3254.2549812739248</v>
      </c>
      <c r="F3403" s="273">
        <f t="shared" si="530"/>
        <v>9</v>
      </c>
      <c r="H3403" s="273">
        <f t="shared" si="531"/>
        <v>3240</v>
      </c>
      <c r="J3403" s="287">
        <f t="shared" si="525"/>
        <v>28.87672153522956</v>
      </c>
      <c r="L3403" s="287">
        <f t="shared" si="532"/>
        <v>55.755814607258344</v>
      </c>
      <c r="M3403" s="344">
        <f t="shared" si="533"/>
        <v>-165.74501872607516</v>
      </c>
      <c r="N3403" s="344">
        <f t="shared" si="528"/>
        <v>28.87672153522956</v>
      </c>
      <c r="Q3403" s="323">
        <f t="shared" si="526"/>
        <v>3254.2549812739248</v>
      </c>
      <c r="R3403" s="287">
        <f t="shared" si="527"/>
        <v>28.87672153522956</v>
      </c>
    </row>
    <row r="3404" spans="1:18" x14ac:dyDescent="0.25">
      <c r="A3404" s="273">
        <v>3387</v>
      </c>
      <c r="B3404" s="323">
        <f t="shared" si="529"/>
        <v>3476.7558146072583</v>
      </c>
      <c r="D3404" s="287">
        <f t="shared" si="524"/>
        <v>3255.1895646072585</v>
      </c>
      <c r="F3404" s="273">
        <f t="shared" si="530"/>
        <v>9</v>
      </c>
      <c r="H3404" s="273">
        <f t="shared" si="531"/>
        <v>3240</v>
      </c>
      <c r="J3404" s="287">
        <f t="shared" si="525"/>
        <v>28.125159768176086</v>
      </c>
      <c r="L3404" s="287">
        <f t="shared" si="532"/>
        <v>56.755814607258344</v>
      </c>
      <c r="M3404" s="344">
        <f t="shared" si="533"/>
        <v>-164.81043539274151</v>
      </c>
      <c r="N3404" s="344">
        <f t="shared" si="528"/>
        <v>28.125159768176086</v>
      </c>
      <c r="Q3404" s="323">
        <f t="shared" si="526"/>
        <v>3255.1895646072585</v>
      </c>
      <c r="R3404" s="287">
        <f t="shared" si="527"/>
        <v>28.125159768176086</v>
      </c>
    </row>
    <row r="3405" spans="1:18" x14ac:dyDescent="0.25">
      <c r="A3405" s="273">
        <v>3388</v>
      </c>
      <c r="B3405" s="323">
        <f t="shared" si="529"/>
        <v>3477.7558146072583</v>
      </c>
      <c r="D3405" s="287">
        <f t="shared" si="524"/>
        <v>3256.1241479405917</v>
      </c>
      <c r="F3405" s="273">
        <f t="shared" si="530"/>
        <v>9</v>
      </c>
      <c r="H3405" s="273">
        <f t="shared" si="531"/>
        <v>3240</v>
      </c>
      <c r="J3405" s="287">
        <f t="shared" si="525"/>
        <v>27.365030805002686</v>
      </c>
      <c r="L3405" s="287">
        <f t="shared" si="532"/>
        <v>57.755814607258344</v>
      </c>
      <c r="M3405" s="344">
        <f t="shared" si="533"/>
        <v>-163.87585205940832</v>
      </c>
      <c r="N3405" s="344">
        <f t="shared" si="528"/>
        <v>27.365030805002686</v>
      </c>
      <c r="Q3405" s="323">
        <f t="shared" si="526"/>
        <v>3256.1241479405917</v>
      </c>
      <c r="R3405" s="287">
        <f t="shared" si="527"/>
        <v>27.365030805002686</v>
      </c>
    </row>
    <row r="3406" spans="1:18" x14ac:dyDescent="0.25">
      <c r="A3406" s="273">
        <v>3389</v>
      </c>
      <c r="B3406" s="323">
        <f t="shared" si="529"/>
        <v>3478.7558146072583</v>
      </c>
      <c r="D3406" s="287">
        <f t="shared" si="524"/>
        <v>3257.0587312739249</v>
      </c>
      <c r="F3406" s="273">
        <f t="shared" si="530"/>
        <v>9</v>
      </c>
      <c r="H3406" s="273">
        <f t="shared" si="531"/>
        <v>3240</v>
      </c>
      <c r="J3406" s="287">
        <f t="shared" si="525"/>
        <v>26.596566188355386</v>
      </c>
      <c r="L3406" s="287">
        <f t="shared" si="532"/>
        <v>58.755814607258344</v>
      </c>
      <c r="M3406" s="344">
        <f t="shared" si="533"/>
        <v>-162.94126872607512</v>
      </c>
      <c r="N3406" s="344">
        <f t="shared" si="528"/>
        <v>26.596566188355386</v>
      </c>
      <c r="Q3406" s="323">
        <f t="shared" si="526"/>
        <v>3257.0587312739249</v>
      </c>
      <c r="R3406" s="287">
        <f t="shared" si="527"/>
        <v>26.596566188355386</v>
      </c>
    </row>
    <row r="3407" spans="1:18" x14ac:dyDescent="0.25">
      <c r="A3407" s="273">
        <v>3390</v>
      </c>
      <c r="B3407" s="323">
        <f t="shared" si="529"/>
        <v>3479.7558146072583</v>
      </c>
      <c r="D3407" s="287">
        <f t="shared" si="524"/>
        <v>3257.9933146072585</v>
      </c>
      <c r="F3407" s="273">
        <f t="shared" si="530"/>
        <v>9</v>
      </c>
      <c r="H3407" s="273">
        <f t="shared" si="531"/>
        <v>3240</v>
      </c>
      <c r="J3407" s="287">
        <f t="shared" si="525"/>
        <v>25.820000000000075</v>
      </c>
      <c r="L3407" s="287">
        <f t="shared" si="532"/>
        <v>59.755814607258344</v>
      </c>
      <c r="M3407" s="344">
        <f t="shared" si="533"/>
        <v>-162.00668539274147</v>
      </c>
      <c r="N3407" s="344">
        <f t="shared" si="528"/>
        <v>25.820000000000075</v>
      </c>
      <c r="Q3407" s="323">
        <f t="shared" si="526"/>
        <v>3257.9933146072585</v>
      </c>
      <c r="R3407" s="287">
        <f t="shared" si="527"/>
        <v>25.820000000000075</v>
      </c>
    </row>
    <row r="3408" spans="1:18" x14ac:dyDescent="0.25">
      <c r="A3408" s="273">
        <v>3391</v>
      </c>
      <c r="B3408" s="323">
        <f t="shared" si="529"/>
        <v>3480.7558146072583</v>
      </c>
      <c r="D3408" s="287">
        <f t="shared" si="524"/>
        <v>3258.9278979405917</v>
      </c>
      <c r="F3408" s="273">
        <f t="shared" si="530"/>
        <v>9</v>
      </c>
      <c r="H3408" s="273">
        <f t="shared" si="531"/>
        <v>3240</v>
      </c>
      <c r="J3408" s="287">
        <f t="shared" si="525"/>
        <v>25.035568789520813</v>
      </c>
      <c r="L3408" s="287">
        <f t="shared" si="532"/>
        <v>60.755814607258344</v>
      </c>
      <c r="M3408" s="344">
        <f t="shared" si="533"/>
        <v>-161.07210205940828</v>
      </c>
      <c r="N3408" s="344">
        <f t="shared" si="528"/>
        <v>25.035568789520813</v>
      </c>
      <c r="Q3408" s="323">
        <f t="shared" si="526"/>
        <v>3258.9278979405917</v>
      </c>
      <c r="R3408" s="287">
        <f t="shared" si="527"/>
        <v>25.035568789520813</v>
      </c>
    </row>
    <row r="3409" spans="1:18" x14ac:dyDescent="0.25">
      <c r="A3409" s="273">
        <v>3392</v>
      </c>
      <c r="B3409" s="323">
        <f t="shared" si="529"/>
        <v>3481.7558146072583</v>
      </c>
      <c r="D3409" s="287">
        <f t="shared" ref="D3409:D3472" si="534">B3409-A3409/360*$E$11</f>
        <v>3259.8624812739249</v>
      </c>
      <c r="F3409" s="273">
        <f t="shared" si="530"/>
        <v>9</v>
      </c>
      <c r="H3409" s="273">
        <f t="shared" si="531"/>
        <v>3240</v>
      </c>
      <c r="J3409" s="287">
        <f t="shared" ref="J3409:J3472" si="535">SIN(RADIANS(A3409))*$E$7</f>
        <v>24.243511502263576</v>
      </c>
      <c r="L3409" s="287">
        <f t="shared" si="532"/>
        <v>61.755814607258344</v>
      </c>
      <c r="M3409" s="344">
        <f t="shared" si="533"/>
        <v>-160.13751872607509</v>
      </c>
      <c r="N3409" s="344">
        <f t="shared" si="528"/>
        <v>24.243511502263576</v>
      </c>
      <c r="Q3409" s="323">
        <f t="shared" ref="Q3409:Q3472" si="536">D3409</f>
        <v>3259.8624812739249</v>
      </c>
      <c r="R3409" s="287">
        <f t="shared" ref="R3409:R3472" si="537">N3409</f>
        <v>24.243511502263576</v>
      </c>
    </row>
    <row r="3410" spans="1:18" x14ac:dyDescent="0.25">
      <c r="A3410" s="273">
        <v>3393</v>
      </c>
      <c r="B3410" s="323">
        <f t="shared" si="529"/>
        <v>3482.7558146072583</v>
      </c>
      <c r="D3410" s="287">
        <f t="shared" si="534"/>
        <v>3260.7970646072581</v>
      </c>
      <c r="F3410" s="273">
        <f t="shared" si="530"/>
        <v>9</v>
      </c>
      <c r="H3410" s="273">
        <f t="shared" si="531"/>
        <v>3240</v>
      </c>
      <c r="J3410" s="287">
        <f t="shared" si="535"/>
        <v>23.444069406550263</v>
      </c>
      <c r="L3410" s="287">
        <f t="shared" si="532"/>
        <v>62.755814607258344</v>
      </c>
      <c r="M3410" s="344">
        <f t="shared" si="533"/>
        <v>-159.20293539274189</v>
      </c>
      <c r="N3410" s="344">
        <f t="shared" ref="N3410:N3473" si="538">J3410</f>
        <v>23.444069406550263</v>
      </c>
      <c r="Q3410" s="323">
        <f t="shared" si="536"/>
        <v>3260.7970646072581</v>
      </c>
      <c r="R3410" s="287">
        <f t="shared" si="537"/>
        <v>23.444069406550263</v>
      </c>
    </row>
    <row r="3411" spans="1:18" x14ac:dyDescent="0.25">
      <c r="A3411" s="273">
        <v>3394</v>
      </c>
      <c r="B3411" s="323">
        <f t="shared" ref="B3411:B3474" si="539">$B$17+A3411</f>
        <v>3483.7558146072583</v>
      </c>
      <c r="D3411" s="287">
        <f t="shared" si="534"/>
        <v>3261.7316479405918</v>
      </c>
      <c r="F3411" s="273">
        <f t="shared" si="530"/>
        <v>9</v>
      </c>
      <c r="H3411" s="273">
        <f t="shared" si="531"/>
        <v>3240</v>
      </c>
      <c r="J3411" s="287">
        <f t="shared" si="535"/>
        <v>22.637486020187907</v>
      </c>
      <c r="L3411" s="287">
        <f t="shared" si="532"/>
        <v>63.755814607258344</v>
      </c>
      <c r="M3411" s="344">
        <f t="shared" si="533"/>
        <v>-158.26835205940824</v>
      </c>
      <c r="N3411" s="344">
        <f t="shared" si="538"/>
        <v>22.637486020187907</v>
      </c>
      <c r="Q3411" s="323">
        <f t="shared" si="536"/>
        <v>3261.7316479405918</v>
      </c>
      <c r="R3411" s="287">
        <f t="shared" si="537"/>
        <v>22.637486020187907</v>
      </c>
    </row>
    <row r="3412" spans="1:18" x14ac:dyDescent="0.25">
      <c r="A3412" s="273">
        <v>3395</v>
      </c>
      <c r="B3412" s="323">
        <f t="shared" si="539"/>
        <v>3484.7558146072583</v>
      </c>
      <c r="D3412" s="287">
        <f t="shared" si="534"/>
        <v>3262.666231273925</v>
      </c>
      <c r="F3412" s="273">
        <f t="shared" si="530"/>
        <v>9</v>
      </c>
      <c r="H3412" s="273">
        <f t="shared" si="531"/>
        <v>3240</v>
      </c>
      <c r="J3412" s="287">
        <f t="shared" si="535"/>
        <v>21.824007036289888</v>
      </c>
      <c r="L3412" s="287">
        <f t="shared" si="532"/>
        <v>64.755814607258344</v>
      </c>
      <c r="M3412" s="344">
        <f t="shared" si="533"/>
        <v>-157.33376872607505</v>
      </c>
      <c r="N3412" s="344">
        <f t="shared" si="538"/>
        <v>21.824007036289888</v>
      </c>
      <c r="Q3412" s="323">
        <f t="shared" si="536"/>
        <v>3262.666231273925</v>
      </c>
      <c r="R3412" s="287">
        <f t="shared" si="537"/>
        <v>21.824007036289888</v>
      </c>
    </row>
    <row r="3413" spans="1:18" x14ac:dyDescent="0.25">
      <c r="A3413" s="273">
        <v>3396</v>
      </c>
      <c r="B3413" s="323">
        <f t="shared" si="539"/>
        <v>3485.7558146072583</v>
      </c>
      <c r="D3413" s="287">
        <f t="shared" si="534"/>
        <v>3263.6008146072581</v>
      </c>
      <c r="F3413" s="273">
        <f t="shared" si="530"/>
        <v>9</v>
      </c>
      <c r="H3413" s="273">
        <f t="shared" si="531"/>
        <v>3240</v>
      </c>
      <c r="J3413" s="287">
        <f t="shared" si="535"/>
        <v>21.003880248434378</v>
      </c>
      <c r="L3413" s="287">
        <f t="shared" si="532"/>
        <v>65.755814607258344</v>
      </c>
      <c r="M3413" s="344">
        <f t="shared" si="533"/>
        <v>-156.39918539274186</v>
      </c>
      <c r="N3413" s="344">
        <f t="shared" si="538"/>
        <v>21.003880248434378</v>
      </c>
      <c r="Q3413" s="323">
        <f t="shared" si="536"/>
        <v>3263.6008146072581</v>
      </c>
      <c r="R3413" s="287">
        <f t="shared" si="537"/>
        <v>21.003880248434378</v>
      </c>
    </row>
    <row r="3414" spans="1:18" x14ac:dyDescent="0.25">
      <c r="A3414" s="273">
        <v>3397</v>
      </c>
      <c r="B3414" s="323">
        <f t="shared" si="539"/>
        <v>3486.7558146072583</v>
      </c>
      <c r="D3414" s="287">
        <f t="shared" si="534"/>
        <v>3264.5353979405918</v>
      </c>
      <c r="F3414" s="273">
        <f t="shared" si="530"/>
        <v>9</v>
      </c>
      <c r="H3414" s="273">
        <f t="shared" si="531"/>
        <v>3240</v>
      </c>
      <c r="J3414" s="287">
        <f t="shared" si="535"/>
        <v>20.177355475186033</v>
      </c>
      <c r="L3414" s="287">
        <f t="shared" si="532"/>
        <v>66.755814607258344</v>
      </c>
      <c r="M3414" s="344">
        <f t="shared" si="533"/>
        <v>-155.46460205940821</v>
      </c>
      <c r="N3414" s="344">
        <f t="shared" si="538"/>
        <v>20.177355475186033</v>
      </c>
      <c r="Q3414" s="323">
        <f t="shared" si="536"/>
        <v>3264.5353979405918</v>
      </c>
      <c r="R3414" s="287">
        <f t="shared" si="537"/>
        <v>20.177355475186033</v>
      </c>
    </row>
    <row r="3415" spans="1:18" x14ac:dyDescent="0.25">
      <c r="A3415" s="273">
        <v>3398</v>
      </c>
      <c r="B3415" s="323">
        <f t="shared" si="539"/>
        <v>3487.7558146072583</v>
      </c>
      <c r="D3415" s="287">
        <f t="shared" si="534"/>
        <v>3265.469981273925</v>
      </c>
      <c r="F3415" s="273">
        <f t="shared" si="530"/>
        <v>9</v>
      </c>
      <c r="H3415" s="273">
        <f t="shared" si="531"/>
        <v>3240</v>
      </c>
      <c r="J3415" s="287">
        <f t="shared" si="535"/>
        <v>19.344684483997856</v>
      </c>
      <c r="L3415" s="287">
        <f t="shared" si="532"/>
        <v>67.755814607258344</v>
      </c>
      <c r="M3415" s="344">
        <f t="shared" si="533"/>
        <v>-154.53001872607501</v>
      </c>
      <c r="N3415" s="344">
        <f t="shared" si="538"/>
        <v>19.344684483997856</v>
      </c>
      <c r="Q3415" s="323">
        <f t="shared" si="536"/>
        <v>3265.469981273925</v>
      </c>
      <c r="R3415" s="287">
        <f t="shared" si="537"/>
        <v>19.344684483997856</v>
      </c>
    </row>
    <row r="3416" spans="1:18" x14ac:dyDescent="0.25">
      <c r="A3416" s="273">
        <v>3399</v>
      </c>
      <c r="B3416" s="323">
        <f t="shared" si="539"/>
        <v>3488.7558146072583</v>
      </c>
      <c r="D3416" s="287">
        <f t="shared" si="534"/>
        <v>3266.4045646072582</v>
      </c>
      <c r="F3416" s="273">
        <f t="shared" si="530"/>
        <v>9</v>
      </c>
      <c r="H3416" s="273">
        <f t="shared" si="531"/>
        <v>3240</v>
      </c>
      <c r="J3416" s="287">
        <f t="shared" si="535"/>
        <v>18.506120914519347</v>
      </c>
      <c r="L3416" s="287">
        <f t="shared" si="532"/>
        <v>68.755814607258344</v>
      </c>
      <c r="M3416" s="344">
        <f t="shared" si="533"/>
        <v>-153.59543539274182</v>
      </c>
      <c r="N3416" s="344">
        <f t="shared" si="538"/>
        <v>18.506120914519347</v>
      </c>
      <c r="Q3416" s="323">
        <f t="shared" si="536"/>
        <v>3266.4045646072582</v>
      </c>
      <c r="R3416" s="287">
        <f t="shared" si="537"/>
        <v>18.506120914519347</v>
      </c>
    </row>
    <row r="3417" spans="1:18" x14ac:dyDescent="0.25">
      <c r="A3417" s="273">
        <v>3400</v>
      </c>
      <c r="B3417" s="323">
        <f t="shared" si="539"/>
        <v>3489.7558146072583</v>
      </c>
      <c r="D3417" s="287">
        <f t="shared" si="534"/>
        <v>3267.3391479405918</v>
      </c>
      <c r="F3417" s="273">
        <f t="shared" si="530"/>
        <v>9</v>
      </c>
      <c r="H3417" s="273">
        <f t="shared" si="531"/>
        <v>3240</v>
      </c>
      <c r="J3417" s="287">
        <f t="shared" si="535"/>
        <v>17.661920201337455</v>
      </c>
      <c r="L3417" s="287">
        <f t="shared" si="532"/>
        <v>69.755814607258344</v>
      </c>
      <c r="M3417" s="344">
        <f t="shared" si="533"/>
        <v>-152.66085205940817</v>
      </c>
      <c r="N3417" s="344">
        <f t="shared" si="538"/>
        <v>17.661920201337455</v>
      </c>
      <c r="Q3417" s="323">
        <f t="shared" si="536"/>
        <v>3267.3391479405918</v>
      </c>
      <c r="R3417" s="287">
        <f t="shared" si="537"/>
        <v>17.661920201337455</v>
      </c>
    </row>
    <row r="3418" spans="1:18" x14ac:dyDescent="0.25">
      <c r="A3418" s="273">
        <v>3401</v>
      </c>
      <c r="B3418" s="323">
        <f t="shared" si="539"/>
        <v>3490.7558146072583</v>
      </c>
      <c r="D3418" s="287">
        <f t="shared" si="534"/>
        <v>3268.273731273925</v>
      </c>
      <c r="F3418" s="273">
        <f t="shared" si="530"/>
        <v>9</v>
      </c>
      <c r="H3418" s="273">
        <f t="shared" si="531"/>
        <v>3240</v>
      </c>
      <c r="J3418" s="287">
        <f t="shared" si="535"/>
        <v>16.81233949616772</v>
      </c>
      <c r="L3418" s="287">
        <f t="shared" si="532"/>
        <v>70.755814607258344</v>
      </c>
      <c r="M3418" s="344">
        <f t="shared" si="533"/>
        <v>-151.72626872607498</v>
      </c>
      <c r="N3418" s="344">
        <f t="shared" si="538"/>
        <v>16.81233949616772</v>
      </c>
      <c r="Q3418" s="323">
        <f t="shared" si="536"/>
        <v>3268.273731273925</v>
      </c>
      <c r="R3418" s="287">
        <f t="shared" si="537"/>
        <v>16.81233949616772</v>
      </c>
    </row>
    <row r="3419" spans="1:18" x14ac:dyDescent="0.25">
      <c r="A3419" s="273">
        <v>3402</v>
      </c>
      <c r="B3419" s="323">
        <f t="shared" si="539"/>
        <v>3491.7558146072583</v>
      </c>
      <c r="D3419" s="287">
        <f t="shared" si="534"/>
        <v>3269.2083146072582</v>
      </c>
      <c r="F3419" s="273">
        <f t="shared" si="530"/>
        <v>9</v>
      </c>
      <c r="H3419" s="273">
        <f t="shared" si="531"/>
        <v>3240</v>
      </c>
      <c r="J3419" s="287">
        <f t="shared" si="535"/>
        <v>15.957637589522312</v>
      </c>
      <c r="L3419" s="287">
        <f t="shared" si="532"/>
        <v>71.755814607258344</v>
      </c>
      <c r="M3419" s="344">
        <f t="shared" si="533"/>
        <v>-150.79168539274178</v>
      </c>
      <c r="N3419" s="344">
        <f t="shared" si="538"/>
        <v>15.957637589522312</v>
      </c>
      <c r="Q3419" s="323">
        <f t="shared" si="536"/>
        <v>3269.2083146072582</v>
      </c>
      <c r="R3419" s="287">
        <f t="shared" si="537"/>
        <v>15.957637589522312</v>
      </c>
    </row>
    <row r="3420" spans="1:18" x14ac:dyDescent="0.25">
      <c r="A3420" s="273">
        <v>3403</v>
      </c>
      <c r="B3420" s="323">
        <f t="shared" si="539"/>
        <v>3492.7558146072583</v>
      </c>
      <c r="D3420" s="287">
        <f t="shared" si="534"/>
        <v>3270.1428979405919</v>
      </c>
      <c r="F3420" s="273">
        <f t="shared" si="530"/>
        <v>9</v>
      </c>
      <c r="H3420" s="273">
        <f t="shared" si="531"/>
        <v>3240</v>
      </c>
      <c r="J3420" s="287">
        <f t="shared" si="535"/>
        <v>15.098074831882029</v>
      </c>
      <c r="L3420" s="287">
        <f t="shared" si="532"/>
        <v>72.755814607258344</v>
      </c>
      <c r="M3420" s="344">
        <f t="shared" si="533"/>
        <v>-149.85710205940813</v>
      </c>
      <c r="N3420" s="344">
        <f t="shared" si="538"/>
        <v>15.098074831882029</v>
      </c>
      <c r="Q3420" s="323">
        <f t="shared" si="536"/>
        <v>3270.1428979405919</v>
      </c>
      <c r="R3420" s="287">
        <f t="shared" si="537"/>
        <v>15.098074831882029</v>
      </c>
    </row>
    <row r="3421" spans="1:18" x14ac:dyDescent="0.25">
      <c r="A3421" s="273">
        <v>3404</v>
      </c>
      <c r="B3421" s="323">
        <f t="shared" si="539"/>
        <v>3493.7558146072583</v>
      </c>
      <c r="D3421" s="287">
        <f t="shared" si="534"/>
        <v>3271.0774812739251</v>
      </c>
      <c r="F3421" s="273">
        <f t="shared" si="530"/>
        <v>9</v>
      </c>
      <c r="H3421" s="273">
        <f t="shared" si="531"/>
        <v>3240</v>
      </c>
      <c r="J3421" s="287">
        <f t="shared" si="535"/>
        <v>14.233913054389971</v>
      </c>
      <c r="L3421" s="287">
        <f t="shared" si="532"/>
        <v>73.755814607258344</v>
      </c>
      <c r="M3421" s="344">
        <f t="shared" si="533"/>
        <v>-148.92251872607494</v>
      </c>
      <c r="N3421" s="344">
        <f t="shared" si="538"/>
        <v>14.233913054389971</v>
      </c>
      <c r="Q3421" s="323">
        <f t="shared" si="536"/>
        <v>3271.0774812739251</v>
      </c>
      <c r="R3421" s="287">
        <f t="shared" si="537"/>
        <v>14.233913054389971</v>
      </c>
    </row>
    <row r="3422" spans="1:18" x14ac:dyDescent="0.25">
      <c r="A3422" s="273">
        <v>3405</v>
      </c>
      <c r="B3422" s="323">
        <f t="shared" si="539"/>
        <v>3494.7558146072583</v>
      </c>
      <c r="D3422" s="287">
        <f t="shared" si="534"/>
        <v>3272.0120646072583</v>
      </c>
      <c r="F3422" s="273">
        <f t="shared" si="530"/>
        <v>9</v>
      </c>
      <c r="H3422" s="273">
        <f t="shared" si="531"/>
        <v>3240</v>
      </c>
      <c r="J3422" s="287">
        <f t="shared" si="535"/>
        <v>13.365415489094186</v>
      </c>
      <c r="L3422" s="287">
        <f t="shared" si="532"/>
        <v>74.755814607258344</v>
      </c>
      <c r="M3422" s="344">
        <f t="shared" si="533"/>
        <v>-147.98793539274175</v>
      </c>
      <c r="N3422" s="344">
        <f t="shared" si="538"/>
        <v>13.365415489094186</v>
      </c>
      <c r="Q3422" s="323">
        <f t="shared" si="536"/>
        <v>3272.0120646072583</v>
      </c>
      <c r="R3422" s="287">
        <f t="shared" si="537"/>
        <v>13.365415489094186</v>
      </c>
    </row>
    <row r="3423" spans="1:18" x14ac:dyDescent="0.25">
      <c r="A3423" s="273">
        <v>3406</v>
      </c>
      <c r="B3423" s="323">
        <f t="shared" si="539"/>
        <v>3495.7558146072583</v>
      </c>
      <c r="D3423" s="287">
        <f t="shared" si="534"/>
        <v>3272.9466479405919</v>
      </c>
      <c r="F3423" s="273">
        <f t="shared" si="530"/>
        <v>9</v>
      </c>
      <c r="H3423" s="273">
        <f t="shared" si="531"/>
        <v>3240</v>
      </c>
      <c r="J3423" s="287">
        <f t="shared" si="535"/>
        <v>12.492846688766729</v>
      </c>
      <c r="L3423" s="287">
        <f t="shared" si="532"/>
        <v>75.755814607258344</v>
      </c>
      <c r="M3423" s="344">
        <f t="shared" si="533"/>
        <v>-147.0533520594081</v>
      </c>
      <c r="N3423" s="344">
        <f t="shared" si="538"/>
        <v>12.492846688766729</v>
      </c>
      <c r="Q3423" s="323">
        <f t="shared" si="536"/>
        <v>3272.9466479405919</v>
      </c>
      <c r="R3423" s="287">
        <f t="shared" si="537"/>
        <v>12.492846688766729</v>
      </c>
    </row>
    <row r="3424" spans="1:18" x14ac:dyDescent="0.25">
      <c r="A3424" s="273">
        <v>3407</v>
      </c>
      <c r="B3424" s="323">
        <f t="shared" si="539"/>
        <v>3496.7558146072583</v>
      </c>
      <c r="D3424" s="287">
        <f t="shared" si="534"/>
        <v>3273.8812312739251</v>
      </c>
      <c r="F3424" s="273">
        <f t="shared" si="530"/>
        <v>9</v>
      </c>
      <c r="H3424" s="273">
        <f t="shared" si="531"/>
        <v>3240</v>
      </c>
      <c r="J3424" s="287">
        <f t="shared" si="535"/>
        <v>11.61647244631731</v>
      </c>
      <c r="L3424" s="287">
        <f t="shared" si="532"/>
        <v>76.755814607258344</v>
      </c>
      <c r="M3424" s="344">
        <f t="shared" si="533"/>
        <v>-146.1187687260749</v>
      </c>
      <c r="N3424" s="344">
        <f t="shared" si="538"/>
        <v>11.61647244631731</v>
      </c>
      <c r="Q3424" s="323">
        <f t="shared" si="536"/>
        <v>3273.8812312739251</v>
      </c>
      <c r="R3424" s="287">
        <f t="shared" si="537"/>
        <v>11.61647244631731</v>
      </c>
    </row>
    <row r="3425" spans="1:18" x14ac:dyDescent="0.25">
      <c r="A3425" s="273">
        <v>3408</v>
      </c>
      <c r="B3425" s="323">
        <f t="shared" si="539"/>
        <v>3497.7558146072583</v>
      </c>
      <c r="D3425" s="287">
        <f t="shared" si="534"/>
        <v>3274.8158146072583</v>
      </c>
      <c r="F3425" s="273">
        <f t="shared" si="530"/>
        <v>9</v>
      </c>
      <c r="H3425" s="273">
        <f t="shared" si="531"/>
        <v>3240</v>
      </c>
      <c r="J3425" s="287">
        <f t="shared" si="535"/>
        <v>10.73655971382909</v>
      </c>
      <c r="L3425" s="287">
        <f t="shared" si="532"/>
        <v>77.755814607258344</v>
      </c>
      <c r="M3425" s="344">
        <f t="shared" si="533"/>
        <v>-145.18418539274171</v>
      </c>
      <c r="N3425" s="344">
        <f t="shared" si="538"/>
        <v>10.73655971382909</v>
      </c>
      <c r="Q3425" s="323">
        <f t="shared" si="536"/>
        <v>3274.8158146072583</v>
      </c>
      <c r="R3425" s="287">
        <f t="shared" si="537"/>
        <v>10.73655971382909</v>
      </c>
    </row>
    <row r="3426" spans="1:18" x14ac:dyDescent="0.25">
      <c r="A3426" s="273">
        <v>3409</v>
      </c>
      <c r="B3426" s="323">
        <f t="shared" si="539"/>
        <v>3498.7558146072583</v>
      </c>
      <c r="D3426" s="287">
        <f t="shared" si="534"/>
        <v>3275.7503979405915</v>
      </c>
      <c r="F3426" s="273">
        <f t="shared" si="530"/>
        <v>9</v>
      </c>
      <c r="H3426" s="273">
        <f t="shared" si="531"/>
        <v>3240</v>
      </c>
      <c r="J3426" s="287">
        <f t="shared" si="535"/>
        <v>9.8533765212446465</v>
      </c>
      <c r="L3426" s="287">
        <f t="shared" si="532"/>
        <v>78.755814607258344</v>
      </c>
      <c r="M3426" s="344">
        <f t="shared" si="533"/>
        <v>-144.24960205940852</v>
      </c>
      <c r="N3426" s="344">
        <f t="shared" si="538"/>
        <v>9.8533765212446465</v>
      </c>
      <c r="Q3426" s="323">
        <f t="shared" si="536"/>
        <v>3275.7503979405915</v>
      </c>
      <c r="R3426" s="287">
        <f t="shared" si="537"/>
        <v>9.8533765212446465</v>
      </c>
    </row>
    <row r="3427" spans="1:18" x14ac:dyDescent="0.25">
      <c r="A3427" s="273">
        <v>3410</v>
      </c>
      <c r="B3427" s="323">
        <f t="shared" si="539"/>
        <v>3499.7558146072583</v>
      </c>
      <c r="D3427" s="287">
        <f t="shared" si="534"/>
        <v>3276.6849812739251</v>
      </c>
      <c r="F3427" s="273">
        <f t="shared" si="530"/>
        <v>9</v>
      </c>
      <c r="H3427" s="273">
        <f t="shared" si="531"/>
        <v>3240</v>
      </c>
      <c r="J3427" s="287">
        <f t="shared" si="535"/>
        <v>8.9671918947203917</v>
      </c>
      <c r="L3427" s="287">
        <f t="shared" si="532"/>
        <v>79.755814607258344</v>
      </c>
      <c r="M3427" s="344">
        <f t="shared" si="533"/>
        <v>-143.31501872607487</v>
      </c>
      <c r="N3427" s="344">
        <f t="shared" si="538"/>
        <v>8.9671918947203917</v>
      </c>
      <c r="Q3427" s="323">
        <f t="shared" si="536"/>
        <v>3276.6849812739251</v>
      </c>
      <c r="R3427" s="287">
        <f t="shared" si="537"/>
        <v>8.9671918947203917</v>
      </c>
    </row>
    <row r="3428" spans="1:18" x14ac:dyDescent="0.25">
      <c r="A3428" s="273">
        <v>3411</v>
      </c>
      <c r="B3428" s="323">
        <f t="shared" si="539"/>
        <v>3500.7558146072583</v>
      </c>
      <c r="D3428" s="287">
        <f t="shared" si="534"/>
        <v>3277.6195646072583</v>
      </c>
      <c r="F3428" s="273">
        <f t="shared" si="530"/>
        <v>9</v>
      </c>
      <c r="H3428" s="273">
        <f t="shared" si="531"/>
        <v>3240</v>
      </c>
      <c r="J3428" s="287">
        <f t="shared" si="535"/>
        <v>8.0782757746775058</v>
      </c>
      <c r="L3428" s="287">
        <f t="shared" si="532"/>
        <v>80.755814607258344</v>
      </c>
      <c r="M3428" s="344">
        <f t="shared" si="533"/>
        <v>-142.38043539274167</v>
      </c>
      <c r="N3428" s="344">
        <f t="shared" si="538"/>
        <v>8.0782757746775058</v>
      </c>
      <c r="Q3428" s="323">
        <f t="shared" si="536"/>
        <v>3277.6195646072583</v>
      </c>
      <c r="R3428" s="287">
        <f t="shared" si="537"/>
        <v>8.0782757746775058</v>
      </c>
    </row>
    <row r="3429" spans="1:18" x14ac:dyDescent="0.25">
      <c r="A3429" s="273">
        <v>3412</v>
      </c>
      <c r="B3429" s="323">
        <f t="shared" si="539"/>
        <v>3501.7558146072583</v>
      </c>
      <c r="D3429" s="287">
        <f t="shared" si="534"/>
        <v>3278.5541479405915</v>
      </c>
      <c r="F3429" s="273">
        <f t="shared" si="530"/>
        <v>9</v>
      </c>
      <c r="H3429" s="273">
        <f t="shared" si="531"/>
        <v>3240</v>
      </c>
      <c r="J3429" s="287">
        <f t="shared" si="535"/>
        <v>7.186898933578</v>
      </c>
      <c r="L3429" s="287">
        <f t="shared" si="532"/>
        <v>81.755814607258344</v>
      </c>
      <c r="M3429" s="344">
        <f t="shared" si="533"/>
        <v>-141.44585205940848</v>
      </c>
      <c r="N3429" s="344">
        <f t="shared" si="538"/>
        <v>7.186898933578</v>
      </c>
      <c r="Q3429" s="323">
        <f t="shared" si="536"/>
        <v>3278.5541479405915</v>
      </c>
      <c r="R3429" s="287">
        <f t="shared" si="537"/>
        <v>7.186898933578</v>
      </c>
    </row>
    <row r="3430" spans="1:18" x14ac:dyDescent="0.25">
      <c r="A3430" s="273">
        <v>3413</v>
      </c>
      <c r="B3430" s="323">
        <f t="shared" si="539"/>
        <v>3502.7558146072583</v>
      </c>
      <c r="D3430" s="287">
        <f t="shared" si="534"/>
        <v>3279.4887312739252</v>
      </c>
      <c r="F3430" s="273">
        <f t="shared" si="530"/>
        <v>9</v>
      </c>
      <c r="H3430" s="273">
        <f t="shared" si="531"/>
        <v>3240</v>
      </c>
      <c r="J3430" s="287">
        <f t="shared" si="535"/>
        <v>6.2933328934419093</v>
      </c>
      <c r="L3430" s="287">
        <f t="shared" si="532"/>
        <v>82.755814607258344</v>
      </c>
      <c r="M3430" s="344">
        <f t="shared" si="533"/>
        <v>-140.51126872607483</v>
      </c>
      <c r="N3430" s="344">
        <f t="shared" si="538"/>
        <v>6.2933328934419093</v>
      </c>
      <c r="Q3430" s="323">
        <f t="shared" si="536"/>
        <v>3279.4887312739252</v>
      </c>
      <c r="R3430" s="287">
        <f t="shared" si="537"/>
        <v>6.2933328934419093</v>
      </c>
    </row>
    <row r="3431" spans="1:18" x14ac:dyDescent="0.25">
      <c r="A3431" s="273">
        <v>3414</v>
      </c>
      <c r="B3431" s="323">
        <f t="shared" si="539"/>
        <v>3503.7558146072583</v>
      </c>
      <c r="D3431" s="287">
        <f t="shared" si="534"/>
        <v>3280.4233146072584</v>
      </c>
      <c r="F3431" s="273">
        <f t="shared" si="530"/>
        <v>9</v>
      </c>
      <c r="H3431" s="273">
        <f t="shared" si="531"/>
        <v>3240</v>
      </c>
      <c r="J3431" s="287">
        <f t="shared" si="535"/>
        <v>5.397849843141592</v>
      </c>
      <c r="L3431" s="287">
        <f t="shared" si="532"/>
        <v>83.755814607258344</v>
      </c>
      <c r="M3431" s="344">
        <f t="shared" si="533"/>
        <v>-139.57668539274164</v>
      </c>
      <c r="N3431" s="344">
        <f t="shared" si="538"/>
        <v>5.397849843141592</v>
      </c>
      <c r="Q3431" s="323">
        <f t="shared" si="536"/>
        <v>3280.4233146072584</v>
      </c>
      <c r="R3431" s="287">
        <f t="shared" si="537"/>
        <v>5.397849843141592</v>
      </c>
    </row>
    <row r="3432" spans="1:18" x14ac:dyDescent="0.25">
      <c r="A3432" s="273">
        <v>3415</v>
      </c>
      <c r="B3432" s="323">
        <f t="shared" si="539"/>
        <v>3504.7558146072583</v>
      </c>
      <c r="D3432" s="287">
        <f t="shared" si="534"/>
        <v>3281.3578979405916</v>
      </c>
      <c r="F3432" s="273">
        <f t="shared" si="530"/>
        <v>9</v>
      </c>
      <c r="H3432" s="273">
        <f t="shared" si="531"/>
        <v>3240</v>
      </c>
      <c r="J3432" s="287">
        <f t="shared" si="535"/>
        <v>4.5007225554892738</v>
      </c>
      <c r="L3432" s="287">
        <f t="shared" si="532"/>
        <v>84.755814607258344</v>
      </c>
      <c r="M3432" s="344">
        <f t="shared" si="533"/>
        <v>-138.64210205940844</v>
      </c>
      <c r="N3432" s="344">
        <f t="shared" si="538"/>
        <v>4.5007225554892738</v>
      </c>
      <c r="Q3432" s="323">
        <f t="shared" si="536"/>
        <v>3281.3578979405916</v>
      </c>
      <c r="R3432" s="287">
        <f t="shared" si="537"/>
        <v>4.5007225554892738</v>
      </c>
    </row>
    <row r="3433" spans="1:18" x14ac:dyDescent="0.25">
      <c r="A3433" s="273">
        <v>3416</v>
      </c>
      <c r="B3433" s="323">
        <f t="shared" si="539"/>
        <v>3505.7558146072583</v>
      </c>
      <c r="D3433" s="287">
        <f t="shared" si="534"/>
        <v>3282.2924812739252</v>
      </c>
      <c r="F3433" s="273">
        <f t="shared" si="530"/>
        <v>9</v>
      </c>
      <c r="H3433" s="273">
        <f t="shared" si="531"/>
        <v>3240</v>
      </c>
      <c r="J3433" s="287">
        <f t="shared" si="535"/>
        <v>3.6022243041467097</v>
      </c>
      <c r="L3433" s="287">
        <f t="shared" si="532"/>
        <v>85.755814607258344</v>
      </c>
      <c r="M3433" s="344">
        <f t="shared" si="533"/>
        <v>-137.7075187260748</v>
      </c>
      <c r="N3433" s="344">
        <f t="shared" si="538"/>
        <v>3.6022243041467097</v>
      </c>
      <c r="Q3433" s="323">
        <f t="shared" si="536"/>
        <v>3282.2924812739252</v>
      </c>
      <c r="R3433" s="287">
        <f t="shared" si="537"/>
        <v>3.6022243041467097</v>
      </c>
    </row>
    <row r="3434" spans="1:18" x14ac:dyDescent="0.25">
      <c r="A3434" s="273">
        <v>3417</v>
      </c>
      <c r="B3434" s="323">
        <f t="shared" si="539"/>
        <v>3506.7558146072583</v>
      </c>
      <c r="D3434" s="287">
        <f t="shared" si="534"/>
        <v>3283.2270646072584</v>
      </c>
      <c r="F3434" s="273">
        <f t="shared" si="530"/>
        <v>9</v>
      </c>
      <c r="H3434" s="273">
        <f t="shared" si="531"/>
        <v>3240</v>
      </c>
      <c r="J3434" s="287">
        <f t="shared" si="535"/>
        <v>2.7026287803855715</v>
      </c>
      <c r="L3434" s="287">
        <f t="shared" si="532"/>
        <v>86.755814607258344</v>
      </c>
      <c r="M3434" s="344">
        <f t="shared" si="533"/>
        <v>-136.7729353927416</v>
      </c>
      <c r="N3434" s="344">
        <f t="shared" si="538"/>
        <v>2.7026287803855715</v>
      </c>
      <c r="Q3434" s="323">
        <f t="shared" si="536"/>
        <v>3283.2270646072584</v>
      </c>
      <c r="R3434" s="287">
        <f t="shared" si="537"/>
        <v>2.7026287803855715</v>
      </c>
    </row>
    <row r="3435" spans="1:18" x14ac:dyDescent="0.25">
      <c r="A3435" s="273">
        <v>3418</v>
      </c>
      <c r="B3435" s="323">
        <f t="shared" si="539"/>
        <v>3507.7558146072583</v>
      </c>
      <c r="D3435" s="287">
        <f t="shared" si="534"/>
        <v>3284.1616479405916</v>
      </c>
      <c r="F3435" s="273">
        <f t="shared" si="530"/>
        <v>9</v>
      </c>
      <c r="H3435" s="273">
        <f t="shared" si="531"/>
        <v>3240</v>
      </c>
      <c r="J3435" s="287">
        <f t="shared" si="535"/>
        <v>1.8022100097173415</v>
      </c>
      <c r="L3435" s="287">
        <f t="shared" si="532"/>
        <v>87.755814607258344</v>
      </c>
      <c r="M3435" s="344">
        <f t="shared" si="533"/>
        <v>-135.83835205940841</v>
      </c>
      <c r="N3435" s="344">
        <f t="shared" si="538"/>
        <v>1.8022100097173415</v>
      </c>
      <c r="Q3435" s="323">
        <f t="shared" si="536"/>
        <v>3284.1616479405916</v>
      </c>
      <c r="R3435" s="287">
        <f t="shared" si="537"/>
        <v>1.8022100097173415</v>
      </c>
    </row>
    <row r="3436" spans="1:18" x14ac:dyDescent="0.25">
      <c r="A3436" s="273">
        <v>3419</v>
      </c>
      <c r="B3436" s="323">
        <f t="shared" si="539"/>
        <v>3508.7558146072583</v>
      </c>
      <c r="D3436" s="287">
        <f t="shared" si="534"/>
        <v>3285.0962312739248</v>
      </c>
      <c r="F3436" s="273">
        <f t="shared" si="530"/>
        <v>9</v>
      </c>
      <c r="H3436" s="273">
        <f t="shared" si="531"/>
        <v>3240</v>
      </c>
      <c r="J3436" s="287">
        <f t="shared" si="535"/>
        <v>0.90124226842138466</v>
      </c>
      <c r="L3436" s="287">
        <f t="shared" si="532"/>
        <v>88.755814607258344</v>
      </c>
      <c r="M3436" s="344">
        <f t="shared" si="533"/>
        <v>-134.90376872607521</v>
      </c>
      <c r="N3436" s="344">
        <f t="shared" si="538"/>
        <v>0.90124226842138466</v>
      </c>
      <c r="Q3436" s="323">
        <f t="shared" si="536"/>
        <v>3285.0962312739248</v>
      </c>
      <c r="R3436" s="287">
        <f t="shared" si="537"/>
        <v>0.90124226842138466</v>
      </c>
    </row>
    <row r="3437" spans="1:18" x14ac:dyDescent="0.25">
      <c r="A3437" s="273">
        <v>3420</v>
      </c>
      <c r="B3437" s="323">
        <f t="shared" si="539"/>
        <v>3509.7558146072583</v>
      </c>
      <c r="D3437" s="287">
        <f t="shared" si="534"/>
        <v>3286.0308146072584</v>
      </c>
      <c r="F3437" s="273">
        <f t="shared" si="530"/>
        <v>9</v>
      </c>
      <c r="H3437" s="273">
        <f t="shared" si="531"/>
        <v>3240</v>
      </c>
      <c r="J3437" s="287">
        <f t="shared" si="535"/>
        <v>-6.3255468571443704E-14</v>
      </c>
      <c r="L3437" s="287">
        <f t="shared" si="532"/>
        <v>89.755814607258344</v>
      </c>
      <c r="M3437" s="344">
        <f t="shared" si="533"/>
        <v>-133.96918539274157</v>
      </c>
      <c r="N3437" s="344">
        <f t="shared" si="538"/>
        <v>-6.3255468571443704E-14</v>
      </c>
      <c r="Q3437" s="323">
        <f t="shared" si="536"/>
        <v>3286.0308146072584</v>
      </c>
      <c r="R3437" s="287">
        <f t="shared" si="537"/>
        <v>-6.3255468571443704E-14</v>
      </c>
    </row>
    <row r="3438" spans="1:18" x14ac:dyDescent="0.25">
      <c r="A3438" s="273">
        <v>3421</v>
      </c>
      <c r="B3438" s="323">
        <f t="shared" si="539"/>
        <v>3510.7558146072583</v>
      </c>
      <c r="D3438" s="287">
        <f t="shared" si="534"/>
        <v>3286.9653979405916</v>
      </c>
      <c r="F3438" s="273">
        <f t="shared" si="530"/>
        <v>9</v>
      </c>
      <c r="H3438" s="273">
        <f t="shared" si="531"/>
        <v>3240</v>
      </c>
      <c r="J3438" s="287">
        <f t="shared" si="535"/>
        <v>-0.9012422684211443</v>
      </c>
      <c r="L3438" s="287">
        <f t="shared" si="532"/>
        <v>90.755814607258344</v>
      </c>
      <c r="M3438" s="344">
        <f t="shared" si="533"/>
        <v>-133.03460205940837</v>
      </c>
      <c r="N3438" s="344">
        <f t="shared" si="538"/>
        <v>-0.9012422684211443</v>
      </c>
      <c r="Q3438" s="323">
        <f t="shared" si="536"/>
        <v>3286.9653979405916</v>
      </c>
      <c r="R3438" s="287">
        <f t="shared" si="537"/>
        <v>-0.9012422684211443</v>
      </c>
    </row>
    <row r="3439" spans="1:18" x14ac:dyDescent="0.25">
      <c r="A3439" s="273">
        <v>3422</v>
      </c>
      <c r="B3439" s="323">
        <f t="shared" si="539"/>
        <v>3511.7558146072583</v>
      </c>
      <c r="D3439" s="287">
        <f t="shared" si="534"/>
        <v>3287.8999812739248</v>
      </c>
      <c r="F3439" s="273">
        <f t="shared" si="530"/>
        <v>9</v>
      </c>
      <c r="H3439" s="273">
        <f t="shared" si="531"/>
        <v>3240</v>
      </c>
      <c r="J3439" s="287">
        <f t="shared" si="535"/>
        <v>-1.8022100097171014</v>
      </c>
      <c r="L3439" s="287">
        <f t="shared" si="532"/>
        <v>91.755814607258344</v>
      </c>
      <c r="M3439" s="344">
        <f t="shared" si="533"/>
        <v>-132.10001872607518</v>
      </c>
      <c r="N3439" s="344">
        <f t="shared" si="538"/>
        <v>-1.8022100097171014</v>
      </c>
      <c r="Q3439" s="323">
        <f t="shared" si="536"/>
        <v>3287.8999812739248</v>
      </c>
      <c r="R3439" s="287">
        <f t="shared" si="537"/>
        <v>-1.8022100097171014</v>
      </c>
    </row>
    <row r="3440" spans="1:18" x14ac:dyDescent="0.25">
      <c r="A3440" s="273">
        <v>3423</v>
      </c>
      <c r="B3440" s="323">
        <f t="shared" si="539"/>
        <v>3512.7558146072583</v>
      </c>
      <c r="D3440" s="287">
        <f t="shared" si="534"/>
        <v>3288.8345646072585</v>
      </c>
      <c r="F3440" s="273">
        <f t="shared" si="530"/>
        <v>9</v>
      </c>
      <c r="H3440" s="273">
        <f t="shared" si="531"/>
        <v>3240</v>
      </c>
      <c r="J3440" s="287">
        <f t="shared" si="535"/>
        <v>-2.7026287803856976</v>
      </c>
      <c r="L3440" s="287">
        <f t="shared" si="532"/>
        <v>92.755814607258344</v>
      </c>
      <c r="M3440" s="344">
        <f t="shared" si="533"/>
        <v>-131.16543539274153</v>
      </c>
      <c r="N3440" s="344">
        <f t="shared" si="538"/>
        <v>-2.7026287803856976</v>
      </c>
      <c r="Q3440" s="323">
        <f t="shared" si="536"/>
        <v>3288.8345646072585</v>
      </c>
      <c r="R3440" s="287">
        <f t="shared" si="537"/>
        <v>-2.7026287803856976</v>
      </c>
    </row>
    <row r="3441" spans="1:18" x14ac:dyDescent="0.25">
      <c r="A3441" s="273">
        <v>3424</v>
      </c>
      <c r="B3441" s="323">
        <f t="shared" si="539"/>
        <v>3513.7558146072583</v>
      </c>
      <c r="D3441" s="287">
        <f t="shared" si="534"/>
        <v>3289.7691479405917</v>
      </c>
      <c r="F3441" s="273">
        <f t="shared" si="530"/>
        <v>9</v>
      </c>
      <c r="H3441" s="273">
        <f t="shared" si="531"/>
        <v>3240</v>
      </c>
      <c r="J3441" s="287">
        <f t="shared" si="535"/>
        <v>-3.6022243041464703</v>
      </c>
      <c r="L3441" s="287">
        <f t="shared" si="532"/>
        <v>93.755814607258344</v>
      </c>
      <c r="M3441" s="344">
        <f t="shared" si="533"/>
        <v>-130.23085205940833</v>
      </c>
      <c r="N3441" s="344">
        <f t="shared" si="538"/>
        <v>-3.6022243041464703</v>
      </c>
      <c r="Q3441" s="323">
        <f t="shared" si="536"/>
        <v>3289.7691479405917</v>
      </c>
      <c r="R3441" s="287">
        <f t="shared" si="537"/>
        <v>-3.6022243041464703</v>
      </c>
    </row>
    <row r="3442" spans="1:18" x14ac:dyDescent="0.25">
      <c r="A3442" s="273">
        <v>3425</v>
      </c>
      <c r="B3442" s="323">
        <f t="shared" si="539"/>
        <v>3514.7558146072583</v>
      </c>
      <c r="D3442" s="287">
        <f t="shared" si="534"/>
        <v>3290.7037312739249</v>
      </c>
      <c r="F3442" s="273">
        <f t="shared" si="530"/>
        <v>9</v>
      </c>
      <c r="H3442" s="273">
        <f t="shared" si="531"/>
        <v>3240</v>
      </c>
      <c r="J3442" s="287">
        <f t="shared" si="535"/>
        <v>-4.5007225554890349</v>
      </c>
      <c r="L3442" s="287">
        <f t="shared" si="532"/>
        <v>94.755814607258344</v>
      </c>
      <c r="M3442" s="344">
        <f t="shared" si="533"/>
        <v>-129.29626872607514</v>
      </c>
      <c r="N3442" s="344">
        <f t="shared" si="538"/>
        <v>-4.5007225554890349</v>
      </c>
      <c r="Q3442" s="323">
        <f t="shared" si="536"/>
        <v>3290.7037312739249</v>
      </c>
      <c r="R3442" s="287">
        <f t="shared" si="537"/>
        <v>-4.5007225554890349</v>
      </c>
    </row>
    <row r="3443" spans="1:18" x14ac:dyDescent="0.25">
      <c r="A3443" s="273">
        <v>3426</v>
      </c>
      <c r="B3443" s="323">
        <f t="shared" si="539"/>
        <v>3515.7558146072583</v>
      </c>
      <c r="D3443" s="287">
        <f t="shared" si="534"/>
        <v>3291.6383146072585</v>
      </c>
      <c r="F3443" s="273">
        <f t="shared" si="530"/>
        <v>9</v>
      </c>
      <c r="H3443" s="273">
        <f t="shared" si="531"/>
        <v>3240</v>
      </c>
      <c r="J3443" s="287">
        <f t="shared" si="535"/>
        <v>-5.3978498431417181</v>
      </c>
      <c r="L3443" s="287">
        <f t="shared" si="532"/>
        <v>95.755814607258344</v>
      </c>
      <c r="M3443" s="344">
        <f t="shared" si="533"/>
        <v>-128.36168539274149</v>
      </c>
      <c r="N3443" s="344">
        <f t="shared" si="538"/>
        <v>-5.3978498431417181</v>
      </c>
      <c r="Q3443" s="323">
        <f t="shared" si="536"/>
        <v>3291.6383146072585</v>
      </c>
      <c r="R3443" s="287">
        <f t="shared" si="537"/>
        <v>-5.3978498431417181</v>
      </c>
    </row>
    <row r="3444" spans="1:18" x14ac:dyDescent="0.25">
      <c r="A3444" s="273">
        <v>3427</v>
      </c>
      <c r="B3444" s="323">
        <f t="shared" si="539"/>
        <v>3516.7558146072583</v>
      </c>
      <c r="D3444" s="287">
        <f t="shared" si="534"/>
        <v>3292.5728979405917</v>
      </c>
      <c r="F3444" s="273">
        <f t="shared" si="530"/>
        <v>9</v>
      </c>
      <c r="H3444" s="273">
        <f t="shared" si="531"/>
        <v>3240</v>
      </c>
      <c r="J3444" s="287">
        <f t="shared" si="535"/>
        <v>-6.2933328934416712</v>
      </c>
      <c r="L3444" s="287">
        <f t="shared" si="532"/>
        <v>96.755814607258344</v>
      </c>
      <c r="M3444" s="344">
        <f t="shared" si="533"/>
        <v>-127.4271020594083</v>
      </c>
      <c r="N3444" s="344">
        <f t="shared" si="538"/>
        <v>-6.2933328934416712</v>
      </c>
      <c r="Q3444" s="323">
        <f t="shared" si="536"/>
        <v>3292.5728979405917</v>
      </c>
      <c r="R3444" s="287">
        <f t="shared" si="537"/>
        <v>-6.2933328934416712</v>
      </c>
    </row>
    <row r="3445" spans="1:18" x14ac:dyDescent="0.25">
      <c r="A3445" s="273">
        <v>3428</v>
      </c>
      <c r="B3445" s="323">
        <f t="shared" si="539"/>
        <v>3517.7558146072583</v>
      </c>
      <c r="D3445" s="287">
        <f t="shared" si="534"/>
        <v>3293.5074812739249</v>
      </c>
      <c r="F3445" s="273">
        <f t="shared" si="530"/>
        <v>9</v>
      </c>
      <c r="H3445" s="273">
        <f t="shared" si="531"/>
        <v>3240</v>
      </c>
      <c r="J3445" s="287">
        <f t="shared" si="535"/>
        <v>-7.1868989335777602</v>
      </c>
      <c r="L3445" s="287">
        <f t="shared" si="532"/>
        <v>97.755814607258344</v>
      </c>
      <c r="M3445" s="344">
        <f t="shared" si="533"/>
        <v>-126.4925187260751</v>
      </c>
      <c r="N3445" s="344">
        <f t="shared" si="538"/>
        <v>-7.1868989335777602</v>
      </c>
      <c r="Q3445" s="323">
        <f t="shared" si="536"/>
        <v>3293.5074812739249</v>
      </c>
      <c r="R3445" s="287">
        <f t="shared" si="537"/>
        <v>-7.1868989335777602</v>
      </c>
    </row>
    <row r="3446" spans="1:18" x14ac:dyDescent="0.25">
      <c r="A3446" s="273">
        <v>3429</v>
      </c>
      <c r="B3446" s="323">
        <f t="shared" si="539"/>
        <v>3518.7558146072583</v>
      </c>
      <c r="D3446" s="287">
        <f t="shared" si="534"/>
        <v>3294.4420646072585</v>
      </c>
      <c r="F3446" s="273">
        <f t="shared" si="530"/>
        <v>9</v>
      </c>
      <c r="H3446" s="273">
        <f t="shared" si="531"/>
        <v>3240</v>
      </c>
      <c r="J3446" s="287">
        <f t="shared" si="535"/>
        <v>-8.0782757746776301</v>
      </c>
      <c r="L3446" s="287">
        <f t="shared" si="532"/>
        <v>98.755814607258344</v>
      </c>
      <c r="M3446" s="344">
        <f t="shared" si="533"/>
        <v>-125.55793539274146</v>
      </c>
      <c r="N3446" s="344">
        <f t="shared" si="538"/>
        <v>-8.0782757746776301</v>
      </c>
      <c r="Q3446" s="323">
        <f t="shared" si="536"/>
        <v>3294.4420646072585</v>
      </c>
      <c r="R3446" s="287">
        <f t="shared" si="537"/>
        <v>-8.0782757746776301</v>
      </c>
    </row>
    <row r="3447" spans="1:18" x14ac:dyDescent="0.25">
      <c r="A3447" s="273">
        <v>3430</v>
      </c>
      <c r="B3447" s="323">
        <f t="shared" si="539"/>
        <v>3519.7558146072583</v>
      </c>
      <c r="D3447" s="287">
        <f t="shared" si="534"/>
        <v>3295.3766479405917</v>
      </c>
      <c r="F3447" s="273">
        <f t="shared" si="530"/>
        <v>9</v>
      </c>
      <c r="H3447" s="273">
        <f t="shared" si="531"/>
        <v>3240</v>
      </c>
      <c r="J3447" s="287">
        <f t="shared" si="535"/>
        <v>-8.9671918947201554</v>
      </c>
      <c r="L3447" s="287">
        <f t="shared" si="532"/>
        <v>99.755814607258344</v>
      </c>
      <c r="M3447" s="344">
        <f t="shared" si="533"/>
        <v>-124.62335205940826</v>
      </c>
      <c r="N3447" s="344">
        <f t="shared" si="538"/>
        <v>-8.9671918947201554</v>
      </c>
      <c r="Q3447" s="323">
        <f t="shared" si="536"/>
        <v>3295.3766479405917</v>
      </c>
      <c r="R3447" s="287">
        <f t="shared" si="537"/>
        <v>-8.9671918947201554</v>
      </c>
    </row>
    <row r="3448" spans="1:18" x14ac:dyDescent="0.25">
      <c r="A3448" s="273">
        <v>3431</v>
      </c>
      <c r="B3448" s="323">
        <f t="shared" si="539"/>
        <v>3520.7558146072583</v>
      </c>
      <c r="D3448" s="287">
        <f t="shared" si="534"/>
        <v>3296.3112312739249</v>
      </c>
      <c r="F3448" s="273">
        <f t="shared" si="530"/>
        <v>9</v>
      </c>
      <c r="H3448" s="273">
        <f t="shared" si="531"/>
        <v>3240</v>
      </c>
      <c r="J3448" s="287">
        <f t="shared" si="535"/>
        <v>-9.8533765212447708</v>
      </c>
      <c r="L3448" s="287">
        <f t="shared" si="532"/>
        <v>100.75581460725834</v>
      </c>
      <c r="M3448" s="344">
        <f t="shared" si="533"/>
        <v>-123.68876872607507</v>
      </c>
      <c r="N3448" s="344">
        <f t="shared" si="538"/>
        <v>-9.8533765212447708</v>
      </c>
      <c r="Q3448" s="323">
        <f t="shared" si="536"/>
        <v>3296.3112312739249</v>
      </c>
      <c r="R3448" s="287">
        <f t="shared" si="537"/>
        <v>-9.8533765212447708</v>
      </c>
    </row>
    <row r="3449" spans="1:18" x14ac:dyDescent="0.25">
      <c r="A3449" s="273">
        <v>3432</v>
      </c>
      <c r="B3449" s="323">
        <f t="shared" si="539"/>
        <v>3521.7558146072583</v>
      </c>
      <c r="D3449" s="287">
        <f t="shared" si="534"/>
        <v>3297.2458146072586</v>
      </c>
      <c r="F3449" s="273">
        <f t="shared" si="530"/>
        <v>9</v>
      </c>
      <c r="H3449" s="273">
        <f t="shared" si="531"/>
        <v>3240</v>
      </c>
      <c r="J3449" s="287">
        <f t="shared" si="535"/>
        <v>-10.736559713829212</v>
      </c>
      <c r="L3449" s="287">
        <f t="shared" si="532"/>
        <v>101.75581460725834</v>
      </c>
      <c r="M3449" s="344">
        <f t="shared" si="533"/>
        <v>-122.75418539274142</v>
      </c>
      <c r="N3449" s="344">
        <f t="shared" si="538"/>
        <v>-10.736559713829212</v>
      </c>
      <c r="Q3449" s="323">
        <f t="shared" si="536"/>
        <v>3297.2458146072586</v>
      </c>
      <c r="R3449" s="287">
        <f t="shared" si="537"/>
        <v>-10.736559713829212</v>
      </c>
    </row>
    <row r="3450" spans="1:18" x14ac:dyDescent="0.25">
      <c r="A3450" s="273">
        <v>3433</v>
      </c>
      <c r="B3450" s="323">
        <f t="shared" si="539"/>
        <v>3522.7558146072583</v>
      </c>
      <c r="D3450" s="287">
        <f t="shared" si="534"/>
        <v>3298.1803979405918</v>
      </c>
      <c r="F3450" s="273">
        <f t="shared" si="530"/>
        <v>9</v>
      </c>
      <c r="H3450" s="273">
        <f t="shared" si="531"/>
        <v>3240</v>
      </c>
      <c r="J3450" s="287">
        <f t="shared" si="535"/>
        <v>-11.616472446317076</v>
      </c>
      <c r="L3450" s="287">
        <f t="shared" si="532"/>
        <v>102.75581460725834</v>
      </c>
      <c r="M3450" s="344">
        <f t="shared" si="533"/>
        <v>-121.81960205940823</v>
      </c>
      <c r="N3450" s="344">
        <f t="shared" si="538"/>
        <v>-11.616472446317076</v>
      </c>
      <c r="Q3450" s="323">
        <f t="shared" si="536"/>
        <v>3298.1803979405918</v>
      </c>
      <c r="R3450" s="287">
        <f t="shared" si="537"/>
        <v>-11.616472446317076</v>
      </c>
    </row>
    <row r="3451" spans="1:18" x14ac:dyDescent="0.25">
      <c r="A3451" s="273">
        <v>3434</v>
      </c>
      <c r="B3451" s="323">
        <f t="shared" si="539"/>
        <v>3523.7558146072583</v>
      </c>
      <c r="D3451" s="287">
        <f t="shared" si="534"/>
        <v>3299.114981273925</v>
      </c>
      <c r="F3451" s="273">
        <f t="shared" si="530"/>
        <v>9</v>
      </c>
      <c r="H3451" s="273">
        <f t="shared" si="531"/>
        <v>3240</v>
      </c>
      <c r="J3451" s="287">
        <f t="shared" si="535"/>
        <v>-12.492846688766853</v>
      </c>
      <c r="L3451" s="287">
        <f t="shared" si="532"/>
        <v>103.75581460725834</v>
      </c>
      <c r="M3451" s="344">
        <f t="shared" si="533"/>
        <v>-120.88501872607503</v>
      </c>
      <c r="N3451" s="344">
        <f t="shared" si="538"/>
        <v>-12.492846688766853</v>
      </c>
      <c r="Q3451" s="323">
        <f t="shared" si="536"/>
        <v>3299.114981273925</v>
      </c>
      <c r="R3451" s="287">
        <f t="shared" si="537"/>
        <v>-12.492846688766853</v>
      </c>
    </row>
    <row r="3452" spans="1:18" x14ac:dyDescent="0.25">
      <c r="A3452" s="273">
        <v>3435</v>
      </c>
      <c r="B3452" s="323">
        <f t="shared" si="539"/>
        <v>3524.7558146072583</v>
      </c>
      <c r="D3452" s="287">
        <f t="shared" si="534"/>
        <v>3300.0495646072582</v>
      </c>
      <c r="F3452" s="273">
        <f t="shared" si="530"/>
        <v>9</v>
      </c>
      <c r="H3452" s="273">
        <f t="shared" si="531"/>
        <v>3240</v>
      </c>
      <c r="J3452" s="287">
        <f t="shared" si="535"/>
        <v>-13.365415489093953</v>
      </c>
      <c r="L3452" s="287">
        <f t="shared" si="532"/>
        <v>104.75581460725834</v>
      </c>
      <c r="M3452" s="344">
        <f t="shared" si="533"/>
        <v>-119.95043539274184</v>
      </c>
      <c r="N3452" s="344">
        <f t="shared" si="538"/>
        <v>-13.365415489093953</v>
      </c>
      <c r="Q3452" s="323">
        <f t="shared" si="536"/>
        <v>3300.0495646072582</v>
      </c>
      <c r="R3452" s="287">
        <f t="shared" si="537"/>
        <v>-13.365415489093953</v>
      </c>
    </row>
    <row r="3453" spans="1:18" x14ac:dyDescent="0.25">
      <c r="A3453" s="273">
        <v>3436</v>
      </c>
      <c r="B3453" s="323">
        <f t="shared" si="539"/>
        <v>3525.7558146072583</v>
      </c>
      <c r="D3453" s="287">
        <f t="shared" si="534"/>
        <v>3300.9841479405918</v>
      </c>
      <c r="F3453" s="273">
        <f t="shared" si="530"/>
        <v>9</v>
      </c>
      <c r="H3453" s="273">
        <f t="shared" si="531"/>
        <v>3240</v>
      </c>
      <c r="J3453" s="287">
        <f t="shared" si="535"/>
        <v>-14.233913054389742</v>
      </c>
      <c r="L3453" s="287">
        <f t="shared" si="532"/>
        <v>105.75581460725834</v>
      </c>
      <c r="M3453" s="344">
        <f t="shared" si="533"/>
        <v>-119.01585205940819</v>
      </c>
      <c r="N3453" s="344">
        <f t="shared" si="538"/>
        <v>-14.233913054389742</v>
      </c>
      <c r="Q3453" s="323">
        <f t="shared" si="536"/>
        <v>3300.9841479405918</v>
      </c>
      <c r="R3453" s="287">
        <f t="shared" si="537"/>
        <v>-14.233913054389742</v>
      </c>
    </row>
    <row r="3454" spans="1:18" x14ac:dyDescent="0.25">
      <c r="A3454" s="273">
        <v>3437</v>
      </c>
      <c r="B3454" s="323">
        <f t="shared" si="539"/>
        <v>3526.7558146072583</v>
      </c>
      <c r="D3454" s="287">
        <f t="shared" si="534"/>
        <v>3301.918731273925</v>
      </c>
      <c r="F3454" s="273">
        <f t="shared" si="530"/>
        <v>9</v>
      </c>
      <c r="H3454" s="273">
        <f t="shared" si="531"/>
        <v>3240</v>
      </c>
      <c r="J3454" s="287">
        <f t="shared" si="535"/>
        <v>-15.098074831882149</v>
      </c>
      <c r="L3454" s="287">
        <f t="shared" si="532"/>
        <v>106.75581460725834</v>
      </c>
      <c r="M3454" s="344">
        <f t="shared" si="533"/>
        <v>-118.081268726075</v>
      </c>
      <c r="N3454" s="344">
        <f t="shared" si="538"/>
        <v>-15.098074831882149</v>
      </c>
      <c r="Q3454" s="323">
        <f t="shared" si="536"/>
        <v>3301.918731273925</v>
      </c>
      <c r="R3454" s="287">
        <f t="shared" si="537"/>
        <v>-15.098074831882149</v>
      </c>
    </row>
    <row r="3455" spans="1:18" x14ac:dyDescent="0.25">
      <c r="A3455" s="273">
        <v>3438</v>
      </c>
      <c r="B3455" s="323">
        <f t="shared" si="539"/>
        <v>3527.7558146072583</v>
      </c>
      <c r="D3455" s="287">
        <f t="shared" si="534"/>
        <v>3302.8533146072582</v>
      </c>
      <c r="F3455" s="273">
        <f t="shared" si="530"/>
        <v>9</v>
      </c>
      <c r="H3455" s="273">
        <f t="shared" si="531"/>
        <v>3240</v>
      </c>
      <c r="J3455" s="287">
        <f t="shared" si="535"/>
        <v>-15.957637589522083</v>
      </c>
      <c r="L3455" s="287">
        <f t="shared" si="532"/>
        <v>107.75581460725834</v>
      </c>
      <c r="M3455" s="344">
        <f t="shared" si="533"/>
        <v>-117.1466853927418</v>
      </c>
      <c r="N3455" s="344">
        <f t="shared" si="538"/>
        <v>-15.957637589522083</v>
      </c>
      <c r="Q3455" s="323">
        <f t="shared" si="536"/>
        <v>3302.8533146072582</v>
      </c>
      <c r="R3455" s="287">
        <f t="shared" si="537"/>
        <v>-15.957637589522083</v>
      </c>
    </row>
    <row r="3456" spans="1:18" x14ac:dyDescent="0.25">
      <c r="A3456" s="273">
        <v>3439</v>
      </c>
      <c r="B3456" s="323">
        <f t="shared" si="539"/>
        <v>3528.7558146072583</v>
      </c>
      <c r="D3456" s="287">
        <f t="shared" si="534"/>
        <v>3303.7878979405918</v>
      </c>
      <c r="F3456" s="273">
        <f t="shared" si="530"/>
        <v>9</v>
      </c>
      <c r="H3456" s="273">
        <f t="shared" si="531"/>
        <v>3240</v>
      </c>
      <c r="J3456" s="287">
        <f t="shared" si="535"/>
        <v>-16.812339496167489</v>
      </c>
      <c r="L3456" s="287">
        <f t="shared" si="532"/>
        <v>108.75581460725834</v>
      </c>
      <c r="M3456" s="344">
        <f t="shared" si="533"/>
        <v>-116.21210205940815</v>
      </c>
      <c r="N3456" s="344">
        <f t="shared" si="538"/>
        <v>-16.812339496167489</v>
      </c>
      <c r="Q3456" s="323">
        <f t="shared" si="536"/>
        <v>3303.7878979405918</v>
      </c>
      <c r="R3456" s="287">
        <f t="shared" si="537"/>
        <v>-16.812339496167489</v>
      </c>
    </row>
    <row r="3457" spans="1:18" x14ac:dyDescent="0.25">
      <c r="A3457" s="273">
        <v>3440</v>
      </c>
      <c r="B3457" s="323">
        <f t="shared" si="539"/>
        <v>3529.7558146072583</v>
      </c>
      <c r="D3457" s="287">
        <f t="shared" si="534"/>
        <v>3304.722481273925</v>
      </c>
      <c r="F3457" s="273">
        <f t="shared" si="530"/>
        <v>9</v>
      </c>
      <c r="H3457" s="273">
        <f t="shared" si="531"/>
        <v>3240</v>
      </c>
      <c r="J3457" s="287">
        <f t="shared" si="535"/>
        <v>-17.661920201337573</v>
      </c>
      <c r="L3457" s="287">
        <f t="shared" si="532"/>
        <v>109.75581460725834</v>
      </c>
      <c r="M3457" s="344">
        <f t="shared" si="533"/>
        <v>-115.27751872607496</v>
      </c>
      <c r="N3457" s="344">
        <f t="shared" si="538"/>
        <v>-17.661920201337573</v>
      </c>
      <c r="Q3457" s="323">
        <f t="shared" si="536"/>
        <v>3304.722481273925</v>
      </c>
      <c r="R3457" s="287">
        <f t="shared" si="537"/>
        <v>-17.661920201337573</v>
      </c>
    </row>
    <row r="3458" spans="1:18" x14ac:dyDescent="0.25">
      <c r="A3458" s="273">
        <v>3441</v>
      </c>
      <c r="B3458" s="323">
        <f t="shared" si="539"/>
        <v>3530.7558146072583</v>
      </c>
      <c r="D3458" s="287">
        <f t="shared" si="534"/>
        <v>3305.6570646072582</v>
      </c>
      <c r="F3458" s="273">
        <f t="shared" si="530"/>
        <v>9</v>
      </c>
      <c r="H3458" s="273">
        <f t="shared" si="531"/>
        <v>3240</v>
      </c>
      <c r="J3458" s="287">
        <f t="shared" si="535"/>
        <v>-18.506120914519123</v>
      </c>
      <c r="L3458" s="287">
        <f t="shared" si="532"/>
        <v>110.75581460725834</v>
      </c>
      <c r="M3458" s="344">
        <f t="shared" si="533"/>
        <v>-114.34293539274177</v>
      </c>
      <c r="N3458" s="344">
        <f t="shared" si="538"/>
        <v>-18.506120914519123</v>
      </c>
      <c r="Q3458" s="323">
        <f t="shared" si="536"/>
        <v>3305.6570646072582</v>
      </c>
      <c r="R3458" s="287">
        <f t="shared" si="537"/>
        <v>-18.506120914519123</v>
      </c>
    </row>
    <row r="3459" spans="1:18" x14ac:dyDescent="0.25">
      <c r="A3459" s="273">
        <v>3442</v>
      </c>
      <c r="B3459" s="323">
        <f t="shared" si="539"/>
        <v>3531.7558146072583</v>
      </c>
      <c r="D3459" s="287">
        <f t="shared" si="534"/>
        <v>3306.5916479405914</v>
      </c>
      <c r="F3459" s="273">
        <f t="shared" si="530"/>
        <v>9</v>
      </c>
      <c r="H3459" s="273">
        <f t="shared" si="531"/>
        <v>3240</v>
      </c>
      <c r="J3459" s="287">
        <f t="shared" si="535"/>
        <v>-19.344684483997632</v>
      </c>
      <c r="L3459" s="287">
        <f t="shared" si="532"/>
        <v>111.75581460725834</v>
      </c>
      <c r="M3459" s="344">
        <f t="shared" si="533"/>
        <v>-113.40835205940857</v>
      </c>
      <c r="N3459" s="344">
        <f t="shared" si="538"/>
        <v>-19.344684483997632</v>
      </c>
      <c r="Q3459" s="323">
        <f t="shared" si="536"/>
        <v>3306.5916479405914</v>
      </c>
      <c r="R3459" s="287">
        <f t="shared" si="537"/>
        <v>-19.344684483997632</v>
      </c>
    </row>
    <row r="3460" spans="1:18" x14ac:dyDescent="0.25">
      <c r="A3460" s="273">
        <v>3443</v>
      </c>
      <c r="B3460" s="323">
        <f t="shared" si="539"/>
        <v>3532.7558146072583</v>
      </c>
      <c r="D3460" s="287">
        <f t="shared" si="534"/>
        <v>3307.5262312739251</v>
      </c>
      <c r="F3460" s="273">
        <f t="shared" si="530"/>
        <v>9</v>
      </c>
      <c r="H3460" s="273">
        <f t="shared" si="531"/>
        <v>3240</v>
      </c>
      <c r="J3460" s="287">
        <f t="shared" si="535"/>
        <v>-20.17735547518615</v>
      </c>
      <c r="L3460" s="287">
        <f t="shared" si="532"/>
        <v>112.75581460725834</v>
      </c>
      <c r="M3460" s="344">
        <f t="shared" si="533"/>
        <v>-112.47376872607492</v>
      </c>
      <c r="N3460" s="344">
        <f t="shared" si="538"/>
        <v>-20.17735547518615</v>
      </c>
      <c r="Q3460" s="323">
        <f t="shared" si="536"/>
        <v>3307.5262312739251</v>
      </c>
      <c r="R3460" s="287">
        <f t="shared" si="537"/>
        <v>-20.17735547518615</v>
      </c>
    </row>
    <row r="3461" spans="1:18" x14ac:dyDescent="0.25">
      <c r="A3461" s="273">
        <v>3444</v>
      </c>
      <c r="B3461" s="323">
        <f t="shared" si="539"/>
        <v>3533.7558146072583</v>
      </c>
      <c r="D3461" s="287">
        <f t="shared" si="534"/>
        <v>3308.4608146072583</v>
      </c>
      <c r="F3461" s="273">
        <f t="shared" si="530"/>
        <v>9</v>
      </c>
      <c r="H3461" s="273">
        <f t="shared" si="531"/>
        <v>3240</v>
      </c>
      <c r="J3461" s="287">
        <f t="shared" si="535"/>
        <v>-21.003880248434157</v>
      </c>
      <c r="L3461" s="287">
        <f t="shared" si="532"/>
        <v>113.75581460725834</v>
      </c>
      <c r="M3461" s="344">
        <f t="shared" si="533"/>
        <v>-111.53918539274173</v>
      </c>
      <c r="N3461" s="344">
        <f t="shared" si="538"/>
        <v>-21.003880248434157</v>
      </c>
      <c r="Q3461" s="323">
        <f t="shared" si="536"/>
        <v>3308.4608146072583</v>
      </c>
      <c r="R3461" s="287">
        <f t="shared" si="537"/>
        <v>-21.003880248434157</v>
      </c>
    </row>
    <row r="3462" spans="1:18" x14ac:dyDescent="0.25">
      <c r="A3462" s="273">
        <v>3445</v>
      </c>
      <c r="B3462" s="323">
        <f t="shared" si="539"/>
        <v>3534.7558146072583</v>
      </c>
      <c r="D3462" s="287">
        <f t="shared" si="534"/>
        <v>3309.3953979405915</v>
      </c>
      <c r="F3462" s="273">
        <f t="shared" ref="F3462:F3525" si="540">INT(B3462/360)</f>
        <v>9</v>
      </c>
      <c r="H3462" s="273">
        <f t="shared" ref="H3462:H3525" si="541">F3462*360</f>
        <v>3240</v>
      </c>
      <c r="J3462" s="287">
        <f t="shared" si="535"/>
        <v>-21.824007036289672</v>
      </c>
      <c r="L3462" s="287">
        <f t="shared" ref="L3462:L3525" si="542">B3462-H3462-180</f>
        <v>114.75581460725834</v>
      </c>
      <c r="M3462" s="344">
        <f t="shared" ref="M3462:M3525" si="543">D3462-INT(D3462/360)*360-180</f>
        <v>-110.60460205940853</v>
      </c>
      <c r="N3462" s="344">
        <f t="shared" si="538"/>
        <v>-21.824007036289672</v>
      </c>
      <c r="Q3462" s="323">
        <f t="shared" si="536"/>
        <v>3309.3953979405915</v>
      </c>
      <c r="R3462" s="287">
        <f t="shared" si="537"/>
        <v>-21.824007036289672</v>
      </c>
    </row>
    <row r="3463" spans="1:18" x14ac:dyDescent="0.25">
      <c r="A3463" s="273">
        <v>3446</v>
      </c>
      <c r="B3463" s="323">
        <f t="shared" si="539"/>
        <v>3535.7558146072583</v>
      </c>
      <c r="D3463" s="287">
        <f t="shared" si="534"/>
        <v>3310.3299812739251</v>
      </c>
      <c r="F3463" s="273">
        <f t="shared" si="540"/>
        <v>9</v>
      </c>
      <c r="H3463" s="273">
        <f t="shared" si="541"/>
        <v>3240</v>
      </c>
      <c r="J3463" s="287">
        <f t="shared" si="535"/>
        <v>-22.637486020188025</v>
      </c>
      <c r="L3463" s="287">
        <f t="shared" si="542"/>
        <v>115.75581460725834</v>
      </c>
      <c r="M3463" s="344">
        <f t="shared" si="543"/>
        <v>-109.67001872607489</v>
      </c>
      <c r="N3463" s="344">
        <f t="shared" si="538"/>
        <v>-22.637486020188025</v>
      </c>
      <c r="Q3463" s="323">
        <f t="shared" si="536"/>
        <v>3310.3299812739251</v>
      </c>
      <c r="R3463" s="287">
        <f t="shared" si="537"/>
        <v>-22.637486020188025</v>
      </c>
    </row>
    <row r="3464" spans="1:18" x14ac:dyDescent="0.25">
      <c r="A3464" s="273">
        <v>3447</v>
      </c>
      <c r="B3464" s="323">
        <f t="shared" si="539"/>
        <v>3536.7558146072583</v>
      </c>
      <c r="D3464" s="287">
        <f t="shared" si="534"/>
        <v>3311.2645646072583</v>
      </c>
      <c r="F3464" s="273">
        <f t="shared" si="540"/>
        <v>9</v>
      </c>
      <c r="H3464" s="273">
        <f t="shared" si="541"/>
        <v>3240</v>
      </c>
      <c r="J3464" s="287">
        <f t="shared" si="535"/>
        <v>-23.444069406550049</v>
      </c>
      <c r="L3464" s="287">
        <f t="shared" si="542"/>
        <v>116.75581460725834</v>
      </c>
      <c r="M3464" s="344">
        <f t="shared" si="543"/>
        <v>-108.73543539274169</v>
      </c>
      <c r="N3464" s="344">
        <f t="shared" si="538"/>
        <v>-23.444069406550049</v>
      </c>
      <c r="Q3464" s="323">
        <f t="shared" si="536"/>
        <v>3311.2645646072583</v>
      </c>
      <c r="R3464" s="287">
        <f t="shared" si="537"/>
        <v>-23.444069406550049</v>
      </c>
    </row>
    <row r="3465" spans="1:18" x14ac:dyDescent="0.25">
      <c r="A3465" s="273">
        <v>3448</v>
      </c>
      <c r="B3465" s="323">
        <f t="shared" si="539"/>
        <v>3537.7558146072583</v>
      </c>
      <c r="D3465" s="287">
        <f t="shared" si="534"/>
        <v>3312.1991479405915</v>
      </c>
      <c r="F3465" s="273">
        <f t="shared" si="540"/>
        <v>9</v>
      </c>
      <c r="H3465" s="273">
        <f t="shared" si="541"/>
        <v>3240</v>
      </c>
      <c r="J3465" s="287">
        <f t="shared" si="535"/>
        <v>-24.243511502263363</v>
      </c>
      <c r="L3465" s="287">
        <f t="shared" si="542"/>
        <v>117.75581460725834</v>
      </c>
      <c r="M3465" s="344">
        <f t="shared" si="543"/>
        <v>-107.8008520594085</v>
      </c>
      <c r="N3465" s="344">
        <f t="shared" si="538"/>
        <v>-24.243511502263363</v>
      </c>
      <c r="Q3465" s="323">
        <f t="shared" si="536"/>
        <v>3312.1991479405915</v>
      </c>
      <c r="R3465" s="287">
        <f t="shared" si="537"/>
        <v>-24.243511502263363</v>
      </c>
    </row>
    <row r="3466" spans="1:18" x14ac:dyDescent="0.25">
      <c r="A3466" s="273">
        <v>3449</v>
      </c>
      <c r="B3466" s="323">
        <f t="shared" si="539"/>
        <v>3538.7558146072583</v>
      </c>
      <c r="D3466" s="287">
        <f t="shared" si="534"/>
        <v>3313.1337312739252</v>
      </c>
      <c r="F3466" s="273">
        <f t="shared" si="540"/>
        <v>9</v>
      </c>
      <c r="H3466" s="273">
        <f t="shared" si="541"/>
        <v>3240</v>
      </c>
      <c r="J3466" s="287">
        <f t="shared" si="535"/>
        <v>-25.035568789520919</v>
      </c>
      <c r="L3466" s="287">
        <f t="shared" si="542"/>
        <v>118.75581460725834</v>
      </c>
      <c r="M3466" s="344">
        <f t="shared" si="543"/>
        <v>-106.86626872607485</v>
      </c>
      <c r="N3466" s="344">
        <f t="shared" si="538"/>
        <v>-25.035568789520919</v>
      </c>
      <c r="Q3466" s="323">
        <f t="shared" si="536"/>
        <v>3313.1337312739252</v>
      </c>
      <c r="R3466" s="287">
        <f t="shared" si="537"/>
        <v>-25.035568789520919</v>
      </c>
    </row>
    <row r="3467" spans="1:18" x14ac:dyDescent="0.25">
      <c r="A3467" s="273">
        <v>3450</v>
      </c>
      <c r="B3467" s="323">
        <f t="shared" si="539"/>
        <v>3539.7558146072583</v>
      </c>
      <c r="D3467" s="287">
        <f t="shared" si="534"/>
        <v>3314.0683146072583</v>
      </c>
      <c r="F3467" s="273">
        <f t="shared" si="540"/>
        <v>9</v>
      </c>
      <c r="H3467" s="273">
        <f t="shared" si="541"/>
        <v>3240</v>
      </c>
      <c r="J3467" s="287">
        <f t="shared" si="535"/>
        <v>-25.819999999999869</v>
      </c>
      <c r="L3467" s="287">
        <f t="shared" si="542"/>
        <v>119.75581460725834</v>
      </c>
      <c r="M3467" s="344">
        <f t="shared" si="543"/>
        <v>-105.93168539274166</v>
      </c>
      <c r="N3467" s="344">
        <f t="shared" si="538"/>
        <v>-25.819999999999869</v>
      </c>
      <c r="Q3467" s="323">
        <f t="shared" si="536"/>
        <v>3314.0683146072583</v>
      </c>
      <c r="R3467" s="287">
        <f t="shared" si="537"/>
        <v>-25.819999999999869</v>
      </c>
    </row>
    <row r="3468" spans="1:18" x14ac:dyDescent="0.25">
      <c r="A3468" s="273">
        <v>3451</v>
      </c>
      <c r="B3468" s="323">
        <f t="shared" si="539"/>
        <v>3540.7558146072583</v>
      </c>
      <c r="D3468" s="287">
        <f t="shared" si="534"/>
        <v>3315.0028979405915</v>
      </c>
      <c r="F3468" s="273">
        <f t="shared" si="540"/>
        <v>9</v>
      </c>
      <c r="H3468" s="273">
        <f t="shared" si="541"/>
        <v>3240</v>
      </c>
      <c r="J3468" s="287">
        <f t="shared" si="535"/>
        <v>-26.59656618835518</v>
      </c>
      <c r="L3468" s="287">
        <f t="shared" si="542"/>
        <v>120.75581460725834</v>
      </c>
      <c r="M3468" s="344">
        <f t="shared" si="543"/>
        <v>-104.99710205940846</v>
      </c>
      <c r="N3468" s="344">
        <f t="shared" si="538"/>
        <v>-26.59656618835518</v>
      </c>
      <c r="Q3468" s="323">
        <f t="shared" si="536"/>
        <v>3315.0028979405915</v>
      </c>
      <c r="R3468" s="287">
        <f t="shared" si="537"/>
        <v>-26.59656618835518</v>
      </c>
    </row>
    <row r="3469" spans="1:18" x14ac:dyDescent="0.25">
      <c r="A3469" s="273">
        <v>3452</v>
      </c>
      <c r="B3469" s="323">
        <f t="shared" si="539"/>
        <v>3541.7558146072583</v>
      </c>
      <c r="D3469" s="287">
        <f t="shared" si="534"/>
        <v>3315.9374812739252</v>
      </c>
      <c r="F3469" s="273">
        <f t="shared" si="540"/>
        <v>9</v>
      </c>
      <c r="H3469" s="273">
        <f t="shared" si="541"/>
        <v>3240</v>
      </c>
      <c r="J3469" s="287">
        <f t="shared" si="535"/>
        <v>-27.365030805002792</v>
      </c>
      <c r="L3469" s="287">
        <f t="shared" si="542"/>
        <v>121.75581460725834</v>
      </c>
      <c r="M3469" s="344">
        <f t="shared" si="543"/>
        <v>-104.06251872607481</v>
      </c>
      <c r="N3469" s="344">
        <f t="shared" si="538"/>
        <v>-27.365030805002792</v>
      </c>
      <c r="Q3469" s="323">
        <f t="shared" si="536"/>
        <v>3315.9374812739252</v>
      </c>
      <c r="R3469" s="287">
        <f t="shared" si="537"/>
        <v>-27.365030805002792</v>
      </c>
    </row>
    <row r="3470" spans="1:18" x14ac:dyDescent="0.25">
      <c r="A3470" s="273">
        <v>3453</v>
      </c>
      <c r="B3470" s="323">
        <f t="shared" si="539"/>
        <v>3542.7558146072583</v>
      </c>
      <c r="D3470" s="287">
        <f t="shared" si="534"/>
        <v>3316.8720646072584</v>
      </c>
      <c r="F3470" s="273">
        <f t="shared" si="540"/>
        <v>9</v>
      </c>
      <c r="H3470" s="273">
        <f t="shared" si="541"/>
        <v>3240</v>
      </c>
      <c r="J3470" s="287">
        <f t="shared" si="535"/>
        <v>-28.125159768175884</v>
      </c>
      <c r="L3470" s="287">
        <f t="shared" si="542"/>
        <v>122.75581460725834</v>
      </c>
      <c r="M3470" s="344">
        <f t="shared" si="543"/>
        <v>-103.12793539274162</v>
      </c>
      <c r="N3470" s="344">
        <f t="shared" si="538"/>
        <v>-28.125159768175884</v>
      </c>
      <c r="Q3470" s="323">
        <f t="shared" si="536"/>
        <v>3316.8720646072584</v>
      </c>
      <c r="R3470" s="287">
        <f t="shared" si="537"/>
        <v>-28.125159768175884</v>
      </c>
    </row>
    <row r="3471" spans="1:18" x14ac:dyDescent="0.25">
      <c r="A3471" s="273">
        <v>3454</v>
      </c>
      <c r="B3471" s="323">
        <f t="shared" si="539"/>
        <v>3543.7558146072583</v>
      </c>
      <c r="D3471" s="287">
        <f t="shared" si="534"/>
        <v>3317.8066479405916</v>
      </c>
      <c r="F3471" s="273">
        <f t="shared" si="540"/>
        <v>9</v>
      </c>
      <c r="H3471" s="273">
        <f t="shared" si="541"/>
        <v>3240</v>
      </c>
      <c r="J3471" s="287">
        <f t="shared" si="535"/>
        <v>-28.876721535229358</v>
      </c>
      <c r="L3471" s="287">
        <f t="shared" si="542"/>
        <v>123.75581460725834</v>
      </c>
      <c r="M3471" s="344">
        <f t="shared" si="543"/>
        <v>-102.19335205940843</v>
      </c>
      <c r="N3471" s="344">
        <f t="shared" si="538"/>
        <v>-28.876721535229358</v>
      </c>
      <c r="Q3471" s="323">
        <f t="shared" si="536"/>
        <v>3317.8066479405916</v>
      </c>
      <c r="R3471" s="287">
        <f t="shared" si="537"/>
        <v>-28.876721535229358</v>
      </c>
    </row>
    <row r="3472" spans="1:18" x14ac:dyDescent="0.25">
      <c r="A3472" s="273">
        <v>3455</v>
      </c>
      <c r="B3472" s="323">
        <f t="shared" si="539"/>
        <v>3544.7558146072583</v>
      </c>
      <c r="D3472" s="287">
        <f t="shared" si="534"/>
        <v>3318.7412312739252</v>
      </c>
      <c r="F3472" s="273">
        <f t="shared" si="540"/>
        <v>9</v>
      </c>
      <c r="H3472" s="273">
        <f t="shared" si="541"/>
        <v>3240</v>
      </c>
      <c r="J3472" s="287">
        <f t="shared" si="535"/>
        <v>-29.619487173168114</v>
      </c>
      <c r="L3472" s="287">
        <f t="shared" si="542"/>
        <v>124.75581460725834</v>
      </c>
      <c r="M3472" s="344">
        <f t="shared" si="543"/>
        <v>-101.25876872607478</v>
      </c>
      <c r="N3472" s="344">
        <f t="shared" si="538"/>
        <v>-29.619487173168114</v>
      </c>
      <c r="Q3472" s="323">
        <f t="shared" si="536"/>
        <v>3318.7412312739252</v>
      </c>
      <c r="R3472" s="287">
        <f t="shared" si="537"/>
        <v>-29.619487173168114</v>
      </c>
    </row>
    <row r="3473" spans="1:18" x14ac:dyDescent="0.25">
      <c r="A3473" s="273">
        <v>3456</v>
      </c>
      <c r="B3473" s="323">
        <f t="shared" si="539"/>
        <v>3545.7558146072583</v>
      </c>
      <c r="D3473" s="287">
        <f t="shared" ref="D3473:D3536" si="544">B3473-A3473/360*$E$11</f>
        <v>3319.6758146072584</v>
      </c>
      <c r="F3473" s="273">
        <f t="shared" si="540"/>
        <v>9</v>
      </c>
      <c r="H3473" s="273">
        <f t="shared" si="541"/>
        <v>3240</v>
      </c>
      <c r="J3473" s="287">
        <f t="shared" ref="J3473:J3536" si="545">SIN(RADIANS(A3473))*$E$7</f>
        <v>-30.353230428383217</v>
      </c>
      <c r="L3473" s="287">
        <f t="shared" si="542"/>
        <v>125.75581460725834</v>
      </c>
      <c r="M3473" s="344">
        <f t="shared" si="543"/>
        <v>-100.32418539274158</v>
      </c>
      <c r="N3473" s="344">
        <f t="shared" si="538"/>
        <v>-30.353230428383217</v>
      </c>
      <c r="Q3473" s="323">
        <f t="shared" ref="Q3473:Q3536" si="546">D3473</f>
        <v>3319.6758146072584</v>
      </c>
      <c r="R3473" s="287">
        <f t="shared" ref="R3473:R3536" si="547">N3473</f>
        <v>-30.353230428383217</v>
      </c>
    </row>
    <row r="3474" spans="1:18" x14ac:dyDescent="0.25">
      <c r="A3474" s="273">
        <v>3457</v>
      </c>
      <c r="B3474" s="323">
        <f t="shared" si="539"/>
        <v>3546.7558146072583</v>
      </c>
      <c r="D3474" s="287">
        <f t="shared" si="544"/>
        <v>3320.6103979405916</v>
      </c>
      <c r="F3474" s="273">
        <f t="shared" si="540"/>
        <v>9</v>
      </c>
      <c r="H3474" s="273">
        <f t="shared" si="541"/>
        <v>3240</v>
      </c>
      <c r="J3474" s="287">
        <f t="shared" si="545"/>
        <v>-31.077727795571779</v>
      </c>
      <c r="L3474" s="287">
        <f t="shared" si="542"/>
        <v>126.75581460725834</v>
      </c>
      <c r="M3474" s="344">
        <f t="shared" si="543"/>
        <v>-99.389602059408389</v>
      </c>
      <c r="N3474" s="344">
        <f t="shared" ref="N3474:N3537" si="548">J3474</f>
        <v>-31.077727795571779</v>
      </c>
      <c r="Q3474" s="323">
        <f t="shared" si="546"/>
        <v>3320.6103979405916</v>
      </c>
      <c r="R3474" s="287">
        <f t="shared" si="547"/>
        <v>-31.077727795571779</v>
      </c>
    </row>
    <row r="3475" spans="1:18" x14ac:dyDescent="0.25">
      <c r="A3475" s="273">
        <v>3458</v>
      </c>
      <c r="B3475" s="323">
        <f t="shared" ref="B3475:B3538" si="549">$B$17+A3475</f>
        <v>3547.7558146072583</v>
      </c>
      <c r="D3475" s="287">
        <f t="shared" si="544"/>
        <v>3321.5449812739248</v>
      </c>
      <c r="F3475" s="273">
        <f t="shared" si="540"/>
        <v>9</v>
      </c>
      <c r="H3475" s="273">
        <f t="shared" si="541"/>
        <v>3240</v>
      </c>
      <c r="J3475" s="287">
        <f t="shared" si="545"/>
        <v>-31.792758585816809</v>
      </c>
      <c r="L3475" s="287">
        <f t="shared" si="542"/>
        <v>127.75581460725834</v>
      </c>
      <c r="M3475" s="344">
        <f t="shared" si="543"/>
        <v>-98.455018726075195</v>
      </c>
      <c r="N3475" s="344">
        <f t="shared" si="548"/>
        <v>-31.792758585816809</v>
      </c>
      <c r="Q3475" s="323">
        <f t="shared" si="546"/>
        <v>3321.5449812739248</v>
      </c>
      <c r="R3475" s="287">
        <f t="shared" si="547"/>
        <v>-31.792758585816809</v>
      </c>
    </row>
    <row r="3476" spans="1:18" x14ac:dyDescent="0.25">
      <c r="A3476" s="273">
        <v>3459</v>
      </c>
      <c r="B3476" s="323">
        <f t="shared" si="549"/>
        <v>3548.7558146072583</v>
      </c>
      <c r="D3476" s="287">
        <f t="shared" si="544"/>
        <v>3322.4795646072585</v>
      </c>
      <c r="F3476" s="273">
        <f t="shared" si="540"/>
        <v>9</v>
      </c>
      <c r="H3476" s="273">
        <f t="shared" si="541"/>
        <v>3240</v>
      </c>
      <c r="J3476" s="287">
        <f t="shared" si="545"/>
        <v>-32.49810499381352</v>
      </c>
      <c r="L3476" s="287">
        <f t="shared" si="542"/>
        <v>128.75581460725834</v>
      </c>
      <c r="M3476" s="344">
        <f t="shared" si="543"/>
        <v>-97.520435392741547</v>
      </c>
      <c r="N3476" s="344">
        <f t="shared" si="548"/>
        <v>-32.49810499381352</v>
      </c>
      <c r="Q3476" s="323">
        <f t="shared" si="546"/>
        <v>3322.4795646072585</v>
      </c>
      <c r="R3476" s="287">
        <f t="shared" si="547"/>
        <v>-32.49810499381352</v>
      </c>
    </row>
    <row r="3477" spans="1:18" x14ac:dyDescent="0.25">
      <c r="A3477" s="273">
        <v>3460</v>
      </c>
      <c r="B3477" s="323">
        <f t="shared" si="549"/>
        <v>3549.7558146072583</v>
      </c>
      <c r="D3477" s="287">
        <f t="shared" si="544"/>
        <v>3323.4141479405916</v>
      </c>
      <c r="F3477" s="273">
        <f t="shared" si="540"/>
        <v>9</v>
      </c>
      <c r="H3477" s="273">
        <f t="shared" si="541"/>
        <v>3240</v>
      </c>
      <c r="J3477" s="287">
        <f t="shared" si="545"/>
        <v>-33.193552164212903</v>
      </c>
      <c r="L3477" s="287">
        <f t="shared" si="542"/>
        <v>129.75581460725834</v>
      </c>
      <c r="M3477" s="344">
        <f t="shared" si="543"/>
        <v>-96.585852059408353</v>
      </c>
      <c r="N3477" s="344">
        <f t="shared" si="548"/>
        <v>-33.193552164212903</v>
      </c>
      <c r="Q3477" s="323">
        <f t="shared" si="546"/>
        <v>3323.4141479405916</v>
      </c>
      <c r="R3477" s="287">
        <f t="shared" si="547"/>
        <v>-33.193552164212903</v>
      </c>
    </row>
    <row r="3478" spans="1:18" x14ac:dyDescent="0.25">
      <c r="A3478" s="273">
        <v>3461</v>
      </c>
      <c r="B3478" s="323">
        <f t="shared" si="549"/>
        <v>3550.7558146072583</v>
      </c>
      <c r="D3478" s="287">
        <f t="shared" si="544"/>
        <v>3324.3487312739248</v>
      </c>
      <c r="F3478" s="273">
        <f t="shared" si="540"/>
        <v>9</v>
      </c>
      <c r="H3478" s="273">
        <f t="shared" si="541"/>
        <v>3240</v>
      </c>
      <c r="J3478" s="287">
        <f t="shared" si="545"/>
        <v>-33.878888257069633</v>
      </c>
      <c r="L3478" s="287">
        <f t="shared" si="542"/>
        <v>130.75581460725834</v>
      </c>
      <c r="M3478" s="344">
        <f t="shared" si="543"/>
        <v>-95.651268726075159</v>
      </c>
      <c r="N3478" s="344">
        <f t="shared" si="548"/>
        <v>-33.878888257069633</v>
      </c>
      <c r="Q3478" s="323">
        <f t="shared" si="546"/>
        <v>3324.3487312739248</v>
      </c>
      <c r="R3478" s="287">
        <f t="shared" si="547"/>
        <v>-33.878888257069633</v>
      </c>
    </row>
    <row r="3479" spans="1:18" x14ac:dyDescent="0.25">
      <c r="A3479" s="273">
        <v>3462</v>
      </c>
      <c r="B3479" s="323">
        <f t="shared" si="549"/>
        <v>3551.7558146072583</v>
      </c>
      <c r="D3479" s="287">
        <f t="shared" si="544"/>
        <v>3325.2833146072585</v>
      </c>
      <c r="F3479" s="273">
        <f t="shared" si="540"/>
        <v>9</v>
      </c>
      <c r="H3479" s="273">
        <f t="shared" si="541"/>
        <v>3240</v>
      </c>
      <c r="J3479" s="287">
        <f t="shared" si="545"/>
        <v>-34.553904512371368</v>
      </c>
      <c r="L3479" s="287">
        <f t="shared" si="542"/>
        <v>131.75581460725834</v>
      </c>
      <c r="M3479" s="344">
        <f t="shared" si="543"/>
        <v>-94.71668539274151</v>
      </c>
      <c r="N3479" s="344">
        <f t="shared" si="548"/>
        <v>-34.553904512371368</v>
      </c>
      <c r="Q3479" s="323">
        <f t="shared" si="546"/>
        <v>3325.2833146072585</v>
      </c>
      <c r="R3479" s="287">
        <f t="shared" si="547"/>
        <v>-34.553904512371368</v>
      </c>
    </row>
    <row r="3480" spans="1:18" x14ac:dyDescent="0.25">
      <c r="A3480" s="273">
        <v>3463</v>
      </c>
      <c r="B3480" s="323">
        <f t="shared" si="549"/>
        <v>3552.7558146072583</v>
      </c>
      <c r="D3480" s="287">
        <f t="shared" si="544"/>
        <v>3326.2178979405917</v>
      </c>
      <c r="F3480" s="273">
        <f t="shared" si="540"/>
        <v>9</v>
      </c>
      <c r="H3480" s="273">
        <f t="shared" si="541"/>
        <v>3240</v>
      </c>
      <c r="J3480" s="287">
        <f t="shared" si="545"/>
        <v>-35.218395313627454</v>
      </c>
      <c r="L3480" s="287">
        <f t="shared" si="542"/>
        <v>132.75581460725834</v>
      </c>
      <c r="M3480" s="344">
        <f t="shared" si="543"/>
        <v>-93.782102059408317</v>
      </c>
      <c r="N3480" s="344">
        <f t="shared" si="548"/>
        <v>-35.218395313627454</v>
      </c>
      <c r="Q3480" s="323">
        <f t="shared" si="546"/>
        <v>3326.2178979405917</v>
      </c>
      <c r="R3480" s="287">
        <f t="shared" si="547"/>
        <v>-35.218395313627454</v>
      </c>
    </row>
    <row r="3481" spans="1:18" x14ac:dyDescent="0.25">
      <c r="A3481" s="273">
        <v>3464</v>
      </c>
      <c r="B3481" s="323">
        <f t="shared" si="549"/>
        <v>3553.7558146072583</v>
      </c>
      <c r="D3481" s="287">
        <f t="shared" si="544"/>
        <v>3327.1524812739249</v>
      </c>
      <c r="F3481" s="273">
        <f t="shared" si="540"/>
        <v>9</v>
      </c>
      <c r="H3481" s="273">
        <f t="shared" si="541"/>
        <v>3240</v>
      </c>
      <c r="J3481" s="287">
        <f t="shared" si="545"/>
        <v>-35.872158250502473</v>
      </c>
      <c r="L3481" s="287">
        <f t="shared" si="542"/>
        <v>133.75581460725834</v>
      </c>
      <c r="M3481" s="344">
        <f t="shared" si="543"/>
        <v>-92.847518726075123</v>
      </c>
      <c r="N3481" s="344">
        <f t="shared" si="548"/>
        <v>-35.872158250502473</v>
      </c>
      <c r="Q3481" s="323">
        <f t="shared" si="546"/>
        <v>3327.1524812739249</v>
      </c>
      <c r="R3481" s="287">
        <f t="shared" si="547"/>
        <v>-35.872158250502473</v>
      </c>
    </row>
    <row r="3482" spans="1:18" x14ac:dyDescent="0.25">
      <c r="A3482" s="273">
        <v>3465</v>
      </c>
      <c r="B3482" s="323">
        <f t="shared" si="549"/>
        <v>3554.7558146072583</v>
      </c>
      <c r="D3482" s="287">
        <f t="shared" si="544"/>
        <v>3328.0870646072585</v>
      </c>
      <c r="F3482" s="273">
        <f t="shared" si="540"/>
        <v>9</v>
      </c>
      <c r="H3482" s="273">
        <f t="shared" si="541"/>
        <v>3240</v>
      </c>
      <c r="J3482" s="287">
        <f t="shared" si="545"/>
        <v>-36.514994180473259</v>
      </c>
      <c r="L3482" s="287">
        <f t="shared" si="542"/>
        <v>134.75581460725834</v>
      </c>
      <c r="M3482" s="344">
        <f t="shared" si="543"/>
        <v>-91.912935392741474</v>
      </c>
      <c r="N3482" s="344">
        <f t="shared" si="548"/>
        <v>-36.514994180473259</v>
      </c>
      <c r="Q3482" s="323">
        <f t="shared" si="546"/>
        <v>3328.0870646072585</v>
      </c>
      <c r="R3482" s="287">
        <f t="shared" si="547"/>
        <v>-36.514994180473259</v>
      </c>
    </row>
    <row r="3483" spans="1:18" x14ac:dyDescent="0.25">
      <c r="A3483" s="273">
        <v>3466</v>
      </c>
      <c r="B3483" s="323">
        <f t="shared" si="549"/>
        <v>3555.7558146072583</v>
      </c>
      <c r="D3483" s="287">
        <f t="shared" si="544"/>
        <v>3329.0216479405917</v>
      </c>
      <c r="F3483" s="273">
        <f t="shared" si="540"/>
        <v>9</v>
      </c>
      <c r="H3483" s="273">
        <f t="shared" si="541"/>
        <v>3240</v>
      </c>
      <c r="J3483" s="287">
        <f t="shared" si="545"/>
        <v>-37.146707289487985</v>
      </c>
      <c r="L3483" s="287">
        <f t="shared" si="542"/>
        <v>135.75581460725834</v>
      </c>
      <c r="M3483" s="344">
        <f t="shared" si="543"/>
        <v>-90.97835205940828</v>
      </c>
      <c r="N3483" s="344">
        <f t="shared" si="548"/>
        <v>-37.146707289487985</v>
      </c>
      <c r="Q3483" s="323">
        <f t="shared" si="546"/>
        <v>3329.0216479405917</v>
      </c>
      <c r="R3483" s="287">
        <f t="shared" si="547"/>
        <v>-37.146707289487985</v>
      </c>
    </row>
    <row r="3484" spans="1:18" x14ac:dyDescent="0.25">
      <c r="A3484" s="273">
        <v>3467</v>
      </c>
      <c r="B3484" s="323">
        <f t="shared" si="549"/>
        <v>3556.7558146072583</v>
      </c>
      <c r="D3484" s="287">
        <f t="shared" si="544"/>
        <v>3329.9562312739249</v>
      </c>
      <c r="F3484" s="273">
        <f t="shared" si="540"/>
        <v>9</v>
      </c>
      <c r="H3484" s="273">
        <f t="shared" si="541"/>
        <v>3240</v>
      </c>
      <c r="J3484" s="287">
        <f t="shared" si="545"/>
        <v>-37.767105151613833</v>
      </c>
      <c r="L3484" s="287">
        <f t="shared" si="542"/>
        <v>136.75581460725834</v>
      </c>
      <c r="M3484" s="344">
        <f t="shared" si="543"/>
        <v>-90.043768726075086</v>
      </c>
      <c r="N3484" s="344">
        <f t="shared" si="548"/>
        <v>-37.767105151613833</v>
      </c>
      <c r="Q3484" s="323">
        <f t="shared" si="546"/>
        <v>3329.9562312739249</v>
      </c>
      <c r="R3484" s="287">
        <f t="shared" si="547"/>
        <v>-37.767105151613833</v>
      </c>
    </row>
    <row r="3485" spans="1:18" x14ac:dyDescent="0.25">
      <c r="A3485" s="273">
        <v>3468</v>
      </c>
      <c r="B3485" s="323">
        <f t="shared" si="549"/>
        <v>3557.7558146072583</v>
      </c>
      <c r="D3485" s="287">
        <f t="shared" si="544"/>
        <v>3330.8908146072581</v>
      </c>
      <c r="F3485" s="273">
        <f t="shared" si="540"/>
        <v>9</v>
      </c>
      <c r="H3485" s="273">
        <f t="shared" si="541"/>
        <v>3240</v>
      </c>
      <c r="J3485" s="287">
        <f t="shared" si="545"/>
        <v>-38.375998787652598</v>
      </c>
      <c r="L3485" s="287">
        <f t="shared" si="542"/>
        <v>137.75581460725834</v>
      </c>
      <c r="M3485" s="344">
        <f t="shared" si="543"/>
        <v>-89.109185392741892</v>
      </c>
      <c r="N3485" s="344">
        <f t="shared" si="548"/>
        <v>-38.375998787652598</v>
      </c>
      <c r="Q3485" s="323">
        <f t="shared" si="546"/>
        <v>3330.8908146072581</v>
      </c>
      <c r="R3485" s="287">
        <f t="shared" si="547"/>
        <v>-38.375998787652598</v>
      </c>
    </row>
    <row r="3486" spans="1:18" x14ac:dyDescent="0.25">
      <c r="A3486" s="273">
        <v>3469</v>
      </c>
      <c r="B3486" s="323">
        <f t="shared" si="549"/>
        <v>3558.7558146072583</v>
      </c>
      <c r="D3486" s="287">
        <f t="shared" si="544"/>
        <v>3331.8253979405918</v>
      </c>
      <c r="F3486" s="273">
        <f t="shared" si="540"/>
        <v>9</v>
      </c>
      <c r="H3486" s="273">
        <f t="shared" si="541"/>
        <v>3240</v>
      </c>
      <c r="J3486" s="287">
        <f t="shared" si="545"/>
        <v>-38.973202722703988</v>
      </c>
      <c r="L3486" s="287">
        <f t="shared" si="542"/>
        <v>138.75581460725834</v>
      </c>
      <c r="M3486" s="344">
        <f t="shared" si="543"/>
        <v>-88.174602059408244</v>
      </c>
      <c r="N3486" s="344">
        <f t="shared" si="548"/>
        <v>-38.973202722703988</v>
      </c>
      <c r="Q3486" s="323">
        <f t="shared" si="546"/>
        <v>3331.8253979405918</v>
      </c>
      <c r="R3486" s="287">
        <f t="shared" si="547"/>
        <v>-38.973202722703988</v>
      </c>
    </row>
    <row r="3487" spans="1:18" x14ac:dyDescent="0.25">
      <c r="A3487" s="273">
        <v>3470</v>
      </c>
      <c r="B3487" s="323">
        <f t="shared" si="549"/>
        <v>3559.7558146072583</v>
      </c>
      <c r="D3487" s="287">
        <f t="shared" si="544"/>
        <v>3332.759981273925</v>
      </c>
      <c r="F3487" s="273">
        <f t="shared" si="540"/>
        <v>9</v>
      </c>
      <c r="H3487" s="273">
        <f t="shared" si="541"/>
        <v>3240</v>
      </c>
      <c r="J3487" s="287">
        <f t="shared" si="545"/>
        <v>-39.55853504266392</v>
      </c>
      <c r="L3487" s="287">
        <f t="shared" si="542"/>
        <v>139.75581460725834</v>
      </c>
      <c r="M3487" s="344">
        <f t="shared" si="543"/>
        <v>-87.24001872607505</v>
      </c>
      <c r="N3487" s="344">
        <f t="shared" si="548"/>
        <v>-39.55853504266392</v>
      </c>
      <c r="Q3487" s="323">
        <f t="shared" si="546"/>
        <v>3332.759981273925</v>
      </c>
      <c r="R3487" s="287">
        <f t="shared" si="547"/>
        <v>-39.55853504266392</v>
      </c>
    </row>
    <row r="3488" spans="1:18" x14ac:dyDescent="0.25">
      <c r="A3488" s="273">
        <v>3471</v>
      </c>
      <c r="B3488" s="323">
        <f t="shared" si="549"/>
        <v>3560.7558146072583</v>
      </c>
      <c r="D3488" s="287">
        <f t="shared" si="544"/>
        <v>3333.6945646072581</v>
      </c>
      <c r="F3488" s="273">
        <f t="shared" si="540"/>
        <v>9</v>
      </c>
      <c r="H3488" s="273">
        <f t="shared" si="541"/>
        <v>3240</v>
      </c>
      <c r="J3488" s="287">
        <f t="shared" si="545"/>
        <v>-40.13181744963795</v>
      </c>
      <c r="L3488" s="287">
        <f t="shared" si="542"/>
        <v>140.75581460725834</v>
      </c>
      <c r="M3488" s="344">
        <f t="shared" si="543"/>
        <v>-86.305435392741856</v>
      </c>
      <c r="N3488" s="344">
        <f t="shared" si="548"/>
        <v>-40.13181744963795</v>
      </c>
      <c r="Q3488" s="323">
        <f t="shared" si="546"/>
        <v>3333.6945646072581</v>
      </c>
      <c r="R3488" s="287">
        <f t="shared" si="547"/>
        <v>-40.13181744963795</v>
      </c>
    </row>
    <row r="3489" spans="1:18" x14ac:dyDescent="0.25">
      <c r="A3489" s="273">
        <v>3472</v>
      </c>
      <c r="B3489" s="323">
        <f t="shared" si="549"/>
        <v>3561.7558146072583</v>
      </c>
      <c r="D3489" s="287">
        <f t="shared" si="544"/>
        <v>3334.6291479405918</v>
      </c>
      <c r="F3489" s="273">
        <f t="shared" si="540"/>
        <v>9</v>
      </c>
      <c r="H3489" s="273">
        <f t="shared" si="541"/>
        <v>3240</v>
      </c>
      <c r="J3489" s="287">
        <f t="shared" si="545"/>
        <v>-40.692875316251168</v>
      </c>
      <c r="L3489" s="287">
        <f t="shared" si="542"/>
        <v>141.75581460725834</v>
      </c>
      <c r="M3489" s="344">
        <f t="shared" si="543"/>
        <v>-85.370852059408207</v>
      </c>
      <c r="N3489" s="344">
        <f t="shared" si="548"/>
        <v>-40.692875316251168</v>
      </c>
      <c r="Q3489" s="323">
        <f t="shared" si="546"/>
        <v>3334.6291479405918</v>
      </c>
      <c r="R3489" s="287">
        <f t="shared" si="547"/>
        <v>-40.692875316251168</v>
      </c>
    </row>
    <row r="3490" spans="1:18" x14ac:dyDescent="0.25">
      <c r="A3490" s="273">
        <v>3473</v>
      </c>
      <c r="B3490" s="323">
        <f t="shared" si="549"/>
        <v>3562.7558146072583</v>
      </c>
      <c r="D3490" s="287">
        <f t="shared" si="544"/>
        <v>3335.563731273925</v>
      </c>
      <c r="F3490" s="273">
        <f t="shared" si="540"/>
        <v>9</v>
      </c>
      <c r="H3490" s="273">
        <f t="shared" si="541"/>
        <v>3240</v>
      </c>
      <c r="J3490" s="287">
        <f t="shared" si="545"/>
        <v>-41.241537738842112</v>
      </c>
      <c r="L3490" s="287">
        <f t="shared" si="542"/>
        <v>142.75581460725834</v>
      </c>
      <c r="M3490" s="344">
        <f t="shared" si="543"/>
        <v>-84.436268726075014</v>
      </c>
      <c r="N3490" s="344">
        <f t="shared" si="548"/>
        <v>-41.241537738842112</v>
      </c>
      <c r="Q3490" s="323">
        <f t="shared" si="546"/>
        <v>3335.563731273925</v>
      </c>
      <c r="R3490" s="287">
        <f t="shared" si="547"/>
        <v>-41.241537738842112</v>
      </c>
    </row>
    <row r="3491" spans="1:18" x14ac:dyDescent="0.25">
      <c r="A3491" s="273">
        <v>3474</v>
      </c>
      <c r="B3491" s="323">
        <f t="shared" si="549"/>
        <v>3563.7558146072583</v>
      </c>
      <c r="D3491" s="287">
        <f t="shared" si="544"/>
        <v>3336.4983146072582</v>
      </c>
      <c r="F3491" s="273">
        <f t="shared" si="540"/>
        <v>9</v>
      </c>
      <c r="H3491" s="273">
        <f t="shared" si="541"/>
        <v>3240</v>
      </c>
      <c r="J3491" s="287">
        <f t="shared" si="545"/>
        <v>-41.777637589522271</v>
      </c>
      <c r="L3491" s="287">
        <f t="shared" si="542"/>
        <v>143.75581460725834</v>
      </c>
      <c r="M3491" s="344">
        <f t="shared" si="543"/>
        <v>-83.50168539274182</v>
      </c>
      <c r="N3491" s="344">
        <f t="shared" si="548"/>
        <v>-41.777637589522271</v>
      </c>
      <c r="Q3491" s="323">
        <f t="shared" si="546"/>
        <v>3336.4983146072582</v>
      </c>
      <c r="R3491" s="287">
        <f t="shared" si="547"/>
        <v>-41.777637589522271</v>
      </c>
    </row>
    <row r="3492" spans="1:18" x14ac:dyDescent="0.25">
      <c r="A3492" s="273">
        <v>3475</v>
      </c>
      <c r="B3492" s="323">
        <f t="shared" si="549"/>
        <v>3564.7558146072583</v>
      </c>
      <c r="D3492" s="287">
        <f t="shared" si="544"/>
        <v>3337.4328979405918</v>
      </c>
      <c r="F3492" s="273">
        <f t="shared" si="540"/>
        <v>9</v>
      </c>
      <c r="H3492" s="273">
        <f t="shared" si="541"/>
        <v>3240</v>
      </c>
      <c r="J3492" s="287">
        <f t="shared" si="545"/>
        <v>-42.301011567083592</v>
      </c>
      <c r="L3492" s="287">
        <f t="shared" si="542"/>
        <v>144.75581460725834</v>
      </c>
      <c r="M3492" s="344">
        <f t="shared" si="543"/>
        <v>-82.567102059408171</v>
      </c>
      <c r="N3492" s="344">
        <f t="shared" si="548"/>
        <v>-42.301011567083592</v>
      </c>
      <c r="Q3492" s="323">
        <f t="shared" si="546"/>
        <v>3337.4328979405918</v>
      </c>
      <c r="R3492" s="287">
        <f t="shared" si="547"/>
        <v>-42.301011567083592</v>
      </c>
    </row>
    <row r="3493" spans="1:18" x14ac:dyDescent="0.25">
      <c r="A3493" s="273">
        <v>3476</v>
      </c>
      <c r="B3493" s="323">
        <f t="shared" si="549"/>
        <v>3565.7558146072583</v>
      </c>
      <c r="D3493" s="287">
        <f t="shared" si="544"/>
        <v>3338.367481273925</v>
      </c>
      <c r="F3493" s="273">
        <f t="shared" si="540"/>
        <v>9</v>
      </c>
      <c r="H3493" s="273">
        <f t="shared" si="541"/>
        <v>3240</v>
      </c>
      <c r="J3493" s="287">
        <f t="shared" si="545"/>
        <v>-42.811500246742277</v>
      </c>
      <c r="L3493" s="287">
        <f t="shared" si="542"/>
        <v>145.75581460725834</v>
      </c>
      <c r="M3493" s="344">
        <f t="shared" si="543"/>
        <v>-81.632518726074977</v>
      </c>
      <c r="N3493" s="344">
        <f t="shared" si="548"/>
        <v>-42.811500246742277</v>
      </c>
      <c r="Q3493" s="323">
        <f t="shared" si="546"/>
        <v>3338.367481273925</v>
      </c>
      <c r="R3493" s="287">
        <f t="shared" si="547"/>
        <v>-42.811500246742277</v>
      </c>
    </row>
    <row r="3494" spans="1:18" x14ac:dyDescent="0.25">
      <c r="A3494" s="273">
        <v>3477</v>
      </c>
      <c r="B3494" s="323">
        <f t="shared" si="549"/>
        <v>3566.7558146072583</v>
      </c>
      <c r="D3494" s="287">
        <f t="shared" si="544"/>
        <v>3339.3020646072582</v>
      </c>
      <c r="F3494" s="273">
        <f t="shared" si="540"/>
        <v>9</v>
      </c>
      <c r="H3494" s="273">
        <f t="shared" si="541"/>
        <v>3240</v>
      </c>
      <c r="J3494" s="287">
        <f t="shared" si="545"/>
        <v>-43.308948128701687</v>
      </c>
      <c r="L3494" s="287">
        <f t="shared" si="542"/>
        <v>146.75581460725834</v>
      </c>
      <c r="M3494" s="344">
        <f t="shared" si="543"/>
        <v>-80.697935392741783</v>
      </c>
      <c r="N3494" s="344">
        <f t="shared" si="548"/>
        <v>-43.308948128701687</v>
      </c>
      <c r="Q3494" s="323">
        <f t="shared" si="546"/>
        <v>3339.3020646072582</v>
      </c>
      <c r="R3494" s="287">
        <f t="shared" si="547"/>
        <v>-43.308948128701687</v>
      </c>
    </row>
    <row r="3495" spans="1:18" x14ac:dyDescent="0.25">
      <c r="A3495" s="273">
        <v>3478</v>
      </c>
      <c r="B3495" s="323">
        <f t="shared" si="549"/>
        <v>3567.7558146072583</v>
      </c>
      <c r="D3495" s="287">
        <f t="shared" si="544"/>
        <v>3340.2366479405919</v>
      </c>
      <c r="F3495" s="273">
        <f t="shared" si="540"/>
        <v>9</v>
      </c>
      <c r="H3495" s="273">
        <f t="shared" si="541"/>
        <v>3240</v>
      </c>
      <c r="J3495" s="287">
        <f t="shared" si="545"/>
        <v>-43.793203685517895</v>
      </c>
      <c r="L3495" s="287">
        <f t="shared" si="542"/>
        <v>147.75581460725834</v>
      </c>
      <c r="M3495" s="344">
        <f t="shared" si="543"/>
        <v>-79.763352059408135</v>
      </c>
      <c r="N3495" s="344">
        <f t="shared" si="548"/>
        <v>-43.793203685517895</v>
      </c>
      <c r="Q3495" s="323">
        <f t="shared" si="546"/>
        <v>3340.2366479405919</v>
      </c>
      <c r="R3495" s="287">
        <f t="shared" si="547"/>
        <v>-43.793203685517895</v>
      </c>
    </row>
    <row r="3496" spans="1:18" x14ac:dyDescent="0.25">
      <c r="A3496" s="273">
        <v>3479</v>
      </c>
      <c r="B3496" s="323">
        <f t="shared" si="549"/>
        <v>3568.7558146072583</v>
      </c>
      <c r="D3496" s="287">
        <f t="shared" si="544"/>
        <v>3341.1712312739251</v>
      </c>
      <c r="F3496" s="273">
        <f t="shared" si="540"/>
        <v>9</v>
      </c>
      <c r="H3496" s="273">
        <f t="shared" si="541"/>
        <v>3240</v>
      </c>
      <c r="J3496" s="287">
        <f t="shared" si="545"/>
        <v>-44.26411940825701</v>
      </c>
      <c r="L3496" s="287">
        <f t="shared" si="542"/>
        <v>148.75581460725834</v>
      </c>
      <c r="M3496" s="344">
        <f t="shared" si="543"/>
        <v>-78.828768726074941</v>
      </c>
      <c r="N3496" s="344">
        <f t="shared" si="548"/>
        <v>-44.26411940825701</v>
      </c>
      <c r="Q3496" s="323">
        <f t="shared" si="546"/>
        <v>3341.1712312739251</v>
      </c>
      <c r="R3496" s="287">
        <f t="shared" si="547"/>
        <v>-44.26411940825701</v>
      </c>
    </row>
    <row r="3497" spans="1:18" x14ac:dyDescent="0.25">
      <c r="A3497" s="273">
        <v>3480</v>
      </c>
      <c r="B3497" s="323">
        <f t="shared" si="549"/>
        <v>3569.7558146072583</v>
      </c>
      <c r="D3497" s="287">
        <f t="shared" si="544"/>
        <v>3342.1058146072583</v>
      </c>
      <c r="F3497" s="273">
        <f t="shared" si="540"/>
        <v>9</v>
      </c>
      <c r="H3497" s="273">
        <f t="shared" si="541"/>
        <v>3240</v>
      </c>
      <c r="J3497" s="287">
        <f t="shared" si="545"/>
        <v>-44.721551851428408</v>
      </c>
      <c r="L3497" s="287">
        <f t="shared" si="542"/>
        <v>149.75581460725834</v>
      </c>
      <c r="M3497" s="344">
        <f t="shared" si="543"/>
        <v>-77.894185392741747</v>
      </c>
      <c r="N3497" s="344">
        <f t="shared" si="548"/>
        <v>-44.721551851428408</v>
      </c>
      <c r="Q3497" s="323">
        <f t="shared" si="546"/>
        <v>3342.1058146072583</v>
      </c>
      <c r="R3497" s="287">
        <f t="shared" si="547"/>
        <v>-44.721551851428408</v>
      </c>
    </row>
    <row r="3498" spans="1:18" x14ac:dyDescent="0.25">
      <c r="A3498" s="273">
        <v>3481</v>
      </c>
      <c r="B3498" s="323">
        <f t="shared" si="549"/>
        <v>3570.7558146072583</v>
      </c>
      <c r="D3498" s="287">
        <f t="shared" si="544"/>
        <v>3343.0403979405919</v>
      </c>
      <c r="F3498" s="273">
        <f t="shared" si="540"/>
        <v>9</v>
      </c>
      <c r="H3498" s="273">
        <f t="shared" si="541"/>
        <v>3240</v>
      </c>
      <c r="J3498" s="287">
        <f t="shared" si="545"/>
        <v>-45.165361676678458</v>
      </c>
      <c r="L3498" s="287">
        <f t="shared" si="542"/>
        <v>150.75581460725834</v>
      </c>
      <c r="M3498" s="344">
        <f t="shared" si="543"/>
        <v>-76.959602059408098</v>
      </c>
      <c r="N3498" s="344">
        <f t="shared" si="548"/>
        <v>-45.165361676678458</v>
      </c>
      <c r="Q3498" s="323">
        <f t="shared" si="546"/>
        <v>3343.0403979405919</v>
      </c>
      <c r="R3498" s="287">
        <f t="shared" si="547"/>
        <v>-45.165361676678458</v>
      </c>
    </row>
    <row r="3499" spans="1:18" x14ac:dyDescent="0.25">
      <c r="A3499" s="273">
        <v>3482</v>
      </c>
      <c r="B3499" s="323">
        <f t="shared" si="549"/>
        <v>3571.7558146072583</v>
      </c>
      <c r="D3499" s="287">
        <f t="shared" si="544"/>
        <v>3343.9749812739251</v>
      </c>
      <c r="F3499" s="273">
        <f t="shared" si="540"/>
        <v>9</v>
      </c>
      <c r="H3499" s="273">
        <f t="shared" si="541"/>
        <v>3240</v>
      </c>
      <c r="J3499" s="287">
        <f t="shared" si="545"/>
        <v>-45.595413695234932</v>
      </c>
      <c r="L3499" s="287">
        <f t="shared" si="542"/>
        <v>151.75581460725834</v>
      </c>
      <c r="M3499" s="344">
        <f t="shared" si="543"/>
        <v>-76.025018726074904</v>
      </c>
      <c r="N3499" s="344">
        <f t="shared" si="548"/>
        <v>-45.595413695234932</v>
      </c>
      <c r="Q3499" s="323">
        <f t="shared" si="546"/>
        <v>3343.9749812739251</v>
      </c>
      <c r="R3499" s="287">
        <f t="shared" si="547"/>
        <v>-45.595413695234932</v>
      </c>
    </row>
    <row r="3500" spans="1:18" x14ac:dyDescent="0.25">
      <c r="A3500" s="273">
        <v>3483</v>
      </c>
      <c r="B3500" s="323">
        <f t="shared" si="549"/>
        <v>3572.7558146072583</v>
      </c>
      <c r="D3500" s="287">
        <f t="shared" si="544"/>
        <v>3344.9095646072583</v>
      </c>
      <c r="F3500" s="273">
        <f t="shared" si="540"/>
        <v>9</v>
      </c>
      <c r="H3500" s="273">
        <f t="shared" si="541"/>
        <v>3240</v>
      </c>
      <c r="J3500" s="287">
        <f t="shared" si="545"/>
        <v>-46.011576909087324</v>
      </c>
      <c r="L3500" s="287">
        <f t="shared" si="542"/>
        <v>152.75581460725834</v>
      </c>
      <c r="M3500" s="344">
        <f t="shared" si="543"/>
        <v>-75.090435392741711</v>
      </c>
      <c r="N3500" s="344">
        <f t="shared" si="548"/>
        <v>-46.011576909087324</v>
      </c>
      <c r="Q3500" s="323">
        <f t="shared" si="546"/>
        <v>3344.9095646072583</v>
      </c>
      <c r="R3500" s="287">
        <f t="shared" si="547"/>
        <v>-46.011576909087324</v>
      </c>
    </row>
    <row r="3501" spans="1:18" x14ac:dyDescent="0.25">
      <c r="A3501" s="273">
        <v>3484</v>
      </c>
      <c r="B3501" s="323">
        <f t="shared" si="549"/>
        <v>3573.7558146072583</v>
      </c>
      <c r="D3501" s="287">
        <f t="shared" si="544"/>
        <v>3345.8441479405915</v>
      </c>
      <c r="F3501" s="273">
        <f t="shared" si="540"/>
        <v>9</v>
      </c>
      <c r="H3501" s="273">
        <f t="shared" si="541"/>
        <v>3240</v>
      </c>
      <c r="J3501" s="287">
        <f t="shared" si="545"/>
        <v>-46.41372455088888</v>
      </c>
      <c r="L3501" s="287">
        <f t="shared" si="542"/>
        <v>153.75581460725834</v>
      </c>
      <c r="M3501" s="344">
        <f t="shared" si="543"/>
        <v>-74.155852059408517</v>
      </c>
      <c r="N3501" s="344">
        <f t="shared" si="548"/>
        <v>-46.41372455088888</v>
      </c>
      <c r="Q3501" s="323">
        <f t="shared" si="546"/>
        <v>3345.8441479405915</v>
      </c>
      <c r="R3501" s="287">
        <f t="shared" si="547"/>
        <v>-46.41372455088888</v>
      </c>
    </row>
    <row r="3502" spans="1:18" x14ac:dyDescent="0.25">
      <c r="A3502" s="273">
        <v>3485</v>
      </c>
      <c r="B3502" s="323">
        <f t="shared" si="549"/>
        <v>3574.7558146072583</v>
      </c>
      <c r="D3502" s="287">
        <f t="shared" si="544"/>
        <v>3346.7787312739251</v>
      </c>
      <c r="F3502" s="273">
        <f t="shared" si="540"/>
        <v>9</v>
      </c>
      <c r="H3502" s="273">
        <f t="shared" si="541"/>
        <v>3240</v>
      </c>
      <c r="J3502" s="287">
        <f t="shared" si="545"/>
        <v>-46.801734122572562</v>
      </c>
      <c r="L3502" s="287">
        <f t="shared" si="542"/>
        <v>154.75581460725834</v>
      </c>
      <c r="M3502" s="344">
        <f t="shared" si="543"/>
        <v>-73.221268726074868</v>
      </c>
      <c r="N3502" s="344">
        <f t="shared" si="548"/>
        <v>-46.801734122572562</v>
      </c>
      <c r="Q3502" s="323">
        <f t="shared" si="546"/>
        <v>3346.7787312739251</v>
      </c>
      <c r="R3502" s="287">
        <f t="shared" si="547"/>
        <v>-46.801734122572562</v>
      </c>
    </row>
    <row r="3503" spans="1:18" x14ac:dyDescent="0.25">
      <c r="A3503" s="273">
        <v>3486</v>
      </c>
      <c r="B3503" s="323">
        <f t="shared" si="549"/>
        <v>3575.7558146072583</v>
      </c>
      <c r="D3503" s="287">
        <f t="shared" si="544"/>
        <v>3347.7133146072583</v>
      </c>
      <c r="F3503" s="273">
        <f t="shared" si="540"/>
        <v>9</v>
      </c>
      <c r="H3503" s="273">
        <f t="shared" si="541"/>
        <v>3240</v>
      </c>
      <c r="J3503" s="287">
        <f t="shared" si="545"/>
        <v>-47.175487432663921</v>
      </c>
      <c r="L3503" s="287">
        <f t="shared" si="542"/>
        <v>155.75581460725834</v>
      </c>
      <c r="M3503" s="344">
        <f t="shared" si="543"/>
        <v>-72.286685392741674</v>
      </c>
      <c r="N3503" s="344">
        <f t="shared" si="548"/>
        <v>-47.175487432663921</v>
      </c>
      <c r="Q3503" s="323">
        <f t="shared" si="546"/>
        <v>3347.7133146072583</v>
      </c>
      <c r="R3503" s="287">
        <f t="shared" si="547"/>
        <v>-47.175487432663921</v>
      </c>
    </row>
    <row r="3504" spans="1:18" x14ac:dyDescent="0.25">
      <c r="A3504" s="273">
        <v>3487</v>
      </c>
      <c r="B3504" s="323">
        <f t="shared" si="549"/>
        <v>3576.7558146072583</v>
      </c>
      <c r="D3504" s="287">
        <f t="shared" si="544"/>
        <v>3348.6478979405915</v>
      </c>
      <c r="F3504" s="273">
        <f t="shared" si="540"/>
        <v>9</v>
      </c>
      <c r="H3504" s="273">
        <f t="shared" si="541"/>
        <v>3240</v>
      </c>
      <c r="J3504" s="287">
        <f t="shared" si="545"/>
        <v>-47.534870632283933</v>
      </c>
      <c r="L3504" s="287">
        <f t="shared" si="542"/>
        <v>156.75581460725834</v>
      </c>
      <c r="M3504" s="344">
        <f t="shared" si="543"/>
        <v>-71.35210205940848</v>
      </c>
      <c r="N3504" s="344">
        <f t="shared" si="548"/>
        <v>-47.534870632283933</v>
      </c>
      <c r="Q3504" s="323">
        <f t="shared" si="546"/>
        <v>3348.6478979405915</v>
      </c>
      <c r="R3504" s="287">
        <f t="shared" si="547"/>
        <v>-47.534870632283933</v>
      </c>
    </row>
    <row r="3505" spans="1:18" x14ac:dyDescent="0.25">
      <c r="A3505" s="273">
        <v>3488</v>
      </c>
      <c r="B3505" s="323">
        <f t="shared" si="549"/>
        <v>3577.7558146072583</v>
      </c>
      <c r="D3505" s="287">
        <f t="shared" si="544"/>
        <v>3349.5824812739252</v>
      </c>
      <c r="F3505" s="273">
        <f t="shared" si="540"/>
        <v>9</v>
      </c>
      <c r="H3505" s="273">
        <f t="shared" si="541"/>
        <v>3240</v>
      </c>
      <c r="J3505" s="287">
        <f t="shared" si="545"/>
        <v>-47.87977424982887</v>
      </c>
      <c r="L3505" s="287">
        <f t="shared" si="542"/>
        <v>157.75581460725834</v>
      </c>
      <c r="M3505" s="344">
        <f t="shared" si="543"/>
        <v>-70.417518726074832</v>
      </c>
      <c r="N3505" s="344">
        <f t="shared" si="548"/>
        <v>-47.87977424982887</v>
      </c>
      <c r="Q3505" s="323">
        <f t="shared" si="546"/>
        <v>3349.5824812739252</v>
      </c>
      <c r="R3505" s="287">
        <f t="shared" si="547"/>
        <v>-47.87977424982887</v>
      </c>
    </row>
    <row r="3506" spans="1:18" x14ac:dyDescent="0.25">
      <c r="A3506" s="273">
        <v>3489</v>
      </c>
      <c r="B3506" s="323">
        <f t="shared" si="549"/>
        <v>3578.7558146072583</v>
      </c>
      <c r="D3506" s="287">
        <f t="shared" si="544"/>
        <v>3350.5170646072584</v>
      </c>
      <c r="F3506" s="273">
        <f t="shared" si="540"/>
        <v>9</v>
      </c>
      <c r="H3506" s="273">
        <f t="shared" si="541"/>
        <v>3240</v>
      </c>
      <c r="J3506" s="287">
        <f t="shared" si="545"/>
        <v>-48.210093224315514</v>
      </c>
      <c r="L3506" s="287">
        <f t="shared" si="542"/>
        <v>158.75581460725834</v>
      </c>
      <c r="M3506" s="344">
        <f t="shared" si="543"/>
        <v>-69.482935392741638</v>
      </c>
      <c r="N3506" s="344">
        <f t="shared" si="548"/>
        <v>-48.210093224315514</v>
      </c>
      <c r="Q3506" s="323">
        <f t="shared" si="546"/>
        <v>3350.5170646072584</v>
      </c>
      <c r="R3506" s="287">
        <f t="shared" si="547"/>
        <v>-48.210093224315514</v>
      </c>
    </row>
    <row r="3507" spans="1:18" x14ac:dyDescent="0.25">
      <c r="A3507" s="273">
        <v>3490</v>
      </c>
      <c r="B3507" s="323">
        <f t="shared" si="549"/>
        <v>3579.7558146072583</v>
      </c>
      <c r="D3507" s="287">
        <f t="shared" si="544"/>
        <v>3351.4516479405916</v>
      </c>
      <c r="F3507" s="273">
        <f t="shared" si="540"/>
        <v>9</v>
      </c>
      <c r="H3507" s="273">
        <f t="shared" si="541"/>
        <v>3240</v>
      </c>
      <c r="J3507" s="287">
        <f t="shared" si="545"/>
        <v>-48.525726937384242</v>
      </c>
      <c r="L3507" s="287">
        <f t="shared" si="542"/>
        <v>159.75581460725834</v>
      </c>
      <c r="M3507" s="344">
        <f t="shared" si="543"/>
        <v>-68.548352059408444</v>
      </c>
      <c r="N3507" s="344">
        <f t="shared" si="548"/>
        <v>-48.525726937384242</v>
      </c>
      <c r="Q3507" s="323">
        <f t="shared" si="546"/>
        <v>3351.4516479405916</v>
      </c>
      <c r="R3507" s="287">
        <f t="shared" si="547"/>
        <v>-48.525726937384242</v>
      </c>
    </row>
    <row r="3508" spans="1:18" x14ac:dyDescent="0.25">
      <c r="A3508" s="273">
        <v>3491</v>
      </c>
      <c r="B3508" s="323">
        <f t="shared" si="549"/>
        <v>3580.7558146072583</v>
      </c>
      <c r="D3508" s="287">
        <f t="shared" si="544"/>
        <v>3352.3862312739247</v>
      </c>
      <c r="F3508" s="273">
        <f t="shared" si="540"/>
        <v>9</v>
      </c>
      <c r="H3508" s="273">
        <f t="shared" si="541"/>
        <v>3240</v>
      </c>
      <c r="J3508" s="287">
        <f t="shared" si="545"/>
        <v>-48.8265792439487</v>
      </c>
      <c r="L3508" s="287">
        <f t="shared" si="542"/>
        <v>160.75581460725834</v>
      </c>
      <c r="M3508" s="344">
        <f t="shared" si="543"/>
        <v>-67.61376872607525</v>
      </c>
      <c r="N3508" s="344">
        <f t="shared" si="548"/>
        <v>-48.8265792439487</v>
      </c>
      <c r="Q3508" s="323">
        <f t="shared" si="546"/>
        <v>3352.3862312739247</v>
      </c>
      <c r="R3508" s="287">
        <f t="shared" si="547"/>
        <v>-48.8265792439487</v>
      </c>
    </row>
    <row r="3509" spans="1:18" x14ac:dyDescent="0.25">
      <c r="A3509" s="273">
        <v>3492</v>
      </c>
      <c r="B3509" s="323">
        <f t="shared" si="549"/>
        <v>3581.7558146072583</v>
      </c>
      <c r="D3509" s="287">
        <f t="shared" si="544"/>
        <v>3353.3208146072584</v>
      </c>
      <c r="F3509" s="273">
        <f t="shared" si="540"/>
        <v>9</v>
      </c>
      <c r="H3509" s="273">
        <f t="shared" si="541"/>
        <v>3240</v>
      </c>
      <c r="J3509" s="287">
        <f t="shared" si="545"/>
        <v>-49.11255850148175</v>
      </c>
      <c r="L3509" s="287">
        <f t="shared" si="542"/>
        <v>161.75581460725834</v>
      </c>
      <c r="M3509" s="344">
        <f t="shared" si="543"/>
        <v>-66.679185392741601</v>
      </c>
      <c r="N3509" s="344">
        <f t="shared" si="548"/>
        <v>-49.11255850148175</v>
      </c>
      <c r="Q3509" s="323">
        <f t="shared" si="546"/>
        <v>3353.3208146072584</v>
      </c>
      <c r="R3509" s="287">
        <f t="shared" si="547"/>
        <v>-49.11255850148175</v>
      </c>
    </row>
    <row r="3510" spans="1:18" x14ac:dyDescent="0.25">
      <c r="A3510" s="273">
        <v>3493</v>
      </c>
      <c r="B3510" s="323">
        <f t="shared" si="549"/>
        <v>3582.7558146072583</v>
      </c>
      <c r="D3510" s="287">
        <f t="shared" si="544"/>
        <v>3354.2553979405916</v>
      </c>
      <c r="F3510" s="273">
        <f t="shared" si="540"/>
        <v>9</v>
      </c>
      <c r="H3510" s="273">
        <f t="shared" si="541"/>
        <v>3240</v>
      </c>
      <c r="J3510" s="287">
        <f t="shared" si="545"/>
        <v>-49.383577597931101</v>
      </c>
      <c r="L3510" s="287">
        <f t="shared" si="542"/>
        <v>162.75581460725834</v>
      </c>
      <c r="M3510" s="344">
        <f t="shared" si="543"/>
        <v>-65.744602059408408</v>
      </c>
      <c r="N3510" s="344">
        <f t="shared" si="548"/>
        <v>-49.383577597931101</v>
      </c>
      <c r="Q3510" s="323">
        <f t="shared" si="546"/>
        <v>3354.2553979405916</v>
      </c>
      <c r="R3510" s="287">
        <f t="shared" si="547"/>
        <v>-49.383577597931101</v>
      </c>
    </row>
    <row r="3511" spans="1:18" x14ac:dyDescent="0.25">
      <c r="A3511" s="273">
        <v>3494</v>
      </c>
      <c r="B3511" s="323">
        <f t="shared" si="549"/>
        <v>3583.7558146072583</v>
      </c>
      <c r="D3511" s="287">
        <f t="shared" si="544"/>
        <v>3355.1899812739248</v>
      </c>
      <c r="F3511" s="273">
        <f t="shared" si="540"/>
        <v>9</v>
      </c>
      <c r="H3511" s="273">
        <f t="shared" si="541"/>
        <v>3240</v>
      </c>
      <c r="J3511" s="287">
        <f t="shared" si="545"/>
        <v>-49.639553978254774</v>
      </c>
      <c r="L3511" s="287">
        <f t="shared" si="542"/>
        <v>163.75581460725834</v>
      </c>
      <c r="M3511" s="344">
        <f t="shared" si="543"/>
        <v>-64.810018726075214</v>
      </c>
      <c r="N3511" s="344">
        <f t="shared" si="548"/>
        <v>-49.639553978254774</v>
      </c>
      <c r="Q3511" s="323">
        <f t="shared" si="546"/>
        <v>3355.1899812739248</v>
      </c>
      <c r="R3511" s="287">
        <f t="shared" si="547"/>
        <v>-49.639553978254774</v>
      </c>
    </row>
    <row r="3512" spans="1:18" x14ac:dyDescent="0.25">
      <c r="A3512" s="273">
        <v>3495</v>
      </c>
      <c r="B3512" s="323">
        <f t="shared" si="549"/>
        <v>3584.7558146072583</v>
      </c>
      <c r="D3512" s="287">
        <f t="shared" si="544"/>
        <v>3356.1245646072584</v>
      </c>
      <c r="F3512" s="273">
        <f t="shared" si="540"/>
        <v>9</v>
      </c>
      <c r="H3512" s="273">
        <f t="shared" si="541"/>
        <v>3240</v>
      </c>
      <c r="J3512" s="287">
        <f t="shared" si="545"/>
        <v>-49.880409669567506</v>
      </c>
      <c r="L3512" s="287">
        <f t="shared" si="542"/>
        <v>164.75581460725834</v>
      </c>
      <c r="M3512" s="344">
        <f t="shared" si="543"/>
        <v>-63.875435392741565</v>
      </c>
      <c r="N3512" s="344">
        <f t="shared" si="548"/>
        <v>-49.880409669567506</v>
      </c>
      <c r="Q3512" s="323">
        <f t="shared" si="546"/>
        <v>3356.1245646072584</v>
      </c>
      <c r="R3512" s="287">
        <f t="shared" si="547"/>
        <v>-49.880409669567506</v>
      </c>
    </row>
    <row r="3513" spans="1:18" x14ac:dyDescent="0.25">
      <c r="A3513" s="273">
        <v>3496</v>
      </c>
      <c r="B3513" s="323">
        <f t="shared" si="549"/>
        <v>3585.7558146072583</v>
      </c>
      <c r="D3513" s="287">
        <f t="shared" si="544"/>
        <v>3357.0591479405916</v>
      </c>
      <c r="F3513" s="273">
        <f t="shared" si="540"/>
        <v>9</v>
      </c>
      <c r="H3513" s="273">
        <f t="shared" si="541"/>
        <v>3240</v>
      </c>
      <c r="J3513" s="287">
        <f t="shared" si="545"/>
        <v>-50.106071304892417</v>
      </c>
      <c r="L3513" s="287">
        <f t="shared" si="542"/>
        <v>165.75581460725834</v>
      </c>
      <c r="M3513" s="344">
        <f t="shared" si="543"/>
        <v>-62.940852059408371</v>
      </c>
      <c r="N3513" s="344">
        <f t="shared" si="548"/>
        <v>-50.106071304892417</v>
      </c>
      <c r="Q3513" s="323">
        <f t="shared" si="546"/>
        <v>3357.0591479405916</v>
      </c>
      <c r="R3513" s="287">
        <f t="shared" si="547"/>
        <v>-50.106071304892417</v>
      </c>
    </row>
    <row r="3514" spans="1:18" x14ac:dyDescent="0.25">
      <c r="A3514" s="273">
        <v>3497</v>
      </c>
      <c r="B3514" s="323">
        <f t="shared" si="549"/>
        <v>3586.7558146072583</v>
      </c>
      <c r="D3514" s="287">
        <f t="shared" si="544"/>
        <v>3357.9937312739248</v>
      </c>
      <c r="F3514" s="273">
        <f t="shared" si="540"/>
        <v>9</v>
      </c>
      <c r="H3514" s="273">
        <f t="shared" si="541"/>
        <v>3240</v>
      </c>
      <c r="J3514" s="287">
        <f t="shared" si="545"/>
        <v>-50.316470145509534</v>
      </c>
      <c r="L3514" s="287">
        <f t="shared" si="542"/>
        <v>166.75581460725834</v>
      </c>
      <c r="M3514" s="344">
        <f t="shared" si="543"/>
        <v>-62.006268726075177</v>
      </c>
      <c r="N3514" s="344">
        <f t="shared" si="548"/>
        <v>-50.316470145509534</v>
      </c>
      <c r="Q3514" s="323">
        <f t="shared" si="546"/>
        <v>3357.9937312739248</v>
      </c>
      <c r="R3514" s="287">
        <f t="shared" si="547"/>
        <v>-50.316470145509534</v>
      </c>
    </row>
    <row r="3515" spans="1:18" x14ac:dyDescent="0.25">
      <c r="A3515" s="273">
        <v>3498</v>
      </c>
      <c r="B3515" s="323">
        <f t="shared" si="549"/>
        <v>3587.7558146072583</v>
      </c>
      <c r="D3515" s="287">
        <f t="shared" si="544"/>
        <v>3358.9283146072585</v>
      </c>
      <c r="F3515" s="273">
        <f t="shared" si="540"/>
        <v>9</v>
      </c>
      <c r="H3515" s="273">
        <f t="shared" si="541"/>
        <v>3240</v>
      </c>
      <c r="J3515" s="287">
        <f t="shared" si="545"/>
        <v>-50.511542101893745</v>
      </c>
      <c r="L3515" s="287">
        <f t="shared" si="542"/>
        <v>167.75581460725834</v>
      </c>
      <c r="M3515" s="344">
        <f t="shared" si="543"/>
        <v>-61.071685392741529</v>
      </c>
      <c r="N3515" s="344">
        <f t="shared" si="548"/>
        <v>-50.511542101893745</v>
      </c>
      <c r="Q3515" s="323">
        <f t="shared" si="546"/>
        <v>3358.9283146072585</v>
      </c>
      <c r="R3515" s="287">
        <f t="shared" si="547"/>
        <v>-50.511542101893745</v>
      </c>
    </row>
    <row r="3516" spans="1:18" x14ac:dyDescent="0.25">
      <c r="A3516" s="273">
        <v>3499</v>
      </c>
      <c r="B3516" s="323">
        <f t="shared" si="549"/>
        <v>3588.7558146072583</v>
      </c>
      <c r="D3516" s="287">
        <f t="shared" si="544"/>
        <v>3359.8628979405917</v>
      </c>
      <c r="F3516" s="273">
        <f t="shared" si="540"/>
        <v>9</v>
      </c>
      <c r="H3516" s="273">
        <f t="shared" si="541"/>
        <v>3240</v>
      </c>
      <c r="J3516" s="287">
        <f t="shared" si="545"/>
        <v>-50.691227753237342</v>
      </c>
      <c r="L3516" s="287">
        <f t="shared" si="542"/>
        <v>168.75581460725834</v>
      </c>
      <c r="M3516" s="344">
        <f t="shared" si="543"/>
        <v>-60.137102059408335</v>
      </c>
      <c r="N3516" s="344">
        <f t="shared" si="548"/>
        <v>-50.691227753237342</v>
      </c>
      <c r="Q3516" s="323">
        <f t="shared" si="546"/>
        <v>3359.8628979405917</v>
      </c>
      <c r="R3516" s="287">
        <f t="shared" si="547"/>
        <v>-50.691227753237342</v>
      </c>
    </row>
    <row r="3517" spans="1:18" x14ac:dyDescent="0.25">
      <c r="A3517" s="273">
        <v>3500</v>
      </c>
      <c r="B3517" s="323">
        <f t="shared" si="549"/>
        <v>3589.7558146072583</v>
      </c>
      <c r="D3517" s="287">
        <f t="shared" si="544"/>
        <v>3360.7974812739249</v>
      </c>
      <c r="F3517" s="273">
        <f t="shared" si="540"/>
        <v>9</v>
      </c>
      <c r="H3517" s="273">
        <f t="shared" si="541"/>
        <v>3240</v>
      </c>
      <c r="J3517" s="287">
        <f t="shared" si="545"/>
        <v>-50.855472365550426</v>
      </c>
      <c r="L3517" s="287">
        <f t="shared" si="542"/>
        <v>169.75581460725834</v>
      </c>
      <c r="M3517" s="344">
        <f t="shared" si="543"/>
        <v>-59.202518726075141</v>
      </c>
      <c r="N3517" s="344">
        <f t="shared" si="548"/>
        <v>-50.855472365550426</v>
      </c>
      <c r="Q3517" s="323">
        <f t="shared" si="546"/>
        <v>3360.7974812739249</v>
      </c>
      <c r="R3517" s="287">
        <f t="shared" si="547"/>
        <v>-50.855472365550426</v>
      </c>
    </row>
    <row r="3518" spans="1:18" x14ac:dyDescent="0.25">
      <c r="A3518" s="273">
        <v>3501</v>
      </c>
      <c r="B3518" s="323">
        <f t="shared" si="549"/>
        <v>3590.7558146072583</v>
      </c>
      <c r="D3518" s="287">
        <f t="shared" si="544"/>
        <v>3361.7320646072585</v>
      </c>
      <c r="F3518" s="273">
        <f t="shared" si="540"/>
        <v>9</v>
      </c>
      <c r="H3518" s="273">
        <f t="shared" si="541"/>
        <v>3240</v>
      </c>
      <c r="J3518" s="287">
        <f t="shared" si="545"/>
        <v>-51.004225908332934</v>
      </c>
      <c r="L3518" s="287">
        <f t="shared" si="542"/>
        <v>170.75581460725834</v>
      </c>
      <c r="M3518" s="344">
        <f t="shared" si="543"/>
        <v>-58.267935392741492</v>
      </c>
      <c r="N3518" s="344">
        <f t="shared" si="548"/>
        <v>-51.004225908332934</v>
      </c>
      <c r="Q3518" s="323">
        <f t="shared" si="546"/>
        <v>3361.7320646072585</v>
      </c>
      <c r="R3518" s="287">
        <f t="shared" si="547"/>
        <v>-51.004225908332934</v>
      </c>
    </row>
    <row r="3519" spans="1:18" x14ac:dyDescent="0.25">
      <c r="A3519" s="273">
        <v>3502</v>
      </c>
      <c r="B3519" s="323">
        <f t="shared" si="549"/>
        <v>3591.7558146072583</v>
      </c>
      <c r="D3519" s="287">
        <f t="shared" si="544"/>
        <v>3362.6666479405917</v>
      </c>
      <c r="F3519" s="273">
        <f t="shared" si="540"/>
        <v>9</v>
      </c>
      <c r="H3519" s="273">
        <f t="shared" si="541"/>
        <v>3240</v>
      </c>
      <c r="J3519" s="287">
        <f t="shared" si="545"/>
        <v>-51.137443069814672</v>
      </c>
      <c r="L3519" s="287">
        <f t="shared" si="542"/>
        <v>171.75581460725834</v>
      </c>
      <c r="M3519" s="344">
        <f t="shared" si="543"/>
        <v>-57.333352059408298</v>
      </c>
      <c r="N3519" s="344">
        <f t="shared" si="548"/>
        <v>-51.137443069814672</v>
      </c>
      <c r="Q3519" s="323">
        <f t="shared" si="546"/>
        <v>3362.6666479405917</v>
      </c>
      <c r="R3519" s="287">
        <f t="shared" si="547"/>
        <v>-51.137443069814672</v>
      </c>
    </row>
    <row r="3520" spans="1:18" x14ac:dyDescent="0.25">
      <c r="A3520" s="273">
        <v>3503</v>
      </c>
      <c r="B3520" s="323">
        <f t="shared" si="549"/>
        <v>3592.7558146072583</v>
      </c>
      <c r="D3520" s="287">
        <f t="shared" si="544"/>
        <v>3363.6012312739249</v>
      </c>
      <c r="F3520" s="273">
        <f t="shared" si="540"/>
        <v>9</v>
      </c>
      <c r="H3520" s="273">
        <f t="shared" si="541"/>
        <v>3240</v>
      </c>
      <c r="J3520" s="287">
        <f t="shared" si="545"/>
        <v>-51.255083270757865</v>
      </c>
      <c r="L3520" s="287">
        <f t="shared" si="542"/>
        <v>172.75581460725834</v>
      </c>
      <c r="M3520" s="344">
        <f t="shared" si="543"/>
        <v>-56.398768726075104</v>
      </c>
      <c r="N3520" s="344">
        <f t="shared" si="548"/>
        <v>-51.255083270757865</v>
      </c>
      <c r="Q3520" s="323">
        <f t="shared" si="546"/>
        <v>3363.6012312739249</v>
      </c>
      <c r="R3520" s="287">
        <f t="shared" si="547"/>
        <v>-51.255083270757865</v>
      </c>
    </row>
    <row r="3521" spans="1:18" x14ac:dyDescent="0.25">
      <c r="A3521" s="273">
        <v>3504</v>
      </c>
      <c r="B3521" s="323">
        <f t="shared" si="549"/>
        <v>3593.7558146072583</v>
      </c>
      <c r="D3521" s="287">
        <f t="shared" si="544"/>
        <v>3364.5358146072585</v>
      </c>
      <c r="F3521" s="273">
        <f t="shared" si="540"/>
        <v>9</v>
      </c>
      <c r="H3521" s="273">
        <f t="shared" si="541"/>
        <v>3240</v>
      </c>
      <c r="J3521" s="287">
        <f t="shared" si="545"/>
        <v>-51.357110676817648</v>
      </c>
      <c r="L3521" s="287">
        <f t="shared" si="542"/>
        <v>173.75581460725834</v>
      </c>
      <c r="M3521" s="344">
        <f t="shared" si="543"/>
        <v>-55.464185392741456</v>
      </c>
      <c r="N3521" s="344">
        <f t="shared" si="548"/>
        <v>-51.357110676817648</v>
      </c>
      <c r="Q3521" s="323">
        <f t="shared" si="546"/>
        <v>3364.5358146072585</v>
      </c>
      <c r="R3521" s="287">
        <f t="shared" si="547"/>
        <v>-51.357110676817648</v>
      </c>
    </row>
    <row r="3522" spans="1:18" x14ac:dyDescent="0.25">
      <c r="A3522" s="273">
        <v>3505</v>
      </c>
      <c r="B3522" s="323">
        <f t="shared" si="549"/>
        <v>3594.7558146072583</v>
      </c>
      <c r="D3522" s="287">
        <f t="shared" si="544"/>
        <v>3365.4703979405917</v>
      </c>
      <c r="F3522" s="273">
        <f t="shared" si="540"/>
        <v>9</v>
      </c>
      <c r="H3522" s="273">
        <f t="shared" si="541"/>
        <v>3240</v>
      </c>
      <c r="J3522" s="287">
        <f t="shared" si="545"/>
        <v>-51.443494209457732</v>
      </c>
      <c r="L3522" s="287">
        <f t="shared" si="542"/>
        <v>174.75581460725834</v>
      </c>
      <c r="M3522" s="344">
        <f t="shared" si="543"/>
        <v>-54.529602059408262</v>
      </c>
      <c r="N3522" s="344">
        <f t="shared" si="548"/>
        <v>-51.443494209457732</v>
      </c>
      <c r="Q3522" s="323">
        <f t="shared" si="546"/>
        <v>3365.4703979405917</v>
      </c>
      <c r="R3522" s="287">
        <f t="shared" si="547"/>
        <v>-51.443494209457732</v>
      </c>
    </row>
    <row r="3523" spans="1:18" x14ac:dyDescent="0.25">
      <c r="A3523" s="273">
        <v>3506</v>
      </c>
      <c r="B3523" s="323">
        <f t="shared" si="549"/>
        <v>3595.7558146072583</v>
      </c>
      <c r="D3523" s="287">
        <f t="shared" si="544"/>
        <v>3366.4049812739249</v>
      </c>
      <c r="F3523" s="273">
        <f t="shared" si="540"/>
        <v>9</v>
      </c>
      <c r="H3523" s="273">
        <f t="shared" si="541"/>
        <v>3240</v>
      </c>
      <c r="J3523" s="287">
        <f t="shared" si="545"/>
        <v>-51.514207555417329</v>
      </c>
      <c r="L3523" s="287">
        <f t="shared" si="542"/>
        <v>175.75581460725834</v>
      </c>
      <c r="M3523" s="344">
        <f t="shared" si="543"/>
        <v>-53.595018726075068</v>
      </c>
      <c r="N3523" s="344">
        <f t="shared" si="548"/>
        <v>-51.514207555417329</v>
      </c>
      <c r="Q3523" s="323">
        <f t="shared" si="546"/>
        <v>3366.4049812739249</v>
      </c>
      <c r="R3523" s="287">
        <f t="shared" si="547"/>
        <v>-51.514207555417329</v>
      </c>
    </row>
    <row r="3524" spans="1:18" x14ac:dyDescent="0.25">
      <c r="A3524" s="273">
        <v>3507</v>
      </c>
      <c r="B3524" s="323">
        <f t="shared" si="549"/>
        <v>3596.7558146072583</v>
      </c>
      <c r="D3524" s="287">
        <f t="shared" si="544"/>
        <v>3367.3395646072581</v>
      </c>
      <c r="F3524" s="273">
        <f t="shared" si="540"/>
        <v>9</v>
      </c>
      <c r="H3524" s="273">
        <f t="shared" si="541"/>
        <v>3240</v>
      </c>
      <c r="J3524" s="287">
        <f t="shared" si="545"/>
        <v>-51.569229174726182</v>
      </c>
      <c r="L3524" s="287">
        <f t="shared" si="542"/>
        <v>176.75581460725834</v>
      </c>
      <c r="M3524" s="344">
        <f t="shared" si="543"/>
        <v>-52.660435392741874</v>
      </c>
      <c r="N3524" s="344">
        <f t="shared" si="548"/>
        <v>-51.569229174726182</v>
      </c>
      <c r="Q3524" s="323">
        <f t="shared" si="546"/>
        <v>3367.3395646072581</v>
      </c>
      <c r="R3524" s="287">
        <f t="shared" si="547"/>
        <v>-51.569229174726182</v>
      </c>
    </row>
    <row r="3525" spans="1:18" x14ac:dyDescent="0.25">
      <c r="A3525" s="273">
        <v>3508</v>
      </c>
      <c r="B3525" s="323">
        <f t="shared" si="549"/>
        <v>3597.7558146072583</v>
      </c>
      <c r="D3525" s="287">
        <f t="shared" si="544"/>
        <v>3368.2741479405918</v>
      </c>
      <c r="F3525" s="273">
        <f t="shared" si="540"/>
        <v>9</v>
      </c>
      <c r="H3525" s="273">
        <f t="shared" si="541"/>
        <v>3240</v>
      </c>
      <c r="J3525" s="287">
        <f t="shared" si="545"/>
        <v>-51.608542307266099</v>
      </c>
      <c r="L3525" s="287">
        <f t="shared" si="542"/>
        <v>177.75581460725834</v>
      </c>
      <c r="M3525" s="344">
        <f t="shared" si="543"/>
        <v>-51.725852059408226</v>
      </c>
      <c r="N3525" s="344">
        <f t="shared" si="548"/>
        <v>-51.608542307266099</v>
      </c>
      <c r="Q3525" s="323">
        <f t="shared" si="546"/>
        <v>3368.2741479405918</v>
      </c>
      <c r="R3525" s="287">
        <f t="shared" si="547"/>
        <v>-51.608542307266099</v>
      </c>
    </row>
    <row r="3526" spans="1:18" x14ac:dyDescent="0.25">
      <c r="A3526" s="273">
        <v>3509</v>
      </c>
      <c r="B3526" s="323">
        <f t="shared" si="549"/>
        <v>3598.7558146072583</v>
      </c>
      <c r="D3526" s="287">
        <f t="shared" si="544"/>
        <v>3369.208731273925</v>
      </c>
      <c r="F3526" s="273">
        <f t="shared" ref="F3526:F3589" si="550">INT(B3526/360)</f>
        <v>9</v>
      </c>
      <c r="H3526" s="273">
        <f t="shared" ref="H3526:H3589" si="551">F3526*360</f>
        <v>3240</v>
      </c>
      <c r="J3526" s="287">
        <f t="shared" si="545"/>
        <v>-51.632134977876049</v>
      </c>
      <c r="L3526" s="287">
        <f t="shared" ref="L3526:L3589" si="552">B3526-H3526-180</f>
        <v>178.75581460725834</v>
      </c>
      <c r="M3526" s="344">
        <f t="shared" ref="M3526:M3589" si="553">D3526-INT(D3526/360)*360-180</f>
        <v>-50.791268726075032</v>
      </c>
      <c r="N3526" s="344">
        <f t="shared" si="548"/>
        <v>-51.632134977876049</v>
      </c>
      <c r="Q3526" s="323">
        <f t="shared" si="546"/>
        <v>3369.208731273925</v>
      </c>
      <c r="R3526" s="287">
        <f t="shared" si="547"/>
        <v>-51.632134977876049</v>
      </c>
    </row>
    <row r="3527" spans="1:18" x14ac:dyDescent="0.25">
      <c r="A3527" s="273">
        <v>3510</v>
      </c>
      <c r="B3527" s="323">
        <f t="shared" si="549"/>
        <v>3599.7558146072583</v>
      </c>
      <c r="D3527" s="287">
        <f t="shared" si="544"/>
        <v>3370.1433146072582</v>
      </c>
      <c r="F3527" s="273">
        <f t="shared" si="550"/>
        <v>9</v>
      </c>
      <c r="H3527" s="273">
        <f t="shared" si="551"/>
        <v>3240</v>
      </c>
      <c r="J3527" s="287">
        <f t="shared" si="545"/>
        <v>-51.64</v>
      </c>
      <c r="L3527" s="287">
        <f t="shared" si="552"/>
        <v>179.75581460725834</v>
      </c>
      <c r="M3527" s="344">
        <f t="shared" si="553"/>
        <v>-49.856685392741838</v>
      </c>
      <c r="N3527" s="344">
        <f t="shared" si="548"/>
        <v>-51.64</v>
      </c>
      <c r="Q3527" s="323">
        <f t="shared" si="546"/>
        <v>3370.1433146072582</v>
      </c>
      <c r="R3527" s="287">
        <f t="shared" si="547"/>
        <v>-51.64</v>
      </c>
    </row>
    <row r="3528" spans="1:18" x14ac:dyDescent="0.25">
      <c r="A3528" s="273">
        <v>3511</v>
      </c>
      <c r="B3528" s="323">
        <f t="shared" si="549"/>
        <v>3600.7558146072583</v>
      </c>
      <c r="D3528" s="287">
        <f t="shared" si="544"/>
        <v>3371.0778979405918</v>
      </c>
      <c r="F3528" s="273">
        <f t="shared" si="550"/>
        <v>10</v>
      </c>
      <c r="H3528" s="273">
        <f t="shared" si="551"/>
        <v>3600</v>
      </c>
      <c r="J3528" s="287">
        <f t="shared" si="545"/>
        <v>-51.632134977876049</v>
      </c>
      <c r="L3528" s="287">
        <f t="shared" si="552"/>
        <v>-179.24418539274166</v>
      </c>
      <c r="M3528" s="344">
        <f t="shared" si="553"/>
        <v>-48.922102059408189</v>
      </c>
      <c r="N3528" s="344">
        <f t="shared" si="548"/>
        <v>-51.632134977876049</v>
      </c>
      <c r="Q3528" s="323">
        <f t="shared" si="546"/>
        <v>3371.0778979405918</v>
      </c>
      <c r="R3528" s="287">
        <f t="shared" si="547"/>
        <v>-51.632134977876049</v>
      </c>
    </row>
    <row r="3529" spans="1:18" x14ac:dyDescent="0.25">
      <c r="A3529" s="273">
        <v>3512</v>
      </c>
      <c r="B3529" s="323">
        <f t="shared" si="549"/>
        <v>3601.7558146072583</v>
      </c>
      <c r="D3529" s="287">
        <f t="shared" si="544"/>
        <v>3372.012481273925</v>
      </c>
      <c r="F3529" s="273">
        <f t="shared" si="550"/>
        <v>10</v>
      </c>
      <c r="H3529" s="273">
        <f t="shared" si="551"/>
        <v>3600</v>
      </c>
      <c r="J3529" s="287">
        <f t="shared" si="545"/>
        <v>-51.608542307266099</v>
      </c>
      <c r="L3529" s="287">
        <f t="shared" si="552"/>
        <v>-178.24418539274166</v>
      </c>
      <c r="M3529" s="344">
        <f t="shared" si="553"/>
        <v>-47.987518726074995</v>
      </c>
      <c r="N3529" s="344">
        <f t="shared" si="548"/>
        <v>-51.608542307266099</v>
      </c>
      <c r="Q3529" s="323">
        <f t="shared" si="546"/>
        <v>3372.012481273925</v>
      </c>
      <c r="R3529" s="287">
        <f t="shared" si="547"/>
        <v>-51.608542307266099</v>
      </c>
    </row>
    <row r="3530" spans="1:18" x14ac:dyDescent="0.25">
      <c r="A3530" s="273">
        <v>3513</v>
      </c>
      <c r="B3530" s="323">
        <f t="shared" si="549"/>
        <v>3602.7558146072583</v>
      </c>
      <c r="D3530" s="287">
        <f t="shared" si="544"/>
        <v>3372.9470646072582</v>
      </c>
      <c r="F3530" s="273">
        <f t="shared" si="550"/>
        <v>10</v>
      </c>
      <c r="H3530" s="273">
        <f t="shared" si="551"/>
        <v>3600</v>
      </c>
      <c r="J3530" s="287">
        <f t="shared" si="545"/>
        <v>-51.569229174726203</v>
      </c>
      <c r="L3530" s="287">
        <f t="shared" si="552"/>
        <v>-177.24418539274166</v>
      </c>
      <c r="M3530" s="344">
        <f t="shared" si="553"/>
        <v>-47.052935392741801</v>
      </c>
      <c r="N3530" s="344">
        <f t="shared" si="548"/>
        <v>-51.569229174726203</v>
      </c>
      <c r="Q3530" s="323">
        <f t="shared" si="546"/>
        <v>3372.9470646072582</v>
      </c>
      <c r="R3530" s="287">
        <f t="shared" si="547"/>
        <v>-51.569229174726203</v>
      </c>
    </row>
    <row r="3531" spans="1:18" x14ac:dyDescent="0.25">
      <c r="A3531" s="273">
        <v>3514</v>
      </c>
      <c r="B3531" s="323">
        <f t="shared" si="549"/>
        <v>3603.7558146072583</v>
      </c>
      <c r="D3531" s="287">
        <f t="shared" si="544"/>
        <v>3373.8816479405918</v>
      </c>
      <c r="F3531" s="273">
        <f t="shared" si="550"/>
        <v>10</v>
      </c>
      <c r="H3531" s="273">
        <f t="shared" si="551"/>
        <v>3600</v>
      </c>
      <c r="J3531" s="287">
        <f t="shared" si="545"/>
        <v>-51.514207555417329</v>
      </c>
      <c r="L3531" s="287">
        <f t="shared" si="552"/>
        <v>-176.24418539274166</v>
      </c>
      <c r="M3531" s="344">
        <f t="shared" si="553"/>
        <v>-46.118352059408153</v>
      </c>
      <c r="N3531" s="344">
        <f t="shared" si="548"/>
        <v>-51.514207555417329</v>
      </c>
      <c r="Q3531" s="323">
        <f t="shared" si="546"/>
        <v>3373.8816479405918</v>
      </c>
      <c r="R3531" s="287">
        <f t="shared" si="547"/>
        <v>-51.514207555417329</v>
      </c>
    </row>
    <row r="3532" spans="1:18" x14ac:dyDescent="0.25">
      <c r="A3532" s="273">
        <v>3515</v>
      </c>
      <c r="B3532" s="323">
        <f t="shared" si="549"/>
        <v>3604.7558146072583</v>
      </c>
      <c r="D3532" s="287">
        <f t="shared" si="544"/>
        <v>3374.816231273925</v>
      </c>
      <c r="F3532" s="273">
        <f t="shared" si="550"/>
        <v>10</v>
      </c>
      <c r="H3532" s="273">
        <f t="shared" si="551"/>
        <v>3600</v>
      </c>
      <c r="J3532" s="287">
        <f t="shared" si="545"/>
        <v>-51.443494209457732</v>
      </c>
      <c r="L3532" s="287">
        <f t="shared" si="552"/>
        <v>-175.24418539274166</v>
      </c>
      <c r="M3532" s="344">
        <f t="shared" si="553"/>
        <v>-45.183768726074959</v>
      </c>
      <c r="N3532" s="344">
        <f t="shared" si="548"/>
        <v>-51.443494209457732</v>
      </c>
      <c r="Q3532" s="323">
        <f t="shared" si="546"/>
        <v>3374.816231273925</v>
      </c>
      <c r="R3532" s="287">
        <f t="shared" si="547"/>
        <v>-51.443494209457732</v>
      </c>
    </row>
    <row r="3533" spans="1:18" x14ac:dyDescent="0.25">
      <c r="A3533" s="273">
        <v>3516</v>
      </c>
      <c r="B3533" s="323">
        <f t="shared" si="549"/>
        <v>3605.7558146072583</v>
      </c>
      <c r="D3533" s="287">
        <f t="shared" si="544"/>
        <v>3375.7508146072582</v>
      </c>
      <c r="F3533" s="273">
        <f t="shared" si="550"/>
        <v>10</v>
      </c>
      <c r="H3533" s="273">
        <f t="shared" si="551"/>
        <v>3600</v>
      </c>
      <c r="J3533" s="287">
        <f t="shared" si="545"/>
        <v>-51.357110676817655</v>
      </c>
      <c r="L3533" s="287">
        <f t="shared" si="552"/>
        <v>-174.24418539274166</v>
      </c>
      <c r="M3533" s="344">
        <f t="shared" si="553"/>
        <v>-44.249185392741765</v>
      </c>
      <c r="N3533" s="344">
        <f t="shared" si="548"/>
        <v>-51.357110676817655</v>
      </c>
      <c r="Q3533" s="323">
        <f t="shared" si="546"/>
        <v>3375.7508146072582</v>
      </c>
      <c r="R3533" s="287">
        <f t="shared" si="547"/>
        <v>-51.357110676817655</v>
      </c>
    </row>
    <row r="3534" spans="1:18" x14ac:dyDescent="0.25">
      <c r="A3534" s="273">
        <v>3517</v>
      </c>
      <c r="B3534" s="323">
        <f t="shared" si="549"/>
        <v>3606.7558146072583</v>
      </c>
      <c r="D3534" s="287">
        <f t="shared" si="544"/>
        <v>3376.6853979405919</v>
      </c>
      <c r="F3534" s="273">
        <f t="shared" si="550"/>
        <v>10</v>
      </c>
      <c r="H3534" s="273">
        <f t="shared" si="551"/>
        <v>3600</v>
      </c>
      <c r="J3534" s="287">
        <f t="shared" si="545"/>
        <v>-51.255083270757879</v>
      </c>
      <c r="L3534" s="287">
        <f t="shared" si="552"/>
        <v>-173.24418539274166</v>
      </c>
      <c r="M3534" s="344">
        <f t="shared" si="553"/>
        <v>-43.314602059408116</v>
      </c>
      <c r="N3534" s="344">
        <f t="shared" si="548"/>
        <v>-51.255083270757879</v>
      </c>
      <c r="Q3534" s="323">
        <f t="shared" si="546"/>
        <v>3376.6853979405919</v>
      </c>
      <c r="R3534" s="287">
        <f t="shared" si="547"/>
        <v>-51.255083270757879</v>
      </c>
    </row>
    <row r="3535" spans="1:18" x14ac:dyDescent="0.25">
      <c r="A3535" s="273">
        <v>3518</v>
      </c>
      <c r="B3535" s="323">
        <f t="shared" si="549"/>
        <v>3607.7558146072583</v>
      </c>
      <c r="D3535" s="287">
        <f t="shared" si="544"/>
        <v>3377.6199812739251</v>
      </c>
      <c r="F3535" s="273">
        <f t="shared" si="550"/>
        <v>10</v>
      </c>
      <c r="H3535" s="273">
        <f t="shared" si="551"/>
        <v>3600</v>
      </c>
      <c r="J3535" s="287">
        <f t="shared" si="545"/>
        <v>-51.13744306981468</v>
      </c>
      <c r="L3535" s="287">
        <f t="shared" si="552"/>
        <v>-172.24418539274166</v>
      </c>
      <c r="M3535" s="344">
        <f t="shared" si="553"/>
        <v>-42.380018726074923</v>
      </c>
      <c r="N3535" s="344">
        <f t="shared" si="548"/>
        <v>-51.13744306981468</v>
      </c>
      <c r="Q3535" s="323">
        <f t="shared" si="546"/>
        <v>3377.6199812739251</v>
      </c>
      <c r="R3535" s="287">
        <f t="shared" si="547"/>
        <v>-51.13744306981468</v>
      </c>
    </row>
    <row r="3536" spans="1:18" x14ac:dyDescent="0.25">
      <c r="A3536" s="273">
        <v>3519</v>
      </c>
      <c r="B3536" s="323">
        <f t="shared" si="549"/>
        <v>3608.7558146072583</v>
      </c>
      <c r="D3536" s="287">
        <f t="shared" si="544"/>
        <v>3378.5545646072583</v>
      </c>
      <c r="F3536" s="273">
        <f t="shared" si="550"/>
        <v>10</v>
      </c>
      <c r="H3536" s="273">
        <f t="shared" si="551"/>
        <v>3600</v>
      </c>
      <c r="J3536" s="287">
        <f t="shared" si="545"/>
        <v>-51.004225908332941</v>
      </c>
      <c r="L3536" s="287">
        <f t="shared" si="552"/>
        <v>-171.24418539274166</v>
      </c>
      <c r="M3536" s="344">
        <f t="shared" si="553"/>
        <v>-41.445435392741729</v>
      </c>
      <c r="N3536" s="344">
        <f t="shared" si="548"/>
        <v>-51.004225908332941</v>
      </c>
      <c r="Q3536" s="323">
        <f t="shared" si="546"/>
        <v>3378.5545646072583</v>
      </c>
      <c r="R3536" s="287">
        <f t="shared" si="547"/>
        <v>-51.004225908332941</v>
      </c>
    </row>
    <row r="3537" spans="1:18" x14ac:dyDescent="0.25">
      <c r="A3537" s="273">
        <v>3520</v>
      </c>
      <c r="B3537" s="323">
        <f t="shared" si="549"/>
        <v>3609.7558146072583</v>
      </c>
      <c r="D3537" s="287">
        <f t="shared" ref="D3537:D3600" si="554">B3537-A3537/360*$E$11</f>
        <v>3379.4891479405915</v>
      </c>
      <c r="F3537" s="273">
        <f t="shared" si="550"/>
        <v>10</v>
      </c>
      <c r="H3537" s="273">
        <f t="shared" si="551"/>
        <v>3600</v>
      </c>
      <c r="J3537" s="287">
        <f t="shared" ref="J3537:J3600" si="555">SIN(RADIANS(A3537))*$E$7</f>
        <v>-50.855472365550433</v>
      </c>
      <c r="L3537" s="287">
        <f t="shared" si="552"/>
        <v>-170.24418539274166</v>
      </c>
      <c r="M3537" s="344">
        <f t="shared" si="553"/>
        <v>-40.510852059408535</v>
      </c>
      <c r="N3537" s="344">
        <f t="shared" si="548"/>
        <v>-50.855472365550433</v>
      </c>
      <c r="Q3537" s="323">
        <f t="shared" ref="Q3537:Q3600" si="556">D3537</f>
        <v>3379.4891479405915</v>
      </c>
      <c r="R3537" s="287">
        <f t="shared" ref="R3537:R3600" si="557">N3537</f>
        <v>-50.855472365550433</v>
      </c>
    </row>
    <row r="3538" spans="1:18" x14ac:dyDescent="0.25">
      <c r="A3538" s="273">
        <v>3521</v>
      </c>
      <c r="B3538" s="323">
        <f t="shared" si="549"/>
        <v>3610.7558146072583</v>
      </c>
      <c r="D3538" s="287">
        <f t="shared" si="554"/>
        <v>3380.4237312739251</v>
      </c>
      <c r="F3538" s="273">
        <f t="shared" si="550"/>
        <v>10</v>
      </c>
      <c r="H3538" s="273">
        <f t="shared" si="551"/>
        <v>3600</v>
      </c>
      <c r="J3538" s="287">
        <f t="shared" si="555"/>
        <v>-50.691227753237349</v>
      </c>
      <c r="L3538" s="287">
        <f t="shared" si="552"/>
        <v>-169.24418539274166</v>
      </c>
      <c r="M3538" s="344">
        <f t="shared" si="553"/>
        <v>-39.576268726074886</v>
      </c>
      <c r="N3538" s="344">
        <f t="shared" ref="N3538:N3601" si="558">J3538</f>
        <v>-50.691227753237349</v>
      </c>
      <c r="Q3538" s="323">
        <f t="shared" si="556"/>
        <v>3380.4237312739251</v>
      </c>
      <c r="R3538" s="287">
        <f t="shared" si="557"/>
        <v>-50.691227753237349</v>
      </c>
    </row>
    <row r="3539" spans="1:18" x14ac:dyDescent="0.25">
      <c r="A3539" s="273">
        <v>3522</v>
      </c>
      <c r="B3539" s="323">
        <f t="shared" ref="B3539:B3602" si="559">$B$17+A3539</f>
        <v>3611.7558146072583</v>
      </c>
      <c r="D3539" s="287">
        <f t="shared" si="554"/>
        <v>3381.3583146072583</v>
      </c>
      <c r="F3539" s="273">
        <f t="shared" si="550"/>
        <v>10</v>
      </c>
      <c r="H3539" s="273">
        <f t="shared" si="551"/>
        <v>3600</v>
      </c>
      <c r="J3539" s="287">
        <f t="shared" si="555"/>
        <v>-50.511542101893752</v>
      </c>
      <c r="L3539" s="287">
        <f t="shared" si="552"/>
        <v>-168.24418539274166</v>
      </c>
      <c r="M3539" s="344">
        <f t="shared" si="553"/>
        <v>-38.641685392741692</v>
      </c>
      <c r="N3539" s="344">
        <f t="shared" si="558"/>
        <v>-50.511542101893752</v>
      </c>
      <c r="Q3539" s="323">
        <f t="shared" si="556"/>
        <v>3381.3583146072583</v>
      </c>
      <c r="R3539" s="287">
        <f t="shared" si="557"/>
        <v>-50.511542101893752</v>
      </c>
    </row>
    <row r="3540" spans="1:18" x14ac:dyDescent="0.25">
      <c r="A3540" s="273">
        <v>3523</v>
      </c>
      <c r="B3540" s="323">
        <f t="shared" si="559"/>
        <v>3612.7558146072583</v>
      </c>
      <c r="D3540" s="287">
        <f t="shared" si="554"/>
        <v>3382.2928979405915</v>
      </c>
      <c r="F3540" s="273">
        <f t="shared" si="550"/>
        <v>10</v>
      </c>
      <c r="H3540" s="273">
        <f t="shared" si="551"/>
        <v>3600</v>
      </c>
      <c r="J3540" s="287">
        <f t="shared" si="555"/>
        <v>-50.316470145509555</v>
      </c>
      <c r="L3540" s="287">
        <f t="shared" si="552"/>
        <v>-167.24418539274166</v>
      </c>
      <c r="M3540" s="344">
        <f t="shared" si="553"/>
        <v>-37.707102059408498</v>
      </c>
      <c r="N3540" s="344">
        <f t="shared" si="558"/>
        <v>-50.316470145509555</v>
      </c>
      <c r="Q3540" s="323">
        <f t="shared" si="556"/>
        <v>3382.2928979405915</v>
      </c>
      <c r="R3540" s="287">
        <f t="shared" si="557"/>
        <v>-50.316470145509555</v>
      </c>
    </row>
    <row r="3541" spans="1:18" x14ac:dyDescent="0.25">
      <c r="A3541" s="273">
        <v>3524</v>
      </c>
      <c r="B3541" s="323">
        <f t="shared" si="559"/>
        <v>3613.7558146072583</v>
      </c>
      <c r="D3541" s="287">
        <f t="shared" si="554"/>
        <v>3383.2274812739252</v>
      </c>
      <c r="F3541" s="273">
        <f t="shared" si="550"/>
        <v>10</v>
      </c>
      <c r="H3541" s="273">
        <f t="shared" si="551"/>
        <v>3600</v>
      </c>
      <c r="J3541" s="287">
        <f t="shared" si="555"/>
        <v>-50.106071304892438</v>
      </c>
      <c r="L3541" s="287">
        <f t="shared" si="552"/>
        <v>-166.24418539274166</v>
      </c>
      <c r="M3541" s="344">
        <f t="shared" si="553"/>
        <v>-36.77251872607485</v>
      </c>
      <c r="N3541" s="344">
        <f t="shared" si="558"/>
        <v>-50.106071304892438</v>
      </c>
      <c r="Q3541" s="323">
        <f t="shared" si="556"/>
        <v>3383.2274812739252</v>
      </c>
      <c r="R3541" s="287">
        <f t="shared" si="557"/>
        <v>-50.106071304892438</v>
      </c>
    </row>
    <row r="3542" spans="1:18" x14ac:dyDescent="0.25">
      <c r="A3542" s="273">
        <v>3525</v>
      </c>
      <c r="B3542" s="323">
        <f t="shared" si="559"/>
        <v>3614.7558146072583</v>
      </c>
      <c r="D3542" s="287">
        <f t="shared" si="554"/>
        <v>3384.1620646072583</v>
      </c>
      <c r="F3542" s="273">
        <f t="shared" si="550"/>
        <v>10</v>
      </c>
      <c r="H3542" s="273">
        <f t="shared" si="551"/>
        <v>3600</v>
      </c>
      <c r="J3542" s="287">
        <f t="shared" si="555"/>
        <v>-49.88040966956752</v>
      </c>
      <c r="L3542" s="287">
        <f t="shared" si="552"/>
        <v>-165.24418539274166</v>
      </c>
      <c r="M3542" s="344">
        <f t="shared" si="553"/>
        <v>-35.837935392741656</v>
      </c>
      <c r="N3542" s="344">
        <f t="shared" si="558"/>
        <v>-49.88040966956752</v>
      </c>
      <c r="Q3542" s="323">
        <f t="shared" si="556"/>
        <v>3384.1620646072583</v>
      </c>
      <c r="R3542" s="287">
        <f t="shared" si="557"/>
        <v>-49.88040966956752</v>
      </c>
    </row>
    <row r="3543" spans="1:18" x14ac:dyDescent="0.25">
      <c r="A3543" s="273">
        <v>3526</v>
      </c>
      <c r="B3543" s="323">
        <f t="shared" si="559"/>
        <v>3615.7558146072583</v>
      </c>
      <c r="D3543" s="287">
        <f t="shared" si="554"/>
        <v>3385.0966479405915</v>
      </c>
      <c r="F3543" s="273">
        <f t="shared" si="550"/>
        <v>10</v>
      </c>
      <c r="H3543" s="273">
        <f t="shared" si="551"/>
        <v>3600</v>
      </c>
      <c r="J3543" s="287">
        <f t="shared" si="555"/>
        <v>-49.639553978254789</v>
      </c>
      <c r="L3543" s="287">
        <f t="shared" si="552"/>
        <v>-164.24418539274166</v>
      </c>
      <c r="M3543" s="344">
        <f t="shared" si="553"/>
        <v>-34.903352059408462</v>
      </c>
      <c r="N3543" s="344">
        <f t="shared" si="558"/>
        <v>-49.639553978254789</v>
      </c>
      <c r="Q3543" s="323">
        <f t="shared" si="556"/>
        <v>3385.0966479405915</v>
      </c>
      <c r="R3543" s="287">
        <f t="shared" si="557"/>
        <v>-49.639553978254789</v>
      </c>
    </row>
    <row r="3544" spans="1:18" x14ac:dyDescent="0.25">
      <c r="A3544" s="273">
        <v>3527</v>
      </c>
      <c r="B3544" s="323">
        <f t="shared" si="559"/>
        <v>3616.7558146072583</v>
      </c>
      <c r="D3544" s="287">
        <f t="shared" si="554"/>
        <v>3386.0312312739252</v>
      </c>
      <c r="F3544" s="273">
        <f t="shared" si="550"/>
        <v>10</v>
      </c>
      <c r="H3544" s="273">
        <f t="shared" si="551"/>
        <v>3600</v>
      </c>
      <c r="J3544" s="287">
        <f t="shared" si="555"/>
        <v>-49.383577597931122</v>
      </c>
      <c r="L3544" s="287">
        <f t="shared" si="552"/>
        <v>-163.24418539274166</v>
      </c>
      <c r="M3544" s="344">
        <f t="shared" si="553"/>
        <v>-33.968768726074813</v>
      </c>
      <c r="N3544" s="344">
        <f t="shared" si="558"/>
        <v>-49.383577597931122</v>
      </c>
      <c r="Q3544" s="323">
        <f t="shared" si="556"/>
        <v>3386.0312312739252</v>
      </c>
      <c r="R3544" s="287">
        <f t="shared" si="557"/>
        <v>-49.383577597931122</v>
      </c>
    </row>
    <row r="3545" spans="1:18" x14ac:dyDescent="0.25">
      <c r="A3545" s="273">
        <v>3528</v>
      </c>
      <c r="B3545" s="323">
        <f t="shared" si="559"/>
        <v>3617.7558146072583</v>
      </c>
      <c r="D3545" s="287">
        <f t="shared" si="554"/>
        <v>3386.9658146072584</v>
      </c>
      <c r="F3545" s="273">
        <f t="shared" si="550"/>
        <v>10</v>
      </c>
      <c r="H3545" s="273">
        <f t="shared" si="551"/>
        <v>3600</v>
      </c>
      <c r="J3545" s="287">
        <f t="shared" si="555"/>
        <v>-49.112558501481772</v>
      </c>
      <c r="L3545" s="287">
        <f t="shared" si="552"/>
        <v>-162.24418539274166</v>
      </c>
      <c r="M3545" s="344">
        <f t="shared" si="553"/>
        <v>-33.03418539274162</v>
      </c>
      <c r="N3545" s="344">
        <f t="shared" si="558"/>
        <v>-49.112558501481772</v>
      </c>
      <c r="Q3545" s="323">
        <f t="shared" si="556"/>
        <v>3386.9658146072584</v>
      </c>
      <c r="R3545" s="287">
        <f t="shared" si="557"/>
        <v>-49.112558501481772</v>
      </c>
    </row>
    <row r="3546" spans="1:18" x14ac:dyDescent="0.25">
      <c r="A3546" s="273">
        <v>3529</v>
      </c>
      <c r="B3546" s="323">
        <f t="shared" si="559"/>
        <v>3618.7558146072583</v>
      </c>
      <c r="D3546" s="287">
        <f t="shared" si="554"/>
        <v>3387.9003979405916</v>
      </c>
      <c r="F3546" s="273">
        <f t="shared" si="550"/>
        <v>10</v>
      </c>
      <c r="H3546" s="273">
        <f t="shared" si="551"/>
        <v>3600</v>
      </c>
      <c r="J3546" s="287">
        <f t="shared" si="555"/>
        <v>-48.826579243948714</v>
      </c>
      <c r="L3546" s="287">
        <f t="shared" si="552"/>
        <v>-161.24418539274166</v>
      </c>
      <c r="M3546" s="344">
        <f t="shared" si="553"/>
        <v>-32.099602059408426</v>
      </c>
      <c r="N3546" s="344">
        <f t="shared" si="558"/>
        <v>-48.826579243948714</v>
      </c>
      <c r="Q3546" s="323">
        <f t="shared" si="556"/>
        <v>3387.9003979405916</v>
      </c>
      <c r="R3546" s="287">
        <f t="shared" si="557"/>
        <v>-48.826579243948714</v>
      </c>
    </row>
    <row r="3547" spans="1:18" x14ac:dyDescent="0.25">
      <c r="A3547" s="273">
        <v>3530</v>
      </c>
      <c r="B3547" s="323">
        <f t="shared" si="559"/>
        <v>3619.7558146072583</v>
      </c>
      <c r="D3547" s="287">
        <f t="shared" si="554"/>
        <v>3388.8349812739252</v>
      </c>
      <c r="F3547" s="273">
        <f t="shared" si="550"/>
        <v>10</v>
      </c>
      <c r="H3547" s="273">
        <f t="shared" si="551"/>
        <v>3600</v>
      </c>
      <c r="J3547" s="287">
        <f t="shared" si="555"/>
        <v>-48.525726937384391</v>
      </c>
      <c r="L3547" s="287">
        <f t="shared" si="552"/>
        <v>-160.24418539274166</v>
      </c>
      <c r="M3547" s="344">
        <f t="shared" si="553"/>
        <v>-31.165018726074777</v>
      </c>
      <c r="N3547" s="344">
        <f t="shared" si="558"/>
        <v>-48.525726937384391</v>
      </c>
      <c r="Q3547" s="323">
        <f t="shared" si="556"/>
        <v>3388.8349812739252</v>
      </c>
      <c r="R3547" s="287">
        <f t="shared" si="557"/>
        <v>-48.525726937384391</v>
      </c>
    </row>
    <row r="3548" spans="1:18" x14ac:dyDescent="0.25">
      <c r="A3548" s="273">
        <v>3531</v>
      </c>
      <c r="B3548" s="323">
        <f t="shared" si="559"/>
        <v>3620.7558146072583</v>
      </c>
      <c r="D3548" s="287">
        <f t="shared" si="554"/>
        <v>3389.7695646072584</v>
      </c>
      <c r="F3548" s="273">
        <f t="shared" si="550"/>
        <v>10</v>
      </c>
      <c r="H3548" s="273">
        <f t="shared" si="551"/>
        <v>3600</v>
      </c>
      <c r="J3548" s="287">
        <f t="shared" si="555"/>
        <v>-48.210093224315536</v>
      </c>
      <c r="L3548" s="287">
        <f t="shared" si="552"/>
        <v>-159.24418539274166</v>
      </c>
      <c r="M3548" s="344">
        <f t="shared" si="553"/>
        <v>-30.230435392741583</v>
      </c>
      <c r="N3548" s="344">
        <f t="shared" si="558"/>
        <v>-48.210093224315536</v>
      </c>
      <c r="Q3548" s="323">
        <f t="shared" si="556"/>
        <v>3389.7695646072584</v>
      </c>
      <c r="R3548" s="287">
        <f t="shared" si="557"/>
        <v>-48.210093224315536</v>
      </c>
    </row>
    <row r="3549" spans="1:18" x14ac:dyDescent="0.25">
      <c r="A3549" s="273">
        <v>3532</v>
      </c>
      <c r="B3549" s="323">
        <f t="shared" si="559"/>
        <v>3621.7558146072583</v>
      </c>
      <c r="D3549" s="287">
        <f t="shared" si="554"/>
        <v>3390.7041479405916</v>
      </c>
      <c r="F3549" s="273">
        <f t="shared" si="550"/>
        <v>10</v>
      </c>
      <c r="H3549" s="273">
        <f t="shared" si="551"/>
        <v>3600</v>
      </c>
      <c r="J3549" s="287">
        <f t="shared" si="555"/>
        <v>-47.879774249828898</v>
      </c>
      <c r="L3549" s="287">
        <f t="shared" si="552"/>
        <v>-158.24418539274166</v>
      </c>
      <c r="M3549" s="344">
        <f t="shared" si="553"/>
        <v>-29.295852059408389</v>
      </c>
      <c r="N3549" s="344">
        <f t="shared" si="558"/>
        <v>-47.879774249828898</v>
      </c>
      <c r="Q3549" s="323">
        <f t="shared" si="556"/>
        <v>3390.7041479405916</v>
      </c>
      <c r="R3549" s="287">
        <f t="shared" si="557"/>
        <v>-47.879774249828898</v>
      </c>
    </row>
    <row r="3550" spans="1:18" x14ac:dyDescent="0.25">
      <c r="A3550" s="273">
        <v>3533</v>
      </c>
      <c r="B3550" s="323">
        <f t="shared" si="559"/>
        <v>3622.7558146072583</v>
      </c>
      <c r="D3550" s="287">
        <f t="shared" si="554"/>
        <v>3391.6387312739253</v>
      </c>
      <c r="F3550" s="273">
        <f t="shared" si="550"/>
        <v>10</v>
      </c>
      <c r="H3550" s="273">
        <f t="shared" si="551"/>
        <v>3600</v>
      </c>
      <c r="J3550" s="287">
        <f t="shared" si="555"/>
        <v>-47.534870632284111</v>
      </c>
      <c r="L3550" s="287">
        <f t="shared" si="552"/>
        <v>-157.24418539274166</v>
      </c>
      <c r="M3550" s="344">
        <f t="shared" si="553"/>
        <v>-28.361268726074741</v>
      </c>
      <c r="N3550" s="344">
        <f t="shared" si="558"/>
        <v>-47.534870632284111</v>
      </c>
      <c r="Q3550" s="323">
        <f t="shared" si="556"/>
        <v>3391.6387312739253</v>
      </c>
      <c r="R3550" s="287">
        <f t="shared" si="557"/>
        <v>-47.534870632284111</v>
      </c>
    </row>
    <row r="3551" spans="1:18" x14ac:dyDescent="0.25">
      <c r="A3551" s="273">
        <v>3534</v>
      </c>
      <c r="B3551" s="323">
        <f t="shared" si="559"/>
        <v>3623.7558146072583</v>
      </c>
      <c r="D3551" s="287">
        <f t="shared" si="554"/>
        <v>3392.5733146072585</v>
      </c>
      <c r="F3551" s="273">
        <f t="shared" si="550"/>
        <v>10</v>
      </c>
      <c r="H3551" s="273">
        <f t="shared" si="551"/>
        <v>3600</v>
      </c>
      <c r="J3551" s="287">
        <f t="shared" si="555"/>
        <v>-47.17548743266395</v>
      </c>
      <c r="L3551" s="287">
        <f t="shared" si="552"/>
        <v>-156.24418539274166</v>
      </c>
      <c r="M3551" s="344">
        <f t="shared" si="553"/>
        <v>-27.426685392741547</v>
      </c>
      <c r="N3551" s="344">
        <f t="shared" si="558"/>
        <v>-47.17548743266395</v>
      </c>
      <c r="Q3551" s="323">
        <f t="shared" si="556"/>
        <v>3392.5733146072585</v>
      </c>
      <c r="R3551" s="287">
        <f t="shared" si="557"/>
        <v>-47.17548743266395</v>
      </c>
    </row>
    <row r="3552" spans="1:18" x14ac:dyDescent="0.25">
      <c r="A3552" s="273">
        <v>3535</v>
      </c>
      <c r="B3552" s="323">
        <f t="shared" si="559"/>
        <v>3624.7558146072583</v>
      </c>
      <c r="D3552" s="287">
        <f t="shared" si="554"/>
        <v>3393.5078979405916</v>
      </c>
      <c r="F3552" s="273">
        <f t="shared" si="550"/>
        <v>10</v>
      </c>
      <c r="H3552" s="273">
        <f t="shared" si="551"/>
        <v>3600</v>
      </c>
      <c r="J3552" s="287">
        <f t="shared" si="555"/>
        <v>-46.80173412257259</v>
      </c>
      <c r="L3552" s="287">
        <f t="shared" si="552"/>
        <v>-155.24418539274166</v>
      </c>
      <c r="M3552" s="344">
        <f t="shared" si="553"/>
        <v>-26.492102059408353</v>
      </c>
      <c r="N3552" s="344">
        <f t="shared" si="558"/>
        <v>-46.80173412257259</v>
      </c>
      <c r="Q3552" s="323">
        <f t="shared" si="556"/>
        <v>3393.5078979405916</v>
      </c>
      <c r="R3552" s="287">
        <f t="shared" si="557"/>
        <v>-46.80173412257259</v>
      </c>
    </row>
    <row r="3553" spans="1:18" x14ac:dyDescent="0.25">
      <c r="A3553" s="273">
        <v>3536</v>
      </c>
      <c r="B3553" s="323">
        <f t="shared" si="559"/>
        <v>3625.7558146072583</v>
      </c>
      <c r="D3553" s="287">
        <f t="shared" si="554"/>
        <v>3394.4424812739248</v>
      </c>
      <c r="F3553" s="273">
        <f t="shared" si="550"/>
        <v>10</v>
      </c>
      <c r="H3553" s="273">
        <f t="shared" si="551"/>
        <v>3600</v>
      </c>
      <c r="J3553" s="287">
        <f t="shared" si="555"/>
        <v>-46.413724550889071</v>
      </c>
      <c r="L3553" s="287">
        <f t="shared" si="552"/>
        <v>-154.24418539274166</v>
      </c>
      <c r="M3553" s="344">
        <f t="shared" si="553"/>
        <v>-25.557518726075159</v>
      </c>
      <c r="N3553" s="344">
        <f t="shared" si="558"/>
        <v>-46.413724550889071</v>
      </c>
      <c r="Q3553" s="323">
        <f t="shared" si="556"/>
        <v>3394.4424812739248</v>
      </c>
      <c r="R3553" s="287">
        <f t="shared" si="557"/>
        <v>-46.413724550889071</v>
      </c>
    </row>
    <row r="3554" spans="1:18" x14ac:dyDescent="0.25">
      <c r="A3554" s="273">
        <v>3537</v>
      </c>
      <c r="B3554" s="323">
        <f t="shared" si="559"/>
        <v>3626.7558146072583</v>
      </c>
      <c r="D3554" s="287">
        <f t="shared" si="554"/>
        <v>3395.3770646072585</v>
      </c>
      <c r="F3554" s="273">
        <f t="shared" si="550"/>
        <v>10</v>
      </c>
      <c r="H3554" s="273">
        <f t="shared" si="551"/>
        <v>3600</v>
      </c>
      <c r="J3554" s="287">
        <f t="shared" si="555"/>
        <v>-46.011576909087353</v>
      </c>
      <c r="L3554" s="287">
        <f t="shared" si="552"/>
        <v>-153.24418539274166</v>
      </c>
      <c r="M3554" s="344">
        <f t="shared" si="553"/>
        <v>-24.62293539274151</v>
      </c>
      <c r="N3554" s="344">
        <f t="shared" si="558"/>
        <v>-46.011576909087353</v>
      </c>
      <c r="Q3554" s="323">
        <f t="shared" si="556"/>
        <v>3395.3770646072585</v>
      </c>
      <c r="R3554" s="287">
        <f t="shared" si="557"/>
        <v>-46.011576909087353</v>
      </c>
    </row>
    <row r="3555" spans="1:18" x14ac:dyDescent="0.25">
      <c r="A3555" s="273">
        <v>3538</v>
      </c>
      <c r="B3555" s="323">
        <f t="shared" si="559"/>
        <v>3627.7558146072583</v>
      </c>
      <c r="D3555" s="287">
        <f t="shared" si="554"/>
        <v>3396.3116479405917</v>
      </c>
      <c r="F3555" s="273">
        <f t="shared" si="550"/>
        <v>10</v>
      </c>
      <c r="H3555" s="273">
        <f t="shared" si="551"/>
        <v>3600</v>
      </c>
      <c r="J3555" s="287">
        <f t="shared" si="555"/>
        <v>-45.595413695234967</v>
      </c>
      <c r="L3555" s="287">
        <f t="shared" si="552"/>
        <v>-152.24418539274166</v>
      </c>
      <c r="M3555" s="344">
        <f t="shared" si="553"/>
        <v>-23.688352059408317</v>
      </c>
      <c r="N3555" s="344">
        <f t="shared" si="558"/>
        <v>-45.595413695234967</v>
      </c>
      <c r="Q3555" s="323">
        <f t="shared" si="556"/>
        <v>3396.3116479405917</v>
      </c>
      <c r="R3555" s="287">
        <f t="shared" si="557"/>
        <v>-45.595413695234967</v>
      </c>
    </row>
    <row r="3556" spans="1:18" x14ac:dyDescent="0.25">
      <c r="A3556" s="273">
        <v>3539</v>
      </c>
      <c r="B3556" s="323">
        <f t="shared" si="559"/>
        <v>3628.7558146072583</v>
      </c>
      <c r="D3556" s="287">
        <f t="shared" si="554"/>
        <v>3397.2462312739249</v>
      </c>
      <c r="F3556" s="273">
        <f t="shared" si="550"/>
        <v>10</v>
      </c>
      <c r="H3556" s="273">
        <f t="shared" si="551"/>
        <v>3600</v>
      </c>
      <c r="J3556" s="287">
        <f t="shared" si="555"/>
        <v>-45.165361676678494</v>
      </c>
      <c r="L3556" s="287">
        <f t="shared" si="552"/>
        <v>-151.24418539274166</v>
      </c>
      <c r="M3556" s="344">
        <f t="shared" si="553"/>
        <v>-22.753768726075123</v>
      </c>
      <c r="N3556" s="344">
        <f t="shared" si="558"/>
        <v>-45.165361676678494</v>
      </c>
      <c r="Q3556" s="323">
        <f t="shared" si="556"/>
        <v>3397.2462312739249</v>
      </c>
      <c r="R3556" s="287">
        <f t="shared" si="557"/>
        <v>-45.165361676678494</v>
      </c>
    </row>
    <row r="3557" spans="1:18" x14ac:dyDescent="0.25">
      <c r="A3557" s="273">
        <v>3540</v>
      </c>
      <c r="B3557" s="323">
        <f t="shared" si="559"/>
        <v>3629.7558146072583</v>
      </c>
      <c r="D3557" s="287">
        <f t="shared" si="554"/>
        <v>3398.1808146072585</v>
      </c>
      <c r="F3557" s="273">
        <f t="shared" si="550"/>
        <v>10</v>
      </c>
      <c r="H3557" s="273">
        <f t="shared" si="551"/>
        <v>3600</v>
      </c>
      <c r="J3557" s="287">
        <f t="shared" si="555"/>
        <v>-44.721551851428444</v>
      </c>
      <c r="L3557" s="287">
        <f t="shared" si="552"/>
        <v>-150.24418539274166</v>
      </c>
      <c r="M3557" s="344">
        <f t="shared" si="553"/>
        <v>-21.819185392741474</v>
      </c>
      <c r="N3557" s="344">
        <f t="shared" si="558"/>
        <v>-44.721551851428444</v>
      </c>
      <c r="Q3557" s="323">
        <f t="shared" si="556"/>
        <v>3398.1808146072585</v>
      </c>
      <c r="R3557" s="287">
        <f t="shared" si="557"/>
        <v>-44.721551851428444</v>
      </c>
    </row>
    <row r="3558" spans="1:18" x14ac:dyDescent="0.25">
      <c r="A3558" s="273">
        <v>3541</v>
      </c>
      <c r="B3558" s="323">
        <f t="shared" si="559"/>
        <v>3630.7558146072583</v>
      </c>
      <c r="D3558" s="287">
        <f t="shared" si="554"/>
        <v>3399.1153979405917</v>
      </c>
      <c r="F3558" s="273">
        <f t="shared" si="550"/>
        <v>10</v>
      </c>
      <c r="H3558" s="273">
        <f t="shared" si="551"/>
        <v>3600</v>
      </c>
      <c r="J3558" s="287">
        <f t="shared" si="555"/>
        <v>-44.264119408257045</v>
      </c>
      <c r="L3558" s="287">
        <f t="shared" si="552"/>
        <v>-149.24418539274166</v>
      </c>
      <c r="M3558" s="344">
        <f t="shared" si="553"/>
        <v>-20.88460205940828</v>
      </c>
      <c r="N3558" s="344">
        <f t="shared" si="558"/>
        <v>-44.264119408257045</v>
      </c>
      <c r="Q3558" s="323">
        <f t="shared" si="556"/>
        <v>3399.1153979405917</v>
      </c>
      <c r="R3558" s="287">
        <f t="shared" si="557"/>
        <v>-44.264119408257045</v>
      </c>
    </row>
    <row r="3559" spans="1:18" x14ac:dyDescent="0.25">
      <c r="A3559" s="273">
        <v>3542</v>
      </c>
      <c r="B3559" s="323">
        <f t="shared" si="559"/>
        <v>3631.7558146072583</v>
      </c>
      <c r="D3559" s="287">
        <f t="shared" si="554"/>
        <v>3400.0499812739249</v>
      </c>
      <c r="F3559" s="273">
        <f t="shared" si="550"/>
        <v>10</v>
      </c>
      <c r="H3559" s="273">
        <f t="shared" si="551"/>
        <v>3600</v>
      </c>
      <c r="J3559" s="287">
        <f t="shared" si="555"/>
        <v>-43.793203685517931</v>
      </c>
      <c r="L3559" s="287">
        <f t="shared" si="552"/>
        <v>-148.24418539274166</v>
      </c>
      <c r="M3559" s="344">
        <f t="shared" si="553"/>
        <v>-19.950018726075086</v>
      </c>
      <c r="N3559" s="344">
        <f t="shared" si="558"/>
        <v>-43.793203685517931</v>
      </c>
      <c r="Q3559" s="323">
        <f t="shared" si="556"/>
        <v>3400.0499812739249</v>
      </c>
      <c r="R3559" s="287">
        <f t="shared" si="557"/>
        <v>-43.793203685517931</v>
      </c>
    </row>
    <row r="3560" spans="1:18" x14ac:dyDescent="0.25">
      <c r="A3560" s="273">
        <v>3543</v>
      </c>
      <c r="B3560" s="323">
        <f t="shared" si="559"/>
        <v>3632.7558146072583</v>
      </c>
      <c r="D3560" s="287">
        <f t="shared" si="554"/>
        <v>3400.9845646072581</v>
      </c>
      <c r="F3560" s="273">
        <f t="shared" si="550"/>
        <v>10</v>
      </c>
      <c r="H3560" s="273">
        <f t="shared" si="551"/>
        <v>3600</v>
      </c>
      <c r="J3560" s="287">
        <f t="shared" si="555"/>
        <v>-43.308948128701722</v>
      </c>
      <c r="L3560" s="287">
        <f t="shared" si="552"/>
        <v>-147.24418539274166</v>
      </c>
      <c r="M3560" s="344">
        <f t="shared" si="553"/>
        <v>-19.015435392741892</v>
      </c>
      <c r="N3560" s="344">
        <f t="shared" si="558"/>
        <v>-43.308948128701722</v>
      </c>
      <c r="Q3560" s="323">
        <f t="shared" si="556"/>
        <v>3400.9845646072581</v>
      </c>
      <c r="R3560" s="287">
        <f t="shared" si="557"/>
        <v>-43.308948128701722</v>
      </c>
    </row>
    <row r="3561" spans="1:18" x14ac:dyDescent="0.25">
      <c r="A3561" s="273">
        <v>3544</v>
      </c>
      <c r="B3561" s="323">
        <f t="shared" si="559"/>
        <v>3633.7558146072583</v>
      </c>
      <c r="D3561" s="287">
        <f t="shared" si="554"/>
        <v>3401.9191479405918</v>
      </c>
      <c r="F3561" s="273">
        <f t="shared" si="550"/>
        <v>10</v>
      </c>
      <c r="H3561" s="273">
        <f t="shared" si="551"/>
        <v>3600</v>
      </c>
      <c r="J3561" s="287">
        <f t="shared" si="555"/>
        <v>-42.811500246742312</v>
      </c>
      <c r="L3561" s="287">
        <f t="shared" si="552"/>
        <v>-146.24418539274166</v>
      </c>
      <c r="M3561" s="344">
        <f t="shared" si="553"/>
        <v>-18.080852059408244</v>
      </c>
      <c r="N3561" s="344">
        <f t="shared" si="558"/>
        <v>-42.811500246742312</v>
      </c>
      <c r="Q3561" s="323">
        <f t="shared" si="556"/>
        <v>3401.9191479405918</v>
      </c>
      <c r="R3561" s="287">
        <f t="shared" si="557"/>
        <v>-42.811500246742312</v>
      </c>
    </row>
    <row r="3562" spans="1:18" x14ac:dyDescent="0.25">
      <c r="A3562" s="273">
        <v>3545</v>
      </c>
      <c r="B3562" s="323">
        <f t="shared" si="559"/>
        <v>3634.7558146072583</v>
      </c>
      <c r="D3562" s="287">
        <f t="shared" si="554"/>
        <v>3402.853731273925</v>
      </c>
      <c r="F3562" s="273">
        <f t="shared" si="550"/>
        <v>10</v>
      </c>
      <c r="H3562" s="273">
        <f t="shared" si="551"/>
        <v>3600</v>
      </c>
      <c r="J3562" s="287">
        <f t="shared" si="555"/>
        <v>-42.301011567083627</v>
      </c>
      <c r="L3562" s="287">
        <f t="shared" si="552"/>
        <v>-145.24418539274166</v>
      </c>
      <c r="M3562" s="344">
        <f t="shared" si="553"/>
        <v>-17.14626872607505</v>
      </c>
      <c r="N3562" s="344">
        <f t="shared" si="558"/>
        <v>-42.301011567083627</v>
      </c>
      <c r="Q3562" s="323">
        <f t="shared" si="556"/>
        <v>3402.853731273925</v>
      </c>
      <c r="R3562" s="287">
        <f t="shared" si="557"/>
        <v>-42.301011567083627</v>
      </c>
    </row>
    <row r="3563" spans="1:18" x14ac:dyDescent="0.25">
      <c r="A3563" s="273">
        <v>3546</v>
      </c>
      <c r="B3563" s="323">
        <f t="shared" si="559"/>
        <v>3635.7558146072583</v>
      </c>
      <c r="D3563" s="287">
        <f t="shared" si="554"/>
        <v>3403.7883146072581</v>
      </c>
      <c r="F3563" s="273">
        <f t="shared" si="550"/>
        <v>10</v>
      </c>
      <c r="H3563" s="273">
        <f t="shared" si="551"/>
        <v>3600</v>
      </c>
      <c r="J3563" s="287">
        <f t="shared" si="555"/>
        <v>-41.777637589522307</v>
      </c>
      <c r="L3563" s="287">
        <f t="shared" si="552"/>
        <v>-144.24418539274166</v>
      </c>
      <c r="M3563" s="344">
        <f t="shared" si="553"/>
        <v>-16.211685392741856</v>
      </c>
      <c r="N3563" s="344">
        <f t="shared" si="558"/>
        <v>-41.777637589522307</v>
      </c>
      <c r="Q3563" s="323">
        <f t="shared" si="556"/>
        <v>3403.7883146072581</v>
      </c>
      <c r="R3563" s="287">
        <f t="shared" si="557"/>
        <v>-41.777637589522307</v>
      </c>
    </row>
    <row r="3564" spans="1:18" x14ac:dyDescent="0.25">
      <c r="A3564" s="273">
        <v>3547</v>
      </c>
      <c r="B3564" s="323">
        <f t="shared" si="559"/>
        <v>3636.7558146072583</v>
      </c>
      <c r="D3564" s="287">
        <f t="shared" si="554"/>
        <v>3404.7228979405918</v>
      </c>
      <c r="F3564" s="273">
        <f t="shared" si="550"/>
        <v>10</v>
      </c>
      <c r="H3564" s="273">
        <f t="shared" si="551"/>
        <v>3600</v>
      </c>
      <c r="J3564" s="287">
        <f t="shared" si="555"/>
        <v>-41.241537738842148</v>
      </c>
      <c r="L3564" s="287">
        <f t="shared" si="552"/>
        <v>-143.24418539274166</v>
      </c>
      <c r="M3564" s="344">
        <f t="shared" si="553"/>
        <v>-15.277102059408207</v>
      </c>
      <c r="N3564" s="344">
        <f t="shared" si="558"/>
        <v>-41.241537738842148</v>
      </c>
      <c r="Q3564" s="323">
        <f t="shared" si="556"/>
        <v>3404.7228979405918</v>
      </c>
      <c r="R3564" s="287">
        <f t="shared" si="557"/>
        <v>-41.241537738842148</v>
      </c>
    </row>
    <row r="3565" spans="1:18" x14ac:dyDescent="0.25">
      <c r="A3565" s="273">
        <v>3548</v>
      </c>
      <c r="B3565" s="323">
        <f t="shared" si="559"/>
        <v>3637.7558146072583</v>
      </c>
      <c r="D3565" s="287">
        <f t="shared" si="554"/>
        <v>3405.657481273925</v>
      </c>
      <c r="F3565" s="273">
        <f t="shared" si="550"/>
        <v>10</v>
      </c>
      <c r="H3565" s="273">
        <f t="shared" si="551"/>
        <v>3600</v>
      </c>
      <c r="J3565" s="287">
        <f t="shared" si="555"/>
        <v>-40.692875316251211</v>
      </c>
      <c r="L3565" s="287">
        <f t="shared" si="552"/>
        <v>-142.24418539274166</v>
      </c>
      <c r="M3565" s="344">
        <f t="shared" si="553"/>
        <v>-14.342518726075014</v>
      </c>
      <c r="N3565" s="344">
        <f t="shared" si="558"/>
        <v>-40.692875316251211</v>
      </c>
      <c r="Q3565" s="323">
        <f t="shared" si="556"/>
        <v>3405.657481273925</v>
      </c>
      <c r="R3565" s="287">
        <f t="shared" si="557"/>
        <v>-40.692875316251211</v>
      </c>
    </row>
    <row r="3566" spans="1:18" x14ac:dyDescent="0.25">
      <c r="A3566" s="273">
        <v>3549</v>
      </c>
      <c r="B3566" s="323">
        <f t="shared" si="559"/>
        <v>3638.7558146072583</v>
      </c>
      <c r="D3566" s="287">
        <f t="shared" si="554"/>
        <v>3406.5920646072582</v>
      </c>
      <c r="F3566" s="273">
        <f t="shared" si="550"/>
        <v>10</v>
      </c>
      <c r="H3566" s="273">
        <f t="shared" si="551"/>
        <v>3600</v>
      </c>
      <c r="J3566" s="287">
        <f t="shared" si="555"/>
        <v>-40.131817449637992</v>
      </c>
      <c r="L3566" s="287">
        <f t="shared" si="552"/>
        <v>-141.24418539274166</v>
      </c>
      <c r="M3566" s="344">
        <f t="shared" si="553"/>
        <v>-13.40793539274182</v>
      </c>
      <c r="N3566" s="344">
        <f t="shared" si="558"/>
        <v>-40.131817449637992</v>
      </c>
      <c r="Q3566" s="323">
        <f t="shared" si="556"/>
        <v>3406.5920646072582</v>
      </c>
      <c r="R3566" s="287">
        <f t="shared" si="557"/>
        <v>-40.131817449637992</v>
      </c>
    </row>
    <row r="3567" spans="1:18" x14ac:dyDescent="0.25">
      <c r="A3567" s="273">
        <v>3550</v>
      </c>
      <c r="B3567" s="323">
        <f t="shared" si="559"/>
        <v>3639.7558146072583</v>
      </c>
      <c r="D3567" s="287">
        <f t="shared" si="554"/>
        <v>3407.5266479405918</v>
      </c>
      <c r="F3567" s="273">
        <f t="shared" si="550"/>
        <v>10</v>
      </c>
      <c r="H3567" s="273">
        <f t="shared" si="551"/>
        <v>3600</v>
      </c>
      <c r="J3567" s="287">
        <f t="shared" si="555"/>
        <v>-39.558535042663955</v>
      </c>
      <c r="L3567" s="287">
        <f t="shared" si="552"/>
        <v>-140.24418539274166</v>
      </c>
      <c r="M3567" s="344">
        <f t="shared" si="553"/>
        <v>-12.473352059408171</v>
      </c>
      <c r="N3567" s="344">
        <f t="shared" si="558"/>
        <v>-39.558535042663955</v>
      </c>
      <c r="Q3567" s="323">
        <f t="shared" si="556"/>
        <v>3407.5266479405918</v>
      </c>
      <c r="R3567" s="287">
        <f t="shared" si="557"/>
        <v>-39.558535042663955</v>
      </c>
    </row>
    <row r="3568" spans="1:18" x14ac:dyDescent="0.25">
      <c r="A3568" s="273">
        <v>3551</v>
      </c>
      <c r="B3568" s="323">
        <f t="shared" si="559"/>
        <v>3640.7558146072583</v>
      </c>
      <c r="D3568" s="287">
        <f t="shared" si="554"/>
        <v>3408.461231273925</v>
      </c>
      <c r="F3568" s="273">
        <f t="shared" si="550"/>
        <v>10</v>
      </c>
      <c r="H3568" s="273">
        <f t="shared" si="551"/>
        <v>3600</v>
      </c>
      <c r="J3568" s="287">
        <f t="shared" si="555"/>
        <v>-38.973202722704031</v>
      </c>
      <c r="L3568" s="287">
        <f t="shared" si="552"/>
        <v>-139.24418539274166</v>
      </c>
      <c r="M3568" s="344">
        <f t="shared" si="553"/>
        <v>-11.538768726074977</v>
      </c>
      <c r="N3568" s="344">
        <f t="shared" si="558"/>
        <v>-38.973202722704031</v>
      </c>
      <c r="Q3568" s="323">
        <f t="shared" si="556"/>
        <v>3408.461231273925</v>
      </c>
      <c r="R3568" s="287">
        <f t="shared" si="557"/>
        <v>-38.973202722704031</v>
      </c>
    </row>
    <row r="3569" spans="1:18" x14ac:dyDescent="0.25">
      <c r="A3569" s="273">
        <v>3552</v>
      </c>
      <c r="B3569" s="323">
        <f t="shared" si="559"/>
        <v>3641.7558146072583</v>
      </c>
      <c r="D3569" s="287">
        <f t="shared" si="554"/>
        <v>3409.3958146072582</v>
      </c>
      <c r="F3569" s="273">
        <f t="shared" si="550"/>
        <v>10</v>
      </c>
      <c r="H3569" s="273">
        <f t="shared" si="551"/>
        <v>3600</v>
      </c>
      <c r="J3569" s="287">
        <f t="shared" si="555"/>
        <v>-38.375998787652641</v>
      </c>
      <c r="L3569" s="287">
        <f t="shared" si="552"/>
        <v>-138.24418539274166</v>
      </c>
      <c r="M3569" s="344">
        <f t="shared" si="553"/>
        <v>-10.604185392741783</v>
      </c>
      <c r="N3569" s="344">
        <f t="shared" si="558"/>
        <v>-38.375998787652641</v>
      </c>
      <c r="Q3569" s="323">
        <f t="shared" si="556"/>
        <v>3409.3958146072582</v>
      </c>
      <c r="R3569" s="287">
        <f t="shared" si="557"/>
        <v>-38.375998787652641</v>
      </c>
    </row>
    <row r="3570" spans="1:18" x14ac:dyDescent="0.25">
      <c r="A3570" s="273">
        <v>3553</v>
      </c>
      <c r="B3570" s="323">
        <f t="shared" si="559"/>
        <v>3642.7558146072583</v>
      </c>
      <c r="D3570" s="287">
        <f t="shared" si="554"/>
        <v>3410.3303979405919</v>
      </c>
      <c r="F3570" s="273">
        <f t="shared" si="550"/>
        <v>10</v>
      </c>
      <c r="H3570" s="273">
        <f t="shared" si="551"/>
        <v>3600</v>
      </c>
      <c r="J3570" s="287">
        <f t="shared" si="555"/>
        <v>-37.767105151613876</v>
      </c>
      <c r="L3570" s="287">
        <f t="shared" si="552"/>
        <v>-137.24418539274166</v>
      </c>
      <c r="M3570" s="344">
        <f t="shared" si="553"/>
        <v>-9.6696020594081347</v>
      </c>
      <c r="N3570" s="344">
        <f t="shared" si="558"/>
        <v>-37.767105151613876</v>
      </c>
      <c r="Q3570" s="323">
        <f t="shared" si="556"/>
        <v>3410.3303979405919</v>
      </c>
      <c r="R3570" s="287">
        <f t="shared" si="557"/>
        <v>-37.767105151613876</v>
      </c>
    </row>
    <row r="3571" spans="1:18" x14ac:dyDescent="0.25">
      <c r="A3571" s="273">
        <v>3554</v>
      </c>
      <c r="B3571" s="323">
        <f t="shared" si="559"/>
        <v>3643.7558146072583</v>
      </c>
      <c r="D3571" s="287">
        <f t="shared" si="554"/>
        <v>3411.2649812739251</v>
      </c>
      <c r="F3571" s="273">
        <f t="shared" si="550"/>
        <v>10</v>
      </c>
      <c r="H3571" s="273">
        <f t="shared" si="551"/>
        <v>3600</v>
      </c>
      <c r="J3571" s="287">
        <f t="shared" si="555"/>
        <v>-37.14670728948802</v>
      </c>
      <c r="L3571" s="287">
        <f t="shared" si="552"/>
        <v>-136.24418539274166</v>
      </c>
      <c r="M3571" s="344">
        <f t="shared" si="553"/>
        <v>-8.7350187260749408</v>
      </c>
      <c r="N3571" s="344">
        <f t="shared" si="558"/>
        <v>-37.14670728948802</v>
      </c>
      <c r="Q3571" s="323">
        <f t="shared" si="556"/>
        <v>3411.2649812739251</v>
      </c>
      <c r="R3571" s="287">
        <f t="shared" si="557"/>
        <v>-37.14670728948802</v>
      </c>
    </row>
    <row r="3572" spans="1:18" x14ac:dyDescent="0.25">
      <c r="A3572" s="273">
        <v>3555</v>
      </c>
      <c r="B3572" s="323">
        <f t="shared" si="559"/>
        <v>3644.7558146072583</v>
      </c>
      <c r="D3572" s="287">
        <f t="shared" si="554"/>
        <v>3412.1995646072583</v>
      </c>
      <c r="F3572" s="273">
        <f t="shared" si="550"/>
        <v>10</v>
      </c>
      <c r="H3572" s="273">
        <f t="shared" si="551"/>
        <v>3600</v>
      </c>
      <c r="J3572" s="287">
        <f t="shared" si="555"/>
        <v>-36.514994180473309</v>
      </c>
      <c r="L3572" s="287">
        <f t="shared" si="552"/>
        <v>-135.24418539274166</v>
      </c>
      <c r="M3572" s="344">
        <f t="shared" si="553"/>
        <v>-7.8004353927417469</v>
      </c>
      <c r="N3572" s="344">
        <f t="shared" si="558"/>
        <v>-36.514994180473309</v>
      </c>
      <c r="Q3572" s="323">
        <f t="shared" si="556"/>
        <v>3412.1995646072583</v>
      </c>
      <c r="R3572" s="287">
        <f t="shared" si="557"/>
        <v>-36.514994180473309</v>
      </c>
    </row>
    <row r="3573" spans="1:18" x14ac:dyDescent="0.25">
      <c r="A3573" s="273">
        <v>3556</v>
      </c>
      <c r="B3573" s="323">
        <f t="shared" si="559"/>
        <v>3645.7558146072583</v>
      </c>
      <c r="D3573" s="287">
        <f t="shared" si="554"/>
        <v>3413.1341479405919</v>
      </c>
      <c r="F3573" s="273">
        <f t="shared" si="550"/>
        <v>10</v>
      </c>
      <c r="H3573" s="273">
        <f t="shared" si="551"/>
        <v>3600</v>
      </c>
      <c r="J3573" s="287">
        <f t="shared" si="555"/>
        <v>-35.872158250502785</v>
      </c>
      <c r="L3573" s="287">
        <f t="shared" si="552"/>
        <v>-134.24418539274166</v>
      </c>
      <c r="M3573" s="344">
        <f t="shared" si="553"/>
        <v>-6.8658520594080983</v>
      </c>
      <c r="N3573" s="344">
        <f t="shared" si="558"/>
        <v>-35.872158250502785</v>
      </c>
      <c r="Q3573" s="323">
        <f t="shared" si="556"/>
        <v>3413.1341479405919</v>
      </c>
      <c r="R3573" s="287">
        <f t="shared" si="557"/>
        <v>-35.872158250502785</v>
      </c>
    </row>
    <row r="3574" spans="1:18" x14ac:dyDescent="0.25">
      <c r="A3574" s="273">
        <v>3557</v>
      </c>
      <c r="B3574" s="323">
        <f t="shared" si="559"/>
        <v>3646.7558146072583</v>
      </c>
      <c r="D3574" s="287">
        <f t="shared" si="554"/>
        <v>3414.0687312739251</v>
      </c>
      <c r="F3574" s="273">
        <f t="shared" si="550"/>
        <v>10</v>
      </c>
      <c r="H3574" s="273">
        <f t="shared" si="551"/>
        <v>3600</v>
      </c>
      <c r="J3574" s="287">
        <f t="shared" si="555"/>
        <v>-35.218395313627497</v>
      </c>
      <c r="L3574" s="287">
        <f t="shared" si="552"/>
        <v>-133.24418539274166</v>
      </c>
      <c r="M3574" s="344">
        <f t="shared" si="553"/>
        <v>-5.9312687260749044</v>
      </c>
      <c r="N3574" s="344">
        <f t="shared" si="558"/>
        <v>-35.218395313627497</v>
      </c>
      <c r="Q3574" s="323">
        <f t="shared" si="556"/>
        <v>3414.0687312739251</v>
      </c>
      <c r="R3574" s="287">
        <f t="shared" si="557"/>
        <v>-35.218395313627497</v>
      </c>
    </row>
    <row r="3575" spans="1:18" x14ac:dyDescent="0.25">
      <c r="A3575" s="273">
        <v>3558</v>
      </c>
      <c r="B3575" s="323">
        <f t="shared" si="559"/>
        <v>3647.7558146072583</v>
      </c>
      <c r="D3575" s="287">
        <f t="shared" si="554"/>
        <v>3415.0033146072583</v>
      </c>
      <c r="F3575" s="273">
        <f t="shared" si="550"/>
        <v>10</v>
      </c>
      <c r="H3575" s="273">
        <f t="shared" si="551"/>
        <v>3600</v>
      </c>
      <c r="J3575" s="287">
        <f t="shared" si="555"/>
        <v>-34.553904512371417</v>
      </c>
      <c r="L3575" s="287">
        <f t="shared" si="552"/>
        <v>-132.24418539274166</v>
      </c>
      <c r="M3575" s="344">
        <f t="shared" si="553"/>
        <v>-4.9966853927417105</v>
      </c>
      <c r="N3575" s="344">
        <f t="shared" si="558"/>
        <v>-34.553904512371417</v>
      </c>
      <c r="Q3575" s="323">
        <f t="shared" si="556"/>
        <v>3415.0033146072583</v>
      </c>
      <c r="R3575" s="287">
        <f t="shared" si="557"/>
        <v>-34.553904512371417</v>
      </c>
    </row>
    <row r="3576" spans="1:18" x14ac:dyDescent="0.25">
      <c r="A3576" s="273">
        <v>3559</v>
      </c>
      <c r="B3576" s="323">
        <f t="shared" si="559"/>
        <v>3648.7558146072583</v>
      </c>
      <c r="D3576" s="287">
        <f t="shared" si="554"/>
        <v>3415.9378979405915</v>
      </c>
      <c r="F3576" s="273">
        <f t="shared" si="550"/>
        <v>10</v>
      </c>
      <c r="H3576" s="273">
        <f t="shared" si="551"/>
        <v>3600</v>
      </c>
      <c r="J3576" s="287">
        <f t="shared" si="555"/>
        <v>-33.87888825706996</v>
      </c>
      <c r="L3576" s="287">
        <f t="shared" si="552"/>
        <v>-131.24418539274166</v>
      </c>
      <c r="M3576" s="344">
        <f t="shared" si="553"/>
        <v>-4.0621020594085167</v>
      </c>
      <c r="N3576" s="344">
        <f t="shared" si="558"/>
        <v>-33.87888825706996</v>
      </c>
      <c r="Q3576" s="323">
        <f t="shared" si="556"/>
        <v>3415.9378979405915</v>
      </c>
      <c r="R3576" s="287">
        <f t="shared" si="557"/>
        <v>-33.87888825706996</v>
      </c>
    </row>
    <row r="3577" spans="1:18" x14ac:dyDescent="0.25">
      <c r="A3577" s="273">
        <v>3560</v>
      </c>
      <c r="B3577" s="323">
        <f t="shared" si="559"/>
        <v>3649.7558146072583</v>
      </c>
      <c r="D3577" s="287">
        <f t="shared" si="554"/>
        <v>3416.8724812739251</v>
      </c>
      <c r="F3577" s="273">
        <f t="shared" si="550"/>
        <v>10</v>
      </c>
      <c r="H3577" s="273">
        <f t="shared" si="551"/>
        <v>3600</v>
      </c>
      <c r="J3577" s="287">
        <f t="shared" si="555"/>
        <v>-33.193552164212953</v>
      </c>
      <c r="L3577" s="287">
        <f t="shared" si="552"/>
        <v>-130.24418539274166</v>
      </c>
      <c r="M3577" s="344">
        <f t="shared" si="553"/>
        <v>-3.127518726074868</v>
      </c>
      <c r="N3577" s="344">
        <f t="shared" si="558"/>
        <v>-33.193552164212953</v>
      </c>
      <c r="Q3577" s="323">
        <f t="shared" si="556"/>
        <v>3416.8724812739251</v>
      </c>
      <c r="R3577" s="287">
        <f t="shared" si="557"/>
        <v>-33.193552164212953</v>
      </c>
    </row>
    <row r="3578" spans="1:18" x14ac:dyDescent="0.25">
      <c r="A3578" s="273">
        <v>3561</v>
      </c>
      <c r="B3578" s="323">
        <f t="shared" si="559"/>
        <v>3650.7558146072583</v>
      </c>
      <c r="D3578" s="287">
        <f t="shared" si="554"/>
        <v>3417.8070646072583</v>
      </c>
      <c r="F3578" s="273">
        <f t="shared" si="550"/>
        <v>10</v>
      </c>
      <c r="H3578" s="273">
        <f t="shared" si="551"/>
        <v>3600</v>
      </c>
      <c r="J3578" s="287">
        <f t="shared" si="555"/>
        <v>-32.498104993813577</v>
      </c>
      <c r="L3578" s="287">
        <f t="shared" si="552"/>
        <v>-129.24418539274166</v>
      </c>
      <c r="M3578" s="344">
        <f t="shared" si="553"/>
        <v>-2.1929353927416741</v>
      </c>
      <c r="N3578" s="344">
        <f t="shared" si="558"/>
        <v>-32.498104993813577</v>
      </c>
      <c r="Q3578" s="323">
        <f t="shared" si="556"/>
        <v>3417.8070646072583</v>
      </c>
      <c r="R3578" s="287">
        <f t="shared" si="557"/>
        <v>-32.498104993813577</v>
      </c>
    </row>
    <row r="3579" spans="1:18" x14ac:dyDescent="0.25">
      <c r="A3579" s="273">
        <v>3562</v>
      </c>
      <c r="B3579" s="323">
        <f t="shared" si="559"/>
        <v>3651.7558146072583</v>
      </c>
      <c r="D3579" s="287">
        <f t="shared" si="554"/>
        <v>3418.7416479405915</v>
      </c>
      <c r="F3579" s="273">
        <f t="shared" si="550"/>
        <v>10</v>
      </c>
      <c r="H3579" s="273">
        <f t="shared" si="551"/>
        <v>3600</v>
      </c>
      <c r="J3579" s="287">
        <f t="shared" si="555"/>
        <v>-31.79275858581715</v>
      </c>
      <c r="L3579" s="287">
        <f t="shared" si="552"/>
        <v>-128.24418539274166</v>
      </c>
      <c r="M3579" s="344">
        <f t="shared" si="553"/>
        <v>-1.2583520594084803</v>
      </c>
      <c r="N3579" s="344">
        <f t="shared" si="558"/>
        <v>-31.79275858581715</v>
      </c>
      <c r="Q3579" s="323">
        <f t="shared" si="556"/>
        <v>3418.7416479405915</v>
      </c>
      <c r="R3579" s="287">
        <f t="shared" si="557"/>
        <v>-31.79275858581715</v>
      </c>
    </row>
    <row r="3580" spans="1:18" x14ac:dyDescent="0.25">
      <c r="A3580" s="273">
        <v>3563</v>
      </c>
      <c r="B3580" s="323">
        <f t="shared" si="559"/>
        <v>3652.7558146072583</v>
      </c>
      <c r="D3580" s="287">
        <f t="shared" si="554"/>
        <v>3419.6762312739252</v>
      </c>
      <c r="F3580" s="273">
        <f t="shared" si="550"/>
        <v>10</v>
      </c>
      <c r="H3580" s="273">
        <f t="shared" si="551"/>
        <v>3600</v>
      </c>
      <c r="J3580" s="287">
        <f t="shared" si="555"/>
        <v>-31.077727795571832</v>
      </c>
      <c r="L3580" s="287">
        <f t="shared" si="552"/>
        <v>-127.24418539274166</v>
      </c>
      <c r="M3580" s="344">
        <f t="shared" si="553"/>
        <v>-0.32376872607483165</v>
      </c>
      <c r="N3580" s="344">
        <f t="shared" si="558"/>
        <v>-31.077727795571832</v>
      </c>
      <c r="Q3580" s="323">
        <f t="shared" si="556"/>
        <v>3419.6762312739252</v>
      </c>
      <c r="R3580" s="287">
        <f t="shared" si="557"/>
        <v>-31.077727795571832</v>
      </c>
    </row>
    <row r="3581" spans="1:18" x14ac:dyDescent="0.25">
      <c r="A3581" s="273">
        <v>3564</v>
      </c>
      <c r="B3581" s="323">
        <f t="shared" si="559"/>
        <v>3653.7558146072583</v>
      </c>
      <c r="D3581" s="287">
        <f t="shared" si="554"/>
        <v>3420.6108146072584</v>
      </c>
      <c r="F3581" s="273">
        <f t="shared" si="550"/>
        <v>10</v>
      </c>
      <c r="H3581" s="273">
        <f t="shared" si="551"/>
        <v>3600</v>
      </c>
      <c r="J3581" s="287">
        <f t="shared" si="555"/>
        <v>-30.353230428383267</v>
      </c>
      <c r="L3581" s="287">
        <f t="shared" si="552"/>
        <v>-126.24418539274166</v>
      </c>
      <c r="M3581" s="344">
        <f t="shared" si="553"/>
        <v>0.61081460725836223</v>
      </c>
      <c r="N3581" s="344">
        <f t="shared" si="558"/>
        <v>-30.353230428383267</v>
      </c>
      <c r="Q3581" s="323">
        <f t="shared" si="556"/>
        <v>3420.6108146072584</v>
      </c>
      <c r="R3581" s="287">
        <f t="shared" si="557"/>
        <v>-30.353230428383267</v>
      </c>
    </row>
    <row r="3582" spans="1:18" x14ac:dyDescent="0.25">
      <c r="A3582" s="273">
        <v>3565</v>
      </c>
      <c r="B3582" s="323">
        <f t="shared" si="559"/>
        <v>3654.7558146072583</v>
      </c>
      <c r="D3582" s="287">
        <f t="shared" si="554"/>
        <v>3421.5453979405916</v>
      </c>
      <c r="F3582" s="273">
        <f t="shared" si="550"/>
        <v>10</v>
      </c>
      <c r="H3582" s="273">
        <f t="shared" si="551"/>
        <v>3600</v>
      </c>
      <c r="J3582" s="287">
        <f t="shared" si="555"/>
        <v>-29.619487173168167</v>
      </c>
      <c r="L3582" s="287">
        <f t="shared" si="552"/>
        <v>-125.24418539274166</v>
      </c>
      <c r="M3582" s="344">
        <f t="shared" si="553"/>
        <v>1.5453979405915561</v>
      </c>
      <c r="N3582" s="344">
        <f t="shared" si="558"/>
        <v>-29.619487173168167</v>
      </c>
      <c r="Q3582" s="323">
        <f t="shared" si="556"/>
        <v>3421.5453979405916</v>
      </c>
      <c r="R3582" s="287">
        <f t="shared" si="557"/>
        <v>-29.619487173168167</v>
      </c>
    </row>
    <row r="3583" spans="1:18" x14ac:dyDescent="0.25">
      <c r="A3583" s="273">
        <v>3566</v>
      </c>
      <c r="B3583" s="323">
        <f t="shared" si="559"/>
        <v>3655.7558146072583</v>
      </c>
      <c r="D3583" s="287">
        <f t="shared" si="554"/>
        <v>3422.4799812739252</v>
      </c>
      <c r="F3583" s="273">
        <f t="shared" si="550"/>
        <v>10</v>
      </c>
      <c r="H3583" s="273">
        <f t="shared" si="551"/>
        <v>3600</v>
      </c>
      <c r="J3583" s="287">
        <f t="shared" si="555"/>
        <v>-28.876721535229411</v>
      </c>
      <c r="L3583" s="287">
        <f t="shared" si="552"/>
        <v>-124.24418539274166</v>
      </c>
      <c r="M3583" s="344">
        <f t="shared" si="553"/>
        <v>2.4799812739252047</v>
      </c>
      <c r="N3583" s="344">
        <f t="shared" si="558"/>
        <v>-28.876721535229411</v>
      </c>
      <c r="Q3583" s="323">
        <f t="shared" si="556"/>
        <v>3422.4799812739252</v>
      </c>
      <c r="R3583" s="287">
        <f t="shared" si="557"/>
        <v>-28.876721535229411</v>
      </c>
    </row>
    <row r="3584" spans="1:18" x14ac:dyDescent="0.25">
      <c r="A3584" s="273">
        <v>3567</v>
      </c>
      <c r="B3584" s="323">
        <f t="shared" si="559"/>
        <v>3656.7558146072583</v>
      </c>
      <c r="D3584" s="287">
        <f t="shared" si="554"/>
        <v>3423.4145646072584</v>
      </c>
      <c r="F3584" s="273">
        <f t="shared" si="550"/>
        <v>10</v>
      </c>
      <c r="H3584" s="273">
        <f t="shared" si="551"/>
        <v>3600</v>
      </c>
      <c r="J3584" s="287">
        <f t="shared" si="555"/>
        <v>-28.125159768175937</v>
      </c>
      <c r="L3584" s="287">
        <f t="shared" si="552"/>
        <v>-123.24418539274166</v>
      </c>
      <c r="M3584" s="344">
        <f t="shared" si="553"/>
        <v>3.4145646072583986</v>
      </c>
      <c r="N3584" s="344">
        <f t="shared" si="558"/>
        <v>-28.125159768175937</v>
      </c>
      <c r="Q3584" s="323">
        <f t="shared" si="556"/>
        <v>3423.4145646072584</v>
      </c>
      <c r="R3584" s="287">
        <f t="shared" si="557"/>
        <v>-28.125159768175937</v>
      </c>
    </row>
    <row r="3585" spans="1:18" x14ac:dyDescent="0.25">
      <c r="A3585" s="273">
        <v>3568</v>
      </c>
      <c r="B3585" s="323">
        <f t="shared" si="559"/>
        <v>3657.7558146072583</v>
      </c>
      <c r="D3585" s="287">
        <f t="shared" si="554"/>
        <v>3424.3491479405916</v>
      </c>
      <c r="F3585" s="273">
        <f t="shared" si="550"/>
        <v>10</v>
      </c>
      <c r="H3585" s="273">
        <f t="shared" si="551"/>
        <v>3600</v>
      </c>
      <c r="J3585" s="287">
        <f t="shared" si="555"/>
        <v>-27.365030805002846</v>
      </c>
      <c r="L3585" s="287">
        <f t="shared" si="552"/>
        <v>-122.24418539274166</v>
      </c>
      <c r="M3585" s="344">
        <f t="shared" si="553"/>
        <v>4.3491479405915925</v>
      </c>
      <c r="N3585" s="344">
        <f t="shared" si="558"/>
        <v>-27.365030805002846</v>
      </c>
      <c r="Q3585" s="323">
        <f t="shared" si="556"/>
        <v>3424.3491479405916</v>
      </c>
      <c r="R3585" s="287">
        <f t="shared" si="557"/>
        <v>-27.365030805002846</v>
      </c>
    </row>
    <row r="3586" spans="1:18" x14ac:dyDescent="0.25">
      <c r="A3586" s="273">
        <v>3569</v>
      </c>
      <c r="B3586" s="323">
        <f t="shared" si="559"/>
        <v>3658.7558146072583</v>
      </c>
      <c r="D3586" s="287">
        <f t="shared" si="554"/>
        <v>3425.2837312739248</v>
      </c>
      <c r="F3586" s="273">
        <f t="shared" si="550"/>
        <v>10</v>
      </c>
      <c r="H3586" s="273">
        <f t="shared" si="551"/>
        <v>3600</v>
      </c>
      <c r="J3586" s="287">
        <f t="shared" si="555"/>
        <v>-26.596566188355233</v>
      </c>
      <c r="L3586" s="287">
        <f t="shared" si="552"/>
        <v>-121.24418539274166</v>
      </c>
      <c r="M3586" s="344">
        <f t="shared" si="553"/>
        <v>5.2837312739247864</v>
      </c>
      <c r="N3586" s="344">
        <f t="shared" si="558"/>
        <v>-26.596566188355233</v>
      </c>
      <c r="Q3586" s="323">
        <f t="shared" si="556"/>
        <v>3425.2837312739248</v>
      </c>
      <c r="R3586" s="287">
        <f t="shared" si="557"/>
        <v>-26.596566188355233</v>
      </c>
    </row>
    <row r="3587" spans="1:18" x14ac:dyDescent="0.25">
      <c r="A3587" s="273">
        <v>3570</v>
      </c>
      <c r="B3587" s="323">
        <f t="shared" si="559"/>
        <v>3659.7558146072583</v>
      </c>
      <c r="D3587" s="287">
        <f t="shared" si="554"/>
        <v>3426.2183146072584</v>
      </c>
      <c r="F3587" s="273">
        <f t="shared" si="550"/>
        <v>10</v>
      </c>
      <c r="H3587" s="273">
        <f t="shared" si="551"/>
        <v>3600</v>
      </c>
      <c r="J3587" s="287">
        <f t="shared" si="555"/>
        <v>-25.819999999999922</v>
      </c>
      <c r="L3587" s="287">
        <f t="shared" si="552"/>
        <v>-120.24418539274166</v>
      </c>
      <c r="M3587" s="344">
        <f t="shared" si="553"/>
        <v>6.218314607258435</v>
      </c>
      <c r="N3587" s="344">
        <f t="shared" si="558"/>
        <v>-25.819999999999922</v>
      </c>
      <c r="Q3587" s="323">
        <f t="shared" si="556"/>
        <v>3426.2183146072584</v>
      </c>
      <c r="R3587" s="287">
        <f t="shared" si="557"/>
        <v>-25.819999999999922</v>
      </c>
    </row>
    <row r="3588" spans="1:18" x14ac:dyDescent="0.25">
      <c r="A3588" s="273">
        <v>3571</v>
      </c>
      <c r="B3588" s="323">
        <f t="shared" si="559"/>
        <v>3660.7558146072583</v>
      </c>
      <c r="D3588" s="287">
        <f t="shared" si="554"/>
        <v>3427.1528979405916</v>
      </c>
      <c r="F3588" s="273">
        <f t="shared" si="550"/>
        <v>10</v>
      </c>
      <c r="H3588" s="273">
        <f t="shared" si="551"/>
        <v>3600</v>
      </c>
      <c r="J3588" s="287">
        <f t="shared" si="555"/>
        <v>-25.035568789520976</v>
      </c>
      <c r="L3588" s="287">
        <f t="shared" si="552"/>
        <v>-119.24418539274166</v>
      </c>
      <c r="M3588" s="344">
        <f t="shared" si="553"/>
        <v>7.1528979405916289</v>
      </c>
      <c r="N3588" s="344">
        <f t="shared" si="558"/>
        <v>-25.035568789520976</v>
      </c>
      <c r="Q3588" s="323">
        <f t="shared" si="556"/>
        <v>3427.1528979405916</v>
      </c>
      <c r="R3588" s="287">
        <f t="shared" si="557"/>
        <v>-25.035568789520976</v>
      </c>
    </row>
    <row r="3589" spans="1:18" x14ac:dyDescent="0.25">
      <c r="A3589" s="273">
        <v>3572</v>
      </c>
      <c r="B3589" s="323">
        <f t="shared" si="559"/>
        <v>3661.7558146072583</v>
      </c>
      <c r="D3589" s="287">
        <f t="shared" si="554"/>
        <v>3428.0874812739248</v>
      </c>
      <c r="F3589" s="273">
        <f t="shared" si="550"/>
        <v>10</v>
      </c>
      <c r="H3589" s="273">
        <f t="shared" si="551"/>
        <v>3600</v>
      </c>
      <c r="J3589" s="287">
        <f t="shared" si="555"/>
        <v>-24.24351150226342</v>
      </c>
      <c r="L3589" s="287">
        <f t="shared" si="552"/>
        <v>-118.24418539274166</v>
      </c>
      <c r="M3589" s="344">
        <f t="shared" si="553"/>
        <v>8.0874812739248227</v>
      </c>
      <c r="N3589" s="344">
        <f t="shared" si="558"/>
        <v>-24.24351150226342</v>
      </c>
      <c r="Q3589" s="323">
        <f t="shared" si="556"/>
        <v>3428.0874812739248</v>
      </c>
      <c r="R3589" s="287">
        <f t="shared" si="557"/>
        <v>-24.24351150226342</v>
      </c>
    </row>
    <row r="3590" spans="1:18" x14ac:dyDescent="0.25">
      <c r="A3590" s="273">
        <v>3573</v>
      </c>
      <c r="B3590" s="323">
        <f t="shared" si="559"/>
        <v>3662.7558146072583</v>
      </c>
      <c r="D3590" s="287">
        <f t="shared" si="554"/>
        <v>3429.0220646072585</v>
      </c>
      <c r="F3590" s="273">
        <f t="shared" ref="F3590:F3653" si="560">INT(B3590/360)</f>
        <v>10</v>
      </c>
      <c r="H3590" s="273">
        <f t="shared" ref="H3590:H3653" si="561">F3590*360</f>
        <v>3600</v>
      </c>
      <c r="J3590" s="287">
        <f t="shared" si="555"/>
        <v>-23.444069406550106</v>
      </c>
      <c r="L3590" s="287">
        <f t="shared" ref="L3590:L3653" si="562">B3590-H3590-180</f>
        <v>-117.24418539274166</v>
      </c>
      <c r="M3590" s="344">
        <f t="shared" ref="M3590:M3653" si="563">D3590-INT(D3590/360)*360-180</f>
        <v>9.0220646072584714</v>
      </c>
      <c r="N3590" s="344">
        <f t="shared" si="558"/>
        <v>-23.444069406550106</v>
      </c>
      <c r="Q3590" s="323">
        <f t="shared" si="556"/>
        <v>3429.0220646072585</v>
      </c>
      <c r="R3590" s="287">
        <f t="shared" si="557"/>
        <v>-23.444069406550106</v>
      </c>
    </row>
    <row r="3591" spans="1:18" x14ac:dyDescent="0.25">
      <c r="A3591" s="273">
        <v>3574</v>
      </c>
      <c r="B3591" s="323">
        <f t="shared" si="559"/>
        <v>3663.7558146072583</v>
      </c>
      <c r="D3591" s="287">
        <f t="shared" si="554"/>
        <v>3429.9566479405917</v>
      </c>
      <c r="F3591" s="273">
        <f t="shared" si="560"/>
        <v>10</v>
      </c>
      <c r="H3591" s="273">
        <f t="shared" si="561"/>
        <v>3600</v>
      </c>
      <c r="J3591" s="287">
        <f t="shared" si="555"/>
        <v>-22.637486020188081</v>
      </c>
      <c r="L3591" s="287">
        <f t="shared" si="562"/>
        <v>-116.24418539274166</v>
      </c>
      <c r="M3591" s="344">
        <f t="shared" si="563"/>
        <v>9.9566479405916652</v>
      </c>
      <c r="N3591" s="344">
        <f t="shared" si="558"/>
        <v>-22.637486020188081</v>
      </c>
      <c r="Q3591" s="323">
        <f t="shared" si="556"/>
        <v>3429.9566479405917</v>
      </c>
      <c r="R3591" s="287">
        <f t="shared" si="557"/>
        <v>-22.637486020188081</v>
      </c>
    </row>
    <row r="3592" spans="1:18" x14ac:dyDescent="0.25">
      <c r="A3592" s="273">
        <v>3575</v>
      </c>
      <c r="B3592" s="323">
        <f t="shared" si="559"/>
        <v>3664.7558146072583</v>
      </c>
      <c r="D3592" s="287">
        <f t="shared" si="554"/>
        <v>3430.8912312739249</v>
      </c>
      <c r="F3592" s="273">
        <f t="shared" si="560"/>
        <v>10</v>
      </c>
      <c r="H3592" s="273">
        <f t="shared" si="561"/>
        <v>3600</v>
      </c>
      <c r="J3592" s="287">
        <f t="shared" si="555"/>
        <v>-21.824007036289728</v>
      </c>
      <c r="L3592" s="287">
        <f t="shared" si="562"/>
        <v>-115.24418539274166</v>
      </c>
      <c r="M3592" s="344">
        <f t="shared" si="563"/>
        <v>10.891231273924859</v>
      </c>
      <c r="N3592" s="344">
        <f t="shared" si="558"/>
        <v>-21.824007036289728</v>
      </c>
      <c r="Q3592" s="323">
        <f t="shared" si="556"/>
        <v>3430.8912312739249</v>
      </c>
      <c r="R3592" s="287">
        <f t="shared" si="557"/>
        <v>-21.824007036289728</v>
      </c>
    </row>
    <row r="3593" spans="1:18" x14ac:dyDescent="0.25">
      <c r="A3593" s="273">
        <v>3576</v>
      </c>
      <c r="B3593" s="323">
        <f t="shared" si="559"/>
        <v>3665.7558146072583</v>
      </c>
      <c r="D3593" s="287">
        <f t="shared" si="554"/>
        <v>3431.8258146072585</v>
      </c>
      <c r="F3593" s="273">
        <f t="shared" si="560"/>
        <v>10</v>
      </c>
      <c r="H3593" s="273">
        <f t="shared" si="561"/>
        <v>3600</v>
      </c>
      <c r="J3593" s="287">
        <f t="shared" si="555"/>
        <v>-21.003880248434214</v>
      </c>
      <c r="L3593" s="287">
        <f t="shared" si="562"/>
        <v>-114.24418539274166</v>
      </c>
      <c r="M3593" s="344">
        <f t="shared" si="563"/>
        <v>11.825814607258508</v>
      </c>
      <c r="N3593" s="344">
        <f t="shared" si="558"/>
        <v>-21.003880248434214</v>
      </c>
      <c r="Q3593" s="323">
        <f t="shared" si="556"/>
        <v>3431.8258146072585</v>
      </c>
      <c r="R3593" s="287">
        <f t="shared" si="557"/>
        <v>-21.003880248434214</v>
      </c>
    </row>
    <row r="3594" spans="1:18" x14ac:dyDescent="0.25">
      <c r="A3594" s="273">
        <v>3577</v>
      </c>
      <c r="B3594" s="323">
        <f t="shared" si="559"/>
        <v>3666.7558146072583</v>
      </c>
      <c r="D3594" s="287">
        <f t="shared" si="554"/>
        <v>3432.7603979405917</v>
      </c>
      <c r="F3594" s="273">
        <f t="shared" si="560"/>
        <v>10</v>
      </c>
      <c r="H3594" s="273">
        <f t="shared" si="561"/>
        <v>3600</v>
      </c>
      <c r="J3594" s="287">
        <f t="shared" si="555"/>
        <v>-20.177355475186207</v>
      </c>
      <c r="L3594" s="287">
        <f t="shared" si="562"/>
        <v>-113.24418539274166</v>
      </c>
      <c r="M3594" s="344">
        <f t="shared" si="563"/>
        <v>12.760397940591702</v>
      </c>
      <c r="N3594" s="344">
        <f t="shared" si="558"/>
        <v>-20.177355475186207</v>
      </c>
      <c r="Q3594" s="323">
        <f t="shared" si="556"/>
        <v>3432.7603979405917</v>
      </c>
      <c r="R3594" s="287">
        <f t="shared" si="557"/>
        <v>-20.177355475186207</v>
      </c>
    </row>
    <row r="3595" spans="1:18" x14ac:dyDescent="0.25">
      <c r="A3595" s="273">
        <v>3578</v>
      </c>
      <c r="B3595" s="323">
        <f t="shared" si="559"/>
        <v>3667.7558146072583</v>
      </c>
      <c r="D3595" s="287">
        <f t="shared" si="554"/>
        <v>3433.6949812739249</v>
      </c>
      <c r="F3595" s="273">
        <f t="shared" si="560"/>
        <v>10</v>
      </c>
      <c r="H3595" s="273">
        <f t="shared" si="561"/>
        <v>3600</v>
      </c>
      <c r="J3595" s="287">
        <f t="shared" si="555"/>
        <v>-19.344684483997693</v>
      </c>
      <c r="L3595" s="287">
        <f t="shared" si="562"/>
        <v>-112.24418539274166</v>
      </c>
      <c r="M3595" s="344">
        <f t="shared" si="563"/>
        <v>13.694981273924896</v>
      </c>
      <c r="N3595" s="344">
        <f t="shared" si="558"/>
        <v>-19.344684483997693</v>
      </c>
      <c r="Q3595" s="323">
        <f t="shared" si="556"/>
        <v>3433.6949812739249</v>
      </c>
      <c r="R3595" s="287">
        <f t="shared" si="557"/>
        <v>-19.344684483997693</v>
      </c>
    </row>
    <row r="3596" spans="1:18" x14ac:dyDescent="0.25">
      <c r="A3596" s="273">
        <v>3579</v>
      </c>
      <c r="B3596" s="323">
        <f t="shared" si="559"/>
        <v>3668.7558146072583</v>
      </c>
      <c r="D3596" s="287">
        <f t="shared" si="554"/>
        <v>3434.6295646072585</v>
      </c>
      <c r="F3596" s="273">
        <f t="shared" si="560"/>
        <v>10</v>
      </c>
      <c r="H3596" s="273">
        <f t="shared" si="561"/>
        <v>3600</v>
      </c>
      <c r="J3596" s="287">
        <f t="shared" si="555"/>
        <v>-18.506120914519524</v>
      </c>
      <c r="L3596" s="287">
        <f t="shared" si="562"/>
        <v>-111.24418539274166</v>
      </c>
      <c r="M3596" s="344">
        <f t="shared" si="563"/>
        <v>14.629564607258544</v>
      </c>
      <c r="N3596" s="344">
        <f t="shared" si="558"/>
        <v>-18.506120914519524</v>
      </c>
      <c r="Q3596" s="323">
        <f t="shared" si="556"/>
        <v>3434.6295646072585</v>
      </c>
      <c r="R3596" s="287">
        <f t="shared" si="557"/>
        <v>-18.506120914519524</v>
      </c>
    </row>
    <row r="3597" spans="1:18" x14ac:dyDescent="0.25">
      <c r="A3597" s="273">
        <v>3580</v>
      </c>
      <c r="B3597" s="323">
        <f t="shared" si="559"/>
        <v>3669.7558146072583</v>
      </c>
      <c r="D3597" s="287">
        <f t="shared" si="554"/>
        <v>3435.5641479405917</v>
      </c>
      <c r="F3597" s="273">
        <f t="shared" si="560"/>
        <v>10</v>
      </c>
      <c r="H3597" s="273">
        <f t="shared" si="561"/>
        <v>3600</v>
      </c>
      <c r="J3597" s="287">
        <f t="shared" si="555"/>
        <v>-17.661920201337633</v>
      </c>
      <c r="L3597" s="287">
        <f t="shared" si="562"/>
        <v>-110.24418539274166</v>
      </c>
      <c r="M3597" s="344">
        <f t="shared" si="563"/>
        <v>15.564147940591738</v>
      </c>
      <c r="N3597" s="344">
        <f t="shared" si="558"/>
        <v>-17.661920201337633</v>
      </c>
      <c r="Q3597" s="323">
        <f t="shared" si="556"/>
        <v>3435.5641479405917</v>
      </c>
      <c r="R3597" s="287">
        <f t="shared" si="557"/>
        <v>-17.661920201337633</v>
      </c>
    </row>
    <row r="3598" spans="1:18" x14ac:dyDescent="0.25">
      <c r="A3598" s="273">
        <v>3581</v>
      </c>
      <c r="B3598" s="323">
        <f t="shared" si="559"/>
        <v>3670.7558146072583</v>
      </c>
      <c r="D3598" s="287">
        <f t="shared" si="554"/>
        <v>3436.4987312739249</v>
      </c>
      <c r="F3598" s="273">
        <f t="shared" si="560"/>
        <v>10</v>
      </c>
      <c r="H3598" s="273">
        <f t="shared" si="561"/>
        <v>3600</v>
      </c>
      <c r="J3598" s="287">
        <f t="shared" si="555"/>
        <v>-16.812339496167549</v>
      </c>
      <c r="L3598" s="287">
        <f t="shared" si="562"/>
        <v>-109.24418539274166</v>
      </c>
      <c r="M3598" s="344">
        <f t="shared" si="563"/>
        <v>16.498731273924932</v>
      </c>
      <c r="N3598" s="344">
        <f t="shared" si="558"/>
        <v>-16.812339496167549</v>
      </c>
      <c r="Q3598" s="323">
        <f t="shared" si="556"/>
        <v>3436.4987312739249</v>
      </c>
      <c r="R3598" s="287">
        <f t="shared" si="557"/>
        <v>-16.812339496167549</v>
      </c>
    </row>
    <row r="3599" spans="1:18" x14ac:dyDescent="0.25">
      <c r="A3599" s="273">
        <v>3582</v>
      </c>
      <c r="B3599" s="323">
        <f t="shared" si="559"/>
        <v>3671.7558146072583</v>
      </c>
      <c r="D3599" s="287">
        <f t="shared" si="554"/>
        <v>3437.4333146072586</v>
      </c>
      <c r="F3599" s="273">
        <f t="shared" si="560"/>
        <v>10</v>
      </c>
      <c r="H3599" s="273">
        <f t="shared" si="561"/>
        <v>3600</v>
      </c>
      <c r="J3599" s="287">
        <f t="shared" si="555"/>
        <v>-15.957637589522493</v>
      </c>
      <c r="L3599" s="287">
        <f t="shared" si="562"/>
        <v>-108.24418539274166</v>
      </c>
      <c r="M3599" s="344">
        <f t="shared" si="563"/>
        <v>17.433314607258581</v>
      </c>
      <c r="N3599" s="344">
        <f t="shared" si="558"/>
        <v>-15.957637589522493</v>
      </c>
      <c r="Q3599" s="323">
        <f t="shared" si="556"/>
        <v>3437.4333146072586</v>
      </c>
      <c r="R3599" s="287">
        <f t="shared" si="557"/>
        <v>-15.957637589522493</v>
      </c>
    </row>
    <row r="3600" spans="1:18" x14ac:dyDescent="0.25">
      <c r="A3600" s="273">
        <v>3583</v>
      </c>
      <c r="B3600" s="323">
        <f t="shared" si="559"/>
        <v>3672.7558146072583</v>
      </c>
      <c r="D3600" s="287">
        <f t="shared" si="554"/>
        <v>3438.3678979405918</v>
      </c>
      <c r="F3600" s="273">
        <f t="shared" si="560"/>
        <v>10</v>
      </c>
      <c r="H3600" s="273">
        <f t="shared" si="561"/>
        <v>3600</v>
      </c>
      <c r="J3600" s="287">
        <f t="shared" si="555"/>
        <v>-15.09807483188221</v>
      </c>
      <c r="L3600" s="287">
        <f t="shared" si="562"/>
        <v>-107.24418539274166</v>
      </c>
      <c r="M3600" s="344">
        <f t="shared" si="563"/>
        <v>18.367897940591774</v>
      </c>
      <c r="N3600" s="344">
        <f t="shared" si="558"/>
        <v>-15.09807483188221</v>
      </c>
      <c r="Q3600" s="323">
        <f t="shared" si="556"/>
        <v>3438.3678979405918</v>
      </c>
      <c r="R3600" s="287">
        <f t="shared" si="557"/>
        <v>-15.09807483188221</v>
      </c>
    </row>
    <row r="3601" spans="1:18" x14ac:dyDescent="0.25">
      <c r="A3601" s="273">
        <v>3584</v>
      </c>
      <c r="B3601" s="323">
        <f t="shared" si="559"/>
        <v>3673.7558146072583</v>
      </c>
      <c r="D3601" s="287">
        <f t="shared" ref="D3601:D3664" si="564">B3601-A3601/360*$E$11</f>
        <v>3439.302481273925</v>
      </c>
      <c r="F3601" s="273">
        <f t="shared" si="560"/>
        <v>10</v>
      </c>
      <c r="H3601" s="273">
        <f t="shared" si="561"/>
        <v>3600</v>
      </c>
      <c r="J3601" s="287">
        <f t="shared" ref="J3601:J3664" si="565">SIN(RADIANS(A3601))*$E$7</f>
        <v>-14.233913054389802</v>
      </c>
      <c r="L3601" s="287">
        <f t="shared" si="562"/>
        <v>-106.24418539274166</v>
      </c>
      <c r="M3601" s="344">
        <f t="shared" si="563"/>
        <v>19.302481273924968</v>
      </c>
      <c r="N3601" s="344">
        <f t="shared" si="558"/>
        <v>-14.233913054389802</v>
      </c>
      <c r="Q3601" s="323">
        <f t="shared" ref="Q3601:Q3664" si="566">D3601</f>
        <v>3439.302481273925</v>
      </c>
      <c r="R3601" s="287">
        <f t="shared" ref="R3601:R3664" si="567">N3601</f>
        <v>-14.233913054389802</v>
      </c>
    </row>
    <row r="3602" spans="1:18" x14ac:dyDescent="0.25">
      <c r="A3602" s="273">
        <v>3585</v>
      </c>
      <c r="B3602" s="323">
        <f t="shared" si="559"/>
        <v>3674.7558146072583</v>
      </c>
      <c r="D3602" s="287">
        <f t="shared" si="564"/>
        <v>3440.2370646072582</v>
      </c>
      <c r="F3602" s="273">
        <f t="shared" si="560"/>
        <v>10</v>
      </c>
      <c r="H3602" s="273">
        <f t="shared" si="561"/>
        <v>3600</v>
      </c>
      <c r="J3602" s="287">
        <f t="shared" si="565"/>
        <v>-13.365415489094369</v>
      </c>
      <c r="L3602" s="287">
        <f t="shared" si="562"/>
        <v>-105.24418539274166</v>
      </c>
      <c r="M3602" s="344">
        <f t="shared" si="563"/>
        <v>20.237064607258162</v>
      </c>
      <c r="N3602" s="344">
        <f t="shared" ref="N3602:N3665" si="568">J3602</f>
        <v>-13.365415489094369</v>
      </c>
      <c r="Q3602" s="323">
        <f t="shared" si="566"/>
        <v>3440.2370646072582</v>
      </c>
      <c r="R3602" s="287">
        <f t="shared" si="567"/>
        <v>-13.365415489094369</v>
      </c>
    </row>
    <row r="3603" spans="1:18" x14ac:dyDescent="0.25">
      <c r="A3603" s="273">
        <v>3586</v>
      </c>
      <c r="B3603" s="323">
        <f t="shared" ref="B3603:B3666" si="569">$B$17+A3603</f>
        <v>3675.7558146072583</v>
      </c>
      <c r="D3603" s="287">
        <f t="shared" si="564"/>
        <v>3441.1716479405918</v>
      </c>
      <c r="F3603" s="273">
        <f t="shared" si="560"/>
        <v>10</v>
      </c>
      <c r="H3603" s="273">
        <f t="shared" si="561"/>
        <v>3600</v>
      </c>
      <c r="J3603" s="287">
        <f t="shared" si="565"/>
        <v>-12.492846688766916</v>
      </c>
      <c r="L3603" s="287">
        <f t="shared" si="562"/>
        <v>-104.24418539274166</v>
      </c>
      <c r="M3603" s="344">
        <f t="shared" si="563"/>
        <v>21.171647940591811</v>
      </c>
      <c r="N3603" s="344">
        <f t="shared" si="568"/>
        <v>-12.492846688766916</v>
      </c>
      <c r="Q3603" s="323">
        <f t="shared" si="566"/>
        <v>3441.1716479405918</v>
      </c>
      <c r="R3603" s="287">
        <f t="shared" si="567"/>
        <v>-12.492846688766916</v>
      </c>
    </row>
    <row r="3604" spans="1:18" x14ac:dyDescent="0.25">
      <c r="A3604" s="273">
        <v>3587</v>
      </c>
      <c r="B3604" s="323">
        <f t="shared" si="569"/>
        <v>3676.7558146072583</v>
      </c>
      <c r="D3604" s="287">
        <f t="shared" si="564"/>
        <v>3442.106231273925</v>
      </c>
      <c r="F3604" s="273">
        <f t="shared" si="560"/>
        <v>10</v>
      </c>
      <c r="H3604" s="273">
        <f t="shared" si="561"/>
        <v>3600</v>
      </c>
      <c r="J3604" s="287">
        <f t="shared" si="565"/>
        <v>-11.616472446317138</v>
      </c>
      <c r="L3604" s="287">
        <f t="shared" si="562"/>
        <v>-103.24418539274166</v>
      </c>
      <c r="M3604" s="344">
        <f t="shared" si="563"/>
        <v>22.106231273925005</v>
      </c>
      <c r="N3604" s="344">
        <f t="shared" si="568"/>
        <v>-11.616472446317138</v>
      </c>
      <c r="Q3604" s="323">
        <f t="shared" si="566"/>
        <v>3442.106231273925</v>
      </c>
      <c r="R3604" s="287">
        <f t="shared" si="567"/>
        <v>-11.616472446317138</v>
      </c>
    </row>
    <row r="3605" spans="1:18" x14ac:dyDescent="0.25">
      <c r="A3605" s="273">
        <v>3588</v>
      </c>
      <c r="B3605" s="323">
        <f t="shared" si="569"/>
        <v>3677.7558146072583</v>
      </c>
      <c r="D3605" s="287">
        <f t="shared" si="564"/>
        <v>3443.0408146072582</v>
      </c>
      <c r="F3605" s="273">
        <f t="shared" si="560"/>
        <v>10</v>
      </c>
      <c r="H3605" s="273">
        <f t="shared" si="561"/>
        <v>3600</v>
      </c>
      <c r="J3605" s="287">
        <f t="shared" si="565"/>
        <v>-10.736559713829276</v>
      </c>
      <c r="L3605" s="287">
        <f t="shared" si="562"/>
        <v>-102.24418539274166</v>
      </c>
      <c r="M3605" s="344">
        <f t="shared" si="563"/>
        <v>23.040814607258199</v>
      </c>
      <c r="N3605" s="344">
        <f t="shared" si="568"/>
        <v>-10.736559713829276</v>
      </c>
      <c r="Q3605" s="323">
        <f t="shared" si="566"/>
        <v>3443.0408146072582</v>
      </c>
      <c r="R3605" s="287">
        <f t="shared" si="567"/>
        <v>-10.736559713829276</v>
      </c>
    </row>
    <row r="3606" spans="1:18" x14ac:dyDescent="0.25">
      <c r="A3606" s="273">
        <v>3589</v>
      </c>
      <c r="B3606" s="323">
        <f t="shared" si="569"/>
        <v>3678.7558146072583</v>
      </c>
      <c r="D3606" s="287">
        <f t="shared" si="564"/>
        <v>3443.9753979405918</v>
      </c>
      <c r="F3606" s="273">
        <f t="shared" si="560"/>
        <v>10</v>
      </c>
      <c r="H3606" s="273">
        <f t="shared" si="561"/>
        <v>3600</v>
      </c>
      <c r="J3606" s="287">
        <f t="shared" si="565"/>
        <v>-9.853376521244833</v>
      </c>
      <c r="L3606" s="287">
        <f t="shared" si="562"/>
        <v>-101.24418539274166</v>
      </c>
      <c r="M3606" s="344">
        <f t="shared" si="563"/>
        <v>23.975397940591847</v>
      </c>
      <c r="N3606" s="344">
        <f t="shared" si="568"/>
        <v>-9.853376521244833</v>
      </c>
      <c r="Q3606" s="323">
        <f t="shared" si="566"/>
        <v>3443.9753979405918</v>
      </c>
      <c r="R3606" s="287">
        <f t="shared" si="567"/>
        <v>-9.853376521244833</v>
      </c>
    </row>
    <row r="3607" spans="1:18" x14ac:dyDescent="0.25">
      <c r="A3607" s="273">
        <v>3590</v>
      </c>
      <c r="B3607" s="323">
        <f t="shared" si="569"/>
        <v>3679.7558146072583</v>
      </c>
      <c r="D3607" s="287">
        <f t="shared" si="564"/>
        <v>3444.909981273925</v>
      </c>
      <c r="F3607" s="273">
        <f t="shared" si="560"/>
        <v>10</v>
      </c>
      <c r="H3607" s="273">
        <f t="shared" si="561"/>
        <v>3600</v>
      </c>
      <c r="J3607" s="287">
        <f t="shared" si="565"/>
        <v>-8.9671918947202158</v>
      </c>
      <c r="L3607" s="287">
        <f t="shared" si="562"/>
        <v>-100.24418539274166</v>
      </c>
      <c r="M3607" s="344">
        <f t="shared" si="563"/>
        <v>24.909981273925041</v>
      </c>
      <c r="N3607" s="344">
        <f t="shared" si="568"/>
        <v>-8.9671918947202158</v>
      </c>
      <c r="Q3607" s="323">
        <f t="shared" si="566"/>
        <v>3444.909981273925</v>
      </c>
      <c r="R3607" s="287">
        <f t="shared" si="567"/>
        <v>-8.9671918947202158</v>
      </c>
    </row>
    <row r="3608" spans="1:18" x14ac:dyDescent="0.25">
      <c r="A3608" s="273">
        <v>3591</v>
      </c>
      <c r="B3608" s="323">
        <f t="shared" si="569"/>
        <v>3680.7558146072583</v>
      </c>
      <c r="D3608" s="287">
        <f t="shared" si="564"/>
        <v>3445.8445646072582</v>
      </c>
      <c r="F3608" s="273">
        <f t="shared" si="560"/>
        <v>10</v>
      </c>
      <c r="H3608" s="273">
        <f t="shared" si="561"/>
        <v>3600</v>
      </c>
      <c r="J3608" s="287">
        <f t="shared" si="565"/>
        <v>-8.0782757746776923</v>
      </c>
      <c r="L3608" s="287">
        <f t="shared" si="562"/>
        <v>-99.244185392741656</v>
      </c>
      <c r="M3608" s="344">
        <f t="shared" si="563"/>
        <v>25.844564607258235</v>
      </c>
      <c r="N3608" s="344">
        <f t="shared" si="568"/>
        <v>-8.0782757746776923</v>
      </c>
      <c r="Q3608" s="323">
        <f t="shared" si="566"/>
        <v>3445.8445646072582</v>
      </c>
      <c r="R3608" s="287">
        <f t="shared" si="567"/>
        <v>-8.0782757746776923</v>
      </c>
    </row>
    <row r="3609" spans="1:18" x14ac:dyDescent="0.25">
      <c r="A3609" s="273">
        <v>3592</v>
      </c>
      <c r="B3609" s="323">
        <f t="shared" si="569"/>
        <v>3681.7558146072583</v>
      </c>
      <c r="D3609" s="287">
        <f t="shared" si="564"/>
        <v>3446.7791479405914</v>
      </c>
      <c r="F3609" s="273">
        <f t="shared" si="560"/>
        <v>10</v>
      </c>
      <c r="H3609" s="273">
        <f t="shared" si="561"/>
        <v>3600</v>
      </c>
      <c r="J3609" s="287">
        <f t="shared" si="565"/>
        <v>-7.1868989335778233</v>
      </c>
      <c r="L3609" s="287">
        <f t="shared" si="562"/>
        <v>-98.244185392741656</v>
      </c>
      <c r="M3609" s="344">
        <f t="shared" si="563"/>
        <v>26.779147940591429</v>
      </c>
      <c r="N3609" s="344">
        <f t="shared" si="568"/>
        <v>-7.1868989335778233</v>
      </c>
      <c r="Q3609" s="323">
        <f t="shared" si="566"/>
        <v>3446.7791479405914</v>
      </c>
      <c r="R3609" s="287">
        <f t="shared" si="567"/>
        <v>-7.1868989335778233</v>
      </c>
    </row>
    <row r="3610" spans="1:18" x14ac:dyDescent="0.25">
      <c r="A3610" s="273">
        <v>3593</v>
      </c>
      <c r="B3610" s="323">
        <f t="shared" si="569"/>
        <v>3682.7558146072583</v>
      </c>
      <c r="D3610" s="287">
        <f t="shared" si="564"/>
        <v>3447.7137312739251</v>
      </c>
      <c r="F3610" s="273">
        <f t="shared" si="560"/>
        <v>10</v>
      </c>
      <c r="H3610" s="273">
        <f t="shared" si="561"/>
        <v>3600</v>
      </c>
      <c r="J3610" s="287">
        <f t="shared" si="565"/>
        <v>-6.2933328934417343</v>
      </c>
      <c r="L3610" s="287">
        <f t="shared" si="562"/>
        <v>-97.244185392741656</v>
      </c>
      <c r="M3610" s="344">
        <f t="shared" si="563"/>
        <v>27.713731273925077</v>
      </c>
      <c r="N3610" s="344">
        <f t="shared" si="568"/>
        <v>-6.2933328934417343</v>
      </c>
      <c r="Q3610" s="323">
        <f t="shared" si="566"/>
        <v>3447.7137312739251</v>
      </c>
      <c r="R3610" s="287">
        <f t="shared" si="567"/>
        <v>-6.2933328934417343</v>
      </c>
    </row>
    <row r="3611" spans="1:18" x14ac:dyDescent="0.25">
      <c r="A3611" s="273">
        <v>3594</v>
      </c>
      <c r="B3611" s="323">
        <f t="shared" si="569"/>
        <v>3683.7558146072583</v>
      </c>
      <c r="D3611" s="287">
        <f t="shared" si="564"/>
        <v>3448.6483146072583</v>
      </c>
      <c r="F3611" s="273">
        <f t="shared" si="560"/>
        <v>10</v>
      </c>
      <c r="H3611" s="273">
        <f t="shared" si="561"/>
        <v>3600</v>
      </c>
      <c r="J3611" s="287">
        <f t="shared" si="565"/>
        <v>-5.3978498431417812</v>
      </c>
      <c r="L3611" s="287">
        <f t="shared" si="562"/>
        <v>-96.244185392741656</v>
      </c>
      <c r="M3611" s="344">
        <f t="shared" si="563"/>
        <v>28.648314607258271</v>
      </c>
      <c r="N3611" s="344">
        <f t="shared" si="568"/>
        <v>-5.3978498431417812</v>
      </c>
      <c r="Q3611" s="323">
        <f t="shared" si="566"/>
        <v>3448.6483146072583</v>
      </c>
      <c r="R3611" s="287">
        <f t="shared" si="567"/>
        <v>-5.3978498431417812</v>
      </c>
    </row>
    <row r="3612" spans="1:18" x14ac:dyDescent="0.25">
      <c r="A3612" s="273">
        <v>3595</v>
      </c>
      <c r="B3612" s="323">
        <f t="shared" si="569"/>
        <v>3684.7558146072583</v>
      </c>
      <c r="D3612" s="287">
        <f t="shared" si="564"/>
        <v>3449.5828979405915</v>
      </c>
      <c r="F3612" s="273">
        <f t="shared" si="560"/>
        <v>10</v>
      </c>
      <c r="H3612" s="273">
        <f t="shared" si="561"/>
        <v>3600</v>
      </c>
      <c r="J3612" s="287">
        <f t="shared" si="565"/>
        <v>-4.5007225554890979</v>
      </c>
      <c r="L3612" s="287">
        <f t="shared" si="562"/>
        <v>-95.244185392741656</v>
      </c>
      <c r="M3612" s="344">
        <f t="shared" si="563"/>
        <v>29.582897940591465</v>
      </c>
      <c r="N3612" s="344">
        <f t="shared" si="568"/>
        <v>-4.5007225554890979</v>
      </c>
      <c r="Q3612" s="323">
        <f t="shared" si="566"/>
        <v>3449.5828979405915</v>
      </c>
      <c r="R3612" s="287">
        <f t="shared" si="567"/>
        <v>-4.5007225554890979</v>
      </c>
    </row>
    <row r="3613" spans="1:18" x14ac:dyDescent="0.25">
      <c r="A3613" s="273">
        <v>3596</v>
      </c>
      <c r="B3613" s="323">
        <f t="shared" si="569"/>
        <v>3685.7558146072583</v>
      </c>
      <c r="D3613" s="287">
        <f t="shared" si="564"/>
        <v>3450.5174812739251</v>
      </c>
      <c r="F3613" s="273">
        <f t="shared" si="560"/>
        <v>10</v>
      </c>
      <c r="H3613" s="273">
        <f t="shared" si="561"/>
        <v>3600</v>
      </c>
      <c r="J3613" s="287">
        <f t="shared" si="565"/>
        <v>-3.6022243041465334</v>
      </c>
      <c r="L3613" s="287">
        <f t="shared" si="562"/>
        <v>-94.244185392741656</v>
      </c>
      <c r="M3613" s="344">
        <f t="shared" si="563"/>
        <v>30.517481273925114</v>
      </c>
      <c r="N3613" s="344">
        <f t="shared" si="568"/>
        <v>-3.6022243041465334</v>
      </c>
      <c r="Q3613" s="323">
        <f t="shared" si="566"/>
        <v>3450.5174812739251</v>
      </c>
      <c r="R3613" s="287">
        <f t="shared" si="567"/>
        <v>-3.6022243041465334</v>
      </c>
    </row>
    <row r="3614" spans="1:18" x14ac:dyDescent="0.25">
      <c r="A3614" s="273">
        <v>3597</v>
      </c>
      <c r="B3614" s="323">
        <f t="shared" si="569"/>
        <v>3686.7558146072583</v>
      </c>
      <c r="D3614" s="287">
        <f t="shared" si="564"/>
        <v>3451.4520646072583</v>
      </c>
      <c r="F3614" s="273">
        <f t="shared" si="560"/>
        <v>10</v>
      </c>
      <c r="H3614" s="273">
        <f t="shared" si="561"/>
        <v>3600</v>
      </c>
      <c r="J3614" s="287">
        <f t="shared" si="565"/>
        <v>-2.7026287803857612</v>
      </c>
      <c r="L3614" s="287">
        <f t="shared" si="562"/>
        <v>-93.244185392741656</v>
      </c>
      <c r="M3614" s="344">
        <f t="shared" si="563"/>
        <v>31.452064607258308</v>
      </c>
      <c r="N3614" s="344">
        <f t="shared" si="568"/>
        <v>-2.7026287803857612</v>
      </c>
      <c r="Q3614" s="323">
        <f t="shared" si="566"/>
        <v>3451.4520646072583</v>
      </c>
      <c r="R3614" s="287">
        <f t="shared" si="567"/>
        <v>-2.7026287803857612</v>
      </c>
    </row>
    <row r="3615" spans="1:18" x14ac:dyDescent="0.25">
      <c r="A3615" s="273">
        <v>3598</v>
      </c>
      <c r="B3615" s="323">
        <f t="shared" si="569"/>
        <v>3687.7558146072583</v>
      </c>
      <c r="D3615" s="287">
        <f t="shared" si="564"/>
        <v>3452.3866479405915</v>
      </c>
      <c r="F3615" s="273">
        <f t="shared" si="560"/>
        <v>10</v>
      </c>
      <c r="H3615" s="273">
        <f t="shared" si="561"/>
        <v>3600</v>
      </c>
      <c r="J3615" s="287">
        <f t="shared" si="565"/>
        <v>-1.8022100097171645</v>
      </c>
      <c r="L3615" s="287">
        <f t="shared" si="562"/>
        <v>-92.244185392741656</v>
      </c>
      <c r="M3615" s="344">
        <f t="shared" si="563"/>
        <v>32.386647940591502</v>
      </c>
      <c r="N3615" s="344">
        <f t="shared" si="568"/>
        <v>-1.8022100097171645</v>
      </c>
      <c r="Q3615" s="323">
        <f t="shared" si="566"/>
        <v>3452.3866479405915</v>
      </c>
      <c r="R3615" s="287">
        <f t="shared" si="567"/>
        <v>-1.8022100097171645</v>
      </c>
    </row>
    <row r="3616" spans="1:18" x14ac:dyDescent="0.25">
      <c r="A3616" s="273">
        <v>3599</v>
      </c>
      <c r="B3616" s="323">
        <f t="shared" si="569"/>
        <v>3688.7558146072583</v>
      </c>
      <c r="D3616" s="287">
        <f t="shared" si="564"/>
        <v>3453.3212312739252</v>
      </c>
      <c r="F3616" s="273">
        <f t="shared" si="560"/>
        <v>10</v>
      </c>
      <c r="H3616" s="273">
        <f t="shared" si="561"/>
        <v>3600</v>
      </c>
      <c r="J3616" s="287">
        <f t="shared" si="565"/>
        <v>-0.90124226842120769</v>
      </c>
      <c r="L3616" s="287">
        <f t="shared" si="562"/>
        <v>-91.244185392741656</v>
      </c>
      <c r="M3616" s="344">
        <f t="shared" si="563"/>
        <v>33.32123127392515</v>
      </c>
      <c r="N3616" s="344">
        <f t="shared" si="568"/>
        <v>-0.90124226842120769</v>
      </c>
      <c r="Q3616" s="323">
        <f t="shared" si="566"/>
        <v>3453.3212312739252</v>
      </c>
      <c r="R3616" s="287">
        <f t="shared" si="567"/>
        <v>-0.90124226842120769</v>
      </c>
    </row>
    <row r="3617" spans="1:18" x14ac:dyDescent="0.25">
      <c r="A3617" s="273">
        <v>3600</v>
      </c>
      <c r="B3617" s="323">
        <f t="shared" si="569"/>
        <v>3689.7558146072583</v>
      </c>
      <c r="D3617" s="287">
        <f t="shared" si="564"/>
        <v>3454.2558146072583</v>
      </c>
      <c r="F3617" s="273">
        <f t="shared" si="560"/>
        <v>10</v>
      </c>
      <c r="H3617" s="273">
        <f t="shared" si="561"/>
        <v>3600</v>
      </c>
      <c r="J3617" s="287">
        <f t="shared" si="565"/>
        <v>-1.2653333242296227E-13</v>
      </c>
      <c r="L3617" s="287">
        <f t="shared" si="562"/>
        <v>-90.244185392741656</v>
      </c>
      <c r="M3617" s="344">
        <f t="shared" si="563"/>
        <v>34.255814607258344</v>
      </c>
      <c r="N3617" s="344">
        <f t="shared" si="568"/>
        <v>-1.2653333242296227E-13</v>
      </c>
      <c r="Q3617" s="323">
        <f t="shared" si="566"/>
        <v>3454.2558146072583</v>
      </c>
      <c r="R3617" s="287">
        <f t="shared" si="567"/>
        <v>-1.2653333242296227E-13</v>
      </c>
    </row>
    <row r="3618" spans="1:18" x14ac:dyDescent="0.25">
      <c r="A3618" s="273">
        <v>3601</v>
      </c>
      <c r="B3618" s="323">
        <f t="shared" si="569"/>
        <v>3690.7558146072583</v>
      </c>
      <c r="D3618" s="287">
        <f t="shared" si="564"/>
        <v>3455.1903979405915</v>
      </c>
      <c r="F3618" s="273">
        <f t="shared" si="560"/>
        <v>10</v>
      </c>
      <c r="H3618" s="273">
        <f t="shared" si="561"/>
        <v>3600</v>
      </c>
      <c r="J3618" s="287">
        <f t="shared" si="565"/>
        <v>0.90124226842132149</v>
      </c>
      <c r="L3618" s="287">
        <f t="shared" si="562"/>
        <v>-89.244185392741656</v>
      </c>
      <c r="M3618" s="344">
        <f t="shared" si="563"/>
        <v>35.190397940591538</v>
      </c>
      <c r="N3618" s="344">
        <f t="shared" si="568"/>
        <v>0.90124226842132149</v>
      </c>
      <c r="Q3618" s="323">
        <f t="shared" si="566"/>
        <v>3455.1903979405915</v>
      </c>
      <c r="R3618" s="287">
        <f t="shared" si="567"/>
        <v>0.90124226842132149</v>
      </c>
    </row>
    <row r="3619" spans="1:18" x14ac:dyDescent="0.25">
      <c r="A3619" s="273">
        <v>3602</v>
      </c>
      <c r="B3619" s="323">
        <f t="shared" si="569"/>
        <v>3691.7558146072583</v>
      </c>
      <c r="D3619" s="287">
        <f t="shared" si="564"/>
        <v>3456.1249812739252</v>
      </c>
      <c r="F3619" s="273">
        <f t="shared" si="560"/>
        <v>10</v>
      </c>
      <c r="H3619" s="273">
        <f t="shared" si="561"/>
        <v>3600</v>
      </c>
      <c r="J3619" s="287">
        <f t="shared" si="565"/>
        <v>1.8022100097172784</v>
      </c>
      <c r="L3619" s="287">
        <f t="shared" si="562"/>
        <v>-88.244185392741656</v>
      </c>
      <c r="M3619" s="344">
        <f t="shared" si="563"/>
        <v>36.124981273925187</v>
      </c>
      <c r="N3619" s="344">
        <f t="shared" si="568"/>
        <v>1.8022100097172784</v>
      </c>
      <c r="Q3619" s="323">
        <f t="shared" si="566"/>
        <v>3456.1249812739252</v>
      </c>
      <c r="R3619" s="287">
        <f t="shared" si="567"/>
        <v>1.8022100097172784</v>
      </c>
    </row>
    <row r="3620" spans="1:18" x14ac:dyDescent="0.25">
      <c r="A3620" s="273">
        <v>3603</v>
      </c>
      <c r="B3620" s="323">
        <f t="shared" si="569"/>
        <v>3692.7558146072583</v>
      </c>
      <c r="D3620" s="287">
        <f t="shared" si="564"/>
        <v>3457.0595646072584</v>
      </c>
      <c r="F3620" s="273">
        <f t="shared" si="560"/>
        <v>10</v>
      </c>
      <c r="H3620" s="273">
        <f t="shared" si="561"/>
        <v>3600</v>
      </c>
      <c r="J3620" s="287">
        <f t="shared" si="565"/>
        <v>2.702628780385508</v>
      </c>
      <c r="L3620" s="287">
        <f t="shared" si="562"/>
        <v>-87.244185392741656</v>
      </c>
      <c r="M3620" s="344">
        <f t="shared" si="563"/>
        <v>37.05956460725838</v>
      </c>
      <c r="N3620" s="344">
        <f t="shared" si="568"/>
        <v>2.702628780385508</v>
      </c>
      <c r="Q3620" s="323">
        <f t="shared" si="566"/>
        <v>3457.0595646072584</v>
      </c>
      <c r="R3620" s="287">
        <f t="shared" si="567"/>
        <v>2.702628780385508</v>
      </c>
    </row>
    <row r="3621" spans="1:18" x14ac:dyDescent="0.25">
      <c r="A3621" s="273">
        <v>3604</v>
      </c>
      <c r="B3621" s="323">
        <f t="shared" si="569"/>
        <v>3693.7558146072583</v>
      </c>
      <c r="D3621" s="287">
        <f t="shared" si="564"/>
        <v>3457.9941479405916</v>
      </c>
      <c r="F3621" s="273">
        <f t="shared" si="560"/>
        <v>10</v>
      </c>
      <c r="H3621" s="273">
        <f t="shared" si="561"/>
        <v>3600</v>
      </c>
      <c r="J3621" s="287">
        <f t="shared" si="565"/>
        <v>3.6022243041466466</v>
      </c>
      <c r="L3621" s="287">
        <f t="shared" si="562"/>
        <v>-86.244185392741656</v>
      </c>
      <c r="M3621" s="344">
        <f t="shared" si="563"/>
        <v>37.994147940591574</v>
      </c>
      <c r="N3621" s="344">
        <f t="shared" si="568"/>
        <v>3.6022243041466466</v>
      </c>
      <c r="Q3621" s="323">
        <f t="shared" si="566"/>
        <v>3457.9941479405916</v>
      </c>
      <c r="R3621" s="287">
        <f t="shared" si="567"/>
        <v>3.6022243041466466</v>
      </c>
    </row>
    <row r="3622" spans="1:18" x14ac:dyDescent="0.25">
      <c r="A3622" s="273">
        <v>3605</v>
      </c>
      <c r="B3622" s="323">
        <f t="shared" si="569"/>
        <v>3694.7558146072583</v>
      </c>
      <c r="D3622" s="287">
        <f t="shared" si="564"/>
        <v>3458.9287312739252</v>
      </c>
      <c r="F3622" s="273">
        <f t="shared" si="560"/>
        <v>10</v>
      </c>
      <c r="H3622" s="273">
        <f t="shared" si="561"/>
        <v>3600</v>
      </c>
      <c r="J3622" s="287">
        <f t="shared" si="565"/>
        <v>4.5007225554888457</v>
      </c>
      <c r="L3622" s="287">
        <f t="shared" si="562"/>
        <v>-85.244185392741656</v>
      </c>
      <c r="M3622" s="344">
        <f t="shared" si="563"/>
        <v>38.928731273925223</v>
      </c>
      <c r="N3622" s="344">
        <f t="shared" si="568"/>
        <v>4.5007225554888457</v>
      </c>
      <c r="Q3622" s="323">
        <f t="shared" si="566"/>
        <v>3458.9287312739252</v>
      </c>
      <c r="R3622" s="287">
        <f t="shared" si="567"/>
        <v>4.5007225554888457</v>
      </c>
    </row>
    <row r="3623" spans="1:18" x14ac:dyDescent="0.25">
      <c r="A3623" s="273">
        <v>3606</v>
      </c>
      <c r="B3623" s="323">
        <f t="shared" si="569"/>
        <v>3695.7558146072583</v>
      </c>
      <c r="D3623" s="287">
        <f t="shared" si="564"/>
        <v>3459.8633146072584</v>
      </c>
      <c r="F3623" s="273">
        <f t="shared" si="560"/>
        <v>10</v>
      </c>
      <c r="H3623" s="273">
        <f t="shared" si="561"/>
        <v>3600</v>
      </c>
      <c r="J3623" s="287">
        <f t="shared" si="565"/>
        <v>5.3978498431415298</v>
      </c>
      <c r="L3623" s="287">
        <f t="shared" si="562"/>
        <v>-84.244185392741656</v>
      </c>
      <c r="M3623" s="344">
        <f t="shared" si="563"/>
        <v>39.863314607258417</v>
      </c>
      <c r="N3623" s="344">
        <f t="shared" si="568"/>
        <v>5.3978498431415298</v>
      </c>
      <c r="Q3623" s="323">
        <f t="shared" si="566"/>
        <v>3459.8633146072584</v>
      </c>
      <c r="R3623" s="287">
        <f t="shared" si="567"/>
        <v>5.3978498431415298</v>
      </c>
    </row>
    <row r="3624" spans="1:18" x14ac:dyDescent="0.25">
      <c r="A3624" s="273">
        <v>3607</v>
      </c>
      <c r="B3624" s="323">
        <f t="shared" si="569"/>
        <v>3696.7558146072583</v>
      </c>
      <c r="D3624" s="287">
        <f t="shared" si="564"/>
        <v>3460.7978979405916</v>
      </c>
      <c r="F3624" s="273">
        <f t="shared" si="560"/>
        <v>10</v>
      </c>
      <c r="H3624" s="273">
        <f t="shared" si="561"/>
        <v>3600</v>
      </c>
      <c r="J3624" s="287">
        <f t="shared" si="565"/>
        <v>6.2933328934418471</v>
      </c>
      <c r="L3624" s="287">
        <f t="shared" si="562"/>
        <v>-83.244185392741656</v>
      </c>
      <c r="M3624" s="344">
        <f t="shared" si="563"/>
        <v>40.797897940591611</v>
      </c>
      <c r="N3624" s="344">
        <f t="shared" si="568"/>
        <v>6.2933328934418471</v>
      </c>
      <c r="Q3624" s="323">
        <f t="shared" si="566"/>
        <v>3460.7978979405916</v>
      </c>
      <c r="R3624" s="287">
        <f t="shared" si="567"/>
        <v>6.2933328934418471</v>
      </c>
    </row>
    <row r="3625" spans="1:18" x14ac:dyDescent="0.25">
      <c r="A3625" s="273">
        <v>3608</v>
      </c>
      <c r="B3625" s="323">
        <f t="shared" si="569"/>
        <v>3697.7558146072583</v>
      </c>
      <c r="D3625" s="287">
        <f t="shared" si="564"/>
        <v>3461.7324812739248</v>
      </c>
      <c r="F3625" s="273">
        <f t="shared" si="560"/>
        <v>10</v>
      </c>
      <c r="H3625" s="273">
        <f t="shared" si="561"/>
        <v>3600</v>
      </c>
      <c r="J3625" s="287">
        <f t="shared" si="565"/>
        <v>7.1868989335775728</v>
      </c>
      <c r="L3625" s="287">
        <f t="shared" si="562"/>
        <v>-82.244185392741656</v>
      </c>
      <c r="M3625" s="344">
        <f t="shared" si="563"/>
        <v>41.732481273924805</v>
      </c>
      <c r="N3625" s="344">
        <f t="shared" si="568"/>
        <v>7.1868989335775728</v>
      </c>
      <c r="Q3625" s="323">
        <f t="shared" si="566"/>
        <v>3461.7324812739248</v>
      </c>
      <c r="R3625" s="287">
        <f t="shared" si="567"/>
        <v>7.1868989335775728</v>
      </c>
    </row>
    <row r="3626" spans="1:18" x14ac:dyDescent="0.25">
      <c r="A3626" s="273">
        <v>3609</v>
      </c>
      <c r="B3626" s="323">
        <f t="shared" si="569"/>
        <v>3698.7558146072583</v>
      </c>
      <c r="D3626" s="287">
        <f t="shared" si="564"/>
        <v>3462.6670646072585</v>
      </c>
      <c r="F3626" s="273">
        <f t="shared" si="560"/>
        <v>10</v>
      </c>
      <c r="H3626" s="273">
        <f t="shared" si="561"/>
        <v>3600</v>
      </c>
      <c r="J3626" s="287">
        <f t="shared" si="565"/>
        <v>8.0782757746774418</v>
      </c>
      <c r="L3626" s="287">
        <f t="shared" si="562"/>
        <v>-81.244185392741656</v>
      </c>
      <c r="M3626" s="344">
        <f t="shared" si="563"/>
        <v>42.667064607258453</v>
      </c>
      <c r="N3626" s="344">
        <f t="shared" si="568"/>
        <v>8.0782757746774418</v>
      </c>
      <c r="Q3626" s="323">
        <f t="shared" si="566"/>
        <v>3462.6670646072585</v>
      </c>
      <c r="R3626" s="287">
        <f t="shared" si="567"/>
        <v>8.0782757746774418</v>
      </c>
    </row>
    <row r="3627" spans="1:18" x14ac:dyDescent="0.25">
      <c r="A3627" s="273">
        <v>3610</v>
      </c>
      <c r="B3627" s="323">
        <f t="shared" si="569"/>
        <v>3699.7558146072583</v>
      </c>
      <c r="D3627" s="287">
        <f t="shared" si="564"/>
        <v>3463.6016479405916</v>
      </c>
      <c r="F3627" s="273">
        <f t="shared" si="560"/>
        <v>10</v>
      </c>
      <c r="H3627" s="273">
        <f t="shared" si="561"/>
        <v>3600</v>
      </c>
      <c r="J3627" s="287">
        <f t="shared" si="565"/>
        <v>8.9671918947203295</v>
      </c>
      <c r="L3627" s="287">
        <f t="shared" si="562"/>
        <v>-80.244185392741656</v>
      </c>
      <c r="M3627" s="344">
        <f t="shared" si="563"/>
        <v>43.601647940591647</v>
      </c>
      <c r="N3627" s="344">
        <f t="shared" si="568"/>
        <v>8.9671918947203295</v>
      </c>
      <c r="Q3627" s="323">
        <f t="shared" si="566"/>
        <v>3463.6016479405916</v>
      </c>
      <c r="R3627" s="287">
        <f t="shared" si="567"/>
        <v>8.9671918947203295</v>
      </c>
    </row>
    <row r="3628" spans="1:18" x14ac:dyDescent="0.25">
      <c r="A3628" s="273">
        <v>3611</v>
      </c>
      <c r="B3628" s="323">
        <f t="shared" si="569"/>
        <v>3700.7558146072583</v>
      </c>
      <c r="D3628" s="287">
        <f t="shared" si="564"/>
        <v>3464.5362312739248</v>
      </c>
      <c r="F3628" s="273">
        <f t="shared" si="560"/>
        <v>10</v>
      </c>
      <c r="H3628" s="273">
        <f t="shared" si="561"/>
        <v>3600</v>
      </c>
      <c r="J3628" s="287">
        <f t="shared" si="565"/>
        <v>9.8533765212445843</v>
      </c>
      <c r="L3628" s="287">
        <f t="shared" si="562"/>
        <v>-79.244185392741656</v>
      </c>
      <c r="M3628" s="344">
        <f t="shared" si="563"/>
        <v>44.536231273924841</v>
      </c>
      <c r="N3628" s="344">
        <f t="shared" si="568"/>
        <v>9.8533765212445843</v>
      </c>
      <c r="Q3628" s="323">
        <f t="shared" si="566"/>
        <v>3464.5362312739248</v>
      </c>
      <c r="R3628" s="287">
        <f t="shared" si="567"/>
        <v>9.8533765212445843</v>
      </c>
    </row>
    <row r="3629" spans="1:18" x14ac:dyDescent="0.25">
      <c r="A3629" s="273">
        <v>3612</v>
      </c>
      <c r="B3629" s="323">
        <f t="shared" si="569"/>
        <v>3701.7558146072583</v>
      </c>
      <c r="D3629" s="287">
        <f t="shared" si="564"/>
        <v>3465.4708146072585</v>
      </c>
      <c r="F3629" s="273">
        <f t="shared" si="560"/>
        <v>10</v>
      </c>
      <c r="H3629" s="273">
        <f t="shared" si="561"/>
        <v>3600</v>
      </c>
      <c r="J3629" s="287">
        <f t="shared" si="565"/>
        <v>10.736559713829028</v>
      </c>
      <c r="L3629" s="287">
        <f t="shared" si="562"/>
        <v>-78.244185392741656</v>
      </c>
      <c r="M3629" s="344">
        <f t="shared" si="563"/>
        <v>45.47081460725849</v>
      </c>
      <c r="N3629" s="344">
        <f t="shared" si="568"/>
        <v>10.736559713829028</v>
      </c>
      <c r="Q3629" s="323">
        <f t="shared" si="566"/>
        <v>3465.4708146072585</v>
      </c>
      <c r="R3629" s="287">
        <f t="shared" si="567"/>
        <v>10.736559713829028</v>
      </c>
    </row>
    <row r="3630" spans="1:18" x14ac:dyDescent="0.25">
      <c r="A3630" s="273">
        <v>3613</v>
      </c>
      <c r="B3630" s="323">
        <f t="shared" si="569"/>
        <v>3702.7558146072583</v>
      </c>
      <c r="D3630" s="287">
        <f t="shared" si="564"/>
        <v>3466.4053979405917</v>
      </c>
      <c r="F3630" s="273">
        <f t="shared" si="560"/>
        <v>10</v>
      </c>
      <c r="H3630" s="273">
        <f t="shared" si="561"/>
        <v>3600</v>
      </c>
      <c r="J3630" s="287">
        <f t="shared" si="565"/>
        <v>11.61647244631725</v>
      </c>
      <c r="L3630" s="287">
        <f t="shared" si="562"/>
        <v>-77.244185392741656</v>
      </c>
      <c r="M3630" s="344">
        <f t="shared" si="563"/>
        <v>46.405397940591683</v>
      </c>
      <c r="N3630" s="344">
        <f t="shared" si="568"/>
        <v>11.61647244631725</v>
      </c>
      <c r="Q3630" s="323">
        <f t="shared" si="566"/>
        <v>3466.4053979405917</v>
      </c>
      <c r="R3630" s="287">
        <f t="shared" si="567"/>
        <v>11.61647244631725</v>
      </c>
    </row>
    <row r="3631" spans="1:18" x14ac:dyDescent="0.25">
      <c r="A3631" s="273">
        <v>3614</v>
      </c>
      <c r="B3631" s="323">
        <f t="shared" si="569"/>
        <v>3703.7558146072583</v>
      </c>
      <c r="D3631" s="287">
        <f t="shared" si="564"/>
        <v>3467.3399812739249</v>
      </c>
      <c r="F3631" s="273">
        <f t="shared" si="560"/>
        <v>10</v>
      </c>
      <c r="H3631" s="273">
        <f t="shared" si="561"/>
        <v>3600</v>
      </c>
      <c r="J3631" s="287">
        <f t="shared" si="565"/>
        <v>12.492846688766669</v>
      </c>
      <c r="L3631" s="287">
        <f t="shared" si="562"/>
        <v>-76.244185392741656</v>
      </c>
      <c r="M3631" s="344">
        <f t="shared" si="563"/>
        <v>47.339981273924877</v>
      </c>
      <c r="N3631" s="344">
        <f t="shared" si="568"/>
        <v>12.492846688766669</v>
      </c>
      <c r="Q3631" s="323">
        <f t="shared" si="566"/>
        <v>3467.3399812739249</v>
      </c>
      <c r="R3631" s="287">
        <f t="shared" si="567"/>
        <v>12.492846688766669</v>
      </c>
    </row>
    <row r="3632" spans="1:18" x14ac:dyDescent="0.25">
      <c r="A3632" s="273">
        <v>3615</v>
      </c>
      <c r="B3632" s="323">
        <f t="shared" si="569"/>
        <v>3704.7558146072583</v>
      </c>
      <c r="D3632" s="287">
        <f t="shared" si="564"/>
        <v>3468.2745646072585</v>
      </c>
      <c r="F3632" s="273">
        <f t="shared" si="560"/>
        <v>10</v>
      </c>
      <c r="H3632" s="273">
        <f t="shared" si="561"/>
        <v>3600</v>
      </c>
      <c r="J3632" s="287">
        <f t="shared" si="565"/>
        <v>13.365415489094122</v>
      </c>
      <c r="L3632" s="287">
        <f t="shared" si="562"/>
        <v>-75.244185392741656</v>
      </c>
      <c r="M3632" s="344">
        <f t="shared" si="563"/>
        <v>48.274564607258526</v>
      </c>
      <c r="N3632" s="344">
        <f t="shared" si="568"/>
        <v>13.365415489094122</v>
      </c>
      <c r="Q3632" s="323">
        <f t="shared" si="566"/>
        <v>3468.2745646072585</v>
      </c>
      <c r="R3632" s="287">
        <f t="shared" si="567"/>
        <v>13.365415489094122</v>
      </c>
    </row>
    <row r="3633" spans="1:18" x14ac:dyDescent="0.25">
      <c r="A3633" s="273">
        <v>3616</v>
      </c>
      <c r="B3633" s="323">
        <f t="shared" si="569"/>
        <v>3705.7558146072583</v>
      </c>
      <c r="D3633" s="287">
        <f t="shared" si="564"/>
        <v>3469.2091479405917</v>
      </c>
      <c r="F3633" s="273">
        <f t="shared" si="560"/>
        <v>10</v>
      </c>
      <c r="H3633" s="273">
        <f t="shared" si="561"/>
        <v>3600</v>
      </c>
      <c r="J3633" s="287">
        <f t="shared" si="565"/>
        <v>14.233913054389911</v>
      </c>
      <c r="L3633" s="287">
        <f t="shared" si="562"/>
        <v>-74.244185392741656</v>
      </c>
      <c r="M3633" s="344">
        <f t="shared" si="563"/>
        <v>49.20914794059172</v>
      </c>
      <c r="N3633" s="344">
        <f t="shared" si="568"/>
        <v>14.233913054389911</v>
      </c>
      <c r="Q3633" s="323">
        <f t="shared" si="566"/>
        <v>3469.2091479405917</v>
      </c>
      <c r="R3633" s="287">
        <f t="shared" si="567"/>
        <v>14.233913054389911</v>
      </c>
    </row>
    <row r="3634" spans="1:18" x14ac:dyDescent="0.25">
      <c r="A3634" s="273">
        <v>3617</v>
      </c>
      <c r="B3634" s="323">
        <f t="shared" si="569"/>
        <v>3706.7558146072583</v>
      </c>
      <c r="D3634" s="287">
        <f t="shared" si="564"/>
        <v>3470.1437312739249</v>
      </c>
      <c r="F3634" s="273">
        <f t="shared" si="560"/>
        <v>10</v>
      </c>
      <c r="H3634" s="273">
        <f t="shared" si="561"/>
        <v>3600</v>
      </c>
      <c r="J3634" s="287">
        <f t="shared" si="565"/>
        <v>15.09807483188197</v>
      </c>
      <c r="L3634" s="287">
        <f t="shared" si="562"/>
        <v>-73.244185392741656</v>
      </c>
      <c r="M3634" s="344">
        <f t="shared" si="563"/>
        <v>50.143731273924914</v>
      </c>
      <c r="N3634" s="344">
        <f t="shared" si="568"/>
        <v>15.09807483188197</v>
      </c>
      <c r="Q3634" s="323">
        <f t="shared" si="566"/>
        <v>3470.1437312739249</v>
      </c>
      <c r="R3634" s="287">
        <f t="shared" si="567"/>
        <v>15.09807483188197</v>
      </c>
    </row>
    <row r="3635" spans="1:18" x14ac:dyDescent="0.25">
      <c r="A3635" s="273">
        <v>3618</v>
      </c>
      <c r="B3635" s="323">
        <f t="shared" si="569"/>
        <v>3707.7558146072583</v>
      </c>
      <c r="D3635" s="287">
        <f t="shared" si="564"/>
        <v>3471.0783146072581</v>
      </c>
      <c r="F3635" s="273">
        <f t="shared" si="560"/>
        <v>10</v>
      </c>
      <c r="H3635" s="273">
        <f t="shared" si="561"/>
        <v>3600</v>
      </c>
      <c r="J3635" s="287">
        <f t="shared" si="565"/>
        <v>15.957637589522252</v>
      </c>
      <c r="L3635" s="287">
        <f t="shared" si="562"/>
        <v>-72.244185392741656</v>
      </c>
      <c r="M3635" s="344">
        <f t="shared" si="563"/>
        <v>51.078314607258108</v>
      </c>
      <c r="N3635" s="344">
        <f t="shared" si="568"/>
        <v>15.957637589522252</v>
      </c>
      <c r="Q3635" s="323">
        <f t="shared" si="566"/>
        <v>3471.0783146072581</v>
      </c>
      <c r="R3635" s="287">
        <f t="shared" si="567"/>
        <v>15.957637589522252</v>
      </c>
    </row>
    <row r="3636" spans="1:18" x14ac:dyDescent="0.25">
      <c r="A3636" s="273">
        <v>3619</v>
      </c>
      <c r="B3636" s="323">
        <f t="shared" si="569"/>
        <v>3708.7558146072583</v>
      </c>
      <c r="D3636" s="287">
        <f t="shared" si="564"/>
        <v>3472.0128979405918</v>
      </c>
      <c r="F3636" s="273">
        <f t="shared" si="560"/>
        <v>10</v>
      </c>
      <c r="H3636" s="273">
        <f t="shared" si="561"/>
        <v>3600</v>
      </c>
      <c r="J3636" s="287">
        <f t="shared" si="565"/>
        <v>16.81233949616766</v>
      </c>
      <c r="L3636" s="287">
        <f t="shared" si="562"/>
        <v>-71.244185392741656</v>
      </c>
      <c r="M3636" s="344">
        <f t="shared" si="563"/>
        <v>52.012897940591756</v>
      </c>
      <c r="N3636" s="344">
        <f t="shared" si="568"/>
        <v>16.81233949616766</v>
      </c>
      <c r="Q3636" s="323">
        <f t="shared" si="566"/>
        <v>3472.0128979405918</v>
      </c>
      <c r="R3636" s="287">
        <f t="shared" si="567"/>
        <v>16.81233949616766</v>
      </c>
    </row>
    <row r="3637" spans="1:18" x14ac:dyDescent="0.25">
      <c r="A3637" s="273">
        <v>3620</v>
      </c>
      <c r="B3637" s="323">
        <f t="shared" si="569"/>
        <v>3709.7558146072583</v>
      </c>
      <c r="D3637" s="287">
        <f t="shared" si="564"/>
        <v>3472.947481273925</v>
      </c>
      <c r="F3637" s="273">
        <f t="shared" si="560"/>
        <v>10</v>
      </c>
      <c r="H3637" s="273">
        <f t="shared" si="561"/>
        <v>3600</v>
      </c>
      <c r="J3637" s="287">
        <f t="shared" si="565"/>
        <v>17.661920201337395</v>
      </c>
      <c r="L3637" s="287">
        <f t="shared" si="562"/>
        <v>-70.244185392741656</v>
      </c>
      <c r="M3637" s="344">
        <f t="shared" si="563"/>
        <v>52.94748127392495</v>
      </c>
      <c r="N3637" s="344">
        <f t="shared" si="568"/>
        <v>17.661920201337395</v>
      </c>
      <c r="Q3637" s="323">
        <f t="shared" si="566"/>
        <v>3472.947481273925</v>
      </c>
      <c r="R3637" s="287">
        <f t="shared" si="567"/>
        <v>17.661920201337395</v>
      </c>
    </row>
    <row r="3638" spans="1:18" x14ac:dyDescent="0.25">
      <c r="A3638" s="273">
        <v>3621</v>
      </c>
      <c r="B3638" s="323">
        <f t="shared" si="569"/>
        <v>3710.7558146072583</v>
      </c>
      <c r="D3638" s="287">
        <f t="shared" si="564"/>
        <v>3473.8820646072581</v>
      </c>
      <c r="F3638" s="273">
        <f t="shared" si="560"/>
        <v>10</v>
      </c>
      <c r="H3638" s="273">
        <f t="shared" si="561"/>
        <v>3600</v>
      </c>
      <c r="J3638" s="287">
        <f t="shared" si="565"/>
        <v>18.506120914519286</v>
      </c>
      <c r="L3638" s="287">
        <f t="shared" si="562"/>
        <v>-69.244185392741656</v>
      </c>
      <c r="M3638" s="344">
        <f t="shared" si="563"/>
        <v>53.882064607258144</v>
      </c>
      <c r="N3638" s="344">
        <f t="shared" si="568"/>
        <v>18.506120914519286</v>
      </c>
      <c r="Q3638" s="323">
        <f t="shared" si="566"/>
        <v>3473.8820646072581</v>
      </c>
      <c r="R3638" s="287">
        <f t="shared" si="567"/>
        <v>18.506120914519286</v>
      </c>
    </row>
    <row r="3639" spans="1:18" x14ac:dyDescent="0.25">
      <c r="A3639" s="273">
        <v>3622</v>
      </c>
      <c r="B3639" s="323">
        <f t="shared" si="569"/>
        <v>3711.7558146072583</v>
      </c>
      <c r="D3639" s="287">
        <f t="shared" si="564"/>
        <v>3474.8166479405918</v>
      </c>
      <c r="F3639" s="273">
        <f t="shared" si="560"/>
        <v>10</v>
      </c>
      <c r="H3639" s="273">
        <f t="shared" si="561"/>
        <v>3600</v>
      </c>
      <c r="J3639" s="287">
        <f t="shared" si="565"/>
        <v>19.344684483997796</v>
      </c>
      <c r="L3639" s="287">
        <f t="shared" si="562"/>
        <v>-68.244185392741656</v>
      </c>
      <c r="M3639" s="344">
        <f t="shared" si="563"/>
        <v>54.816647940591793</v>
      </c>
      <c r="N3639" s="344">
        <f t="shared" si="568"/>
        <v>19.344684483997796</v>
      </c>
      <c r="Q3639" s="323">
        <f t="shared" si="566"/>
        <v>3474.8166479405918</v>
      </c>
      <c r="R3639" s="287">
        <f t="shared" si="567"/>
        <v>19.344684483997796</v>
      </c>
    </row>
    <row r="3640" spans="1:18" x14ac:dyDescent="0.25">
      <c r="A3640" s="273">
        <v>3623</v>
      </c>
      <c r="B3640" s="323">
        <f t="shared" si="569"/>
        <v>3712.7558146072583</v>
      </c>
      <c r="D3640" s="287">
        <f t="shared" si="564"/>
        <v>3475.751231273925</v>
      </c>
      <c r="F3640" s="273">
        <f t="shared" si="560"/>
        <v>10</v>
      </c>
      <c r="H3640" s="273">
        <f t="shared" si="561"/>
        <v>3600</v>
      </c>
      <c r="J3640" s="287">
        <f t="shared" si="565"/>
        <v>20.177355475185976</v>
      </c>
      <c r="L3640" s="287">
        <f t="shared" si="562"/>
        <v>-67.244185392741656</v>
      </c>
      <c r="M3640" s="344">
        <f t="shared" si="563"/>
        <v>55.751231273924986</v>
      </c>
      <c r="N3640" s="344">
        <f t="shared" si="568"/>
        <v>20.177355475185976</v>
      </c>
      <c r="Q3640" s="323">
        <f t="shared" si="566"/>
        <v>3475.751231273925</v>
      </c>
      <c r="R3640" s="287">
        <f t="shared" si="567"/>
        <v>20.177355475185976</v>
      </c>
    </row>
    <row r="3641" spans="1:18" x14ac:dyDescent="0.25">
      <c r="A3641" s="273">
        <v>3624</v>
      </c>
      <c r="B3641" s="323">
        <f t="shared" si="569"/>
        <v>3713.7558146072583</v>
      </c>
      <c r="D3641" s="287">
        <f t="shared" si="564"/>
        <v>3476.6858146072582</v>
      </c>
      <c r="F3641" s="273">
        <f t="shared" si="560"/>
        <v>10</v>
      </c>
      <c r="H3641" s="273">
        <f t="shared" si="561"/>
        <v>3600</v>
      </c>
      <c r="J3641" s="287">
        <f t="shared" si="565"/>
        <v>21.003880248434317</v>
      </c>
      <c r="L3641" s="287">
        <f t="shared" si="562"/>
        <v>-66.244185392741656</v>
      </c>
      <c r="M3641" s="344">
        <f t="shared" si="563"/>
        <v>56.68581460725818</v>
      </c>
      <c r="N3641" s="344">
        <f t="shared" si="568"/>
        <v>21.003880248434317</v>
      </c>
      <c r="Q3641" s="323">
        <f t="shared" si="566"/>
        <v>3476.6858146072582</v>
      </c>
      <c r="R3641" s="287">
        <f t="shared" si="567"/>
        <v>21.003880248434317</v>
      </c>
    </row>
    <row r="3642" spans="1:18" x14ac:dyDescent="0.25">
      <c r="A3642" s="273">
        <v>3625</v>
      </c>
      <c r="B3642" s="323">
        <f t="shared" si="569"/>
        <v>3714.7558146072583</v>
      </c>
      <c r="D3642" s="287">
        <f t="shared" si="564"/>
        <v>3477.6203979405918</v>
      </c>
      <c r="F3642" s="273">
        <f t="shared" si="560"/>
        <v>10</v>
      </c>
      <c r="H3642" s="273">
        <f t="shared" si="561"/>
        <v>3600</v>
      </c>
      <c r="J3642" s="287">
        <f t="shared" si="565"/>
        <v>21.824007036289832</v>
      </c>
      <c r="L3642" s="287">
        <f t="shared" si="562"/>
        <v>-65.244185392741656</v>
      </c>
      <c r="M3642" s="344">
        <f t="shared" si="563"/>
        <v>57.620397940591829</v>
      </c>
      <c r="N3642" s="344">
        <f t="shared" si="568"/>
        <v>21.824007036289832</v>
      </c>
      <c r="Q3642" s="323">
        <f t="shared" si="566"/>
        <v>3477.6203979405918</v>
      </c>
      <c r="R3642" s="287">
        <f t="shared" si="567"/>
        <v>21.824007036289832</v>
      </c>
    </row>
    <row r="3643" spans="1:18" x14ac:dyDescent="0.25">
      <c r="A3643" s="273">
        <v>3626</v>
      </c>
      <c r="B3643" s="323">
        <f t="shared" si="569"/>
        <v>3715.7558146072583</v>
      </c>
      <c r="D3643" s="287">
        <f t="shared" si="564"/>
        <v>3478.554981273925</v>
      </c>
      <c r="F3643" s="273">
        <f t="shared" si="560"/>
        <v>10</v>
      </c>
      <c r="H3643" s="273">
        <f t="shared" si="561"/>
        <v>3600</v>
      </c>
      <c r="J3643" s="287">
        <f t="shared" si="565"/>
        <v>22.63748602018785</v>
      </c>
      <c r="L3643" s="287">
        <f t="shared" si="562"/>
        <v>-64.244185392741656</v>
      </c>
      <c r="M3643" s="344">
        <f t="shared" si="563"/>
        <v>58.554981273925023</v>
      </c>
      <c r="N3643" s="344">
        <f t="shared" si="568"/>
        <v>22.63748602018785</v>
      </c>
      <c r="Q3643" s="323">
        <f t="shared" si="566"/>
        <v>3478.554981273925</v>
      </c>
      <c r="R3643" s="287">
        <f t="shared" si="567"/>
        <v>22.63748602018785</v>
      </c>
    </row>
    <row r="3644" spans="1:18" x14ac:dyDescent="0.25">
      <c r="A3644" s="273">
        <v>3627</v>
      </c>
      <c r="B3644" s="323">
        <f t="shared" si="569"/>
        <v>3716.7558146072583</v>
      </c>
      <c r="D3644" s="287">
        <f t="shared" si="564"/>
        <v>3479.4895646072582</v>
      </c>
      <c r="F3644" s="273">
        <f t="shared" si="560"/>
        <v>10</v>
      </c>
      <c r="H3644" s="273">
        <f t="shared" si="561"/>
        <v>3600</v>
      </c>
      <c r="J3644" s="287">
        <f t="shared" si="565"/>
        <v>23.444069406550206</v>
      </c>
      <c r="L3644" s="287">
        <f t="shared" si="562"/>
        <v>-63.244185392741656</v>
      </c>
      <c r="M3644" s="344">
        <f t="shared" si="563"/>
        <v>59.489564607258217</v>
      </c>
      <c r="N3644" s="344">
        <f t="shared" si="568"/>
        <v>23.444069406550206</v>
      </c>
      <c r="Q3644" s="323">
        <f t="shared" si="566"/>
        <v>3479.4895646072582</v>
      </c>
      <c r="R3644" s="287">
        <f t="shared" si="567"/>
        <v>23.444069406550206</v>
      </c>
    </row>
    <row r="3645" spans="1:18" x14ac:dyDescent="0.25">
      <c r="A3645" s="273">
        <v>3628</v>
      </c>
      <c r="B3645" s="323">
        <f t="shared" si="569"/>
        <v>3717.7558146072583</v>
      </c>
      <c r="D3645" s="287">
        <f t="shared" si="564"/>
        <v>3480.4241479405919</v>
      </c>
      <c r="F3645" s="273">
        <f t="shared" si="560"/>
        <v>10</v>
      </c>
      <c r="H3645" s="273">
        <f t="shared" si="561"/>
        <v>3600</v>
      </c>
      <c r="J3645" s="287">
        <f t="shared" si="565"/>
        <v>24.243511502263196</v>
      </c>
      <c r="L3645" s="287">
        <f t="shared" si="562"/>
        <v>-62.244185392741656</v>
      </c>
      <c r="M3645" s="344">
        <f t="shared" si="563"/>
        <v>60.424147940591865</v>
      </c>
      <c r="N3645" s="344">
        <f t="shared" si="568"/>
        <v>24.243511502263196</v>
      </c>
      <c r="Q3645" s="323">
        <f t="shared" si="566"/>
        <v>3480.4241479405919</v>
      </c>
      <c r="R3645" s="287">
        <f t="shared" si="567"/>
        <v>24.243511502263196</v>
      </c>
    </row>
    <row r="3646" spans="1:18" x14ac:dyDescent="0.25">
      <c r="A3646" s="273">
        <v>3629</v>
      </c>
      <c r="B3646" s="323">
        <f t="shared" si="569"/>
        <v>3718.7558146072583</v>
      </c>
      <c r="D3646" s="287">
        <f t="shared" si="564"/>
        <v>3481.3587312739251</v>
      </c>
      <c r="F3646" s="273">
        <f t="shared" si="560"/>
        <v>10</v>
      </c>
      <c r="H3646" s="273">
        <f t="shared" si="561"/>
        <v>3600</v>
      </c>
      <c r="J3646" s="287">
        <f t="shared" si="565"/>
        <v>25.035568789520756</v>
      </c>
      <c r="L3646" s="287">
        <f t="shared" si="562"/>
        <v>-61.244185392741656</v>
      </c>
      <c r="M3646" s="344">
        <f t="shared" si="563"/>
        <v>61.358731273925059</v>
      </c>
      <c r="N3646" s="344">
        <f t="shared" si="568"/>
        <v>25.035568789520756</v>
      </c>
      <c r="Q3646" s="323">
        <f t="shared" si="566"/>
        <v>3481.3587312739251</v>
      </c>
      <c r="R3646" s="287">
        <f t="shared" si="567"/>
        <v>25.035568789520756</v>
      </c>
    </row>
    <row r="3647" spans="1:18" x14ac:dyDescent="0.25">
      <c r="A3647" s="273">
        <v>3630</v>
      </c>
      <c r="B3647" s="323">
        <f t="shared" si="569"/>
        <v>3719.7558146072583</v>
      </c>
      <c r="D3647" s="287">
        <f t="shared" si="564"/>
        <v>3482.2933146072583</v>
      </c>
      <c r="F3647" s="273">
        <f t="shared" si="560"/>
        <v>10</v>
      </c>
      <c r="H3647" s="273">
        <f t="shared" si="561"/>
        <v>3600</v>
      </c>
      <c r="J3647" s="287">
        <f t="shared" si="565"/>
        <v>25.820000000000022</v>
      </c>
      <c r="L3647" s="287">
        <f t="shared" si="562"/>
        <v>-60.244185392741656</v>
      </c>
      <c r="M3647" s="344">
        <f t="shared" si="563"/>
        <v>62.293314607258253</v>
      </c>
      <c r="N3647" s="344">
        <f t="shared" si="568"/>
        <v>25.820000000000022</v>
      </c>
      <c r="Q3647" s="323">
        <f t="shared" si="566"/>
        <v>3482.2933146072583</v>
      </c>
      <c r="R3647" s="287">
        <f t="shared" si="567"/>
        <v>25.820000000000022</v>
      </c>
    </row>
    <row r="3648" spans="1:18" x14ac:dyDescent="0.25">
      <c r="A3648" s="273">
        <v>3631</v>
      </c>
      <c r="B3648" s="323">
        <f t="shared" si="569"/>
        <v>3720.7558146072583</v>
      </c>
      <c r="D3648" s="287">
        <f t="shared" si="564"/>
        <v>3483.2278979405919</v>
      </c>
      <c r="F3648" s="273">
        <f t="shared" si="560"/>
        <v>10</v>
      </c>
      <c r="H3648" s="273">
        <f t="shared" si="561"/>
        <v>3600</v>
      </c>
      <c r="J3648" s="287">
        <f t="shared" si="565"/>
        <v>26.596566188355013</v>
      </c>
      <c r="L3648" s="287">
        <f t="shared" si="562"/>
        <v>-59.244185392741656</v>
      </c>
      <c r="M3648" s="344">
        <f t="shared" si="563"/>
        <v>63.227897940591902</v>
      </c>
      <c r="N3648" s="344">
        <f t="shared" si="568"/>
        <v>26.596566188355013</v>
      </c>
      <c r="Q3648" s="323">
        <f t="shared" si="566"/>
        <v>3483.2278979405919</v>
      </c>
      <c r="R3648" s="287">
        <f t="shared" si="567"/>
        <v>26.596566188355013</v>
      </c>
    </row>
    <row r="3649" spans="1:18" x14ac:dyDescent="0.25">
      <c r="A3649" s="273">
        <v>3632</v>
      </c>
      <c r="B3649" s="323">
        <f t="shared" si="569"/>
        <v>3721.7558146072583</v>
      </c>
      <c r="D3649" s="287">
        <f t="shared" si="564"/>
        <v>3484.1624812739251</v>
      </c>
      <c r="F3649" s="273">
        <f t="shared" si="560"/>
        <v>10</v>
      </c>
      <c r="H3649" s="273">
        <f t="shared" si="561"/>
        <v>3600</v>
      </c>
      <c r="J3649" s="287">
        <f t="shared" si="565"/>
        <v>27.365030805002633</v>
      </c>
      <c r="L3649" s="287">
        <f t="shared" si="562"/>
        <v>-58.244185392741656</v>
      </c>
      <c r="M3649" s="344">
        <f t="shared" si="563"/>
        <v>64.162481273925096</v>
      </c>
      <c r="N3649" s="344">
        <f t="shared" si="568"/>
        <v>27.365030805002633</v>
      </c>
      <c r="Q3649" s="323">
        <f t="shared" si="566"/>
        <v>3484.1624812739251</v>
      </c>
      <c r="R3649" s="287">
        <f t="shared" si="567"/>
        <v>27.365030805002633</v>
      </c>
    </row>
    <row r="3650" spans="1:18" x14ac:dyDescent="0.25">
      <c r="A3650" s="273">
        <v>3633</v>
      </c>
      <c r="B3650" s="323">
        <f t="shared" si="569"/>
        <v>3722.7558146072583</v>
      </c>
      <c r="D3650" s="287">
        <f t="shared" si="564"/>
        <v>3485.0970646072583</v>
      </c>
      <c r="F3650" s="273">
        <f t="shared" si="560"/>
        <v>10</v>
      </c>
      <c r="H3650" s="273">
        <f t="shared" si="561"/>
        <v>3600</v>
      </c>
      <c r="J3650" s="287">
        <f t="shared" si="565"/>
        <v>28.125159768176033</v>
      </c>
      <c r="L3650" s="287">
        <f t="shared" si="562"/>
        <v>-57.244185392741656</v>
      </c>
      <c r="M3650" s="344">
        <f t="shared" si="563"/>
        <v>65.097064607258289</v>
      </c>
      <c r="N3650" s="344">
        <f t="shared" si="568"/>
        <v>28.125159768176033</v>
      </c>
      <c r="Q3650" s="323">
        <f t="shared" si="566"/>
        <v>3485.0970646072583</v>
      </c>
      <c r="R3650" s="287">
        <f t="shared" si="567"/>
        <v>28.125159768176033</v>
      </c>
    </row>
    <row r="3651" spans="1:18" x14ac:dyDescent="0.25">
      <c r="A3651" s="273">
        <v>3634</v>
      </c>
      <c r="B3651" s="323">
        <f t="shared" si="569"/>
        <v>3723.7558146072583</v>
      </c>
      <c r="D3651" s="287">
        <f t="shared" si="564"/>
        <v>3486.0316479405915</v>
      </c>
      <c r="F3651" s="273">
        <f t="shared" si="560"/>
        <v>10</v>
      </c>
      <c r="H3651" s="273">
        <f t="shared" si="561"/>
        <v>3600</v>
      </c>
      <c r="J3651" s="287">
        <f t="shared" si="565"/>
        <v>28.876721535229205</v>
      </c>
      <c r="L3651" s="287">
        <f t="shared" si="562"/>
        <v>-56.244185392741656</v>
      </c>
      <c r="M3651" s="344">
        <f t="shared" si="563"/>
        <v>66.031647940591483</v>
      </c>
      <c r="N3651" s="344">
        <f t="shared" si="568"/>
        <v>28.876721535229205</v>
      </c>
      <c r="Q3651" s="323">
        <f t="shared" si="566"/>
        <v>3486.0316479405915</v>
      </c>
      <c r="R3651" s="287">
        <f t="shared" si="567"/>
        <v>28.876721535229205</v>
      </c>
    </row>
    <row r="3652" spans="1:18" x14ac:dyDescent="0.25">
      <c r="A3652" s="273">
        <v>3635</v>
      </c>
      <c r="B3652" s="323">
        <f t="shared" si="569"/>
        <v>3724.7558146072583</v>
      </c>
      <c r="D3652" s="287">
        <f t="shared" si="564"/>
        <v>3486.9662312739251</v>
      </c>
      <c r="F3652" s="273">
        <f t="shared" si="560"/>
        <v>10</v>
      </c>
      <c r="H3652" s="273">
        <f t="shared" si="561"/>
        <v>3600</v>
      </c>
      <c r="J3652" s="287">
        <f t="shared" si="565"/>
        <v>29.619487173167961</v>
      </c>
      <c r="L3652" s="287">
        <f t="shared" si="562"/>
        <v>-55.244185392741656</v>
      </c>
      <c r="M3652" s="344">
        <f t="shared" si="563"/>
        <v>66.966231273925132</v>
      </c>
      <c r="N3652" s="344">
        <f t="shared" si="568"/>
        <v>29.619487173167961</v>
      </c>
      <c r="Q3652" s="323">
        <f t="shared" si="566"/>
        <v>3486.9662312739251</v>
      </c>
      <c r="R3652" s="287">
        <f t="shared" si="567"/>
        <v>29.619487173167961</v>
      </c>
    </row>
    <row r="3653" spans="1:18" x14ac:dyDescent="0.25">
      <c r="A3653" s="273">
        <v>3636</v>
      </c>
      <c r="B3653" s="323">
        <f t="shared" si="569"/>
        <v>3725.7558146072583</v>
      </c>
      <c r="D3653" s="287">
        <f t="shared" si="564"/>
        <v>3487.9008146072583</v>
      </c>
      <c r="F3653" s="273">
        <f t="shared" si="560"/>
        <v>10</v>
      </c>
      <c r="H3653" s="273">
        <f t="shared" si="561"/>
        <v>3600</v>
      </c>
      <c r="J3653" s="287">
        <f t="shared" si="565"/>
        <v>30.353230428383359</v>
      </c>
      <c r="L3653" s="287">
        <f t="shared" si="562"/>
        <v>-54.244185392741656</v>
      </c>
      <c r="M3653" s="344">
        <f t="shared" si="563"/>
        <v>67.900814607258326</v>
      </c>
      <c r="N3653" s="344">
        <f t="shared" si="568"/>
        <v>30.353230428383359</v>
      </c>
      <c r="Q3653" s="323">
        <f t="shared" si="566"/>
        <v>3487.9008146072583</v>
      </c>
      <c r="R3653" s="287">
        <f t="shared" si="567"/>
        <v>30.353230428383359</v>
      </c>
    </row>
    <row r="3654" spans="1:18" x14ac:dyDescent="0.25">
      <c r="A3654" s="273">
        <v>3637</v>
      </c>
      <c r="B3654" s="323">
        <f t="shared" si="569"/>
        <v>3726.7558146072583</v>
      </c>
      <c r="D3654" s="287">
        <f t="shared" si="564"/>
        <v>3488.8353979405915</v>
      </c>
      <c r="F3654" s="273">
        <f t="shared" ref="F3654:F3717" si="570">INT(B3654/360)</f>
        <v>10</v>
      </c>
      <c r="H3654" s="273">
        <f t="shared" ref="H3654:H3717" si="571">F3654*360</f>
        <v>3600</v>
      </c>
      <c r="J3654" s="287">
        <f t="shared" si="565"/>
        <v>31.077727795571622</v>
      </c>
      <c r="L3654" s="287">
        <f t="shared" ref="L3654:L3717" si="572">B3654-H3654-180</f>
        <v>-53.244185392741656</v>
      </c>
      <c r="M3654" s="344">
        <f t="shared" ref="M3654:M3717" si="573">D3654-INT(D3654/360)*360-180</f>
        <v>68.83539794059152</v>
      </c>
      <c r="N3654" s="344">
        <f t="shared" si="568"/>
        <v>31.077727795571622</v>
      </c>
      <c r="Q3654" s="323">
        <f t="shared" si="566"/>
        <v>3488.8353979405915</v>
      </c>
      <c r="R3654" s="287">
        <f t="shared" si="567"/>
        <v>31.077727795571622</v>
      </c>
    </row>
    <row r="3655" spans="1:18" x14ac:dyDescent="0.25">
      <c r="A3655" s="273">
        <v>3638</v>
      </c>
      <c r="B3655" s="323">
        <f t="shared" si="569"/>
        <v>3727.7558146072583</v>
      </c>
      <c r="D3655" s="287">
        <f t="shared" si="564"/>
        <v>3489.7699812739252</v>
      </c>
      <c r="F3655" s="273">
        <f t="shared" si="570"/>
        <v>10</v>
      </c>
      <c r="H3655" s="273">
        <f t="shared" si="571"/>
        <v>3600</v>
      </c>
      <c r="J3655" s="287">
        <f t="shared" si="565"/>
        <v>31.792758585816948</v>
      </c>
      <c r="L3655" s="287">
        <f t="shared" si="572"/>
        <v>-52.244185392741656</v>
      </c>
      <c r="M3655" s="344">
        <f t="shared" si="573"/>
        <v>69.769981273925168</v>
      </c>
      <c r="N3655" s="344">
        <f t="shared" si="568"/>
        <v>31.792758585816948</v>
      </c>
      <c r="Q3655" s="323">
        <f t="shared" si="566"/>
        <v>3489.7699812739252</v>
      </c>
      <c r="R3655" s="287">
        <f t="shared" si="567"/>
        <v>31.792758585816948</v>
      </c>
    </row>
    <row r="3656" spans="1:18" x14ac:dyDescent="0.25">
      <c r="A3656" s="273">
        <v>3639</v>
      </c>
      <c r="B3656" s="323">
        <f t="shared" si="569"/>
        <v>3728.7558146072583</v>
      </c>
      <c r="D3656" s="287">
        <f t="shared" si="564"/>
        <v>3490.7045646072584</v>
      </c>
      <c r="F3656" s="273">
        <f t="shared" si="570"/>
        <v>10</v>
      </c>
      <c r="H3656" s="273">
        <f t="shared" si="571"/>
        <v>3600</v>
      </c>
      <c r="J3656" s="287">
        <f t="shared" si="565"/>
        <v>32.498104993813662</v>
      </c>
      <c r="L3656" s="287">
        <f t="shared" si="572"/>
        <v>-51.244185392741656</v>
      </c>
      <c r="M3656" s="344">
        <f t="shared" si="573"/>
        <v>70.704564607258362</v>
      </c>
      <c r="N3656" s="344">
        <f t="shared" si="568"/>
        <v>32.498104993813662</v>
      </c>
      <c r="Q3656" s="323">
        <f t="shared" si="566"/>
        <v>3490.7045646072584</v>
      </c>
      <c r="R3656" s="287">
        <f t="shared" si="567"/>
        <v>32.498104993813662</v>
      </c>
    </row>
    <row r="3657" spans="1:18" x14ac:dyDescent="0.25">
      <c r="A3657" s="273">
        <v>3640</v>
      </c>
      <c r="B3657" s="323">
        <f t="shared" si="569"/>
        <v>3729.7558146072583</v>
      </c>
      <c r="D3657" s="287">
        <f t="shared" si="564"/>
        <v>3491.6391479405916</v>
      </c>
      <c r="F3657" s="273">
        <f t="shared" si="570"/>
        <v>10</v>
      </c>
      <c r="H3657" s="273">
        <f t="shared" si="571"/>
        <v>3600</v>
      </c>
      <c r="J3657" s="287">
        <f t="shared" si="565"/>
        <v>33.193552164212761</v>
      </c>
      <c r="L3657" s="287">
        <f t="shared" si="572"/>
        <v>-50.244185392741656</v>
      </c>
      <c r="M3657" s="344">
        <f t="shared" si="573"/>
        <v>71.639147940591556</v>
      </c>
      <c r="N3657" s="344">
        <f t="shared" si="568"/>
        <v>33.193552164212761</v>
      </c>
      <c r="Q3657" s="323">
        <f t="shared" si="566"/>
        <v>3491.6391479405916</v>
      </c>
      <c r="R3657" s="287">
        <f t="shared" si="567"/>
        <v>33.193552164212761</v>
      </c>
    </row>
    <row r="3658" spans="1:18" x14ac:dyDescent="0.25">
      <c r="A3658" s="273">
        <v>3641</v>
      </c>
      <c r="B3658" s="323">
        <f t="shared" si="569"/>
        <v>3730.7558146072583</v>
      </c>
      <c r="D3658" s="287">
        <f t="shared" si="564"/>
        <v>3492.5737312739252</v>
      </c>
      <c r="F3658" s="273">
        <f t="shared" si="570"/>
        <v>10</v>
      </c>
      <c r="H3658" s="273">
        <f t="shared" si="571"/>
        <v>3600</v>
      </c>
      <c r="J3658" s="287">
        <f t="shared" si="565"/>
        <v>33.878888257069768</v>
      </c>
      <c r="L3658" s="287">
        <f t="shared" si="572"/>
        <v>-49.244185392741656</v>
      </c>
      <c r="M3658" s="344">
        <f t="shared" si="573"/>
        <v>72.573731273925205</v>
      </c>
      <c r="N3658" s="344">
        <f t="shared" si="568"/>
        <v>33.878888257069768</v>
      </c>
      <c r="Q3658" s="323">
        <f t="shared" si="566"/>
        <v>3492.5737312739252</v>
      </c>
      <c r="R3658" s="287">
        <f t="shared" si="567"/>
        <v>33.878888257069768</v>
      </c>
    </row>
    <row r="3659" spans="1:18" x14ac:dyDescent="0.25">
      <c r="A3659" s="273">
        <v>3642</v>
      </c>
      <c r="B3659" s="323">
        <f t="shared" si="569"/>
        <v>3731.7558146072583</v>
      </c>
      <c r="D3659" s="287">
        <f t="shared" si="564"/>
        <v>3493.5083146072584</v>
      </c>
      <c r="F3659" s="273">
        <f t="shared" si="570"/>
        <v>10</v>
      </c>
      <c r="H3659" s="273">
        <f t="shared" si="571"/>
        <v>3600</v>
      </c>
      <c r="J3659" s="287">
        <f t="shared" si="565"/>
        <v>34.553904512371503</v>
      </c>
      <c r="L3659" s="287">
        <f t="shared" si="572"/>
        <v>-48.244185392741656</v>
      </c>
      <c r="M3659" s="344">
        <f t="shared" si="573"/>
        <v>73.508314607258399</v>
      </c>
      <c r="N3659" s="344">
        <f t="shared" si="568"/>
        <v>34.553904512371503</v>
      </c>
      <c r="Q3659" s="323">
        <f t="shared" si="566"/>
        <v>3493.5083146072584</v>
      </c>
      <c r="R3659" s="287">
        <f t="shared" si="567"/>
        <v>34.553904512371503</v>
      </c>
    </row>
    <row r="3660" spans="1:18" x14ac:dyDescent="0.25">
      <c r="A3660" s="273">
        <v>3643</v>
      </c>
      <c r="B3660" s="323">
        <f t="shared" si="569"/>
        <v>3732.7558146072583</v>
      </c>
      <c r="D3660" s="287">
        <f t="shared" si="564"/>
        <v>3494.4428979405916</v>
      </c>
      <c r="F3660" s="273">
        <f t="shared" si="570"/>
        <v>10</v>
      </c>
      <c r="H3660" s="273">
        <f t="shared" si="571"/>
        <v>3600</v>
      </c>
      <c r="J3660" s="287">
        <f t="shared" si="565"/>
        <v>35.218395313627312</v>
      </c>
      <c r="L3660" s="287">
        <f t="shared" si="572"/>
        <v>-47.244185392741656</v>
      </c>
      <c r="M3660" s="344">
        <f t="shared" si="573"/>
        <v>74.442897940591592</v>
      </c>
      <c r="N3660" s="344">
        <f t="shared" si="568"/>
        <v>35.218395313627312</v>
      </c>
      <c r="Q3660" s="323">
        <f t="shared" si="566"/>
        <v>3494.4428979405916</v>
      </c>
      <c r="R3660" s="287">
        <f t="shared" si="567"/>
        <v>35.218395313627312</v>
      </c>
    </row>
    <row r="3661" spans="1:18" x14ac:dyDescent="0.25">
      <c r="A3661" s="273">
        <v>3644</v>
      </c>
      <c r="B3661" s="323">
        <f t="shared" si="569"/>
        <v>3733.7558146072583</v>
      </c>
      <c r="D3661" s="287">
        <f t="shared" si="564"/>
        <v>3495.3774812739248</v>
      </c>
      <c r="F3661" s="273">
        <f t="shared" si="570"/>
        <v>10</v>
      </c>
      <c r="H3661" s="273">
        <f t="shared" si="571"/>
        <v>3600</v>
      </c>
      <c r="J3661" s="287">
        <f t="shared" si="565"/>
        <v>35.872158250502601</v>
      </c>
      <c r="L3661" s="287">
        <f t="shared" si="572"/>
        <v>-46.244185392741656</v>
      </c>
      <c r="M3661" s="344">
        <f t="shared" si="573"/>
        <v>75.377481273924786</v>
      </c>
      <c r="N3661" s="344">
        <f t="shared" si="568"/>
        <v>35.872158250502601</v>
      </c>
      <c r="Q3661" s="323">
        <f t="shared" si="566"/>
        <v>3495.3774812739248</v>
      </c>
      <c r="R3661" s="287">
        <f t="shared" si="567"/>
        <v>35.872158250502601</v>
      </c>
    </row>
    <row r="3662" spans="1:18" x14ac:dyDescent="0.25">
      <c r="A3662" s="273">
        <v>3645</v>
      </c>
      <c r="B3662" s="323">
        <f t="shared" si="569"/>
        <v>3734.7558146072583</v>
      </c>
      <c r="D3662" s="287">
        <f t="shared" si="564"/>
        <v>3496.3120646072584</v>
      </c>
      <c r="F3662" s="273">
        <f t="shared" si="570"/>
        <v>10</v>
      </c>
      <c r="H3662" s="273">
        <f t="shared" si="571"/>
        <v>3600</v>
      </c>
      <c r="J3662" s="287">
        <f t="shared" si="565"/>
        <v>36.514994180473387</v>
      </c>
      <c r="L3662" s="287">
        <f t="shared" si="572"/>
        <v>-45.244185392741656</v>
      </c>
      <c r="M3662" s="344">
        <f t="shared" si="573"/>
        <v>76.312064607258435</v>
      </c>
      <c r="N3662" s="344">
        <f t="shared" si="568"/>
        <v>36.514994180473387</v>
      </c>
      <c r="Q3662" s="323">
        <f t="shared" si="566"/>
        <v>3496.3120646072584</v>
      </c>
      <c r="R3662" s="287">
        <f t="shared" si="567"/>
        <v>36.514994180473387</v>
      </c>
    </row>
    <row r="3663" spans="1:18" x14ac:dyDescent="0.25">
      <c r="A3663" s="273">
        <v>3646</v>
      </c>
      <c r="B3663" s="323">
        <f t="shared" si="569"/>
        <v>3735.7558146072583</v>
      </c>
      <c r="D3663" s="287">
        <f t="shared" si="564"/>
        <v>3497.2466479405916</v>
      </c>
      <c r="F3663" s="273">
        <f t="shared" si="570"/>
        <v>10</v>
      </c>
      <c r="H3663" s="273">
        <f t="shared" si="571"/>
        <v>3600</v>
      </c>
      <c r="J3663" s="287">
        <f t="shared" si="565"/>
        <v>37.14670728948785</v>
      </c>
      <c r="L3663" s="287">
        <f t="shared" si="572"/>
        <v>-44.244185392741656</v>
      </c>
      <c r="M3663" s="344">
        <f t="shared" si="573"/>
        <v>77.246647940591629</v>
      </c>
      <c r="N3663" s="344">
        <f t="shared" si="568"/>
        <v>37.14670728948785</v>
      </c>
      <c r="Q3663" s="323">
        <f t="shared" si="566"/>
        <v>3497.2466479405916</v>
      </c>
      <c r="R3663" s="287">
        <f t="shared" si="567"/>
        <v>37.14670728948785</v>
      </c>
    </row>
    <row r="3664" spans="1:18" x14ac:dyDescent="0.25">
      <c r="A3664" s="273">
        <v>3647</v>
      </c>
      <c r="B3664" s="323">
        <f t="shared" si="569"/>
        <v>3736.7558146072583</v>
      </c>
      <c r="D3664" s="287">
        <f t="shared" si="564"/>
        <v>3498.1812312739248</v>
      </c>
      <c r="F3664" s="273">
        <f t="shared" si="570"/>
        <v>10</v>
      </c>
      <c r="H3664" s="273">
        <f t="shared" si="571"/>
        <v>3600</v>
      </c>
      <c r="J3664" s="287">
        <f t="shared" si="565"/>
        <v>37.767105151613954</v>
      </c>
      <c r="L3664" s="287">
        <f t="shared" si="572"/>
        <v>-43.244185392741656</v>
      </c>
      <c r="M3664" s="344">
        <f t="shared" si="573"/>
        <v>78.181231273924823</v>
      </c>
      <c r="N3664" s="344">
        <f t="shared" si="568"/>
        <v>37.767105151613954</v>
      </c>
      <c r="Q3664" s="323">
        <f t="shared" si="566"/>
        <v>3498.1812312739248</v>
      </c>
      <c r="R3664" s="287">
        <f t="shared" si="567"/>
        <v>37.767105151613954</v>
      </c>
    </row>
    <row r="3665" spans="1:18" x14ac:dyDescent="0.25">
      <c r="A3665" s="273">
        <v>3648</v>
      </c>
      <c r="B3665" s="323">
        <f t="shared" si="569"/>
        <v>3737.7558146072583</v>
      </c>
      <c r="D3665" s="287">
        <f t="shared" ref="D3665:D3728" si="574">B3665-A3665/360*$E$11</f>
        <v>3499.1158146072585</v>
      </c>
      <c r="F3665" s="273">
        <f t="shared" si="570"/>
        <v>10</v>
      </c>
      <c r="H3665" s="273">
        <f t="shared" si="571"/>
        <v>3600</v>
      </c>
      <c r="J3665" s="287">
        <f t="shared" ref="J3665:J3728" si="575">SIN(RADIANS(A3665))*$E$7</f>
        <v>38.375998787652719</v>
      </c>
      <c r="L3665" s="287">
        <f t="shared" si="572"/>
        <v>-42.244185392741656</v>
      </c>
      <c r="M3665" s="344">
        <f t="shared" si="573"/>
        <v>79.115814607258471</v>
      </c>
      <c r="N3665" s="344">
        <f t="shared" si="568"/>
        <v>38.375998787652719</v>
      </c>
      <c r="Q3665" s="323">
        <f t="shared" ref="Q3665:Q3720" si="576">D3665</f>
        <v>3499.1158146072585</v>
      </c>
      <c r="R3665" s="287">
        <f t="shared" ref="R3665:R3720" si="577">N3665</f>
        <v>38.375998787652719</v>
      </c>
    </row>
    <row r="3666" spans="1:18" x14ac:dyDescent="0.25">
      <c r="A3666" s="273">
        <v>3649</v>
      </c>
      <c r="B3666" s="323">
        <f t="shared" si="569"/>
        <v>3738.7558146072583</v>
      </c>
      <c r="D3666" s="287">
        <f t="shared" si="574"/>
        <v>3500.0503979405917</v>
      </c>
      <c r="F3666" s="273">
        <f t="shared" si="570"/>
        <v>10</v>
      </c>
      <c r="H3666" s="273">
        <f t="shared" si="571"/>
        <v>3600</v>
      </c>
      <c r="J3666" s="287">
        <f t="shared" si="575"/>
        <v>38.973202722703867</v>
      </c>
      <c r="L3666" s="287">
        <f t="shared" si="572"/>
        <v>-41.244185392741656</v>
      </c>
      <c r="M3666" s="344">
        <f t="shared" si="573"/>
        <v>80.050397940591665</v>
      </c>
      <c r="N3666" s="344">
        <f t="shared" ref="N3666:N3729" si="578">J3666</f>
        <v>38.973202722703867</v>
      </c>
      <c r="Q3666" s="323">
        <f t="shared" si="576"/>
        <v>3500.0503979405917</v>
      </c>
      <c r="R3666" s="287">
        <f t="shared" si="577"/>
        <v>38.973202722703867</v>
      </c>
    </row>
    <row r="3667" spans="1:18" x14ac:dyDescent="0.25">
      <c r="A3667" s="273">
        <v>3650</v>
      </c>
      <c r="B3667" s="323">
        <f t="shared" ref="B3667:B3730" si="579">$B$17+A3667</f>
        <v>3739.7558146072583</v>
      </c>
      <c r="D3667" s="287">
        <f t="shared" si="574"/>
        <v>3500.9849812739249</v>
      </c>
      <c r="F3667" s="273">
        <f t="shared" si="570"/>
        <v>10</v>
      </c>
      <c r="H3667" s="273">
        <f t="shared" si="571"/>
        <v>3600</v>
      </c>
      <c r="J3667" s="287">
        <f t="shared" si="575"/>
        <v>39.558535042664033</v>
      </c>
      <c r="L3667" s="287">
        <f t="shared" si="572"/>
        <v>-40.244185392741656</v>
      </c>
      <c r="M3667" s="344">
        <f t="shared" si="573"/>
        <v>80.984981273924859</v>
      </c>
      <c r="N3667" s="344">
        <f t="shared" si="578"/>
        <v>39.558535042664033</v>
      </c>
      <c r="Q3667" s="323">
        <f t="shared" si="576"/>
        <v>3500.9849812739249</v>
      </c>
      <c r="R3667" s="287">
        <f t="shared" si="577"/>
        <v>39.558535042664033</v>
      </c>
    </row>
    <row r="3668" spans="1:18" x14ac:dyDescent="0.25">
      <c r="A3668" s="273">
        <v>3651</v>
      </c>
      <c r="B3668" s="323">
        <f t="shared" si="579"/>
        <v>3740.7558146072583</v>
      </c>
      <c r="D3668" s="287">
        <f t="shared" si="574"/>
        <v>3501.9195646072585</v>
      </c>
      <c r="F3668" s="273">
        <f t="shared" si="570"/>
        <v>10</v>
      </c>
      <c r="H3668" s="273">
        <f t="shared" si="571"/>
        <v>3600</v>
      </c>
      <c r="J3668" s="287">
        <f t="shared" si="575"/>
        <v>40.131817449637829</v>
      </c>
      <c r="L3668" s="287">
        <f t="shared" si="572"/>
        <v>-39.244185392741656</v>
      </c>
      <c r="M3668" s="344">
        <f t="shared" si="573"/>
        <v>81.919564607258508</v>
      </c>
      <c r="N3668" s="344">
        <f t="shared" si="578"/>
        <v>40.131817449637829</v>
      </c>
      <c r="Q3668" s="323">
        <f t="shared" si="576"/>
        <v>3501.9195646072585</v>
      </c>
      <c r="R3668" s="287">
        <f t="shared" si="577"/>
        <v>40.131817449637829</v>
      </c>
    </row>
    <row r="3669" spans="1:18" x14ac:dyDescent="0.25">
      <c r="A3669" s="273">
        <v>3652</v>
      </c>
      <c r="B3669" s="323">
        <f t="shared" si="579"/>
        <v>3741.7558146072583</v>
      </c>
      <c r="D3669" s="287">
        <f t="shared" si="574"/>
        <v>3502.8541479405917</v>
      </c>
      <c r="F3669" s="273">
        <f t="shared" si="570"/>
        <v>10</v>
      </c>
      <c r="H3669" s="273">
        <f t="shared" si="571"/>
        <v>3600</v>
      </c>
      <c r="J3669" s="287">
        <f t="shared" si="575"/>
        <v>40.692875316251055</v>
      </c>
      <c r="L3669" s="287">
        <f t="shared" si="572"/>
        <v>-38.244185392741656</v>
      </c>
      <c r="M3669" s="344">
        <f t="shared" si="573"/>
        <v>82.854147940591702</v>
      </c>
      <c r="N3669" s="344">
        <f t="shared" si="578"/>
        <v>40.692875316251055</v>
      </c>
      <c r="Q3669" s="323">
        <f t="shared" si="576"/>
        <v>3502.8541479405917</v>
      </c>
      <c r="R3669" s="287">
        <f t="shared" si="577"/>
        <v>40.692875316251055</v>
      </c>
    </row>
    <row r="3670" spans="1:18" x14ac:dyDescent="0.25">
      <c r="A3670" s="273">
        <v>3653</v>
      </c>
      <c r="B3670" s="323">
        <f t="shared" si="579"/>
        <v>3742.7558146072583</v>
      </c>
      <c r="D3670" s="287">
        <f t="shared" si="574"/>
        <v>3503.7887312739249</v>
      </c>
      <c r="F3670" s="273">
        <f t="shared" si="570"/>
        <v>10</v>
      </c>
      <c r="H3670" s="273">
        <f t="shared" si="571"/>
        <v>3600</v>
      </c>
      <c r="J3670" s="287">
        <f t="shared" si="575"/>
        <v>41.241537738842212</v>
      </c>
      <c r="L3670" s="287">
        <f t="shared" si="572"/>
        <v>-37.244185392741656</v>
      </c>
      <c r="M3670" s="344">
        <f t="shared" si="573"/>
        <v>83.788731273924896</v>
      </c>
      <c r="N3670" s="344">
        <f t="shared" si="578"/>
        <v>41.241537738842212</v>
      </c>
      <c r="Q3670" s="323">
        <f t="shared" si="576"/>
        <v>3503.7887312739249</v>
      </c>
      <c r="R3670" s="287">
        <f t="shared" si="577"/>
        <v>41.241537738842212</v>
      </c>
    </row>
    <row r="3671" spans="1:18" x14ac:dyDescent="0.25">
      <c r="A3671" s="273">
        <v>3654</v>
      </c>
      <c r="B3671" s="323">
        <f t="shared" si="579"/>
        <v>3743.7558146072583</v>
      </c>
      <c r="D3671" s="287">
        <f t="shared" si="574"/>
        <v>3504.7233146072585</v>
      </c>
      <c r="F3671" s="273">
        <f t="shared" si="570"/>
        <v>10</v>
      </c>
      <c r="H3671" s="273">
        <f t="shared" si="571"/>
        <v>3600</v>
      </c>
      <c r="J3671" s="287">
        <f t="shared" si="575"/>
        <v>41.777637589522158</v>
      </c>
      <c r="L3671" s="287">
        <f t="shared" si="572"/>
        <v>-36.244185392741656</v>
      </c>
      <c r="M3671" s="344">
        <f t="shared" si="573"/>
        <v>84.723314607258544</v>
      </c>
      <c r="N3671" s="344">
        <f t="shared" si="578"/>
        <v>41.777637589522158</v>
      </c>
      <c r="Q3671" s="323">
        <f t="shared" si="576"/>
        <v>3504.7233146072585</v>
      </c>
      <c r="R3671" s="287">
        <f t="shared" si="577"/>
        <v>41.777637589522158</v>
      </c>
    </row>
    <row r="3672" spans="1:18" x14ac:dyDescent="0.25">
      <c r="A3672" s="273">
        <v>3655</v>
      </c>
      <c r="B3672" s="323">
        <f t="shared" si="579"/>
        <v>3744.7558146072583</v>
      </c>
      <c r="D3672" s="287">
        <f t="shared" si="574"/>
        <v>3505.6578979405917</v>
      </c>
      <c r="F3672" s="273">
        <f t="shared" si="570"/>
        <v>10</v>
      </c>
      <c r="H3672" s="273">
        <f t="shared" si="571"/>
        <v>3600</v>
      </c>
      <c r="J3672" s="287">
        <f t="shared" si="575"/>
        <v>42.301011567083485</v>
      </c>
      <c r="L3672" s="287">
        <f t="shared" si="572"/>
        <v>-35.244185392741656</v>
      </c>
      <c r="M3672" s="344">
        <f t="shared" si="573"/>
        <v>85.657897940591738</v>
      </c>
      <c r="N3672" s="344">
        <f t="shared" si="578"/>
        <v>42.301011567083485</v>
      </c>
      <c r="Q3672" s="323">
        <f t="shared" si="576"/>
        <v>3505.6578979405917</v>
      </c>
      <c r="R3672" s="287">
        <f t="shared" si="577"/>
        <v>42.301011567083485</v>
      </c>
    </row>
    <row r="3673" spans="1:18" x14ac:dyDescent="0.25">
      <c r="A3673" s="273">
        <v>3656</v>
      </c>
      <c r="B3673" s="323">
        <f t="shared" si="579"/>
        <v>3745.7558146072583</v>
      </c>
      <c r="D3673" s="287">
        <f t="shared" si="574"/>
        <v>3506.5924812739249</v>
      </c>
      <c r="F3673" s="273">
        <f t="shared" si="570"/>
        <v>10</v>
      </c>
      <c r="H3673" s="273">
        <f t="shared" si="571"/>
        <v>3600</v>
      </c>
      <c r="J3673" s="287">
        <f t="shared" si="575"/>
        <v>42.811500246742376</v>
      </c>
      <c r="L3673" s="287">
        <f t="shared" si="572"/>
        <v>-34.244185392741656</v>
      </c>
      <c r="M3673" s="344">
        <f t="shared" si="573"/>
        <v>86.592481273924932</v>
      </c>
      <c r="N3673" s="344">
        <f t="shared" si="578"/>
        <v>42.811500246742376</v>
      </c>
      <c r="Q3673" s="323">
        <f t="shared" si="576"/>
        <v>3506.5924812739249</v>
      </c>
      <c r="R3673" s="287">
        <f t="shared" si="577"/>
        <v>42.811500246742376</v>
      </c>
    </row>
    <row r="3674" spans="1:18" x14ac:dyDescent="0.25">
      <c r="A3674" s="273">
        <v>3657</v>
      </c>
      <c r="B3674" s="323">
        <f t="shared" si="579"/>
        <v>3746.7558146072583</v>
      </c>
      <c r="D3674" s="287">
        <f t="shared" si="574"/>
        <v>3507.5270646072586</v>
      </c>
      <c r="F3674" s="273">
        <f t="shared" si="570"/>
        <v>10</v>
      </c>
      <c r="H3674" s="273">
        <f t="shared" si="571"/>
        <v>3600</v>
      </c>
      <c r="J3674" s="287">
        <f t="shared" si="575"/>
        <v>43.308948128701587</v>
      </c>
      <c r="L3674" s="287">
        <f t="shared" si="572"/>
        <v>-33.244185392741656</v>
      </c>
      <c r="M3674" s="344">
        <f t="shared" si="573"/>
        <v>87.527064607258581</v>
      </c>
      <c r="N3674" s="344">
        <f t="shared" si="578"/>
        <v>43.308948128701587</v>
      </c>
      <c r="Q3674" s="323">
        <f t="shared" si="576"/>
        <v>3507.5270646072586</v>
      </c>
      <c r="R3674" s="287">
        <f t="shared" si="577"/>
        <v>43.308948128701587</v>
      </c>
    </row>
    <row r="3675" spans="1:18" x14ac:dyDescent="0.25">
      <c r="A3675" s="273">
        <v>3658</v>
      </c>
      <c r="B3675" s="323">
        <f t="shared" si="579"/>
        <v>3747.7558146072583</v>
      </c>
      <c r="D3675" s="287">
        <f t="shared" si="574"/>
        <v>3508.4616479405918</v>
      </c>
      <c r="F3675" s="273">
        <f t="shared" si="570"/>
        <v>10</v>
      </c>
      <c r="H3675" s="273">
        <f t="shared" si="571"/>
        <v>3600</v>
      </c>
      <c r="J3675" s="287">
        <f t="shared" si="575"/>
        <v>43.793203685517796</v>
      </c>
      <c r="L3675" s="287">
        <f t="shared" si="572"/>
        <v>-32.244185392741656</v>
      </c>
      <c r="M3675" s="344">
        <f t="shared" si="573"/>
        <v>88.461647940591774</v>
      </c>
      <c r="N3675" s="344">
        <f t="shared" si="578"/>
        <v>43.793203685517796</v>
      </c>
      <c r="Q3675" s="323">
        <f t="shared" si="576"/>
        <v>3508.4616479405918</v>
      </c>
      <c r="R3675" s="287">
        <f t="shared" si="577"/>
        <v>43.793203685517796</v>
      </c>
    </row>
    <row r="3676" spans="1:18" x14ac:dyDescent="0.25">
      <c r="A3676" s="273">
        <v>3659</v>
      </c>
      <c r="B3676" s="323">
        <f t="shared" si="579"/>
        <v>3748.7558146072583</v>
      </c>
      <c r="D3676" s="287">
        <f t="shared" si="574"/>
        <v>3509.396231273925</v>
      </c>
      <c r="F3676" s="273">
        <f t="shared" si="570"/>
        <v>10</v>
      </c>
      <c r="H3676" s="273">
        <f t="shared" si="571"/>
        <v>3600</v>
      </c>
      <c r="J3676" s="287">
        <f t="shared" si="575"/>
        <v>44.264119408257102</v>
      </c>
      <c r="L3676" s="287">
        <f t="shared" si="572"/>
        <v>-31.244185392741656</v>
      </c>
      <c r="M3676" s="344">
        <f t="shared" si="573"/>
        <v>89.396231273924968</v>
      </c>
      <c r="N3676" s="344">
        <f t="shared" si="578"/>
        <v>44.264119408257102</v>
      </c>
      <c r="Q3676" s="323">
        <f t="shared" si="576"/>
        <v>3509.396231273925</v>
      </c>
      <c r="R3676" s="287">
        <f t="shared" si="577"/>
        <v>44.264119408257102</v>
      </c>
    </row>
    <row r="3677" spans="1:18" x14ac:dyDescent="0.25">
      <c r="A3677" s="273">
        <v>3660</v>
      </c>
      <c r="B3677" s="323">
        <f t="shared" si="579"/>
        <v>3749.7558146072583</v>
      </c>
      <c r="D3677" s="287">
        <f t="shared" si="574"/>
        <v>3510.3308146072582</v>
      </c>
      <c r="F3677" s="273">
        <f t="shared" si="570"/>
        <v>10</v>
      </c>
      <c r="H3677" s="273">
        <f t="shared" si="571"/>
        <v>3600</v>
      </c>
      <c r="J3677" s="287">
        <f t="shared" si="575"/>
        <v>44.721551851428316</v>
      </c>
      <c r="L3677" s="287">
        <f t="shared" si="572"/>
        <v>-30.244185392741656</v>
      </c>
      <c r="M3677" s="344">
        <f t="shared" si="573"/>
        <v>90.330814607258162</v>
      </c>
      <c r="N3677" s="344">
        <f t="shared" si="578"/>
        <v>44.721551851428316</v>
      </c>
      <c r="Q3677" s="323">
        <f t="shared" si="576"/>
        <v>3510.3308146072582</v>
      </c>
      <c r="R3677" s="287">
        <f t="shared" si="577"/>
        <v>44.721551851428316</v>
      </c>
    </row>
    <row r="3678" spans="1:18" x14ac:dyDescent="0.25">
      <c r="A3678" s="273">
        <v>3661</v>
      </c>
      <c r="B3678" s="323">
        <f t="shared" si="579"/>
        <v>3750.7558146072583</v>
      </c>
      <c r="D3678" s="287">
        <f t="shared" si="574"/>
        <v>3511.2653979405918</v>
      </c>
      <c r="F3678" s="273">
        <f t="shared" si="570"/>
        <v>10</v>
      </c>
      <c r="H3678" s="273">
        <f t="shared" si="571"/>
        <v>3600</v>
      </c>
      <c r="J3678" s="287">
        <f t="shared" si="575"/>
        <v>45.165361676678366</v>
      </c>
      <c r="L3678" s="287">
        <f t="shared" si="572"/>
        <v>-29.244185392741656</v>
      </c>
      <c r="M3678" s="344">
        <f t="shared" si="573"/>
        <v>91.265397940591811</v>
      </c>
      <c r="N3678" s="344">
        <f t="shared" si="578"/>
        <v>45.165361676678366</v>
      </c>
      <c r="Q3678" s="323">
        <f t="shared" si="576"/>
        <v>3511.2653979405918</v>
      </c>
      <c r="R3678" s="287">
        <f t="shared" si="577"/>
        <v>45.165361676678366</v>
      </c>
    </row>
    <row r="3679" spans="1:18" x14ac:dyDescent="0.25">
      <c r="A3679" s="273">
        <v>3662</v>
      </c>
      <c r="B3679" s="323">
        <f t="shared" si="579"/>
        <v>3751.7558146072583</v>
      </c>
      <c r="D3679" s="287">
        <f t="shared" si="574"/>
        <v>3512.199981273925</v>
      </c>
      <c r="F3679" s="273">
        <f t="shared" si="570"/>
        <v>10</v>
      </c>
      <c r="H3679" s="273">
        <f t="shared" si="571"/>
        <v>3600</v>
      </c>
      <c r="J3679" s="287">
        <f t="shared" si="575"/>
        <v>45.595413695235017</v>
      </c>
      <c r="L3679" s="287">
        <f t="shared" si="572"/>
        <v>-28.244185392741656</v>
      </c>
      <c r="M3679" s="344">
        <f t="shared" si="573"/>
        <v>92.199981273925005</v>
      </c>
      <c r="N3679" s="344">
        <f t="shared" si="578"/>
        <v>45.595413695235017</v>
      </c>
      <c r="Q3679" s="323">
        <f t="shared" si="576"/>
        <v>3512.199981273925</v>
      </c>
      <c r="R3679" s="287">
        <f t="shared" si="577"/>
        <v>45.595413695235017</v>
      </c>
    </row>
    <row r="3680" spans="1:18" x14ac:dyDescent="0.25">
      <c r="A3680" s="273">
        <v>3663</v>
      </c>
      <c r="B3680" s="323">
        <f t="shared" si="579"/>
        <v>3752.7558146072583</v>
      </c>
      <c r="D3680" s="287">
        <f t="shared" si="574"/>
        <v>3513.1345646072582</v>
      </c>
      <c r="F3680" s="273">
        <f t="shared" si="570"/>
        <v>10</v>
      </c>
      <c r="H3680" s="273">
        <f t="shared" si="571"/>
        <v>3600</v>
      </c>
      <c r="J3680" s="287">
        <f t="shared" si="575"/>
        <v>46.011576909087239</v>
      </c>
      <c r="L3680" s="287">
        <f t="shared" si="572"/>
        <v>-27.244185392741656</v>
      </c>
      <c r="M3680" s="344">
        <f t="shared" si="573"/>
        <v>93.134564607258199</v>
      </c>
      <c r="N3680" s="344">
        <f t="shared" si="578"/>
        <v>46.011576909087239</v>
      </c>
      <c r="Q3680" s="323">
        <f t="shared" si="576"/>
        <v>3513.1345646072582</v>
      </c>
      <c r="R3680" s="287">
        <f t="shared" si="577"/>
        <v>46.011576909087239</v>
      </c>
    </row>
    <row r="3681" spans="1:18" x14ac:dyDescent="0.25">
      <c r="A3681" s="273">
        <v>3664</v>
      </c>
      <c r="B3681" s="323">
        <f t="shared" si="579"/>
        <v>3753.7558146072583</v>
      </c>
      <c r="D3681" s="287">
        <f t="shared" si="574"/>
        <v>3514.0691479405918</v>
      </c>
      <c r="F3681" s="273">
        <f t="shared" si="570"/>
        <v>10</v>
      </c>
      <c r="H3681" s="273">
        <f t="shared" si="571"/>
        <v>3600</v>
      </c>
      <c r="J3681" s="287">
        <f t="shared" si="575"/>
        <v>46.413724550888965</v>
      </c>
      <c r="L3681" s="287">
        <f t="shared" si="572"/>
        <v>-26.244185392741656</v>
      </c>
      <c r="M3681" s="344">
        <f t="shared" si="573"/>
        <v>94.069147940591847</v>
      </c>
      <c r="N3681" s="344">
        <f t="shared" si="578"/>
        <v>46.413724550888965</v>
      </c>
      <c r="Q3681" s="323">
        <f t="shared" si="576"/>
        <v>3514.0691479405918</v>
      </c>
      <c r="R3681" s="287">
        <f t="shared" si="577"/>
        <v>46.413724550888965</v>
      </c>
    </row>
    <row r="3682" spans="1:18" x14ac:dyDescent="0.25">
      <c r="A3682" s="273">
        <v>3665</v>
      </c>
      <c r="B3682" s="323">
        <f t="shared" si="579"/>
        <v>3754.7558146072583</v>
      </c>
      <c r="D3682" s="287">
        <f t="shared" si="574"/>
        <v>3515.003731273925</v>
      </c>
      <c r="F3682" s="273">
        <f t="shared" si="570"/>
        <v>10</v>
      </c>
      <c r="H3682" s="273">
        <f t="shared" si="571"/>
        <v>3600</v>
      </c>
      <c r="J3682" s="287">
        <f t="shared" si="575"/>
        <v>46.80173412257264</v>
      </c>
      <c r="L3682" s="287">
        <f t="shared" si="572"/>
        <v>-25.244185392741656</v>
      </c>
      <c r="M3682" s="344">
        <f t="shared" si="573"/>
        <v>95.003731273925041</v>
      </c>
      <c r="N3682" s="344">
        <f t="shared" si="578"/>
        <v>46.80173412257264</v>
      </c>
      <c r="Q3682" s="323">
        <f t="shared" si="576"/>
        <v>3515.003731273925</v>
      </c>
      <c r="R3682" s="287">
        <f t="shared" si="577"/>
        <v>46.80173412257264</v>
      </c>
    </row>
    <row r="3683" spans="1:18" x14ac:dyDescent="0.25">
      <c r="A3683" s="273">
        <v>3666</v>
      </c>
      <c r="B3683" s="323">
        <f t="shared" si="579"/>
        <v>3755.7558146072583</v>
      </c>
      <c r="D3683" s="287">
        <f t="shared" si="574"/>
        <v>3515.9383146072582</v>
      </c>
      <c r="F3683" s="273">
        <f t="shared" si="570"/>
        <v>10</v>
      </c>
      <c r="H3683" s="273">
        <f t="shared" si="571"/>
        <v>3600</v>
      </c>
      <c r="J3683" s="287">
        <f t="shared" si="575"/>
        <v>47.175487432663843</v>
      </c>
      <c r="L3683" s="287">
        <f t="shared" si="572"/>
        <v>-24.244185392741656</v>
      </c>
      <c r="M3683" s="344">
        <f t="shared" si="573"/>
        <v>95.938314607258235</v>
      </c>
      <c r="N3683" s="344">
        <f t="shared" si="578"/>
        <v>47.175487432663843</v>
      </c>
      <c r="Q3683" s="323">
        <f t="shared" si="576"/>
        <v>3515.9383146072582</v>
      </c>
      <c r="R3683" s="287">
        <f t="shared" si="577"/>
        <v>47.175487432663843</v>
      </c>
    </row>
    <row r="3684" spans="1:18" x14ac:dyDescent="0.25">
      <c r="A3684" s="273">
        <v>3667</v>
      </c>
      <c r="B3684" s="323">
        <f t="shared" si="579"/>
        <v>3756.7558146072583</v>
      </c>
      <c r="D3684" s="287">
        <f t="shared" si="574"/>
        <v>3516.8728979405914</v>
      </c>
      <c r="F3684" s="273">
        <f t="shared" si="570"/>
        <v>10</v>
      </c>
      <c r="H3684" s="273">
        <f t="shared" si="571"/>
        <v>3600</v>
      </c>
      <c r="J3684" s="287">
        <f t="shared" si="575"/>
        <v>47.534870632283862</v>
      </c>
      <c r="L3684" s="287">
        <f t="shared" si="572"/>
        <v>-23.244185392741656</v>
      </c>
      <c r="M3684" s="344">
        <f t="shared" si="573"/>
        <v>96.872897940591429</v>
      </c>
      <c r="N3684" s="344">
        <f t="shared" si="578"/>
        <v>47.534870632283862</v>
      </c>
      <c r="Q3684" s="323">
        <f t="shared" si="576"/>
        <v>3516.8728979405914</v>
      </c>
      <c r="R3684" s="287">
        <f t="shared" si="577"/>
        <v>47.534870632283862</v>
      </c>
    </row>
    <row r="3685" spans="1:18" x14ac:dyDescent="0.25">
      <c r="A3685" s="273">
        <v>3668</v>
      </c>
      <c r="B3685" s="323">
        <f t="shared" si="579"/>
        <v>3757.7558146072583</v>
      </c>
      <c r="D3685" s="287">
        <f t="shared" si="574"/>
        <v>3517.8074812739251</v>
      </c>
      <c r="F3685" s="273">
        <f t="shared" si="570"/>
        <v>10</v>
      </c>
      <c r="H3685" s="273">
        <f t="shared" si="571"/>
        <v>3600</v>
      </c>
      <c r="J3685" s="287">
        <f t="shared" si="575"/>
        <v>47.879774249828799</v>
      </c>
      <c r="L3685" s="287">
        <f t="shared" si="572"/>
        <v>-22.244185392741656</v>
      </c>
      <c r="M3685" s="344">
        <f t="shared" si="573"/>
        <v>97.807481273925077</v>
      </c>
      <c r="N3685" s="344">
        <f t="shared" si="578"/>
        <v>47.879774249828799</v>
      </c>
      <c r="Q3685" s="323">
        <f t="shared" si="576"/>
        <v>3517.8074812739251</v>
      </c>
      <c r="R3685" s="287">
        <f t="shared" si="577"/>
        <v>47.879774249828799</v>
      </c>
    </row>
    <row r="3686" spans="1:18" x14ac:dyDescent="0.25">
      <c r="A3686" s="273">
        <v>3669</v>
      </c>
      <c r="B3686" s="323">
        <f t="shared" si="579"/>
        <v>3758.7558146072583</v>
      </c>
      <c r="D3686" s="287">
        <f t="shared" si="574"/>
        <v>3518.7420646072583</v>
      </c>
      <c r="F3686" s="273">
        <f t="shared" si="570"/>
        <v>10</v>
      </c>
      <c r="H3686" s="273">
        <f t="shared" si="571"/>
        <v>3600</v>
      </c>
      <c r="J3686" s="287">
        <f t="shared" si="575"/>
        <v>48.21009322431545</v>
      </c>
      <c r="L3686" s="287">
        <f t="shared" si="572"/>
        <v>-21.244185392741656</v>
      </c>
      <c r="M3686" s="344">
        <f t="shared" si="573"/>
        <v>98.742064607258271</v>
      </c>
      <c r="N3686" s="344">
        <f t="shared" si="578"/>
        <v>48.21009322431545</v>
      </c>
      <c r="Q3686" s="323">
        <f t="shared" si="576"/>
        <v>3518.7420646072583</v>
      </c>
      <c r="R3686" s="287">
        <f t="shared" si="577"/>
        <v>48.21009322431545</v>
      </c>
    </row>
    <row r="3687" spans="1:18" x14ac:dyDescent="0.25">
      <c r="A3687" s="273">
        <v>3670</v>
      </c>
      <c r="B3687" s="323">
        <f t="shared" si="579"/>
        <v>3759.7558146072583</v>
      </c>
      <c r="D3687" s="287">
        <f t="shared" si="574"/>
        <v>3519.6766479405915</v>
      </c>
      <c r="F3687" s="273">
        <f t="shared" si="570"/>
        <v>10</v>
      </c>
      <c r="H3687" s="273">
        <f t="shared" si="571"/>
        <v>3600</v>
      </c>
      <c r="J3687" s="287">
        <f t="shared" si="575"/>
        <v>48.525726937384306</v>
      </c>
      <c r="L3687" s="287">
        <f t="shared" si="572"/>
        <v>-20.244185392741656</v>
      </c>
      <c r="M3687" s="344">
        <f t="shared" si="573"/>
        <v>99.676647940591465</v>
      </c>
      <c r="N3687" s="344">
        <f t="shared" si="578"/>
        <v>48.525726937384306</v>
      </c>
      <c r="Q3687" s="323">
        <f t="shared" si="576"/>
        <v>3519.6766479405915</v>
      </c>
      <c r="R3687" s="287">
        <f t="shared" si="577"/>
        <v>48.525726937384306</v>
      </c>
    </row>
    <row r="3688" spans="1:18" x14ac:dyDescent="0.25">
      <c r="A3688" s="273">
        <v>3671</v>
      </c>
      <c r="B3688" s="323">
        <f t="shared" si="579"/>
        <v>3760.7558146072583</v>
      </c>
      <c r="D3688" s="287">
        <f t="shared" si="574"/>
        <v>3520.6112312739251</v>
      </c>
      <c r="F3688" s="273">
        <f t="shared" si="570"/>
        <v>10</v>
      </c>
      <c r="H3688" s="273">
        <f t="shared" si="571"/>
        <v>3600</v>
      </c>
      <c r="J3688" s="287">
        <f t="shared" si="575"/>
        <v>48.826579243948757</v>
      </c>
      <c r="L3688" s="287">
        <f t="shared" si="572"/>
        <v>-19.244185392741656</v>
      </c>
      <c r="M3688" s="344">
        <f t="shared" si="573"/>
        <v>100.61123127392511</v>
      </c>
      <c r="N3688" s="344">
        <f t="shared" si="578"/>
        <v>48.826579243948757</v>
      </c>
      <c r="Q3688" s="323">
        <f t="shared" si="576"/>
        <v>3520.6112312739251</v>
      </c>
      <c r="R3688" s="287">
        <f t="shared" si="577"/>
        <v>48.826579243948757</v>
      </c>
    </row>
    <row r="3689" spans="1:18" x14ac:dyDescent="0.25">
      <c r="A3689" s="273">
        <v>3672</v>
      </c>
      <c r="B3689" s="323">
        <f t="shared" si="579"/>
        <v>3761.7558146072583</v>
      </c>
      <c r="D3689" s="287">
        <f t="shared" si="574"/>
        <v>3521.5458146072583</v>
      </c>
      <c r="F3689" s="273">
        <f t="shared" si="570"/>
        <v>10</v>
      </c>
      <c r="H3689" s="273">
        <f t="shared" si="571"/>
        <v>3600</v>
      </c>
      <c r="J3689" s="287">
        <f t="shared" si="575"/>
        <v>49.1125585014818</v>
      </c>
      <c r="L3689" s="287">
        <f t="shared" si="572"/>
        <v>-18.244185392741656</v>
      </c>
      <c r="M3689" s="344">
        <f t="shared" si="573"/>
        <v>101.54581460725831</v>
      </c>
      <c r="N3689" s="344">
        <f t="shared" si="578"/>
        <v>49.1125585014818</v>
      </c>
      <c r="Q3689" s="323">
        <f t="shared" si="576"/>
        <v>3521.5458146072583</v>
      </c>
      <c r="R3689" s="287">
        <f t="shared" si="577"/>
        <v>49.1125585014818</v>
      </c>
    </row>
    <row r="3690" spans="1:18" x14ac:dyDescent="0.25">
      <c r="A3690" s="273">
        <v>3673</v>
      </c>
      <c r="B3690" s="323">
        <f t="shared" si="579"/>
        <v>3762.7558146072583</v>
      </c>
      <c r="D3690" s="287">
        <f t="shared" si="574"/>
        <v>3522.4803979405915</v>
      </c>
      <c r="F3690" s="273">
        <f t="shared" si="570"/>
        <v>10</v>
      </c>
      <c r="H3690" s="273">
        <f t="shared" si="571"/>
        <v>3600</v>
      </c>
      <c r="J3690" s="287">
        <f t="shared" si="575"/>
        <v>49.383577597931044</v>
      </c>
      <c r="L3690" s="287">
        <f t="shared" si="572"/>
        <v>-17.244185392741656</v>
      </c>
      <c r="M3690" s="344">
        <f t="shared" si="573"/>
        <v>102.4803979405915</v>
      </c>
      <c r="N3690" s="344">
        <f t="shared" si="578"/>
        <v>49.383577597931044</v>
      </c>
      <c r="Q3690" s="323">
        <f t="shared" si="576"/>
        <v>3522.4803979405915</v>
      </c>
      <c r="R3690" s="287">
        <f t="shared" si="577"/>
        <v>49.383577597931044</v>
      </c>
    </row>
    <row r="3691" spans="1:18" x14ac:dyDescent="0.25">
      <c r="A3691" s="273">
        <v>3674</v>
      </c>
      <c r="B3691" s="323">
        <f t="shared" si="579"/>
        <v>3763.7558146072583</v>
      </c>
      <c r="D3691" s="287">
        <f t="shared" si="574"/>
        <v>3523.4149812739252</v>
      </c>
      <c r="F3691" s="273">
        <f t="shared" si="570"/>
        <v>10</v>
      </c>
      <c r="H3691" s="273">
        <f t="shared" si="571"/>
        <v>3600</v>
      </c>
      <c r="J3691" s="287">
        <f t="shared" si="575"/>
        <v>49.639553978254717</v>
      </c>
      <c r="L3691" s="287">
        <f t="shared" si="572"/>
        <v>-16.244185392741656</v>
      </c>
      <c r="M3691" s="344">
        <f t="shared" si="573"/>
        <v>103.41498127392515</v>
      </c>
      <c r="N3691" s="344">
        <f t="shared" si="578"/>
        <v>49.639553978254717</v>
      </c>
      <c r="Q3691" s="323">
        <f t="shared" si="576"/>
        <v>3523.4149812739252</v>
      </c>
      <c r="R3691" s="287">
        <f t="shared" si="577"/>
        <v>49.639553978254717</v>
      </c>
    </row>
    <row r="3692" spans="1:18" x14ac:dyDescent="0.25">
      <c r="A3692" s="273">
        <v>3675</v>
      </c>
      <c r="B3692" s="323">
        <f t="shared" si="579"/>
        <v>3764.7558146072583</v>
      </c>
      <c r="D3692" s="287">
        <f t="shared" si="574"/>
        <v>3524.3495646072583</v>
      </c>
      <c r="F3692" s="273">
        <f t="shared" si="570"/>
        <v>10</v>
      </c>
      <c r="H3692" s="273">
        <f t="shared" si="571"/>
        <v>3600</v>
      </c>
      <c r="J3692" s="287">
        <f t="shared" si="575"/>
        <v>49.880409669567463</v>
      </c>
      <c r="L3692" s="287">
        <f t="shared" si="572"/>
        <v>-15.244185392741656</v>
      </c>
      <c r="M3692" s="344">
        <f t="shared" si="573"/>
        <v>104.34956460725834</v>
      </c>
      <c r="N3692" s="344">
        <f t="shared" si="578"/>
        <v>49.880409669567463</v>
      </c>
      <c r="Q3692" s="323">
        <f t="shared" si="576"/>
        <v>3524.3495646072583</v>
      </c>
      <c r="R3692" s="287">
        <f t="shared" si="577"/>
        <v>49.880409669567463</v>
      </c>
    </row>
    <row r="3693" spans="1:18" x14ac:dyDescent="0.25">
      <c r="A3693" s="273">
        <v>3676</v>
      </c>
      <c r="B3693" s="323">
        <f t="shared" si="579"/>
        <v>3765.7558146072583</v>
      </c>
      <c r="D3693" s="287">
        <f t="shared" si="574"/>
        <v>3525.2841479405915</v>
      </c>
      <c r="F3693" s="273">
        <f t="shared" si="570"/>
        <v>10</v>
      </c>
      <c r="H3693" s="273">
        <f t="shared" si="571"/>
        <v>3600</v>
      </c>
      <c r="J3693" s="287">
        <f t="shared" si="575"/>
        <v>50.106071304892467</v>
      </c>
      <c r="L3693" s="287">
        <f t="shared" si="572"/>
        <v>-14.244185392741656</v>
      </c>
      <c r="M3693" s="344">
        <f t="shared" si="573"/>
        <v>105.28414794059154</v>
      </c>
      <c r="N3693" s="344">
        <f t="shared" si="578"/>
        <v>50.106071304892467</v>
      </c>
      <c r="Q3693" s="323">
        <f t="shared" si="576"/>
        <v>3525.2841479405915</v>
      </c>
      <c r="R3693" s="287">
        <f t="shared" si="577"/>
        <v>50.106071304892467</v>
      </c>
    </row>
    <row r="3694" spans="1:18" x14ac:dyDescent="0.25">
      <c r="A3694" s="273">
        <v>3677</v>
      </c>
      <c r="B3694" s="323">
        <f t="shared" si="579"/>
        <v>3766.7558146072583</v>
      </c>
      <c r="D3694" s="287">
        <f t="shared" si="574"/>
        <v>3526.2187312739252</v>
      </c>
      <c r="F3694" s="273">
        <f t="shared" si="570"/>
        <v>10</v>
      </c>
      <c r="H3694" s="273">
        <f t="shared" si="571"/>
        <v>3600</v>
      </c>
      <c r="J3694" s="287">
        <f t="shared" si="575"/>
        <v>50.316470145509577</v>
      </c>
      <c r="L3694" s="287">
        <f t="shared" si="572"/>
        <v>-13.244185392741656</v>
      </c>
      <c r="M3694" s="344">
        <f t="shared" si="573"/>
        <v>106.21873127392519</v>
      </c>
      <c r="N3694" s="344">
        <f t="shared" si="578"/>
        <v>50.316470145509577</v>
      </c>
      <c r="Q3694" s="323">
        <f t="shared" si="576"/>
        <v>3526.2187312739252</v>
      </c>
      <c r="R3694" s="287">
        <f t="shared" si="577"/>
        <v>50.316470145509577</v>
      </c>
    </row>
    <row r="3695" spans="1:18" x14ac:dyDescent="0.25">
      <c r="A3695" s="273">
        <v>3678</v>
      </c>
      <c r="B3695" s="323">
        <f t="shared" si="579"/>
        <v>3767.7558146072583</v>
      </c>
      <c r="D3695" s="287">
        <f t="shared" si="574"/>
        <v>3527.1533146072584</v>
      </c>
      <c r="F3695" s="273">
        <f t="shared" si="570"/>
        <v>10</v>
      </c>
      <c r="H3695" s="273">
        <f t="shared" si="571"/>
        <v>3600</v>
      </c>
      <c r="J3695" s="287">
        <f t="shared" si="575"/>
        <v>50.511542101893781</v>
      </c>
      <c r="L3695" s="287">
        <f t="shared" si="572"/>
        <v>-12.244185392741656</v>
      </c>
      <c r="M3695" s="344">
        <f t="shared" si="573"/>
        <v>107.15331460725838</v>
      </c>
      <c r="N3695" s="344">
        <f t="shared" si="578"/>
        <v>50.511542101893781</v>
      </c>
      <c r="Q3695" s="323">
        <f t="shared" si="576"/>
        <v>3527.1533146072584</v>
      </c>
      <c r="R3695" s="287">
        <f t="shared" si="577"/>
        <v>50.511542101893781</v>
      </c>
    </row>
    <row r="3696" spans="1:18" x14ac:dyDescent="0.25">
      <c r="A3696" s="273">
        <v>3679</v>
      </c>
      <c r="B3696" s="323">
        <f t="shared" si="579"/>
        <v>3768.7558146072583</v>
      </c>
      <c r="D3696" s="287">
        <f t="shared" si="574"/>
        <v>3528.0878979405916</v>
      </c>
      <c r="F3696" s="273">
        <f t="shared" si="570"/>
        <v>10</v>
      </c>
      <c r="H3696" s="273">
        <f t="shared" si="571"/>
        <v>3600</v>
      </c>
      <c r="J3696" s="287">
        <f t="shared" si="575"/>
        <v>50.691227753237307</v>
      </c>
      <c r="L3696" s="287">
        <f t="shared" si="572"/>
        <v>-11.244185392741656</v>
      </c>
      <c r="M3696" s="344">
        <f t="shared" si="573"/>
        <v>108.08789794059157</v>
      </c>
      <c r="N3696" s="344">
        <f t="shared" si="578"/>
        <v>50.691227753237307</v>
      </c>
      <c r="Q3696" s="323">
        <f t="shared" si="576"/>
        <v>3528.0878979405916</v>
      </c>
      <c r="R3696" s="287">
        <f t="shared" si="577"/>
        <v>50.691227753237307</v>
      </c>
    </row>
    <row r="3697" spans="1:18" x14ac:dyDescent="0.25">
      <c r="A3697" s="273">
        <v>3680</v>
      </c>
      <c r="B3697" s="323">
        <f t="shared" si="579"/>
        <v>3769.7558146072583</v>
      </c>
      <c r="D3697" s="287">
        <f t="shared" si="574"/>
        <v>3529.0224812739252</v>
      </c>
      <c r="F3697" s="273">
        <f t="shared" si="570"/>
        <v>10</v>
      </c>
      <c r="H3697" s="273">
        <f t="shared" si="571"/>
        <v>3600</v>
      </c>
      <c r="J3697" s="287">
        <f t="shared" si="575"/>
        <v>50.855472365550391</v>
      </c>
      <c r="L3697" s="287">
        <f t="shared" si="572"/>
        <v>-10.244185392741656</v>
      </c>
      <c r="M3697" s="344">
        <f t="shared" si="573"/>
        <v>109.02248127392522</v>
      </c>
      <c r="N3697" s="344">
        <f t="shared" si="578"/>
        <v>50.855472365550391</v>
      </c>
      <c r="Q3697" s="323">
        <f t="shared" si="576"/>
        <v>3529.0224812739252</v>
      </c>
      <c r="R3697" s="287">
        <f t="shared" si="577"/>
        <v>50.855472365550391</v>
      </c>
    </row>
    <row r="3698" spans="1:18" x14ac:dyDescent="0.25">
      <c r="A3698" s="273">
        <v>3681</v>
      </c>
      <c r="B3698" s="323">
        <f t="shared" si="579"/>
        <v>3770.7558146072583</v>
      </c>
      <c r="D3698" s="287">
        <f t="shared" si="574"/>
        <v>3529.9570646072584</v>
      </c>
      <c r="F3698" s="273">
        <f t="shared" si="570"/>
        <v>10</v>
      </c>
      <c r="H3698" s="273">
        <f t="shared" si="571"/>
        <v>3600</v>
      </c>
      <c r="J3698" s="287">
        <f t="shared" si="575"/>
        <v>51.004225908332899</v>
      </c>
      <c r="L3698" s="287">
        <f t="shared" si="572"/>
        <v>-9.244185392741656</v>
      </c>
      <c r="M3698" s="344">
        <f t="shared" si="573"/>
        <v>109.95706460725842</v>
      </c>
      <c r="N3698" s="344">
        <f t="shared" si="578"/>
        <v>51.004225908332899</v>
      </c>
      <c r="Q3698" s="323">
        <f t="shared" si="576"/>
        <v>3529.9570646072584</v>
      </c>
      <c r="R3698" s="287">
        <f t="shared" si="577"/>
        <v>51.004225908332899</v>
      </c>
    </row>
    <row r="3699" spans="1:18" x14ac:dyDescent="0.25">
      <c r="A3699" s="273">
        <v>3682</v>
      </c>
      <c r="B3699" s="323">
        <f t="shared" si="579"/>
        <v>3771.7558146072583</v>
      </c>
      <c r="D3699" s="287">
        <f t="shared" si="574"/>
        <v>3530.8916479405916</v>
      </c>
      <c r="F3699" s="273">
        <f t="shared" si="570"/>
        <v>10</v>
      </c>
      <c r="H3699" s="273">
        <f t="shared" si="571"/>
        <v>3600</v>
      </c>
      <c r="J3699" s="287">
        <f t="shared" si="575"/>
        <v>51.137443069814701</v>
      </c>
      <c r="L3699" s="287">
        <f t="shared" si="572"/>
        <v>-8.244185392741656</v>
      </c>
      <c r="M3699" s="344">
        <f t="shared" si="573"/>
        <v>110.89164794059161</v>
      </c>
      <c r="N3699" s="344">
        <f t="shared" si="578"/>
        <v>51.137443069814701</v>
      </c>
      <c r="Q3699" s="323">
        <f t="shared" si="576"/>
        <v>3530.8916479405916</v>
      </c>
      <c r="R3699" s="287">
        <f t="shared" si="577"/>
        <v>51.137443069814701</v>
      </c>
    </row>
    <row r="3700" spans="1:18" x14ac:dyDescent="0.25">
      <c r="A3700" s="273">
        <v>3683</v>
      </c>
      <c r="B3700" s="323">
        <f t="shared" si="579"/>
        <v>3772.7558146072583</v>
      </c>
      <c r="D3700" s="287">
        <f t="shared" si="574"/>
        <v>3531.8262312739248</v>
      </c>
      <c r="F3700" s="273">
        <f t="shared" si="570"/>
        <v>10</v>
      </c>
      <c r="H3700" s="273">
        <f t="shared" si="571"/>
        <v>3600</v>
      </c>
      <c r="J3700" s="287">
        <f t="shared" si="575"/>
        <v>51.255083270757893</v>
      </c>
      <c r="L3700" s="287">
        <f t="shared" si="572"/>
        <v>-7.244185392741656</v>
      </c>
      <c r="M3700" s="344">
        <f t="shared" si="573"/>
        <v>111.8262312739248</v>
      </c>
      <c r="N3700" s="344">
        <f t="shared" si="578"/>
        <v>51.255083270757893</v>
      </c>
      <c r="Q3700" s="323">
        <f t="shared" si="576"/>
        <v>3531.8262312739248</v>
      </c>
      <c r="R3700" s="287">
        <f t="shared" si="577"/>
        <v>51.255083270757893</v>
      </c>
    </row>
    <row r="3701" spans="1:18" x14ac:dyDescent="0.25">
      <c r="A3701" s="273">
        <v>3684</v>
      </c>
      <c r="B3701" s="323">
        <f t="shared" si="579"/>
        <v>3773.7558146072583</v>
      </c>
      <c r="D3701" s="287">
        <f t="shared" si="574"/>
        <v>3532.7608146072585</v>
      </c>
      <c r="F3701" s="273">
        <f t="shared" si="570"/>
        <v>10</v>
      </c>
      <c r="H3701" s="273">
        <f t="shared" si="571"/>
        <v>3600</v>
      </c>
      <c r="J3701" s="287">
        <f t="shared" si="575"/>
        <v>51.357110676817669</v>
      </c>
      <c r="L3701" s="287">
        <f t="shared" si="572"/>
        <v>-6.244185392741656</v>
      </c>
      <c r="M3701" s="344">
        <f t="shared" si="573"/>
        <v>112.76081460725845</v>
      </c>
      <c r="N3701" s="344">
        <f t="shared" si="578"/>
        <v>51.357110676817669</v>
      </c>
      <c r="Q3701" s="323">
        <f t="shared" si="576"/>
        <v>3532.7608146072585</v>
      </c>
      <c r="R3701" s="287">
        <f t="shared" si="577"/>
        <v>51.357110676817669</v>
      </c>
    </row>
    <row r="3702" spans="1:18" x14ac:dyDescent="0.25">
      <c r="A3702" s="273">
        <v>3685</v>
      </c>
      <c r="B3702" s="323">
        <f t="shared" si="579"/>
        <v>3774.7558146072583</v>
      </c>
      <c r="D3702" s="287">
        <f t="shared" si="574"/>
        <v>3533.6953979405916</v>
      </c>
      <c r="F3702" s="273">
        <f t="shared" si="570"/>
        <v>10</v>
      </c>
      <c r="H3702" s="273">
        <f t="shared" si="571"/>
        <v>3600</v>
      </c>
      <c r="J3702" s="287">
        <f t="shared" si="575"/>
        <v>51.443494209457711</v>
      </c>
      <c r="L3702" s="287">
        <f t="shared" si="572"/>
        <v>-5.244185392741656</v>
      </c>
      <c r="M3702" s="344">
        <f t="shared" si="573"/>
        <v>113.69539794059165</v>
      </c>
      <c r="N3702" s="344">
        <f t="shared" si="578"/>
        <v>51.443494209457711</v>
      </c>
      <c r="Q3702" s="323">
        <f t="shared" si="576"/>
        <v>3533.6953979405916</v>
      </c>
      <c r="R3702" s="287">
        <f t="shared" si="577"/>
        <v>51.443494209457711</v>
      </c>
    </row>
    <row r="3703" spans="1:18" x14ac:dyDescent="0.25">
      <c r="A3703" s="273">
        <v>3686</v>
      </c>
      <c r="B3703" s="323">
        <f t="shared" si="579"/>
        <v>3775.7558146072583</v>
      </c>
      <c r="D3703" s="287">
        <f t="shared" si="574"/>
        <v>3534.6299812739248</v>
      </c>
      <c r="F3703" s="273">
        <f t="shared" si="570"/>
        <v>10</v>
      </c>
      <c r="H3703" s="273">
        <f t="shared" si="571"/>
        <v>3600</v>
      </c>
      <c r="J3703" s="287">
        <f t="shared" si="575"/>
        <v>51.514207555417308</v>
      </c>
      <c r="L3703" s="287">
        <f t="shared" si="572"/>
        <v>-4.244185392741656</v>
      </c>
      <c r="M3703" s="344">
        <f t="shared" si="573"/>
        <v>114.62998127392484</v>
      </c>
      <c r="N3703" s="344">
        <f t="shared" si="578"/>
        <v>51.514207555417308</v>
      </c>
      <c r="Q3703" s="323">
        <f t="shared" si="576"/>
        <v>3534.6299812739248</v>
      </c>
      <c r="R3703" s="287">
        <f t="shared" si="577"/>
        <v>51.514207555417308</v>
      </c>
    </row>
    <row r="3704" spans="1:18" x14ac:dyDescent="0.25">
      <c r="A3704" s="273">
        <v>3687</v>
      </c>
      <c r="B3704" s="323">
        <f t="shared" si="579"/>
        <v>3776.7558146072583</v>
      </c>
      <c r="D3704" s="287">
        <f t="shared" si="574"/>
        <v>3535.5645646072585</v>
      </c>
      <c r="F3704" s="273">
        <f t="shared" si="570"/>
        <v>10</v>
      </c>
      <c r="H3704" s="273">
        <f t="shared" si="571"/>
        <v>3600</v>
      </c>
      <c r="J3704" s="287">
        <f t="shared" si="575"/>
        <v>51.569229174726196</v>
      </c>
      <c r="L3704" s="287">
        <f t="shared" si="572"/>
        <v>-3.244185392741656</v>
      </c>
      <c r="M3704" s="344">
        <f t="shared" si="573"/>
        <v>115.56456460725849</v>
      </c>
      <c r="N3704" s="344">
        <f t="shared" si="578"/>
        <v>51.569229174726196</v>
      </c>
      <c r="Q3704" s="323">
        <f t="shared" si="576"/>
        <v>3535.5645646072585</v>
      </c>
      <c r="R3704" s="287">
        <f t="shared" si="577"/>
        <v>51.569229174726196</v>
      </c>
    </row>
    <row r="3705" spans="1:18" x14ac:dyDescent="0.25">
      <c r="A3705" s="273">
        <v>3688</v>
      </c>
      <c r="B3705" s="323">
        <f t="shared" si="579"/>
        <v>3777.7558146072583</v>
      </c>
      <c r="D3705" s="287">
        <f t="shared" si="574"/>
        <v>3536.4991479405917</v>
      </c>
      <c r="F3705" s="273">
        <f t="shared" si="570"/>
        <v>10</v>
      </c>
      <c r="H3705" s="273">
        <f t="shared" si="571"/>
        <v>3600</v>
      </c>
      <c r="J3705" s="287">
        <f t="shared" si="575"/>
        <v>51.608542307266106</v>
      </c>
      <c r="L3705" s="287">
        <f t="shared" si="572"/>
        <v>-2.244185392741656</v>
      </c>
      <c r="M3705" s="344">
        <f t="shared" si="573"/>
        <v>116.49914794059168</v>
      </c>
      <c r="N3705" s="344">
        <f t="shared" si="578"/>
        <v>51.608542307266106</v>
      </c>
      <c r="Q3705" s="323">
        <f t="shared" si="576"/>
        <v>3536.4991479405917</v>
      </c>
      <c r="R3705" s="287">
        <f t="shared" si="577"/>
        <v>51.608542307266106</v>
      </c>
    </row>
    <row r="3706" spans="1:18" x14ac:dyDescent="0.25">
      <c r="A3706" s="273">
        <v>3689</v>
      </c>
      <c r="B3706" s="323">
        <f t="shared" si="579"/>
        <v>3778.7558146072583</v>
      </c>
      <c r="D3706" s="287">
        <f t="shared" si="574"/>
        <v>3537.4337312739249</v>
      </c>
      <c r="F3706" s="273">
        <f t="shared" si="570"/>
        <v>10</v>
      </c>
      <c r="H3706" s="273">
        <f t="shared" si="571"/>
        <v>3600</v>
      </c>
      <c r="J3706" s="287">
        <f t="shared" si="575"/>
        <v>51.632134977876049</v>
      </c>
      <c r="L3706" s="287">
        <f t="shared" si="572"/>
        <v>-1.244185392741656</v>
      </c>
      <c r="M3706" s="344">
        <f t="shared" si="573"/>
        <v>117.43373127392488</v>
      </c>
      <c r="N3706" s="344">
        <f t="shared" si="578"/>
        <v>51.632134977876049</v>
      </c>
      <c r="Q3706" s="323">
        <f t="shared" si="576"/>
        <v>3537.4337312739249</v>
      </c>
      <c r="R3706" s="287">
        <f t="shared" si="577"/>
        <v>51.632134977876049</v>
      </c>
    </row>
    <row r="3707" spans="1:18" x14ac:dyDescent="0.25">
      <c r="A3707" s="273">
        <v>3690</v>
      </c>
      <c r="B3707" s="323">
        <f t="shared" si="579"/>
        <v>3779.7558146072583</v>
      </c>
      <c r="D3707" s="287">
        <f t="shared" si="574"/>
        <v>3538.3683146072585</v>
      </c>
      <c r="F3707" s="273">
        <f t="shared" si="570"/>
        <v>10</v>
      </c>
      <c r="H3707" s="273">
        <f t="shared" si="571"/>
        <v>3600</v>
      </c>
      <c r="J3707" s="287">
        <f t="shared" si="575"/>
        <v>51.64</v>
      </c>
      <c r="L3707" s="287">
        <f t="shared" si="572"/>
        <v>-0.24418539274165596</v>
      </c>
      <c r="M3707" s="344">
        <f t="shared" si="573"/>
        <v>118.36831460725853</v>
      </c>
      <c r="N3707" s="344">
        <f t="shared" si="578"/>
        <v>51.64</v>
      </c>
      <c r="Q3707" s="323">
        <f t="shared" si="576"/>
        <v>3538.3683146072585</v>
      </c>
      <c r="R3707" s="287">
        <f t="shared" si="577"/>
        <v>51.64</v>
      </c>
    </row>
    <row r="3708" spans="1:18" x14ac:dyDescent="0.25">
      <c r="A3708" s="273">
        <v>3691</v>
      </c>
      <c r="B3708" s="323">
        <f t="shared" si="579"/>
        <v>3780.7558146072583</v>
      </c>
      <c r="D3708" s="287">
        <f t="shared" si="574"/>
        <v>3539.3028979405917</v>
      </c>
      <c r="F3708" s="273">
        <f t="shared" si="570"/>
        <v>10</v>
      </c>
      <c r="H3708" s="273">
        <f t="shared" si="571"/>
        <v>3600</v>
      </c>
      <c r="J3708" s="287">
        <f t="shared" si="575"/>
        <v>51.632134977876049</v>
      </c>
      <c r="L3708" s="287">
        <f t="shared" si="572"/>
        <v>0.75581460725834404</v>
      </c>
      <c r="M3708" s="344">
        <f t="shared" si="573"/>
        <v>119.30289794059172</v>
      </c>
      <c r="N3708" s="344">
        <f t="shared" si="578"/>
        <v>51.632134977876049</v>
      </c>
      <c r="Q3708" s="323">
        <f t="shared" si="576"/>
        <v>3539.3028979405917</v>
      </c>
      <c r="R3708" s="287">
        <f t="shared" si="577"/>
        <v>51.632134977876049</v>
      </c>
    </row>
    <row r="3709" spans="1:18" x14ac:dyDescent="0.25">
      <c r="A3709" s="273">
        <v>3692</v>
      </c>
      <c r="B3709" s="323">
        <f t="shared" si="579"/>
        <v>3781.7558146072583</v>
      </c>
      <c r="D3709" s="287">
        <f t="shared" si="574"/>
        <v>3540.2374812739249</v>
      </c>
      <c r="F3709" s="273">
        <f t="shared" si="570"/>
        <v>10</v>
      </c>
      <c r="H3709" s="273">
        <f t="shared" si="571"/>
        <v>3600</v>
      </c>
      <c r="J3709" s="287">
        <f t="shared" si="575"/>
        <v>51.608542307266113</v>
      </c>
      <c r="L3709" s="287">
        <f t="shared" si="572"/>
        <v>1.755814607258344</v>
      </c>
      <c r="M3709" s="344">
        <f t="shared" si="573"/>
        <v>120.23748127392491</v>
      </c>
      <c r="N3709" s="344">
        <f t="shared" si="578"/>
        <v>51.608542307266113</v>
      </c>
      <c r="Q3709" s="323">
        <f t="shared" si="576"/>
        <v>3540.2374812739249</v>
      </c>
      <c r="R3709" s="287">
        <f t="shared" si="577"/>
        <v>51.608542307266113</v>
      </c>
    </row>
    <row r="3710" spans="1:18" x14ac:dyDescent="0.25">
      <c r="A3710" s="273">
        <v>3693</v>
      </c>
      <c r="B3710" s="323">
        <f t="shared" si="579"/>
        <v>3782.7558146072583</v>
      </c>
      <c r="D3710" s="287">
        <f t="shared" si="574"/>
        <v>3541.1720646072581</v>
      </c>
      <c r="F3710" s="273">
        <f t="shared" si="570"/>
        <v>10</v>
      </c>
      <c r="H3710" s="273">
        <f t="shared" si="571"/>
        <v>3600</v>
      </c>
      <c r="J3710" s="287">
        <f t="shared" si="575"/>
        <v>51.569229174726196</v>
      </c>
      <c r="L3710" s="287">
        <f t="shared" si="572"/>
        <v>2.755814607258344</v>
      </c>
      <c r="M3710" s="344">
        <f t="shared" si="573"/>
        <v>121.17206460725811</v>
      </c>
      <c r="N3710" s="344">
        <f t="shared" si="578"/>
        <v>51.569229174726196</v>
      </c>
      <c r="Q3710" s="323">
        <f t="shared" si="576"/>
        <v>3541.1720646072581</v>
      </c>
      <c r="R3710" s="287">
        <f t="shared" si="577"/>
        <v>51.569229174726196</v>
      </c>
    </row>
    <row r="3711" spans="1:18" x14ac:dyDescent="0.25">
      <c r="A3711" s="273">
        <v>3694</v>
      </c>
      <c r="B3711" s="323">
        <f t="shared" si="579"/>
        <v>3783.7558146072583</v>
      </c>
      <c r="D3711" s="287">
        <f t="shared" si="574"/>
        <v>3542.1066479405918</v>
      </c>
      <c r="F3711" s="273">
        <f t="shared" si="570"/>
        <v>10</v>
      </c>
      <c r="H3711" s="273">
        <f t="shared" si="571"/>
        <v>3600</v>
      </c>
      <c r="J3711" s="287">
        <f t="shared" si="575"/>
        <v>51.514207555417315</v>
      </c>
      <c r="L3711" s="287">
        <f t="shared" si="572"/>
        <v>3.755814607258344</v>
      </c>
      <c r="M3711" s="344">
        <f t="shared" si="573"/>
        <v>122.10664794059176</v>
      </c>
      <c r="N3711" s="344">
        <f t="shared" si="578"/>
        <v>51.514207555417315</v>
      </c>
      <c r="Q3711" s="323">
        <f t="shared" si="576"/>
        <v>3542.1066479405918</v>
      </c>
      <c r="R3711" s="287">
        <f t="shared" si="577"/>
        <v>51.514207555417315</v>
      </c>
    </row>
    <row r="3712" spans="1:18" x14ac:dyDescent="0.25">
      <c r="A3712" s="273">
        <v>3695</v>
      </c>
      <c r="B3712" s="323">
        <f t="shared" si="579"/>
        <v>3784.7558146072583</v>
      </c>
      <c r="D3712" s="287">
        <f t="shared" si="574"/>
        <v>3543.041231273925</v>
      </c>
      <c r="F3712" s="273">
        <f t="shared" si="570"/>
        <v>10</v>
      </c>
      <c r="H3712" s="273">
        <f t="shared" si="571"/>
        <v>3600</v>
      </c>
      <c r="J3712" s="287">
        <f t="shared" si="575"/>
        <v>51.443494209457718</v>
      </c>
      <c r="L3712" s="287">
        <f t="shared" si="572"/>
        <v>4.755814607258344</v>
      </c>
      <c r="M3712" s="344">
        <f t="shared" si="573"/>
        <v>123.04123127392495</v>
      </c>
      <c r="N3712" s="344">
        <f t="shared" si="578"/>
        <v>51.443494209457718</v>
      </c>
      <c r="Q3712" s="323">
        <f t="shared" si="576"/>
        <v>3543.041231273925</v>
      </c>
      <c r="R3712" s="287">
        <f t="shared" si="577"/>
        <v>51.443494209457718</v>
      </c>
    </row>
    <row r="3713" spans="1:18" x14ac:dyDescent="0.25">
      <c r="A3713" s="273">
        <v>3696</v>
      </c>
      <c r="B3713" s="323">
        <f t="shared" si="579"/>
        <v>3785.7558146072583</v>
      </c>
      <c r="D3713" s="287">
        <f t="shared" si="574"/>
        <v>3543.9758146072581</v>
      </c>
      <c r="F3713" s="273">
        <f t="shared" si="570"/>
        <v>10</v>
      </c>
      <c r="H3713" s="273">
        <f t="shared" si="571"/>
        <v>3600</v>
      </c>
      <c r="J3713" s="287">
        <f t="shared" si="575"/>
        <v>51.357110676817676</v>
      </c>
      <c r="L3713" s="287">
        <f t="shared" si="572"/>
        <v>5.755814607258344</v>
      </c>
      <c r="M3713" s="344">
        <f t="shared" si="573"/>
        <v>123.97581460725814</v>
      </c>
      <c r="N3713" s="344">
        <f t="shared" si="578"/>
        <v>51.357110676817676</v>
      </c>
      <c r="Q3713" s="323">
        <f t="shared" si="576"/>
        <v>3543.9758146072581</v>
      </c>
      <c r="R3713" s="287">
        <f t="shared" si="577"/>
        <v>51.357110676817676</v>
      </c>
    </row>
    <row r="3714" spans="1:18" x14ac:dyDescent="0.25">
      <c r="A3714" s="273">
        <v>3697</v>
      </c>
      <c r="B3714" s="323">
        <f t="shared" si="579"/>
        <v>3786.7558146072583</v>
      </c>
      <c r="D3714" s="287">
        <f t="shared" si="574"/>
        <v>3544.9103979405918</v>
      </c>
      <c r="F3714" s="273">
        <f t="shared" si="570"/>
        <v>10</v>
      </c>
      <c r="H3714" s="273">
        <f t="shared" si="571"/>
        <v>3600</v>
      </c>
      <c r="J3714" s="287">
        <f t="shared" si="575"/>
        <v>51.2550832707579</v>
      </c>
      <c r="L3714" s="287">
        <f t="shared" si="572"/>
        <v>6.755814607258344</v>
      </c>
      <c r="M3714" s="344">
        <f t="shared" si="573"/>
        <v>124.91039794059179</v>
      </c>
      <c r="N3714" s="344">
        <f t="shared" si="578"/>
        <v>51.2550832707579</v>
      </c>
      <c r="Q3714" s="323">
        <f t="shared" si="576"/>
        <v>3544.9103979405918</v>
      </c>
      <c r="R3714" s="287">
        <f t="shared" si="577"/>
        <v>51.2550832707579</v>
      </c>
    </row>
    <row r="3715" spans="1:18" x14ac:dyDescent="0.25">
      <c r="A3715" s="273">
        <v>3698</v>
      </c>
      <c r="B3715" s="323">
        <f t="shared" si="579"/>
        <v>3787.7558146072583</v>
      </c>
      <c r="D3715" s="287">
        <f t="shared" si="574"/>
        <v>3545.844981273925</v>
      </c>
      <c r="F3715" s="273">
        <f t="shared" si="570"/>
        <v>10</v>
      </c>
      <c r="H3715" s="273">
        <f t="shared" si="571"/>
        <v>3600</v>
      </c>
      <c r="J3715" s="287">
        <f t="shared" si="575"/>
        <v>51.137443069814708</v>
      </c>
      <c r="L3715" s="287">
        <f t="shared" si="572"/>
        <v>7.755814607258344</v>
      </c>
      <c r="M3715" s="344">
        <f t="shared" si="573"/>
        <v>125.84498127392499</v>
      </c>
      <c r="N3715" s="344">
        <f t="shared" si="578"/>
        <v>51.137443069814708</v>
      </c>
      <c r="Q3715" s="323">
        <f t="shared" si="576"/>
        <v>3545.844981273925</v>
      </c>
      <c r="R3715" s="287">
        <f t="shared" si="577"/>
        <v>51.137443069814708</v>
      </c>
    </row>
    <row r="3716" spans="1:18" x14ac:dyDescent="0.25">
      <c r="A3716" s="273">
        <v>3699</v>
      </c>
      <c r="B3716" s="323">
        <f t="shared" si="579"/>
        <v>3788.7558146072583</v>
      </c>
      <c r="D3716" s="287">
        <f t="shared" si="574"/>
        <v>3546.7795646072582</v>
      </c>
      <c r="F3716" s="273">
        <f t="shared" si="570"/>
        <v>10</v>
      </c>
      <c r="H3716" s="273">
        <f t="shared" si="571"/>
        <v>3600</v>
      </c>
      <c r="J3716" s="287">
        <f t="shared" si="575"/>
        <v>51.004225908332913</v>
      </c>
      <c r="L3716" s="287">
        <f t="shared" si="572"/>
        <v>8.755814607258344</v>
      </c>
      <c r="M3716" s="344">
        <f t="shared" si="573"/>
        <v>126.77956460725818</v>
      </c>
      <c r="N3716" s="344">
        <f t="shared" si="578"/>
        <v>51.004225908332913</v>
      </c>
      <c r="Q3716" s="323">
        <f t="shared" si="576"/>
        <v>3546.7795646072582</v>
      </c>
      <c r="R3716" s="287">
        <f t="shared" si="577"/>
        <v>51.004225908332913</v>
      </c>
    </row>
    <row r="3717" spans="1:18" x14ac:dyDescent="0.25">
      <c r="A3717" s="273">
        <v>3700</v>
      </c>
      <c r="B3717" s="323">
        <f t="shared" si="579"/>
        <v>3789.7558146072583</v>
      </c>
      <c r="D3717" s="287">
        <f t="shared" si="574"/>
        <v>3547.7141479405918</v>
      </c>
      <c r="F3717" s="273">
        <f t="shared" si="570"/>
        <v>10</v>
      </c>
      <c r="H3717" s="273">
        <f t="shared" si="571"/>
        <v>3600</v>
      </c>
      <c r="J3717" s="287">
        <f t="shared" si="575"/>
        <v>50.855472365550398</v>
      </c>
      <c r="L3717" s="287">
        <f t="shared" si="572"/>
        <v>9.755814607258344</v>
      </c>
      <c r="M3717" s="344">
        <f t="shared" si="573"/>
        <v>127.71414794059183</v>
      </c>
      <c r="N3717" s="344">
        <f t="shared" si="578"/>
        <v>50.855472365550398</v>
      </c>
      <c r="Q3717" s="323">
        <f t="shared" si="576"/>
        <v>3547.7141479405918</v>
      </c>
      <c r="R3717" s="287">
        <f t="shared" si="577"/>
        <v>50.855472365550398</v>
      </c>
    </row>
    <row r="3718" spans="1:18" x14ac:dyDescent="0.25">
      <c r="A3718" s="273">
        <v>3701</v>
      </c>
      <c r="B3718" s="323">
        <f t="shared" si="579"/>
        <v>3790.7558146072583</v>
      </c>
      <c r="D3718" s="287">
        <f t="shared" si="574"/>
        <v>3548.648731273925</v>
      </c>
      <c r="F3718" s="273">
        <f t="shared" ref="F3718:F3781" si="580">INT(B3718/360)</f>
        <v>10</v>
      </c>
      <c r="H3718" s="273">
        <f t="shared" ref="H3718:H3781" si="581">F3718*360</f>
        <v>3600</v>
      </c>
      <c r="J3718" s="287">
        <f t="shared" si="575"/>
        <v>50.691227753237314</v>
      </c>
      <c r="L3718" s="287">
        <f t="shared" ref="L3718:L3781" si="582">B3718-H3718-180</f>
        <v>10.755814607258344</v>
      </c>
      <c r="M3718" s="344">
        <f t="shared" ref="M3718:M3781" si="583">D3718-INT(D3718/360)*360-180</f>
        <v>128.64873127392502</v>
      </c>
      <c r="N3718" s="344">
        <f t="shared" si="578"/>
        <v>50.691227753237314</v>
      </c>
      <c r="Q3718" s="323">
        <f t="shared" si="576"/>
        <v>3548.648731273925</v>
      </c>
      <c r="R3718" s="287">
        <f t="shared" si="577"/>
        <v>50.691227753237314</v>
      </c>
    </row>
    <row r="3719" spans="1:18" x14ac:dyDescent="0.25">
      <c r="A3719" s="273">
        <v>3702</v>
      </c>
      <c r="B3719" s="323">
        <f t="shared" si="579"/>
        <v>3791.7558146072583</v>
      </c>
      <c r="D3719" s="287">
        <f t="shared" si="574"/>
        <v>3549.5833146072582</v>
      </c>
      <c r="F3719" s="273">
        <f t="shared" si="580"/>
        <v>10</v>
      </c>
      <c r="H3719" s="273">
        <f t="shared" si="581"/>
        <v>3600</v>
      </c>
      <c r="J3719" s="287">
        <f t="shared" si="575"/>
        <v>50.511542101893795</v>
      </c>
      <c r="L3719" s="287">
        <f t="shared" si="582"/>
        <v>11.755814607258344</v>
      </c>
      <c r="M3719" s="344">
        <f t="shared" si="583"/>
        <v>129.58331460725822</v>
      </c>
      <c r="N3719" s="344">
        <f t="shared" si="578"/>
        <v>50.511542101893795</v>
      </c>
      <c r="Q3719" s="323">
        <f t="shared" si="576"/>
        <v>3549.5833146072582</v>
      </c>
      <c r="R3719" s="287">
        <f t="shared" si="577"/>
        <v>50.511542101893795</v>
      </c>
    </row>
    <row r="3720" spans="1:18" x14ac:dyDescent="0.25">
      <c r="A3720" s="273">
        <v>3703</v>
      </c>
      <c r="B3720" s="323">
        <f t="shared" si="579"/>
        <v>3792.7558146072583</v>
      </c>
      <c r="D3720" s="287">
        <f t="shared" si="574"/>
        <v>3550.5178979405919</v>
      </c>
      <c r="F3720" s="273">
        <f t="shared" si="580"/>
        <v>10</v>
      </c>
      <c r="H3720" s="273">
        <f t="shared" si="581"/>
        <v>3600</v>
      </c>
      <c r="J3720" s="287">
        <f t="shared" si="575"/>
        <v>50.316470145509598</v>
      </c>
      <c r="L3720" s="287">
        <f t="shared" si="582"/>
        <v>12.755814607258344</v>
      </c>
      <c r="M3720" s="344">
        <f t="shared" si="583"/>
        <v>130.51789794059187</v>
      </c>
      <c r="N3720" s="344">
        <f t="shared" si="578"/>
        <v>50.316470145509598</v>
      </c>
      <c r="Q3720" s="323">
        <f t="shared" si="576"/>
        <v>3550.5178979405919</v>
      </c>
      <c r="R3720" s="287">
        <f t="shared" si="577"/>
        <v>50.316470145509598</v>
      </c>
    </row>
    <row r="3721" spans="1:18" x14ac:dyDescent="0.25">
      <c r="A3721" s="273">
        <v>3704</v>
      </c>
      <c r="B3721" s="323">
        <f t="shared" si="579"/>
        <v>3793.7558146072583</v>
      </c>
      <c r="D3721" s="287">
        <f t="shared" si="574"/>
        <v>3551.4524812739251</v>
      </c>
      <c r="F3721" s="273">
        <f t="shared" si="580"/>
        <v>10</v>
      </c>
      <c r="H3721" s="273">
        <f t="shared" si="581"/>
        <v>3600</v>
      </c>
      <c r="J3721" s="287">
        <f t="shared" si="575"/>
        <v>50.106071304892481</v>
      </c>
      <c r="L3721" s="287">
        <f t="shared" si="582"/>
        <v>13.755814607258344</v>
      </c>
      <c r="M3721" s="344">
        <f t="shared" si="583"/>
        <v>131.45248127392506</v>
      </c>
      <c r="N3721" s="344">
        <f t="shared" si="578"/>
        <v>50.106071304892481</v>
      </c>
    </row>
    <row r="3722" spans="1:18" x14ac:dyDescent="0.25">
      <c r="A3722" s="273">
        <v>3705</v>
      </c>
      <c r="B3722" s="323">
        <f t="shared" si="579"/>
        <v>3794.7558146072583</v>
      </c>
      <c r="D3722" s="287">
        <f t="shared" si="574"/>
        <v>3552.3870646072583</v>
      </c>
      <c r="F3722" s="273">
        <f t="shared" si="580"/>
        <v>10</v>
      </c>
      <c r="H3722" s="273">
        <f t="shared" si="581"/>
        <v>3600</v>
      </c>
      <c r="J3722" s="287">
        <f t="shared" si="575"/>
        <v>49.880409669567477</v>
      </c>
      <c r="L3722" s="287">
        <f t="shared" si="582"/>
        <v>14.755814607258344</v>
      </c>
      <c r="M3722" s="344">
        <f t="shared" si="583"/>
        <v>132.38706460725825</v>
      </c>
      <c r="N3722" s="344">
        <f t="shared" si="578"/>
        <v>49.880409669567477</v>
      </c>
    </row>
    <row r="3723" spans="1:18" x14ac:dyDescent="0.25">
      <c r="A3723" s="273">
        <v>3706</v>
      </c>
      <c r="B3723" s="323">
        <f t="shared" si="579"/>
        <v>3795.7558146072583</v>
      </c>
      <c r="D3723" s="287">
        <f t="shared" si="574"/>
        <v>3553.3216479405919</v>
      </c>
      <c r="F3723" s="273">
        <f t="shared" si="580"/>
        <v>10</v>
      </c>
      <c r="H3723" s="273">
        <f t="shared" si="581"/>
        <v>3600</v>
      </c>
      <c r="J3723" s="287">
        <f t="shared" si="575"/>
        <v>49.639553978254746</v>
      </c>
      <c r="L3723" s="287">
        <f t="shared" si="582"/>
        <v>15.755814607258344</v>
      </c>
      <c r="M3723" s="344">
        <f t="shared" si="583"/>
        <v>133.3216479405919</v>
      </c>
      <c r="N3723" s="344">
        <f t="shared" si="578"/>
        <v>49.639553978254746</v>
      </c>
    </row>
    <row r="3724" spans="1:18" x14ac:dyDescent="0.25">
      <c r="A3724" s="273">
        <v>3707</v>
      </c>
      <c r="B3724" s="323">
        <f t="shared" si="579"/>
        <v>3796.7558146072583</v>
      </c>
      <c r="D3724" s="287">
        <f t="shared" si="574"/>
        <v>3554.2562312739251</v>
      </c>
      <c r="F3724" s="273">
        <f t="shared" si="580"/>
        <v>10</v>
      </c>
      <c r="H3724" s="273">
        <f t="shared" si="581"/>
        <v>3600</v>
      </c>
      <c r="J3724" s="287">
        <f t="shared" si="575"/>
        <v>49.383577597931065</v>
      </c>
      <c r="L3724" s="287">
        <f t="shared" si="582"/>
        <v>16.755814607258344</v>
      </c>
      <c r="M3724" s="344">
        <f t="shared" si="583"/>
        <v>134.2562312739251</v>
      </c>
      <c r="N3724" s="344">
        <f t="shared" si="578"/>
        <v>49.383577597931065</v>
      </c>
    </row>
    <row r="3725" spans="1:18" x14ac:dyDescent="0.25">
      <c r="A3725" s="273">
        <v>3708</v>
      </c>
      <c r="B3725" s="323">
        <f t="shared" si="579"/>
        <v>3797.7558146072583</v>
      </c>
      <c r="D3725" s="287">
        <f t="shared" si="574"/>
        <v>3555.1908146072583</v>
      </c>
      <c r="F3725" s="273">
        <f t="shared" si="580"/>
        <v>10</v>
      </c>
      <c r="H3725" s="273">
        <f t="shared" si="581"/>
        <v>3600</v>
      </c>
      <c r="J3725" s="287">
        <f t="shared" si="575"/>
        <v>49.112558501481828</v>
      </c>
      <c r="L3725" s="287">
        <f t="shared" si="582"/>
        <v>17.755814607258344</v>
      </c>
      <c r="M3725" s="344">
        <f t="shared" si="583"/>
        <v>135.19081460725829</v>
      </c>
      <c r="N3725" s="344">
        <f t="shared" si="578"/>
        <v>49.112558501481828</v>
      </c>
    </row>
    <row r="3726" spans="1:18" x14ac:dyDescent="0.25">
      <c r="A3726" s="273">
        <v>3709</v>
      </c>
      <c r="B3726" s="323">
        <f t="shared" si="579"/>
        <v>3798.7558146072583</v>
      </c>
      <c r="D3726" s="287">
        <f t="shared" si="574"/>
        <v>3556.1253979405915</v>
      </c>
      <c r="F3726" s="273">
        <f t="shared" si="580"/>
        <v>10</v>
      </c>
      <c r="H3726" s="273">
        <f t="shared" si="581"/>
        <v>3600</v>
      </c>
      <c r="J3726" s="287">
        <f t="shared" si="575"/>
        <v>48.826579243948778</v>
      </c>
      <c r="L3726" s="287">
        <f t="shared" si="582"/>
        <v>18.755814607258344</v>
      </c>
      <c r="M3726" s="344">
        <f t="shared" si="583"/>
        <v>136.12539794059148</v>
      </c>
      <c r="N3726" s="344">
        <f t="shared" si="578"/>
        <v>48.826579243948778</v>
      </c>
    </row>
    <row r="3727" spans="1:18" x14ac:dyDescent="0.25">
      <c r="A3727" s="273">
        <v>3710</v>
      </c>
      <c r="B3727" s="323">
        <f t="shared" si="579"/>
        <v>3799.7558146072583</v>
      </c>
      <c r="D3727" s="287">
        <f t="shared" si="574"/>
        <v>3557.0599812739251</v>
      </c>
      <c r="F3727" s="273">
        <f t="shared" si="580"/>
        <v>10</v>
      </c>
      <c r="H3727" s="273">
        <f t="shared" si="581"/>
        <v>3600</v>
      </c>
      <c r="J3727" s="287">
        <f t="shared" si="575"/>
        <v>48.525726937384327</v>
      </c>
      <c r="L3727" s="287">
        <f t="shared" si="582"/>
        <v>19.755814607258344</v>
      </c>
      <c r="M3727" s="344">
        <f t="shared" si="583"/>
        <v>137.05998127392513</v>
      </c>
      <c r="N3727" s="344">
        <f t="shared" si="578"/>
        <v>48.525726937384327</v>
      </c>
    </row>
    <row r="3728" spans="1:18" x14ac:dyDescent="0.25">
      <c r="A3728" s="273">
        <v>3711</v>
      </c>
      <c r="B3728" s="323">
        <f t="shared" si="579"/>
        <v>3800.7558146072583</v>
      </c>
      <c r="D3728" s="287">
        <f t="shared" si="574"/>
        <v>3557.9945646072583</v>
      </c>
      <c r="F3728" s="273">
        <f t="shared" si="580"/>
        <v>10</v>
      </c>
      <c r="H3728" s="273">
        <f t="shared" si="581"/>
        <v>3600</v>
      </c>
      <c r="J3728" s="287">
        <f t="shared" si="575"/>
        <v>48.210093224315479</v>
      </c>
      <c r="L3728" s="287">
        <f t="shared" si="582"/>
        <v>20.755814607258344</v>
      </c>
      <c r="M3728" s="344">
        <f t="shared" si="583"/>
        <v>137.99456460725833</v>
      </c>
      <c r="N3728" s="344">
        <f t="shared" si="578"/>
        <v>48.210093224315479</v>
      </c>
    </row>
    <row r="3729" spans="1:14" x14ac:dyDescent="0.25">
      <c r="A3729" s="273">
        <v>3712</v>
      </c>
      <c r="B3729" s="323">
        <f t="shared" si="579"/>
        <v>3801.7558146072583</v>
      </c>
      <c r="D3729" s="287">
        <f t="shared" ref="D3729:D3792" si="584">B3729-A3729/360*$E$11</f>
        <v>3558.9291479405915</v>
      </c>
      <c r="F3729" s="273">
        <f t="shared" si="580"/>
        <v>10</v>
      </c>
      <c r="H3729" s="273">
        <f t="shared" si="581"/>
        <v>3600</v>
      </c>
      <c r="J3729" s="287">
        <f t="shared" ref="J3729:J3792" si="585">SIN(RADIANS(A3729))*$E$7</f>
        <v>47.879774249828827</v>
      </c>
      <c r="L3729" s="287">
        <f t="shared" si="582"/>
        <v>21.755814607258344</v>
      </c>
      <c r="M3729" s="344">
        <f t="shared" si="583"/>
        <v>138.92914794059152</v>
      </c>
      <c r="N3729" s="344">
        <f t="shared" si="578"/>
        <v>47.879774249828827</v>
      </c>
    </row>
    <row r="3730" spans="1:14" x14ac:dyDescent="0.25">
      <c r="A3730" s="273">
        <v>3713</v>
      </c>
      <c r="B3730" s="323">
        <f t="shared" si="579"/>
        <v>3802.7558146072583</v>
      </c>
      <c r="D3730" s="287">
        <f t="shared" si="584"/>
        <v>3559.8637312739252</v>
      </c>
      <c r="F3730" s="273">
        <f t="shared" si="580"/>
        <v>10</v>
      </c>
      <c r="H3730" s="273">
        <f t="shared" si="581"/>
        <v>3600</v>
      </c>
      <c r="J3730" s="287">
        <f t="shared" si="585"/>
        <v>47.534870632284182</v>
      </c>
      <c r="L3730" s="287">
        <f t="shared" si="582"/>
        <v>22.755814607258344</v>
      </c>
      <c r="M3730" s="344">
        <f t="shared" si="583"/>
        <v>139.86373127392517</v>
      </c>
      <c r="N3730" s="344">
        <f t="shared" ref="N3730:N3793" si="586">J3730</f>
        <v>47.534870632284182</v>
      </c>
    </row>
    <row r="3731" spans="1:14" x14ac:dyDescent="0.25">
      <c r="A3731" s="273">
        <v>3714</v>
      </c>
      <c r="B3731" s="323">
        <f t="shared" ref="B3731:B3794" si="587">$B$17+A3731</f>
        <v>3803.7558146072583</v>
      </c>
      <c r="D3731" s="287">
        <f t="shared" si="584"/>
        <v>3560.7983146072584</v>
      </c>
      <c r="F3731" s="273">
        <f t="shared" si="580"/>
        <v>10</v>
      </c>
      <c r="H3731" s="273">
        <f t="shared" si="581"/>
        <v>3600</v>
      </c>
      <c r="J3731" s="287">
        <f t="shared" si="585"/>
        <v>47.175487432664021</v>
      </c>
      <c r="L3731" s="287">
        <f t="shared" si="582"/>
        <v>23.755814607258344</v>
      </c>
      <c r="M3731" s="344">
        <f t="shared" si="583"/>
        <v>140.79831460725836</v>
      </c>
      <c r="N3731" s="344">
        <f t="shared" si="586"/>
        <v>47.175487432664021</v>
      </c>
    </row>
    <row r="3732" spans="1:14" x14ac:dyDescent="0.25">
      <c r="A3732" s="273">
        <v>3715</v>
      </c>
      <c r="B3732" s="323">
        <f t="shared" si="587"/>
        <v>3804.7558146072583</v>
      </c>
      <c r="D3732" s="287">
        <f t="shared" si="584"/>
        <v>3561.7328979405916</v>
      </c>
      <c r="F3732" s="273">
        <f t="shared" si="580"/>
        <v>10</v>
      </c>
      <c r="H3732" s="273">
        <f t="shared" si="581"/>
        <v>3600</v>
      </c>
      <c r="J3732" s="287">
        <f t="shared" si="585"/>
        <v>46.801734122572675</v>
      </c>
      <c r="L3732" s="287">
        <f t="shared" si="582"/>
        <v>24.755814607258344</v>
      </c>
      <c r="M3732" s="344">
        <f t="shared" si="583"/>
        <v>141.73289794059156</v>
      </c>
      <c r="N3732" s="344">
        <f t="shared" si="586"/>
        <v>46.801734122572675</v>
      </c>
    </row>
    <row r="3733" spans="1:14" x14ac:dyDescent="0.25">
      <c r="A3733" s="273">
        <v>3716</v>
      </c>
      <c r="B3733" s="323">
        <f t="shared" si="587"/>
        <v>3805.7558146072583</v>
      </c>
      <c r="D3733" s="287">
        <f t="shared" si="584"/>
        <v>3562.6674812739247</v>
      </c>
      <c r="F3733" s="273">
        <f t="shared" si="580"/>
        <v>10</v>
      </c>
      <c r="H3733" s="273">
        <f t="shared" si="581"/>
        <v>3600</v>
      </c>
      <c r="J3733" s="287">
        <f t="shared" si="585"/>
        <v>46.413724550889</v>
      </c>
      <c r="L3733" s="287">
        <f t="shared" si="582"/>
        <v>25.755814607258344</v>
      </c>
      <c r="M3733" s="344">
        <f t="shared" si="583"/>
        <v>142.66748127392475</v>
      </c>
      <c r="N3733" s="344">
        <f t="shared" si="586"/>
        <v>46.413724550889</v>
      </c>
    </row>
    <row r="3734" spans="1:14" x14ac:dyDescent="0.25">
      <c r="A3734" s="273">
        <v>3717</v>
      </c>
      <c r="B3734" s="323">
        <f t="shared" si="587"/>
        <v>3806.7558146072583</v>
      </c>
      <c r="D3734" s="287">
        <f t="shared" si="584"/>
        <v>3563.6020646072584</v>
      </c>
      <c r="F3734" s="273">
        <f t="shared" si="580"/>
        <v>10</v>
      </c>
      <c r="H3734" s="273">
        <f t="shared" si="581"/>
        <v>3600</v>
      </c>
      <c r="J3734" s="287">
        <f t="shared" si="585"/>
        <v>46.011576909087275</v>
      </c>
      <c r="L3734" s="287">
        <f t="shared" si="582"/>
        <v>26.755814607258344</v>
      </c>
      <c r="M3734" s="344">
        <f t="shared" si="583"/>
        <v>143.6020646072584</v>
      </c>
      <c r="N3734" s="344">
        <f t="shared" si="586"/>
        <v>46.011576909087275</v>
      </c>
    </row>
    <row r="3735" spans="1:14" x14ac:dyDescent="0.25">
      <c r="A3735" s="273">
        <v>3718</v>
      </c>
      <c r="B3735" s="323">
        <f t="shared" si="587"/>
        <v>3807.7558146072583</v>
      </c>
      <c r="D3735" s="287">
        <f t="shared" si="584"/>
        <v>3564.5366479405916</v>
      </c>
      <c r="F3735" s="273">
        <f t="shared" si="580"/>
        <v>10</v>
      </c>
      <c r="H3735" s="273">
        <f t="shared" si="581"/>
        <v>3600</v>
      </c>
      <c r="J3735" s="287">
        <f t="shared" si="585"/>
        <v>45.595413695234882</v>
      </c>
      <c r="L3735" s="287">
        <f t="shared" si="582"/>
        <v>27.755814607258344</v>
      </c>
      <c r="M3735" s="344">
        <f t="shared" si="583"/>
        <v>144.53664794059159</v>
      </c>
      <c r="N3735" s="344">
        <f t="shared" si="586"/>
        <v>45.595413695234882</v>
      </c>
    </row>
    <row r="3736" spans="1:14" x14ac:dyDescent="0.25">
      <c r="A3736" s="273">
        <v>3719</v>
      </c>
      <c r="B3736" s="323">
        <f t="shared" si="587"/>
        <v>3808.7558146072583</v>
      </c>
      <c r="D3736" s="287">
        <f t="shared" si="584"/>
        <v>3565.4712312739248</v>
      </c>
      <c r="F3736" s="273">
        <f t="shared" si="580"/>
        <v>10</v>
      </c>
      <c r="H3736" s="273">
        <f t="shared" si="581"/>
        <v>3600</v>
      </c>
      <c r="J3736" s="287">
        <f t="shared" si="585"/>
        <v>45.165361676678586</v>
      </c>
      <c r="L3736" s="287">
        <f t="shared" si="582"/>
        <v>28.755814607258344</v>
      </c>
      <c r="M3736" s="344">
        <f t="shared" si="583"/>
        <v>145.47123127392479</v>
      </c>
      <c r="N3736" s="344">
        <f t="shared" si="586"/>
        <v>45.165361676678586</v>
      </c>
    </row>
    <row r="3737" spans="1:14" x14ac:dyDescent="0.25">
      <c r="A3737" s="273">
        <v>3720</v>
      </c>
      <c r="B3737" s="323">
        <f t="shared" si="587"/>
        <v>3809.7558146072583</v>
      </c>
      <c r="D3737" s="287">
        <f t="shared" si="584"/>
        <v>3566.4058146072584</v>
      </c>
      <c r="F3737" s="273">
        <f t="shared" si="580"/>
        <v>10</v>
      </c>
      <c r="H3737" s="273">
        <f t="shared" si="581"/>
        <v>3600</v>
      </c>
      <c r="J3737" s="287">
        <f t="shared" si="585"/>
        <v>44.721551851428544</v>
      </c>
      <c r="L3737" s="287">
        <f t="shared" si="582"/>
        <v>29.755814607258344</v>
      </c>
      <c r="M3737" s="344">
        <f t="shared" si="583"/>
        <v>146.40581460725843</v>
      </c>
      <c r="N3737" s="344">
        <f t="shared" si="586"/>
        <v>44.721551851428544</v>
      </c>
    </row>
    <row r="3738" spans="1:14" x14ac:dyDescent="0.25">
      <c r="A3738" s="273">
        <v>3721</v>
      </c>
      <c r="B3738" s="323">
        <f t="shared" si="587"/>
        <v>3810.7558146072583</v>
      </c>
      <c r="D3738" s="287">
        <f t="shared" si="584"/>
        <v>3567.3403979405916</v>
      </c>
      <c r="F3738" s="273">
        <f t="shared" si="580"/>
        <v>10</v>
      </c>
      <c r="H3738" s="273">
        <f t="shared" si="581"/>
        <v>3600</v>
      </c>
      <c r="J3738" s="287">
        <f t="shared" si="585"/>
        <v>44.264119408257145</v>
      </c>
      <c r="L3738" s="287">
        <f t="shared" si="582"/>
        <v>30.755814607258344</v>
      </c>
      <c r="M3738" s="344">
        <f t="shared" si="583"/>
        <v>147.34039794059163</v>
      </c>
      <c r="N3738" s="344">
        <f t="shared" si="586"/>
        <v>44.264119408257145</v>
      </c>
    </row>
    <row r="3739" spans="1:14" x14ac:dyDescent="0.25">
      <c r="A3739" s="273">
        <v>3722</v>
      </c>
      <c r="B3739" s="323">
        <f t="shared" si="587"/>
        <v>3811.7558146072583</v>
      </c>
      <c r="D3739" s="287">
        <f t="shared" si="584"/>
        <v>3568.2749812739248</v>
      </c>
      <c r="F3739" s="273">
        <f t="shared" si="580"/>
        <v>10</v>
      </c>
      <c r="H3739" s="273">
        <f t="shared" si="581"/>
        <v>3600</v>
      </c>
      <c r="J3739" s="287">
        <f t="shared" si="585"/>
        <v>43.793203685517838</v>
      </c>
      <c r="L3739" s="287">
        <f t="shared" si="582"/>
        <v>31.755814607258344</v>
      </c>
      <c r="M3739" s="344">
        <f t="shared" si="583"/>
        <v>148.27498127392482</v>
      </c>
      <c r="N3739" s="344">
        <f t="shared" si="586"/>
        <v>43.793203685517838</v>
      </c>
    </row>
    <row r="3740" spans="1:14" x14ac:dyDescent="0.25">
      <c r="A3740" s="273">
        <v>3723</v>
      </c>
      <c r="B3740" s="323">
        <f t="shared" si="587"/>
        <v>3812.7558146072583</v>
      </c>
      <c r="D3740" s="287">
        <f t="shared" si="584"/>
        <v>3569.2095646072585</v>
      </c>
      <c r="F3740" s="273">
        <f t="shared" si="580"/>
        <v>10</v>
      </c>
      <c r="H3740" s="273">
        <f t="shared" si="581"/>
        <v>3600</v>
      </c>
      <c r="J3740" s="287">
        <f t="shared" si="585"/>
        <v>43.30894812870163</v>
      </c>
      <c r="L3740" s="287">
        <f t="shared" si="582"/>
        <v>32.755814607258344</v>
      </c>
      <c r="M3740" s="344">
        <f t="shared" si="583"/>
        <v>149.20956460725847</v>
      </c>
      <c r="N3740" s="344">
        <f t="shared" si="586"/>
        <v>43.30894812870163</v>
      </c>
    </row>
    <row r="3741" spans="1:14" x14ac:dyDescent="0.25">
      <c r="A3741" s="273">
        <v>3724</v>
      </c>
      <c r="B3741" s="323">
        <f t="shared" si="587"/>
        <v>3813.7558146072583</v>
      </c>
      <c r="D3741" s="287">
        <f t="shared" si="584"/>
        <v>3570.1441479405917</v>
      </c>
      <c r="F3741" s="273">
        <f t="shared" si="580"/>
        <v>10</v>
      </c>
      <c r="H3741" s="273">
        <f t="shared" si="581"/>
        <v>3600</v>
      </c>
      <c r="J3741" s="287">
        <f t="shared" si="585"/>
        <v>42.811500246742213</v>
      </c>
      <c r="L3741" s="287">
        <f t="shared" si="582"/>
        <v>33.755814607258344</v>
      </c>
      <c r="M3741" s="344">
        <f t="shared" si="583"/>
        <v>150.14414794059167</v>
      </c>
      <c r="N3741" s="344">
        <f t="shared" si="586"/>
        <v>42.811500246742213</v>
      </c>
    </row>
    <row r="3742" spans="1:14" x14ac:dyDescent="0.25">
      <c r="A3742" s="273">
        <v>3725</v>
      </c>
      <c r="B3742" s="323">
        <f t="shared" si="587"/>
        <v>3814.7558146072583</v>
      </c>
      <c r="D3742" s="287">
        <f t="shared" si="584"/>
        <v>3571.0787312739249</v>
      </c>
      <c r="F3742" s="273">
        <f t="shared" si="580"/>
        <v>10</v>
      </c>
      <c r="H3742" s="273">
        <f t="shared" si="581"/>
        <v>3600</v>
      </c>
      <c r="J3742" s="287">
        <f t="shared" si="585"/>
        <v>42.301011567083741</v>
      </c>
      <c r="L3742" s="287">
        <f t="shared" si="582"/>
        <v>34.755814607258344</v>
      </c>
      <c r="M3742" s="344">
        <f t="shared" si="583"/>
        <v>151.07873127392486</v>
      </c>
      <c r="N3742" s="344">
        <f t="shared" si="586"/>
        <v>42.301011567083741</v>
      </c>
    </row>
    <row r="3743" spans="1:14" x14ac:dyDescent="0.25">
      <c r="A3743" s="273">
        <v>3726</v>
      </c>
      <c r="B3743" s="323">
        <f t="shared" si="587"/>
        <v>3815.7558146072583</v>
      </c>
      <c r="D3743" s="287">
        <f t="shared" si="584"/>
        <v>3572.0133146072585</v>
      </c>
      <c r="F3743" s="273">
        <f t="shared" si="580"/>
        <v>10</v>
      </c>
      <c r="H3743" s="273">
        <f t="shared" si="581"/>
        <v>3600</v>
      </c>
      <c r="J3743" s="287">
        <f t="shared" si="585"/>
        <v>41.777637589522421</v>
      </c>
      <c r="L3743" s="287">
        <f t="shared" si="582"/>
        <v>35.755814607258344</v>
      </c>
      <c r="M3743" s="344">
        <f t="shared" si="583"/>
        <v>152.01331460725851</v>
      </c>
      <c r="N3743" s="344">
        <f t="shared" si="586"/>
        <v>41.777637589522421</v>
      </c>
    </row>
    <row r="3744" spans="1:14" x14ac:dyDescent="0.25">
      <c r="A3744" s="273">
        <v>3727</v>
      </c>
      <c r="B3744" s="323">
        <f t="shared" si="587"/>
        <v>3816.7558146072583</v>
      </c>
      <c r="D3744" s="287">
        <f t="shared" si="584"/>
        <v>3572.9478979405917</v>
      </c>
      <c r="F3744" s="273">
        <f t="shared" si="580"/>
        <v>10</v>
      </c>
      <c r="H3744" s="273">
        <f t="shared" si="581"/>
        <v>3600</v>
      </c>
      <c r="J3744" s="287">
        <f t="shared" si="585"/>
        <v>41.241537738842261</v>
      </c>
      <c r="L3744" s="287">
        <f t="shared" si="582"/>
        <v>36.755814607258344</v>
      </c>
      <c r="M3744" s="344">
        <f t="shared" si="583"/>
        <v>152.9478979405917</v>
      </c>
      <c r="N3744" s="344">
        <f t="shared" si="586"/>
        <v>41.241537738842261</v>
      </c>
    </row>
    <row r="3745" spans="1:14" x14ac:dyDescent="0.25">
      <c r="A3745" s="273">
        <v>3728</v>
      </c>
      <c r="B3745" s="323">
        <f t="shared" si="587"/>
        <v>3817.7558146072583</v>
      </c>
      <c r="D3745" s="287">
        <f t="shared" si="584"/>
        <v>3573.8824812739249</v>
      </c>
      <c r="F3745" s="273">
        <f t="shared" si="580"/>
        <v>10</v>
      </c>
      <c r="H3745" s="273">
        <f t="shared" si="581"/>
        <v>3600</v>
      </c>
      <c r="J3745" s="287">
        <f t="shared" si="585"/>
        <v>40.692875316251104</v>
      </c>
      <c r="L3745" s="287">
        <f t="shared" si="582"/>
        <v>37.755814607258344</v>
      </c>
      <c r="M3745" s="344">
        <f t="shared" si="583"/>
        <v>153.8824812739249</v>
      </c>
      <c r="N3745" s="344">
        <f t="shared" si="586"/>
        <v>40.692875316251104</v>
      </c>
    </row>
    <row r="3746" spans="1:14" x14ac:dyDescent="0.25">
      <c r="A3746" s="273">
        <v>3729</v>
      </c>
      <c r="B3746" s="323">
        <f t="shared" si="587"/>
        <v>3818.7558146072583</v>
      </c>
      <c r="D3746" s="287">
        <f t="shared" si="584"/>
        <v>3574.8170646072585</v>
      </c>
      <c r="F3746" s="273">
        <f t="shared" si="580"/>
        <v>10</v>
      </c>
      <c r="H3746" s="273">
        <f t="shared" si="581"/>
        <v>3600</v>
      </c>
      <c r="J3746" s="287">
        <f t="shared" si="585"/>
        <v>40.131817449637872</v>
      </c>
      <c r="L3746" s="287">
        <f t="shared" si="582"/>
        <v>38.755814607258344</v>
      </c>
      <c r="M3746" s="344">
        <f t="shared" si="583"/>
        <v>154.81706460725854</v>
      </c>
      <c r="N3746" s="344">
        <f t="shared" si="586"/>
        <v>40.131817449637872</v>
      </c>
    </row>
    <row r="3747" spans="1:14" x14ac:dyDescent="0.25">
      <c r="A3747" s="273">
        <v>3730</v>
      </c>
      <c r="B3747" s="323">
        <f t="shared" si="587"/>
        <v>3819.7558146072583</v>
      </c>
      <c r="D3747" s="287">
        <f t="shared" si="584"/>
        <v>3575.7516479405917</v>
      </c>
      <c r="F3747" s="273">
        <f t="shared" si="580"/>
        <v>10</v>
      </c>
      <c r="H3747" s="273">
        <f t="shared" si="581"/>
        <v>3600</v>
      </c>
      <c r="J3747" s="287">
        <f t="shared" si="585"/>
        <v>39.558535042663841</v>
      </c>
      <c r="L3747" s="287">
        <f t="shared" si="582"/>
        <v>39.755814607258344</v>
      </c>
      <c r="M3747" s="344">
        <f t="shared" si="583"/>
        <v>155.75164794059174</v>
      </c>
      <c r="N3747" s="344">
        <f t="shared" si="586"/>
        <v>39.558535042663841</v>
      </c>
    </row>
    <row r="3748" spans="1:14" x14ac:dyDescent="0.25">
      <c r="A3748" s="273">
        <v>3731</v>
      </c>
      <c r="B3748" s="323">
        <f t="shared" si="587"/>
        <v>3820.7558146072583</v>
      </c>
      <c r="D3748" s="287">
        <f t="shared" si="584"/>
        <v>3576.6862312739249</v>
      </c>
      <c r="F3748" s="273">
        <f t="shared" si="580"/>
        <v>10</v>
      </c>
      <c r="H3748" s="273">
        <f t="shared" si="581"/>
        <v>3600</v>
      </c>
      <c r="J3748" s="287">
        <f t="shared" si="585"/>
        <v>38.973202722704151</v>
      </c>
      <c r="L3748" s="287">
        <f t="shared" si="582"/>
        <v>40.755814607258344</v>
      </c>
      <c r="M3748" s="344">
        <f t="shared" si="583"/>
        <v>156.68623127392493</v>
      </c>
      <c r="N3748" s="344">
        <f t="shared" si="586"/>
        <v>38.973202722704151</v>
      </c>
    </row>
    <row r="3749" spans="1:14" x14ac:dyDescent="0.25">
      <c r="A3749" s="273">
        <v>3732</v>
      </c>
      <c r="B3749" s="323">
        <f t="shared" si="587"/>
        <v>3821.7558146072583</v>
      </c>
      <c r="D3749" s="287">
        <f t="shared" si="584"/>
        <v>3577.6208146072581</v>
      </c>
      <c r="F3749" s="273">
        <f t="shared" si="580"/>
        <v>10</v>
      </c>
      <c r="H3749" s="273">
        <f t="shared" si="581"/>
        <v>3600</v>
      </c>
      <c r="J3749" s="287">
        <f t="shared" si="585"/>
        <v>38.375998787652769</v>
      </c>
      <c r="L3749" s="287">
        <f t="shared" si="582"/>
        <v>41.755814607258344</v>
      </c>
      <c r="M3749" s="344">
        <f t="shared" si="583"/>
        <v>157.62081460725813</v>
      </c>
      <c r="N3749" s="344">
        <f t="shared" si="586"/>
        <v>38.375998787652769</v>
      </c>
    </row>
    <row r="3750" spans="1:14" x14ac:dyDescent="0.25">
      <c r="A3750" s="273">
        <v>3733</v>
      </c>
      <c r="B3750" s="323">
        <f t="shared" si="587"/>
        <v>3822.7558146072583</v>
      </c>
      <c r="D3750" s="287">
        <f t="shared" si="584"/>
        <v>3578.5553979405918</v>
      </c>
      <c r="F3750" s="273">
        <f t="shared" si="580"/>
        <v>10</v>
      </c>
      <c r="H3750" s="273">
        <f t="shared" si="581"/>
        <v>3600</v>
      </c>
      <c r="J3750" s="287">
        <f t="shared" si="585"/>
        <v>37.767105151614011</v>
      </c>
      <c r="L3750" s="287">
        <f t="shared" si="582"/>
        <v>42.755814607258344</v>
      </c>
      <c r="M3750" s="344">
        <f t="shared" si="583"/>
        <v>158.55539794059177</v>
      </c>
      <c r="N3750" s="344">
        <f t="shared" si="586"/>
        <v>37.767105151614011</v>
      </c>
    </row>
    <row r="3751" spans="1:14" x14ac:dyDescent="0.25">
      <c r="A3751" s="273">
        <v>3734</v>
      </c>
      <c r="B3751" s="323">
        <f t="shared" si="587"/>
        <v>3823.7558146072583</v>
      </c>
      <c r="D3751" s="287">
        <f t="shared" si="584"/>
        <v>3579.489981273925</v>
      </c>
      <c r="F3751" s="273">
        <f t="shared" si="580"/>
        <v>10</v>
      </c>
      <c r="H3751" s="273">
        <f t="shared" si="581"/>
        <v>3600</v>
      </c>
      <c r="J3751" s="287">
        <f t="shared" si="585"/>
        <v>37.1467072894879</v>
      </c>
      <c r="L3751" s="287">
        <f t="shared" si="582"/>
        <v>43.755814607258344</v>
      </c>
      <c r="M3751" s="344">
        <f t="shared" si="583"/>
        <v>159.48998127392497</v>
      </c>
      <c r="N3751" s="344">
        <f t="shared" si="586"/>
        <v>37.1467072894879</v>
      </c>
    </row>
    <row r="3752" spans="1:14" x14ac:dyDescent="0.25">
      <c r="A3752" s="273">
        <v>3735</v>
      </c>
      <c r="B3752" s="323">
        <f t="shared" si="587"/>
        <v>3824.7558146072583</v>
      </c>
      <c r="D3752" s="287">
        <f t="shared" si="584"/>
        <v>3580.4245646072582</v>
      </c>
      <c r="F3752" s="273">
        <f t="shared" si="580"/>
        <v>10</v>
      </c>
      <c r="H3752" s="273">
        <f t="shared" si="581"/>
        <v>3600</v>
      </c>
      <c r="J3752" s="287">
        <f t="shared" si="585"/>
        <v>36.514994180473181</v>
      </c>
      <c r="L3752" s="287">
        <f t="shared" si="582"/>
        <v>44.755814607258344</v>
      </c>
      <c r="M3752" s="344">
        <f t="shared" si="583"/>
        <v>160.42456460725816</v>
      </c>
      <c r="N3752" s="344">
        <f t="shared" si="586"/>
        <v>36.514994180473181</v>
      </c>
    </row>
    <row r="3753" spans="1:14" x14ac:dyDescent="0.25">
      <c r="A3753" s="273">
        <v>3736</v>
      </c>
      <c r="B3753" s="323">
        <f t="shared" si="587"/>
        <v>3825.7558146072583</v>
      </c>
      <c r="D3753" s="287">
        <f t="shared" si="584"/>
        <v>3581.3591479405918</v>
      </c>
      <c r="F3753" s="273">
        <f t="shared" si="580"/>
        <v>10</v>
      </c>
      <c r="H3753" s="273">
        <f t="shared" si="581"/>
        <v>3600</v>
      </c>
      <c r="J3753" s="287">
        <f t="shared" si="585"/>
        <v>35.87215825050292</v>
      </c>
      <c r="L3753" s="287">
        <f t="shared" si="582"/>
        <v>45.755814607258344</v>
      </c>
      <c r="M3753" s="344">
        <f t="shared" si="583"/>
        <v>161.35914794059181</v>
      </c>
      <c r="N3753" s="344">
        <f t="shared" si="586"/>
        <v>35.87215825050292</v>
      </c>
    </row>
    <row r="3754" spans="1:14" x14ac:dyDescent="0.25">
      <c r="A3754" s="273">
        <v>3737</v>
      </c>
      <c r="B3754" s="323">
        <f t="shared" si="587"/>
        <v>3826.7558146072583</v>
      </c>
      <c r="D3754" s="287">
        <f t="shared" si="584"/>
        <v>3582.293731273925</v>
      </c>
      <c r="F3754" s="273">
        <f t="shared" si="580"/>
        <v>10</v>
      </c>
      <c r="H3754" s="273">
        <f t="shared" si="581"/>
        <v>3600</v>
      </c>
      <c r="J3754" s="287">
        <f t="shared" si="585"/>
        <v>35.218395313627632</v>
      </c>
      <c r="L3754" s="287">
        <f t="shared" si="582"/>
        <v>46.755814607258344</v>
      </c>
      <c r="M3754" s="344">
        <f t="shared" si="583"/>
        <v>162.293731273925</v>
      </c>
      <c r="N3754" s="344">
        <f t="shared" si="586"/>
        <v>35.218395313627632</v>
      </c>
    </row>
    <row r="3755" spans="1:14" x14ac:dyDescent="0.25">
      <c r="A3755" s="273">
        <v>3738</v>
      </c>
      <c r="B3755" s="323">
        <f t="shared" si="587"/>
        <v>3827.7558146072583</v>
      </c>
      <c r="D3755" s="287">
        <f t="shared" si="584"/>
        <v>3583.2283146072582</v>
      </c>
      <c r="F3755" s="273">
        <f t="shared" si="580"/>
        <v>10</v>
      </c>
      <c r="H3755" s="273">
        <f t="shared" si="581"/>
        <v>3600</v>
      </c>
      <c r="J3755" s="287">
        <f t="shared" si="585"/>
        <v>34.55390451237156</v>
      </c>
      <c r="L3755" s="287">
        <f t="shared" si="582"/>
        <v>47.755814607258344</v>
      </c>
      <c r="M3755" s="344">
        <f t="shared" si="583"/>
        <v>163.2283146072582</v>
      </c>
      <c r="N3755" s="344">
        <f t="shared" si="586"/>
        <v>34.55390451237156</v>
      </c>
    </row>
    <row r="3756" spans="1:14" x14ac:dyDescent="0.25">
      <c r="A3756" s="273">
        <v>3739</v>
      </c>
      <c r="B3756" s="323">
        <f t="shared" si="587"/>
        <v>3828.7558146072583</v>
      </c>
      <c r="D3756" s="287">
        <f t="shared" si="584"/>
        <v>3584.1628979405918</v>
      </c>
      <c r="F3756" s="273">
        <f t="shared" si="580"/>
        <v>10</v>
      </c>
      <c r="H3756" s="273">
        <f t="shared" si="581"/>
        <v>3600</v>
      </c>
      <c r="J3756" s="287">
        <f t="shared" si="585"/>
        <v>33.878888257069825</v>
      </c>
      <c r="L3756" s="287">
        <f t="shared" si="582"/>
        <v>48.755814607258344</v>
      </c>
      <c r="M3756" s="344">
        <f t="shared" si="583"/>
        <v>164.16289794059185</v>
      </c>
      <c r="N3756" s="344">
        <f t="shared" si="586"/>
        <v>33.878888257069825</v>
      </c>
    </row>
    <row r="3757" spans="1:14" x14ac:dyDescent="0.25">
      <c r="A3757" s="273">
        <v>3740</v>
      </c>
      <c r="B3757" s="323">
        <f t="shared" si="587"/>
        <v>3829.7558146072583</v>
      </c>
      <c r="D3757" s="287">
        <f t="shared" si="584"/>
        <v>3585.097481273925</v>
      </c>
      <c r="F3757" s="273">
        <f t="shared" si="580"/>
        <v>10</v>
      </c>
      <c r="H3757" s="273">
        <f t="shared" si="581"/>
        <v>3600</v>
      </c>
      <c r="J3757" s="287">
        <f t="shared" si="585"/>
        <v>33.193552164212818</v>
      </c>
      <c r="L3757" s="287">
        <f t="shared" si="582"/>
        <v>49.755814607258344</v>
      </c>
      <c r="M3757" s="344">
        <f t="shared" si="583"/>
        <v>165.09748127392504</v>
      </c>
      <c r="N3757" s="344">
        <f t="shared" si="586"/>
        <v>33.193552164212818</v>
      </c>
    </row>
    <row r="3758" spans="1:14" x14ac:dyDescent="0.25">
      <c r="A3758" s="273">
        <v>3741</v>
      </c>
      <c r="B3758" s="323">
        <f t="shared" si="587"/>
        <v>3830.7558146072583</v>
      </c>
      <c r="D3758" s="287">
        <f t="shared" si="584"/>
        <v>3586.0320646072582</v>
      </c>
      <c r="F3758" s="273">
        <f t="shared" si="580"/>
        <v>10</v>
      </c>
      <c r="H3758" s="273">
        <f t="shared" si="581"/>
        <v>3600</v>
      </c>
      <c r="J3758" s="287">
        <f t="shared" si="585"/>
        <v>32.498104993813435</v>
      </c>
      <c r="L3758" s="287">
        <f t="shared" si="582"/>
        <v>50.755814607258344</v>
      </c>
      <c r="M3758" s="344">
        <f t="shared" si="583"/>
        <v>166.03206460725823</v>
      </c>
      <c r="N3758" s="344">
        <f t="shared" si="586"/>
        <v>32.498104993813435</v>
      </c>
    </row>
    <row r="3759" spans="1:14" x14ac:dyDescent="0.25">
      <c r="A3759" s="273">
        <v>3742</v>
      </c>
      <c r="B3759" s="323">
        <f t="shared" si="587"/>
        <v>3831.7558146072583</v>
      </c>
      <c r="D3759" s="287">
        <f t="shared" si="584"/>
        <v>3586.9666479405919</v>
      </c>
      <c r="F3759" s="273">
        <f t="shared" si="580"/>
        <v>10</v>
      </c>
      <c r="H3759" s="273">
        <f t="shared" si="581"/>
        <v>3600</v>
      </c>
      <c r="J3759" s="287">
        <f t="shared" si="585"/>
        <v>31.7927585858173</v>
      </c>
      <c r="L3759" s="287">
        <f t="shared" si="582"/>
        <v>51.755814607258344</v>
      </c>
      <c r="M3759" s="344">
        <f t="shared" si="583"/>
        <v>166.96664794059188</v>
      </c>
      <c r="N3759" s="344">
        <f t="shared" si="586"/>
        <v>31.7927585858173</v>
      </c>
    </row>
    <row r="3760" spans="1:14" x14ac:dyDescent="0.25">
      <c r="A3760" s="273">
        <v>3743</v>
      </c>
      <c r="B3760" s="323">
        <f t="shared" si="587"/>
        <v>3832.7558146072583</v>
      </c>
      <c r="D3760" s="287">
        <f t="shared" si="584"/>
        <v>3587.9012312739251</v>
      </c>
      <c r="F3760" s="273">
        <f t="shared" si="580"/>
        <v>10</v>
      </c>
      <c r="H3760" s="273">
        <f t="shared" si="581"/>
        <v>3600</v>
      </c>
      <c r="J3760" s="287">
        <f t="shared" si="585"/>
        <v>31.077727795571978</v>
      </c>
      <c r="L3760" s="287">
        <f t="shared" si="582"/>
        <v>52.755814607258344</v>
      </c>
      <c r="M3760" s="344">
        <f t="shared" si="583"/>
        <v>167.90123127392508</v>
      </c>
      <c r="N3760" s="344">
        <f t="shared" si="586"/>
        <v>31.077727795571978</v>
      </c>
    </row>
    <row r="3761" spans="1:14" x14ac:dyDescent="0.25">
      <c r="A3761" s="273">
        <v>3744</v>
      </c>
      <c r="B3761" s="323">
        <f t="shared" si="587"/>
        <v>3833.7558146072583</v>
      </c>
      <c r="D3761" s="287">
        <f t="shared" si="584"/>
        <v>3588.8358146072583</v>
      </c>
      <c r="F3761" s="273">
        <f t="shared" si="580"/>
        <v>10</v>
      </c>
      <c r="H3761" s="273">
        <f t="shared" si="581"/>
        <v>3600</v>
      </c>
      <c r="J3761" s="287">
        <f t="shared" si="585"/>
        <v>30.353230428383416</v>
      </c>
      <c r="L3761" s="287">
        <f t="shared" si="582"/>
        <v>53.755814607258344</v>
      </c>
      <c r="M3761" s="344">
        <f t="shared" si="583"/>
        <v>168.83581460725827</v>
      </c>
      <c r="N3761" s="344">
        <f t="shared" si="586"/>
        <v>30.353230428383416</v>
      </c>
    </row>
    <row r="3762" spans="1:14" x14ac:dyDescent="0.25">
      <c r="A3762" s="273">
        <v>3745</v>
      </c>
      <c r="B3762" s="323">
        <f t="shared" si="587"/>
        <v>3834.7558146072583</v>
      </c>
      <c r="D3762" s="287">
        <f t="shared" si="584"/>
        <v>3589.7703979405915</v>
      </c>
      <c r="F3762" s="273">
        <f t="shared" si="580"/>
        <v>10</v>
      </c>
      <c r="H3762" s="273">
        <f t="shared" si="581"/>
        <v>3600</v>
      </c>
      <c r="J3762" s="287">
        <f t="shared" si="585"/>
        <v>29.619487173168025</v>
      </c>
      <c r="L3762" s="287">
        <f t="shared" si="582"/>
        <v>54.755814607258344</v>
      </c>
      <c r="M3762" s="344">
        <f t="shared" si="583"/>
        <v>169.77039794059147</v>
      </c>
      <c r="N3762" s="344">
        <f t="shared" si="586"/>
        <v>29.619487173168025</v>
      </c>
    </row>
    <row r="3763" spans="1:14" x14ac:dyDescent="0.25">
      <c r="A3763" s="273">
        <v>3746</v>
      </c>
      <c r="B3763" s="323">
        <f t="shared" si="587"/>
        <v>3835.7558146072583</v>
      </c>
      <c r="D3763" s="287">
        <f t="shared" si="584"/>
        <v>3590.7049812739251</v>
      </c>
      <c r="F3763" s="273">
        <f t="shared" si="580"/>
        <v>10</v>
      </c>
      <c r="H3763" s="273">
        <f t="shared" si="581"/>
        <v>3600</v>
      </c>
      <c r="J3763" s="287">
        <f t="shared" si="585"/>
        <v>28.876721535229269</v>
      </c>
      <c r="L3763" s="287">
        <f t="shared" si="582"/>
        <v>55.755814607258344</v>
      </c>
      <c r="M3763" s="344">
        <f t="shared" si="583"/>
        <v>170.70498127392511</v>
      </c>
      <c r="N3763" s="344">
        <f t="shared" si="586"/>
        <v>28.876721535229269</v>
      </c>
    </row>
    <row r="3764" spans="1:14" x14ac:dyDescent="0.25">
      <c r="A3764" s="273">
        <v>3747</v>
      </c>
      <c r="B3764" s="323">
        <f t="shared" si="587"/>
        <v>3836.7558146072583</v>
      </c>
      <c r="D3764" s="287">
        <f t="shared" si="584"/>
        <v>3591.6395646072583</v>
      </c>
      <c r="F3764" s="273">
        <f t="shared" si="580"/>
        <v>10</v>
      </c>
      <c r="H3764" s="273">
        <f t="shared" si="581"/>
        <v>3600</v>
      </c>
      <c r="J3764" s="287">
        <f t="shared" si="585"/>
        <v>28.125159768175788</v>
      </c>
      <c r="L3764" s="287">
        <f t="shared" si="582"/>
        <v>56.755814607258344</v>
      </c>
      <c r="M3764" s="344">
        <f t="shared" si="583"/>
        <v>171.63956460725831</v>
      </c>
      <c r="N3764" s="344">
        <f t="shared" si="586"/>
        <v>28.125159768175788</v>
      </c>
    </row>
    <row r="3765" spans="1:14" x14ac:dyDescent="0.25">
      <c r="A3765" s="273">
        <v>3748</v>
      </c>
      <c r="B3765" s="323">
        <f t="shared" si="587"/>
        <v>3837.7558146072583</v>
      </c>
      <c r="D3765" s="287">
        <f t="shared" si="584"/>
        <v>3592.5741479405915</v>
      </c>
      <c r="F3765" s="273">
        <f t="shared" si="580"/>
        <v>10</v>
      </c>
      <c r="H3765" s="273">
        <f t="shared" si="581"/>
        <v>3600</v>
      </c>
      <c r="J3765" s="287">
        <f t="shared" si="585"/>
        <v>27.365030805003006</v>
      </c>
      <c r="L3765" s="287">
        <f t="shared" si="582"/>
        <v>57.755814607258344</v>
      </c>
      <c r="M3765" s="344">
        <f t="shared" si="583"/>
        <v>172.5741479405915</v>
      </c>
      <c r="N3765" s="344">
        <f t="shared" si="586"/>
        <v>27.365030805003006</v>
      </c>
    </row>
    <row r="3766" spans="1:14" x14ac:dyDescent="0.25">
      <c r="A3766" s="273">
        <v>3749</v>
      </c>
      <c r="B3766" s="323">
        <f t="shared" si="587"/>
        <v>3838.7558146072583</v>
      </c>
      <c r="D3766" s="287">
        <f t="shared" si="584"/>
        <v>3593.5087312739252</v>
      </c>
      <c r="F3766" s="273">
        <f t="shared" si="580"/>
        <v>10</v>
      </c>
      <c r="H3766" s="273">
        <f t="shared" si="581"/>
        <v>3600</v>
      </c>
      <c r="J3766" s="287">
        <f t="shared" si="585"/>
        <v>26.596566188355396</v>
      </c>
      <c r="L3766" s="287">
        <f t="shared" si="582"/>
        <v>58.755814607258344</v>
      </c>
      <c r="M3766" s="344">
        <f t="shared" si="583"/>
        <v>173.50873127392515</v>
      </c>
      <c r="N3766" s="344">
        <f t="shared" si="586"/>
        <v>26.596566188355396</v>
      </c>
    </row>
    <row r="3767" spans="1:14" x14ac:dyDescent="0.25">
      <c r="A3767" s="273">
        <v>3750</v>
      </c>
      <c r="B3767" s="323">
        <f t="shared" si="587"/>
        <v>3839.7558146072583</v>
      </c>
      <c r="D3767" s="287">
        <f t="shared" si="584"/>
        <v>3594.4433146072583</v>
      </c>
      <c r="F3767" s="273">
        <f t="shared" si="580"/>
        <v>10</v>
      </c>
      <c r="H3767" s="273">
        <f t="shared" si="581"/>
        <v>3600</v>
      </c>
      <c r="J3767" s="287">
        <f t="shared" si="585"/>
        <v>25.820000000000086</v>
      </c>
      <c r="L3767" s="287">
        <f t="shared" si="582"/>
        <v>59.755814607258344</v>
      </c>
      <c r="M3767" s="344">
        <f t="shared" si="583"/>
        <v>174.44331460725834</v>
      </c>
      <c r="N3767" s="344">
        <f t="shared" si="586"/>
        <v>25.820000000000086</v>
      </c>
    </row>
    <row r="3768" spans="1:14" x14ac:dyDescent="0.25">
      <c r="A3768" s="273">
        <v>3751</v>
      </c>
      <c r="B3768" s="323">
        <f t="shared" si="587"/>
        <v>3840.7558146072583</v>
      </c>
      <c r="D3768" s="287">
        <f t="shared" si="584"/>
        <v>3595.3778979405915</v>
      </c>
      <c r="F3768" s="273">
        <f t="shared" si="580"/>
        <v>10</v>
      </c>
      <c r="H3768" s="273">
        <f t="shared" si="581"/>
        <v>3600</v>
      </c>
      <c r="J3768" s="287">
        <f t="shared" si="585"/>
        <v>25.03556878952082</v>
      </c>
      <c r="L3768" s="287">
        <f t="shared" si="582"/>
        <v>60.755814607258344</v>
      </c>
      <c r="M3768" s="344">
        <f t="shared" si="583"/>
        <v>175.37789794059154</v>
      </c>
      <c r="N3768" s="344">
        <f t="shared" si="586"/>
        <v>25.03556878952082</v>
      </c>
    </row>
    <row r="3769" spans="1:14" x14ac:dyDescent="0.25">
      <c r="A3769" s="273">
        <v>3752</v>
      </c>
      <c r="B3769" s="323">
        <f t="shared" si="587"/>
        <v>3841.7558146072583</v>
      </c>
      <c r="D3769" s="287">
        <f t="shared" si="584"/>
        <v>3596.3124812739252</v>
      </c>
      <c r="F3769" s="273">
        <f t="shared" si="580"/>
        <v>10</v>
      </c>
      <c r="H3769" s="273">
        <f t="shared" si="581"/>
        <v>3600</v>
      </c>
      <c r="J3769" s="287">
        <f t="shared" si="585"/>
        <v>24.243511502263264</v>
      </c>
      <c r="L3769" s="287">
        <f t="shared" si="582"/>
        <v>61.755814607258344</v>
      </c>
      <c r="M3769" s="344">
        <f t="shared" si="583"/>
        <v>176.31248127392519</v>
      </c>
      <c r="N3769" s="344">
        <f t="shared" si="586"/>
        <v>24.243511502263264</v>
      </c>
    </row>
    <row r="3770" spans="1:14" x14ac:dyDescent="0.25">
      <c r="A3770" s="273">
        <v>3753</v>
      </c>
      <c r="B3770" s="323">
        <f t="shared" si="587"/>
        <v>3842.7558146072583</v>
      </c>
      <c r="D3770" s="287">
        <f t="shared" si="584"/>
        <v>3597.2470646072584</v>
      </c>
      <c r="F3770" s="273">
        <f t="shared" si="580"/>
        <v>10</v>
      </c>
      <c r="H3770" s="273">
        <f t="shared" si="581"/>
        <v>3600</v>
      </c>
      <c r="J3770" s="287">
        <f t="shared" si="585"/>
        <v>23.444069406549946</v>
      </c>
      <c r="L3770" s="287">
        <f t="shared" si="582"/>
        <v>62.755814607258344</v>
      </c>
      <c r="M3770" s="344">
        <f t="shared" si="583"/>
        <v>177.24706460725838</v>
      </c>
      <c r="N3770" s="344">
        <f t="shared" si="586"/>
        <v>23.444069406549946</v>
      </c>
    </row>
    <row r="3771" spans="1:14" x14ac:dyDescent="0.25">
      <c r="A3771" s="273">
        <v>3754</v>
      </c>
      <c r="B3771" s="323">
        <f t="shared" si="587"/>
        <v>3843.7558146072583</v>
      </c>
      <c r="D3771" s="287">
        <f t="shared" si="584"/>
        <v>3598.1816479405916</v>
      </c>
      <c r="F3771" s="273">
        <f t="shared" si="580"/>
        <v>10</v>
      </c>
      <c r="H3771" s="273">
        <f t="shared" si="581"/>
        <v>3600</v>
      </c>
      <c r="J3771" s="287">
        <f t="shared" si="585"/>
        <v>22.637486020188248</v>
      </c>
      <c r="L3771" s="287">
        <f t="shared" si="582"/>
        <v>63.755814607258344</v>
      </c>
      <c r="M3771" s="344">
        <f t="shared" si="583"/>
        <v>178.18164794059157</v>
      </c>
      <c r="N3771" s="344">
        <f t="shared" si="586"/>
        <v>22.637486020188248</v>
      </c>
    </row>
    <row r="3772" spans="1:14" x14ac:dyDescent="0.25">
      <c r="A3772" s="273">
        <v>3755</v>
      </c>
      <c r="B3772" s="323">
        <f t="shared" si="587"/>
        <v>3844.7558146072583</v>
      </c>
      <c r="D3772" s="287">
        <f t="shared" si="584"/>
        <v>3599.1162312739252</v>
      </c>
      <c r="F3772" s="273">
        <f t="shared" si="580"/>
        <v>10</v>
      </c>
      <c r="H3772" s="273">
        <f t="shared" si="581"/>
        <v>3600</v>
      </c>
      <c r="J3772" s="287">
        <f t="shared" si="585"/>
        <v>21.824007036289899</v>
      </c>
      <c r="L3772" s="287">
        <f t="shared" si="582"/>
        <v>64.755814607258344</v>
      </c>
      <c r="M3772" s="344">
        <f t="shared" si="583"/>
        <v>179.11623127392522</v>
      </c>
      <c r="N3772" s="344">
        <f t="shared" si="586"/>
        <v>21.824007036289899</v>
      </c>
    </row>
    <row r="3773" spans="1:14" x14ac:dyDescent="0.25">
      <c r="A3773" s="273">
        <v>3756</v>
      </c>
      <c r="B3773" s="323">
        <f t="shared" si="587"/>
        <v>3845.7558146072583</v>
      </c>
      <c r="D3773" s="287">
        <f t="shared" si="584"/>
        <v>3600.0508146072584</v>
      </c>
      <c r="F3773" s="273">
        <f t="shared" si="580"/>
        <v>10</v>
      </c>
      <c r="H3773" s="273">
        <f t="shared" si="581"/>
        <v>3600</v>
      </c>
      <c r="J3773" s="287">
        <f t="shared" si="585"/>
        <v>21.003880248434388</v>
      </c>
      <c r="L3773" s="287">
        <f t="shared" si="582"/>
        <v>65.755814607258344</v>
      </c>
      <c r="M3773" s="344">
        <f t="shared" si="583"/>
        <v>-179.94918539274158</v>
      </c>
      <c r="N3773" s="344">
        <f t="shared" si="586"/>
        <v>21.003880248434388</v>
      </c>
    </row>
    <row r="3774" spans="1:14" x14ac:dyDescent="0.25">
      <c r="A3774" s="273">
        <v>3757</v>
      </c>
      <c r="B3774" s="323">
        <f t="shared" si="587"/>
        <v>3846.7558146072583</v>
      </c>
      <c r="D3774" s="287">
        <f t="shared" si="584"/>
        <v>3600.9853979405916</v>
      </c>
      <c r="F3774" s="273">
        <f t="shared" si="580"/>
        <v>10</v>
      </c>
      <c r="H3774" s="273">
        <f t="shared" si="581"/>
        <v>3600</v>
      </c>
      <c r="J3774" s="287">
        <f t="shared" si="585"/>
        <v>20.177355475186047</v>
      </c>
      <c r="L3774" s="287">
        <f t="shared" si="582"/>
        <v>66.755814607258344</v>
      </c>
      <c r="M3774" s="344">
        <f t="shared" si="583"/>
        <v>-179.01460205940839</v>
      </c>
      <c r="N3774" s="344">
        <f t="shared" si="586"/>
        <v>20.177355475186047</v>
      </c>
    </row>
    <row r="3775" spans="1:14" x14ac:dyDescent="0.25">
      <c r="A3775" s="273">
        <v>3758</v>
      </c>
      <c r="B3775" s="323">
        <f t="shared" si="587"/>
        <v>3847.7558146072583</v>
      </c>
      <c r="D3775" s="287">
        <f t="shared" si="584"/>
        <v>3601.9199812739253</v>
      </c>
      <c r="F3775" s="273">
        <f t="shared" si="580"/>
        <v>10</v>
      </c>
      <c r="H3775" s="273">
        <f t="shared" si="581"/>
        <v>3600</v>
      </c>
      <c r="J3775" s="287">
        <f t="shared" si="585"/>
        <v>19.344684483997529</v>
      </c>
      <c r="L3775" s="287">
        <f t="shared" si="582"/>
        <v>67.755814607258344</v>
      </c>
      <c r="M3775" s="344">
        <f t="shared" si="583"/>
        <v>-178.08001872607474</v>
      </c>
      <c r="N3775" s="344">
        <f t="shared" si="586"/>
        <v>19.344684483997529</v>
      </c>
    </row>
    <row r="3776" spans="1:14" x14ac:dyDescent="0.25">
      <c r="A3776" s="273">
        <v>3759</v>
      </c>
      <c r="B3776" s="323">
        <f t="shared" si="587"/>
        <v>3848.7558146072583</v>
      </c>
      <c r="D3776" s="287">
        <f t="shared" si="584"/>
        <v>3602.8545646072585</v>
      </c>
      <c r="F3776" s="273">
        <f t="shared" si="580"/>
        <v>10</v>
      </c>
      <c r="H3776" s="273">
        <f t="shared" si="581"/>
        <v>3600</v>
      </c>
      <c r="J3776" s="287">
        <f t="shared" si="585"/>
        <v>18.506120914519702</v>
      </c>
      <c r="L3776" s="287">
        <f t="shared" si="582"/>
        <v>68.755814607258344</v>
      </c>
      <c r="M3776" s="344">
        <f t="shared" si="583"/>
        <v>-177.14543539274155</v>
      </c>
      <c r="N3776" s="344">
        <f t="shared" si="586"/>
        <v>18.506120914519702</v>
      </c>
    </row>
    <row r="3777" spans="1:14" x14ac:dyDescent="0.25">
      <c r="A3777" s="273">
        <v>3760</v>
      </c>
      <c r="B3777" s="323">
        <f t="shared" si="587"/>
        <v>3849.7558146072583</v>
      </c>
      <c r="D3777" s="287">
        <f t="shared" si="584"/>
        <v>3603.7891479405916</v>
      </c>
      <c r="F3777" s="273">
        <f t="shared" si="580"/>
        <v>10</v>
      </c>
      <c r="H3777" s="273">
        <f t="shared" si="581"/>
        <v>3600</v>
      </c>
      <c r="J3777" s="287">
        <f t="shared" si="585"/>
        <v>17.661920201337811</v>
      </c>
      <c r="L3777" s="287">
        <f t="shared" si="582"/>
        <v>69.755814607258344</v>
      </c>
      <c r="M3777" s="344">
        <f t="shared" si="583"/>
        <v>-176.21085205940835</v>
      </c>
      <c r="N3777" s="344">
        <f t="shared" si="586"/>
        <v>17.661920201337811</v>
      </c>
    </row>
    <row r="3778" spans="1:14" x14ac:dyDescent="0.25">
      <c r="A3778" s="273">
        <v>3761</v>
      </c>
      <c r="B3778" s="323">
        <f t="shared" si="587"/>
        <v>3850.7558146072583</v>
      </c>
      <c r="D3778" s="287">
        <f t="shared" si="584"/>
        <v>3604.7237312739248</v>
      </c>
      <c r="F3778" s="273">
        <f t="shared" si="580"/>
        <v>10</v>
      </c>
      <c r="H3778" s="273">
        <f t="shared" si="581"/>
        <v>3600</v>
      </c>
      <c r="J3778" s="287">
        <f t="shared" si="585"/>
        <v>16.812339496167731</v>
      </c>
      <c r="L3778" s="287">
        <f t="shared" si="582"/>
        <v>70.755814607258344</v>
      </c>
      <c r="M3778" s="344">
        <f t="shared" si="583"/>
        <v>-175.27626872607516</v>
      </c>
      <c r="N3778" s="344">
        <f t="shared" si="586"/>
        <v>16.812339496167731</v>
      </c>
    </row>
    <row r="3779" spans="1:14" x14ac:dyDescent="0.25">
      <c r="A3779" s="273">
        <v>3762</v>
      </c>
      <c r="B3779" s="323">
        <f t="shared" si="587"/>
        <v>3851.7558146072583</v>
      </c>
      <c r="D3779" s="287">
        <f t="shared" si="584"/>
        <v>3605.6583146072585</v>
      </c>
      <c r="F3779" s="273">
        <f t="shared" si="580"/>
        <v>10</v>
      </c>
      <c r="H3779" s="273">
        <f t="shared" si="581"/>
        <v>3600</v>
      </c>
      <c r="J3779" s="287">
        <f t="shared" si="585"/>
        <v>15.957637589522324</v>
      </c>
      <c r="L3779" s="287">
        <f t="shared" si="582"/>
        <v>71.755814607258344</v>
      </c>
      <c r="M3779" s="344">
        <f t="shared" si="583"/>
        <v>-174.34168539274151</v>
      </c>
      <c r="N3779" s="344">
        <f t="shared" si="586"/>
        <v>15.957637589522324</v>
      </c>
    </row>
    <row r="3780" spans="1:14" x14ac:dyDescent="0.25">
      <c r="A3780" s="273">
        <v>3763</v>
      </c>
      <c r="B3780" s="323">
        <f t="shared" si="587"/>
        <v>3852.7558146072583</v>
      </c>
      <c r="D3780" s="287">
        <f t="shared" si="584"/>
        <v>3606.5928979405917</v>
      </c>
      <c r="F3780" s="273">
        <f t="shared" si="580"/>
        <v>10</v>
      </c>
      <c r="H3780" s="273">
        <f t="shared" si="581"/>
        <v>3600</v>
      </c>
      <c r="J3780" s="287">
        <f t="shared" si="585"/>
        <v>15.098074831882041</v>
      </c>
      <c r="L3780" s="287">
        <f t="shared" si="582"/>
        <v>72.755814607258344</v>
      </c>
      <c r="M3780" s="344">
        <f t="shared" si="583"/>
        <v>-173.40710205940832</v>
      </c>
      <c r="N3780" s="344">
        <f t="shared" si="586"/>
        <v>15.098074831882041</v>
      </c>
    </row>
    <row r="3781" spans="1:14" x14ac:dyDescent="0.25">
      <c r="A3781" s="273">
        <v>3764</v>
      </c>
      <c r="B3781" s="323">
        <f t="shared" si="587"/>
        <v>3853.7558146072583</v>
      </c>
      <c r="D3781" s="287">
        <f t="shared" si="584"/>
        <v>3607.5274812739249</v>
      </c>
      <c r="F3781" s="273">
        <f t="shared" si="580"/>
        <v>10</v>
      </c>
      <c r="H3781" s="273">
        <f t="shared" si="581"/>
        <v>3600</v>
      </c>
      <c r="J3781" s="287">
        <f t="shared" si="585"/>
        <v>14.233913054389634</v>
      </c>
      <c r="L3781" s="287">
        <f t="shared" si="582"/>
        <v>73.755814607258344</v>
      </c>
      <c r="M3781" s="344">
        <f t="shared" si="583"/>
        <v>-172.47251872607512</v>
      </c>
      <c r="N3781" s="344">
        <f t="shared" si="586"/>
        <v>14.233913054389634</v>
      </c>
    </row>
    <row r="3782" spans="1:14" x14ac:dyDescent="0.25">
      <c r="A3782" s="273">
        <v>3765</v>
      </c>
      <c r="B3782" s="323">
        <f t="shared" si="587"/>
        <v>3854.7558146072583</v>
      </c>
      <c r="D3782" s="287">
        <f t="shared" si="584"/>
        <v>3608.4620646072585</v>
      </c>
      <c r="F3782" s="273">
        <f t="shared" ref="F3782:F3845" si="588">INT(B3782/360)</f>
        <v>10</v>
      </c>
      <c r="H3782" s="273">
        <f t="shared" ref="H3782:H3845" si="589">F3782*360</f>
        <v>3600</v>
      </c>
      <c r="J3782" s="287">
        <f t="shared" si="585"/>
        <v>13.365415489094552</v>
      </c>
      <c r="L3782" s="287">
        <f t="shared" ref="L3782:L3845" si="590">B3782-H3782-180</f>
        <v>74.755814607258344</v>
      </c>
      <c r="M3782" s="344">
        <f t="shared" ref="M3782:M3845" si="591">D3782-INT(D3782/360)*360-180</f>
        <v>-171.53793539274147</v>
      </c>
      <c r="N3782" s="344">
        <f t="shared" si="586"/>
        <v>13.365415489094552</v>
      </c>
    </row>
    <row r="3783" spans="1:14" x14ac:dyDescent="0.25">
      <c r="A3783" s="273">
        <v>3766</v>
      </c>
      <c r="B3783" s="323">
        <f t="shared" si="587"/>
        <v>3855.7558146072583</v>
      </c>
      <c r="D3783" s="287">
        <f t="shared" si="584"/>
        <v>3609.3966479405917</v>
      </c>
      <c r="F3783" s="273">
        <f t="shared" si="588"/>
        <v>10</v>
      </c>
      <c r="H3783" s="273">
        <f t="shared" si="589"/>
        <v>3600</v>
      </c>
      <c r="J3783" s="287">
        <f t="shared" si="585"/>
        <v>12.492846688767099</v>
      </c>
      <c r="L3783" s="287">
        <f t="shared" si="590"/>
        <v>75.755814607258344</v>
      </c>
      <c r="M3783" s="344">
        <f t="shared" si="591"/>
        <v>-170.60335205940828</v>
      </c>
      <c r="N3783" s="344">
        <f t="shared" si="586"/>
        <v>12.492846688767099</v>
      </c>
    </row>
    <row r="3784" spans="1:14" x14ac:dyDescent="0.25">
      <c r="A3784" s="273">
        <v>3767</v>
      </c>
      <c r="B3784" s="323">
        <f t="shared" si="587"/>
        <v>3856.7558146072583</v>
      </c>
      <c r="D3784" s="287">
        <f t="shared" si="584"/>
        <v>3610.3312312739249</v>
      </c>
      <c r="F3784" s="273">
        <f t="shared" si="588"/>
        <v>10</v>
      </c>
      <c r="H3784" s="273">
        <f t="shared" si="589"/>
        <v>3600</v>
      </c>
      <c r="J3784" s="287">
        <f t="shared" si="585"/>
        <v>11.616472446317323</v>
      </c>
      <c r="L3784" s="287">
        <f t="shared" si="590"/>
        <v>76.755814607258344</v>
      </c>
      <c r="M3784" s="344">
        <f t="shared" si="591"/>
        <v>-169.66876872607509</v>
      </c>
      <c r="N3784" s="344">
        <f t="shared" si="586"/>
        <v>11.616472446317323</v>
      </c>
    </row>
    <row r="3785" spans="1:14" x14ac:dyDescent="0.25">
      <c r="A3785" s="273">
        <v>3768</v>
      </c>
      <c r="B3785" s="323">
        <f t="shared" si="587"/>
        <v>3857.7558146072583</v>
      </c>
      <c r="D3785" s="287">
        <f t="shared" si="584"/>
        <v>3611.2658146072581</v>
      </c>
      <c r="F3785" s="273">
        <f t="shared" si="588"/>
        <v>10</v>
      </c>
      <c r="H3785" s="273">
        <f t="shared" si="589"/>
        <v>3600</v>
      </c>
      <c r="J3785" s="287">
        <f t="shared" si="585"/>
        <v>10.736559713829102</v>
      </c>
      <c r="L3785" s="287">
        <f t="shared" si="590"/>
        <v>77.755814607258344</v>
      </c>
      <c r="M3785" s="344">
        <f t="shared" si="591"/>
        <v>-168.73418539274189</v>
      </c>
      <c r="N3785" s="344">
        <f t="shared" si="586"/>
        <v>10.736559713829102</v>
      </c>
    </row>
    <row r="3786" spans="1:14" x14ac:dyDescent="0.25">
      <c r="A3786" s="273">
        <v>3769</v>
      </c>
      <c r="B3786" s="323">
        <f t="shared" si="587"/>
        <v>3858.7558146072583</v>
      </c>
      <c r="D3786" s="287">
        <f t="shared" si="584"/>
        <v>3612.2003979405918</v>
      </c>
      <c r="F3786" s="273">
        <f t="shared" si="588"/>
        <v>10</v>
      </c>
      <c r="H3786" s="273">
        <f t="shared" si="589"/>
        <v>3600</v>
      </c>
      <c r="J3786" s="287">
        <f t="shared" si="585"/>
        <v>9.8533765212446589</v>
      </c>
      <c r="L3786" s="287">
        <f t="shared" si="590"/>
        <v>78.755814607258344</v>
      </c>
      <c r="M3786" s="344">
        <f t="shared" si="591"/>
        <v>-167.79960205940824</v>
      </c>
      <c r="N3786" s="344">
        <f t="shared" si="586"/>
        <v>9.8533765212446589</v>
      </c>
    </row>
    <row r="3787" spans="1:14" x14ac:dyDescent="0.25">
      <c r="A3787" s="273">
        <v>3770</v>
      </c>
      <c r="B3787" s="323">
        <f t="shared" si="587"/>
        <v>3859.7558146072583</v>
      </c>
      <c r="D3787" s="287">
        <f t="shared" si="584"/>
        <v>3613.134981273925</v>
      </c>
      <c r="F3787" s="273">
        <f t="shared" si="588"/>
        <v>10</v>
      </c>
      <c r="H3787" s="273">
        <f t="shared" si="589"/>
        <v>3600</v>
      </c>
      <c r="J3787" s="287">
        <f t="shared" si="585"/>
        <v>8.9671918947200435</v>
      </c>
      <c r="L3787" s="287">
        <f t="shared" si="590"/>
        <v>79.755814607258344</v>
      </c>
      <c r="M3787" s="344">
        <f t="shared" si="591"/>
        <v>-166.86501872607505</v>
      </c>
      <c r="N3787" s="344">
        <f t="shared" si="586"/>
        <v>8.9671918947200435</v>
      </c>
    </row>
    <row r="3788" spans="1:14" x14ac:dyDescent="0.25">
      <c r="A3788" s="273">
        <v>3771</v>
      </c>
      <c r="B3788" s="323">
        <f t="shared" si="587"/>
        <v>3860.7558146072583</v>
      </c>
      <c r="D3788" s="287">
        <f t="shared" si="584"/>
        <v>3614.0695646072581</v>
      </c>
      <c r="F3788" s="273">
        <f t="shared" si="588"/>
        <v>10</v>
      </c>
      <c r="H3788" s="273">
        <f t="shared" si="589"/>
        <v>3600</v>
      </c>
      <c r="J3788" s="287">
        <f t="shared" si="585"/>
        <v>8.0782757746778788</v>
      </c>
      <c r="L3788" s="287">
        <f t="shared" si="590"/>
        <v>80.755814607258344</v>
      </c>
      <c r="M3788" s="344">
        <f t="shared" si="591"/>
        <v>-165.93043539274186</v>
      </c>
      <c r="N3788" s="344">
        <f t="shared" si="586"/>
        <v>8.0782757746778788</v>
      </c>
    </row>
    <row r="3789" spans="1:14" x14ac:dyDescent="0.25">
      <c r="A3789" s="273">
        <v>3772</v>
      </c>
      <c r="B3789" s="323">
        <f t="shared" si="587"/>
        <v>3861.7558146072583</v>
      </c>
      <c r="D3789" s="287">
        <f t="shared" si="584"/>
        <v>3615.0041479405918</v>
      </c>
      <c r="F3789" s="273">
        <f t="shared" si="588"/>
        <v>10</v>
      </c>
      <c r="H3789" s="273">
        <f t="shared" si="589"/>
        <v>3600</v>
      </c>
      <c r="J3789" s="287">
        <f t="shared" si="585"/>
        <v>7.1868989335780116</v>
      </c>
      <c r="L3789" s="287">
        <f t="shared" si="590"/>
        <v>81.755814607258344</v>
      </c>
      <c r="M3789" s="344">
        <f t="shared" si="591"/>
        <v>-164.99585205940821</v>
      </c>
      <c r="N3789" s="344">
        <f t="shared" si="586"/>
        <v>7.1868989335780116</v>
      </c>
    </row>
    <row r="3790" spans="1:14" x14ac:dyDescent="0.25">
      <c r="A3790" s="273">
        <v>3773</v>
      </c>
      <c r="B3790" s="323">
        <f t="shared" si="587"/>
        <v>3862.7558146072583</v>
      </c>
      <c r="D3790" s="287">
        <f t="shared" si="584"/>
        <v>3615.938731273925</v>
      </c>
      <c r="F3790" s="273">
        <f t="shared" si="588"/>
        <v>10</v>
      </c>
      <c r="H3790" s="273">
        <f t="shared" si="589"/>
        <v>3600</v>
      </c>
      <c r="J3790" s="287">
        <f t="shared" si="585"/>
        <v>6.2933328934419226</v>
      </c>
      <c r="L3790" s="287">
        <f t="shared" si="590"/>
        <v>82.755814607258344</v>
      </c>
      <c r="M3790" s="344">
        <f t="shared" si="591"/>
        <v>-164.06126872607501</v>
      </c>
      <c r="N3790" s="344">
        <f t="shared" si="586"/>
        <v>6.2933328934419226</v>
      </c>
    </row>
    <row r="3791" spans="1:14" x14ac:dyDescent="0.25">
      <c r="A3791" s="273">
        <v>3774</v>
      </c>
      <c r="B3791" s="323">
        <f t="shared" si="587"/>
        <v>3863.7558146072583</v>
      </c>
      <c r="D3791" s="287">
        <f t="shared" si="584"/>
        <v>3616.8733146072582</v>
      </c>
      <c r="F3791" s="273">
        <f t="shared" si="588"/>
        <v>10</v>
      </c>
      <c r="H3791" s="273">
        <f t="shared" si="589"/>
        <v>3600</v>
      </c>
      <c r="J3791" s="287">
        <f t="shared" si="585"/>
        <v>5.3978498431416053</v>
      </c>
      <c r="L3791" s="287">
        <f t="shared" si="590"/>
        <v>83.755814607258344</v>
      </c>
      <c r="M3791" s="344">
        <f t="shared" si="591"/>
        <v>-163.12668539274182</v>
      </c>
      <c r="N3791" s="344">
        <f t="shared" si="586"/>
        <v>5.3978498431416053</v>
      </c>
    </row>
    <row r="3792" spans="1:14" x14ac:dyDescent="0.25">
      <c r="A3792" s="273">
        <v>3775</v>
      </c>
      <c r="B3792" s="323">
        <f t="shared" si="587"/>
        <v>3864.7558146072583</v>
      </c>
      <c r="D3792" s="287">
        <f t="shared" si="584"/>
        <v>3617.8078979405918</v>
      </c>
      <c r="F3792" s="273">
        <f t="shared" si="588"/>
        <v>10</v>
      </c>
      <c r="H3792" s="273">
        <f t="shared" si="589"/>
        <v>3600</v>
      </c>
      <c r="J3792" s="287">
        <f t="shared" si="585"/>
        <v>4.5007225554889212</v>
      </c>
      <c r="L3792" s="287">
        <f t="shared" si="590"/>
        <v>84.755814607258344</v>
      </c>
      <c r="M3792" s="344">
        <f t="shared" si="591"/>
        <v>-162.19210205940817</v>
      </c>
      <c r="N3792" s="344">
        <f t="shared" si="586"/>
        <v>4.5007225554889212</v>
      </c>
    </row>
    <row r="3793" spans="1:14" x14ac:dyDescent="0.25">
      <c r="A3793" s="273">
        <v>3776</v>
      </c>
      <c r="B3793" s="323">
        <f t="shared" si="587"/>
        <v>3865.7558146072583</v>
      </c>
      <c r="D3793" s="287">
        <f t="shared" ref="D3793:D3856" si="592">B3793-A3793/360*$E$11</f>
        <v>3618.742481273925</v>
      </c>
      <c r="F3793" s="273">
        <f t="shared" si="588"/>
        <v>10</v>
      </c>
      <c r="H3793" s="273">
        <f t="shared" si="589"/>
        <v>3600</v>
      </c>
      <c r="J3793" s="287">
        <f t="shared" ref="J3793:J3856" si="593">SIN(RADIANS(A3793))*$E$7</f>
        <v>3.6022243041463562</v>
      </c>
      <c r="L3793" s="287">
        <f t="shared" si="590"/>
        <v>85.755814607258344</v>
      </c>
      <c r="M3793" s="344">
        <f t="shared" si="591"/>
        <v>-161.25751872607498</v>
      </c>
      <c r="N3793" s="344">
        <f t="shared" si="586"/>
        <v>3.6022243041463562</v>
      </c>
    </row>
    <row r="3794" spans="1:14" x14ac:dyDescent="0.25">
      <c r="A3794" s="273">
        <v>3777</v>
      </c>
      <c r="B3794" s="323">
        <f t="shared" si="587"/>
        <v>3866.7558146072583</v>
      </c>
      <c r="D3794" s="287">
        <f t="shared" si="592"/>
        <v>3619.6770646072582</v>
      </c>
      <c r="F3794" s="273">
        <f t="shared" si="588"/>
        <v>10</v>
      </c>
      <c r="H3794" s="273">
        <f t="shared" si="589"/>
        <v>3600</v>
      </c>
      <c r="J3794" s="287">
        <f t="shared" si="593"/>
        <v>2.7026287803859508</v>
      </c>
      <c r="L3794" s="287">
        <f t="shared" si="590"/>
        <v>86.755814607258344</v>
      </c>
      <c r="M3794" s="344">
        <f t="shared" si="591"/>
        <v>-160.32293539274178</v>
      </c>
      <c r="N3794" s="344">
        <f t="shared" ref="N3794:N3857" si="594">J3794</f>
        <v>2.7026287803859508</v>
      </c>
    </row>
    <row r="3795" spans="1:14" x14ac:dyDescent="0.25">
      <c r="A3795" s="273">
        <v>3778</v>
      </c>
      <c r="B3795" s="323">
        <f t="shared" ref="B3795:B3858" si="595">$B$17+A3795</f>
        <v>3867.7558146072583</v>
      </c>
      <c r="D3795" s="287">
        <f t="shared" si="592"/>
        <v>3620.6116479405919</v>
      </c>
      <c r="F3795" s="273">
        <f t="shared" si="588"/>
        <v>10</v>
      </c>
      <c r="H3795" s="273">
        <f t="shared" si="589"/>
        <v>3600</v>
      </c>
      <c r="J3795" s="287">
        <f t="shared" si="593"/>
        <v>1.8022100097173543</v>
      </c>
      <c r="L3795" s="287">
        <f t="shared" si="590"/>
        <v>87.755814607258344</v>
      </c>
      <c r="M3795" s="344">
        <f t="shared" si="591"/>
        <v>-159.38835205940813</v>
      </c>
      <c r="N3795" s="344">
        <f t="shared" si="594"/>
        <v>1.8022100097173543</v>
      </c>
    </row>
    <row r="3796" spans="1:14" x14ac:dyDescent="0.25">
      <c r="A3796" s="273">
        <v>3779</v>
      </c>
      <c r="B3796" s="323">
        <f t="shared" si="595"/>
        <v>3868.7558146072583</v>
      </c>
      <c r="D3796" s="287">
        <f t="shared" si="592"/>
        <v>3621.5462312739251</v>
      </c>
      <c r="F3796" s="273">
        <f t="shared" si="588"/>
        <v>10</v>
      </c>
      <c r="H3796" s="273">
        <f t="shared" si="589"/>
        <v>3600</v>
      </c>
      <c r="J3796" s="287">
        <f t="shared" si="593"/>
        <v>0.90124226842139743</v>
      </c>
      <c r="L3796" s="287">
        <f t="shared" si="590"/>
        <v>88.755814607258344</v>
      </c>
      <c r="M3796" s="344">
        <f t="shared" si="591"/>
        <v>-158.45376872607494</v>
      </c>
      <c r="N3796" s="344">
        <f t="shared" si="594"/>
        <v>0.90124226842139743</v>
      </c>
    </row>
    <row r="3797" spans="1:14" x14ac:dyDescent="0.25">
      <c r="A3797" s="273">
        <v>3780</v>
      </c>
      <c r="B3797" s="323">
        <f t="shared" si="595"/>
        <v>3869.7558146072583</v>
      </c>
      <c r="D3797" s="287">
        <f t="shared" si="592"/>
        <v>3622.4808146072583</v>
      </c>
      <c r="F3797" s="273">
        <f t="shared" si="588"/>
        <v>10</v>
      </c>
      <c r="H3797" s="273">
        <f t="shared" si="589"/>
        <v>3600</v>
      </c>
      <c r="J3797" s="287">
        <f t="shared" si="593"/>
        <v>-5.060213532914748E-14</v>
      </c>
      <c r="L3797" s="287">
        <f t="shared" si="590"/>
        <v>89.755814607258344</v>
      </c>
      <c r="M3797" s="344">
        <f t="shared" si="591"/>
        <v>-157.51918539274175</v>
      </c>
      <c r="N3797" s="344">
        <f t="shared" si="594"/>
        <v>-5.060213532914748E-14</v>
      </c>
    </row>
    <row r="3798" spans="1:14" x14ac:dyDescent="0.25">
      <c r="A3798" s="273">
        <v>3781</v>
      </c>
      <c r="B3798" s="323">
        <f t="shared" si="595"/>
        <v>3870.7558146072583</v>
      </c>
      <c r="D3798" s="287">
        <f t="shared" si="592"/>
        <v>3623.4153979405914</v>
      </c>
      <c r="F3798" s="273">
        <f t="shared" si="588"/>
        <v>10</v>
      </c>
      <c r="H3798" s="273">
        <f t="shared" si="589"/>
        <v>3600</v>
      </c>
      <c r="J3798" s="287">
        <f t="shared" si="593"/>
        <v>-0.90124226842149868</v>
      </c>
      <c r="L3798" s="287">
        <f t="shared" si="590"/>
        <v>90.755814607258344</v>
      </c>
      <c r="M3798" s="344">
        <f t="shared" si="591"/>
        <v>-156.58460205940855</v>
      </c>
      <c r="N3798" s="344">
        <f t="shared" si="594"/>
        <v>-0.90124226842149868</v>
      </c>
    </row>
    <row r="3799" spans="1:14" x14ac:dyDescent="0.25">
      <c r="A3799" s="273">
        <v>3782</v>
      </c>
      <c r="B3799" s="323">
        <f t="shared" si="595"/>
        <v>3871.7558146072583</v>
      </c>
      <c r="D3799" s="287">
        <f t="shared" si="592"/>
        <v>3624.3499812739251</v>
      </c>
      <c r="F3799" s="273">
        <f t="shared" si="588"/>
        <v>10</v>
      </c>
      <c r="H3799" s="273">
        <f t="shared" si="589"/>
        <v>3600</v>
      </c>
      <c r="J3799" s="287">
        <f t="shared" si="593"/>
        <v>-1.8022100097174554</v>
      </c>
      <c r="L3799" s="287">
        <f t="shared" si="590"/>
        <v>91.755814607258344</v>
      </c>
      <c r="M3799" s="344">
        <f t="shared" si="591"/>
        <v>-155.6500187260749</v>
      </c>
      <c r="N3799" s="344">
        <f t="shared" si="594"/>
        <v>-1.8022100097174554</v>
      </c>
    </row>
    <row r="3800" spans="1:14" x14ac:dyDescent="0.25">
      <c r="A3800" s="273">
        <v>3783</v>
      </c>
      <c r="B3800" s="323">
        <f t="shared" si="595"/>
        <v>3872.7558146072583</v>
      </c>
      <c r="D3800" s="287">
        <f t="shared" si="592"/>
        <v>3625.2845646072583</v>
      </c>
      <c r="F3800" s="273">
        <f t="shared" si="588"/>
        <v>10</v>
      </c>
      <c r="H3800" s="273">
        <f t="shared" si="589"/>
        <v>3600</v>
      </c>
      <c r="J3800" s="287">
        <f t="shared" si="593"/>
        <v>-2.7026287803853188</v>
      </c>
      <c r="L3800" s="287">
        <f t="shared" si="590"/>
        <v>92.755814607258344</v>
      </c>
      <c r="M3800" s="344">
        <f t="shared" si="591"/>
        <v>-154.71543539274171</v>
      </c>
      <c r="N3800" s="344">
        <f t="shared" si="594"/>
        <v>-2.7026287803853188</v>
      </c>
    </row>
    <row r="3801" spans="1:14" x14ac:dyDescent="0.25">
      <c r="A3801" s="273">
        <v>3784</v>
      </c>
      <c r="B3801" s="323">
        <f t="shared" si="595"/>
        <v>3873.7558146072583</v>
      </c>
      <c r="D3801" s="287">
        <f t="shared" si="592"/>
        <v>3626.2191479405915</v>
      </c>
      <c r="F3801" s="273">
        <f t="shared" si="588"/>
        <v>10</v>
      </c>
      <c r="H3801" s="273">
        <f t="shared" si="589"/>
        <v>3600</v>
      </c>
      <c r="J3801" s="287">
        <f t="shared" si="593"/>
        <v>-3.6022243041464574</v>
      </c>
      <c r="L3801" s="287">
        <f t="shared" si="590"/>
        <v>93.755814607258344</v>
      </c>
      <c r="M3801" s="344">
        <f t="shared" si="591"/>
        <v>-153.78085205940852</v>
      </c>
      <c r="N3801" s="344">
        <f t="shared" si="594"/>
        <v>-3.6022243041464574</v>
      </c>
    </row>
    <row r="3802" spans="1:14" x14ac:dyDescent="0.25">
      <c r="A3802" s="273">
        <v>3785</v>
      </c>
      <c r="B3802" s="323">
        <f t="shared" si="595"/>
        <v>3874.7558146072583</v>
      </c>
      <c r="D3802" s="287">
        <f t="shared" si="592"/>
        <v>3627.1537312739251</v>
      </c>
      <c r="F3802" s="273">
        <f t="shared" si="588"/>
        <v>10</v>
      </c>
      <c r="H3802" s="273">
        <f t="shared" si="589"/>
        <v>3600</v>
      </c>
      <c r="J3802" s="287">
        <f t="shared" si="593"/>
        <v>-4.5007225554890216</v>
      </c>
      <c r="L3802" s="287">
        <f t="shared" si="590"/>
        <v>94.755814607258344</v>
      </c>
      <c r="M3802" s="344">
        <f t="shared" si="591"/>
        <v>-152.84626872607487</v>
      </c>
      <c r="N3802" s="344">
        <f t="shared" si="594"/>
        <v>-4.5007225554890216</v>
      </c>
    </row>
    <row r="3803" spans="1:14" x14ac:dyDescent="0.25">
      <c r="A3803" s="273">
        <v>3786</v>
      </c>
      <c r="B3803" s="323">
        <f t="shared" si="595"/>
        <v>3875.7558146072583</v>
      </c>
      <c r="D3803" s="287">
        <f t="shared" si="592"/>
        <v>3628.0883146072583</v>
      </c>
      <c r="F3803" s="273">
        <f t="shared" si="588"/>
        <v>10</v>
      </c>
      <c r="H3803" s="273">
        <f t="shared" si="589"/>
        <v>3600</v>
      </c>
      <c r="J3803" s="287">
        <f t="shared" si="593"/>
        <v>-5.3978498431417057</v>
      </c>
      <c r="L3803" s="287">
        <f t="shared" si="590"/>
        <v>95.755814607258344</v>
      </c>
      <c r="M3803" s="344">
        <f t="shared" si="591"/>
        <v>-151.91168539274167</v>
      </c>
      <c r="N3803" s="344">
        <f t="shared" si="594"/>
        <v>-5.3978498431417057</v>
      </c>
    </row>
    <row r="3804" spans="1:14" x14ac:dyDescent="0.25">
      <c r="A3804" s="273">
        <v>3787</v>
      </c>
      <c r="B3804" s="323">
        <f t="shared" si="595"/>
        <v>3876.7558146072583</v>
      </c>
      <c r="D3804" s="287">
        <f t="shared" si="592"/>
        <v>3629.0228979405915</v>
      </c>
      <c r="F3804" s="273">
        <f t="shared" si="588"/>
        <v>10</v>
      </c>
      <c r="H3804" s="273">
        <f t="shared" si="589"/>
        <v>3600</v>
      </c>
      <c r="J3804" s="287">
        <f t="shared" si="593"/>
        <v>-6.293332893442023</v>
      </c>
      <c r="L3804" s="287">
        <f t="shared" si="590"/>
        <v>96.755814607258344</v>
      </c>
      <c r="M3804" s="344">
        <f t="shared" si="591"/>
        <v>-150.97710205940848</v>
      </c>
      <c r="N3804" s="344">
        <f t="shared" si="594"/>
        <v>-6.293332893442023</v>
      </c>
    </row>
    <row r="3805" spans="1:14" x14ac:dyDescent="0.25">
      <c r="A3805" s="273">
        <v>3788</v>
      </c>
      <c r="B3805" s="323">
        <f t="shared" si="595"/>
        <v>3877.7558146072583</v>
      </c>
      <c r="D3805" s="287">
        <f t="shared" si="592"/>
        <v>3629.9574812739252</v>
      </c>
      <c r="F3805" s="273">
        <f t="shared" si="588"/>
        <v>10</v>
      </c>
      <c r="H3805" s="273">
        <f t="shared" si="589"/>
        <v>3600</v>
      </c>
      <c r="J3805" s="287">
        <f t="shared" si="593"/>
        <v>-7.1868989335773854</v>
      </c>
      <c r="L3805" s="287">
        <f t="shared" si="590"/>
        <v>97.755814607258344</v>
      </c>
      <c r="M3805" s="344">
        <f t="shared" si="591"/>
        <v>-150.04251872607483</v>
      </c>
      <c r="N3805" s="344">
        <f t="shared" si="594"/>
        <v>-7.1868989335773854</v>
      </c>
    </row>
    <row r="3806" spans="1:14" x14ac:dyDescent="0.25">
      <c r="A3806" s="273">
        <v>3789</v>
      </c>
      <c r="B3806" s="323">
        <f t="shared" si="595"/>
        <v>3878.7558146072583</v>
      </c>
      <c r="D3806" s="287">
        <f t="shared" si="592"/>
        <v>3630.8920646072584</v>
      </c>
      <c r="F3806" s="273">
        <f t="shared" si="588"/>
        <v>10</v>
      </c>
      <c r="H3806" s="273">
        <f t="shared" si="589"/>
        <v>3600</v>
      </c>
      <c r="J3806" s="287">
        <f t="shared" si="593"/>
        <v>-8.0782757746772536</v>
      </c>
      <c r="L3806" s="287">
        <f t="shared" si="590"/>
        <v>98.755814607258344</v>
      </c>
      <c r="M3806" s="344">
        <f t="shared" si="591"/>
        <v>-149.10793539274164</v>
      </c>
      <c r="N3806" s="344">
        <f t="shared" si="594"/>
        <v>-8.0782757746772536</v>
      </c>
    </row>
    <row r="3807" spans="1:14" x14ac:dyDescent="0.25">
      <c r="A3807" s="273">
        <v>3790</v>
      </c>
      <c r="B3807" s="323">
        <f t="shared" si="595"/>
        <v>3879.7558146072583</v>
      </c>
      <c r="D3807" s="287">
        <f t="shared" si="592"/>
        <v>3631.8266479405916</v>
      </c>
      <c r="F3807" s="273">
        <f t="shared" si="588"/>
        <v>10</v>
      </c>
      <c r="H3807" s="273">
        <f t="shared" si="589"/>
        <v>3600</v>
      </c>
      <c r="J3807" s="287">
        <f t="shared" si="593"/>
        <v>-8.9671918947201412</v>
      </c>
      <c r="L3807" s="287">
        <f t="shared" si="590"/>
        <v>99.755814607258344</v>
      </c>
      <c r="M3807" s="344">
        <f t="shared" si="591"/>
        <v>-148.17335205940844</v>
      </c>
      <c r="N3807" s="344">
        <f t="shared" si="594"/>
        <v>-8.9671918947201412</v>
      </c>
    </row>
    <row r="3808" spans="1:14" x14ac:dyDescent="0.25">
      <c r="A3808" s="273">
        <v>3791</v>
      </c>
      <c r="B3808" s="323">
        <f t="shared" si="595"/>
        <v>3880.7558146072583</v>
      </c>
      <c r="D3808" s="287">
        <f t="shared" si="592"/>
        <v>3632.7612312739252</v>
      </c>
      <c r="F3808" s="273">
        <f t="shared" si="588"/>
        <v>10</v>
      </c>
      <c r="H3808" s="273">
        <f t="shared" si="589"/>
        <v>3600</v>
      </c>
      <c r="J3808" s="287">
        <f t="shared" si="593"/>
        <v>-9.8533765212447584</v>
      </c>
      <c r="L3808" s="287">
        <f t="shared" si="590"/>
        <v>100.75581460725834</v>
      </c>
      <c r="M3808" s="344">
        <f t="shared" si="591"/>
        <v>-147.2387687260748</v>
      </c>
      <c r="N3808" s="344">
        <f t="shared" si="594"/>
        <v>-9.8533765212447584</v>
      </c>
    </row>
    <row r="3809" spans="1:14" x14ac:dyDescent="0.25">
      <c r="A3809" s="273">
        <v>3792</v>
      </c>
      <c r="B3809" s="323">
        <f t="shared" si="595"/>
        <v>3881.7558146072583</v>
      </c>
      <c r="D3809" s="287">
        <f t="shared" si="592"/>
        <v>3633.6958146072584</v>
      </c>
      <c r="F3809" s="273">
        <f t="shared" si="588"/>
        <v>10</v>
      </c>
      <c r="H3809" s="273">
        <f t="shared" si="589"/>
        <v>3600</v>
      </c>
      <c r="J3809" s="287">
        <f t="shared" si="593"/>
        <v>-10.736559713829202</v>
      </c>
      <c r="L3809" s="287">
        <f t="shared" si="590"/>
        <v>101.75581460725834</v>
      </c>
      <c r="M3809" s="344">
        <f t="shared" si="591"/>
        <v>-146.3041853927416</v>
      </c>
      <c r="N3809" s="344">
        <f t="shared" si="594"/>
        <v>-10.736559713829202</v>
      </c>
    </row>
    <row r="3810" spans="1:14" x14ac:dyDescent="0.25">
      <c r="A3810" s="273">
        <v>3793</v>
      </c>
      <c r="B3810" s="323">
        <f t="shared" si="595"/>
        <v>3882.7558146072583</v>
      </c>
      <c r="D3810" s="287">
        <f t="shared" si="592"/>
        <v>3634.6303979405916</v>
      </c>
      <c r="F3810" s="273">
        <f t="shared" si="588"/>
        <v>10</v>
      </c>
      <c r="H3810" s="273">
        <f t="shared" si="589"/>
        <v>3600</v>
      </c>
      <c r="J3810" s="287">
        <f t="shared" si="593"/>
        <v>-11.61647244631742</v>
      </c>
      <c r="L3810" s="287">
        <f t="shared" si="590"/>
        <v>102.75581460725834</v>
      </c>
      <c r="M3810" s="344">
        <f t="shared" si="591"/>
        <v>-145.36960205940841</v>
      </c>
      <c r="N3810" s="344">
        <f t="shared" si="594"/>
        <v>-11.61647244631742</v>
      </c>
    </row>
    <row r="3811" spans="1:14" x14ac:dyDescent="0.25">
      <c r="A3811" s="273">
        <v>3794</v>
      </c>
      <c r="B3811" s="323">
        <f t="shared" si="595"/>
        <v>3883.7558146072583</v>
      </c>
      <c r="D3811" s="287">
        <f t="shared" si="592"/>
        <v>3635.5649812739248</v>
      </c>
      <c r="F3811" s="273">
        <f t="shared" si="588"/>
        <v>10</v>
      </c>
      <c r="H3811" s="273">
        <f t="shared" si="589"/>
        <v>3600</v>
      </c>
      <c r="J3811" s="287">
        <f t="shared" si="593"/>
        <v>-12.492846688766484</v>
      </c>
      <c r="L3811" s="287">
        <f t="shared" si="590"/>
        <v>103.75581460725834</v>
      </c>
      <c r="M3811" s="344">
        <f t="shared" si="591"/>
        <v>-144.43501872607521</v>
      </c>
      <c r="N3811" s="344">
        <f t="shared" si="594"/>
        <v>-12.492846688766484</v>
      </c>
    </row>
    <row r="3812" spans="1:14" x14ac:dyDescent="0.25">
      <c r="A3812" s="273">
        <v>3795</v>
      </c>
      <c r="B3812" s="323">
        <f t="shared" si="595"/>
        <v>3884.7558146072583</v>
      </c>
      <c r="D3812" s="287">
        <f t="shared" si="592"/>
        <v>3636.4995646072584</v>
      </c>
      <c r="F3812" s="273">
        <f t="shared" si="588"/>
        <v>10</v>
      </c>
      <c r="H3812" s="273">
        <f t="shared" si="589"/>
        <v>3600</v>
      </c>
      <c r="J3812" s="287">
        <f t="shared" si="593"/>
        <v>-13.365415489093939</v>
      </c>
      <c r="L3812" s="287">
        <f t="shared" si="590"/>
        <v>104.75581460725834</v>
      </c>
      <c r="M3812" s="344">
        <f t="shared" si="591"/>
        <v>-143.50043539274157</v>
      </c>
      <c r="N3812" s="344">
        <f t="shared" si="594"/>
        <v>-13.365415489093939</v>
      </c>
    </row>
    <row r="3813" spans="1:14" x14ac:dyDescent="0.25">
      <c r="A3813" s="273">
        <v>3796</v>
      </c>
      <c r="B3813" s="323">
        <f t="shared" si="595"/>
        <v>3885.7558146072583</v>
      </c>
      <c r="D3813" s="287">
        <f t="shared" si="592"/>
        <v>3637.4341479405916</v>
      </c>
      <c r="F3813" s="273">
        <f t="shared" si="588"/>
        <v>10</v>
      </c>
      <c r="H3813" s="273">
        <f t="shared" si="589"/>
        <v>3600</v>
      </c>
      <c r="J3813" s="287">
        <f t="shared" si="593"/>
        <v>-14.233913054389728</v>
      </c>
      <c r="L3813" s="287">
        <f t="shared" si="590"/>
        <v>105.75581460725834</v>
      </c>
      <c r="M3813" s="344">
        <f t="shared" si="591"/>
        <v>-142.56585205940837</v>
      </c>
      <c r="N3813" s="344">
        <f t="shared" si="594"/>
        <v>-14.233913054389728</v>
      </c>
    </row>
    <row r="3814" spans="1:14" x14ac:dyDescent="0.25">
      <c r="A3814" s="273">
        <v>3797</v>
      </c>
      <c r="B3814" s="323">
        <f t="shared" si="595"/>
        <v>3886.7558146072583</v>
      </c>
      <c r="D3814" s="287">
        <f t="shared" si="592"/>
        <v>3638.3687312739248</v>
      </c>
      <c r="F3814" s="273">
        <f t="shared" si="588"/>
        <v>10</v>
      </c>
      <c r="H3814" s="273">
        <f t="shared" si="589"/>
        <v>3600</v>
      </c>
      <c r="J3814" s="287">
        <f t="shared" si="593"/>
        <v>-15.098074831882139</v>
      </c>
      <c r="L3814" s="287">
        <f t="shared" si="590"/>
        <v>106.75581460725834</v>
      </c>
      <c r="M3814" s="344">
        <f t="shared" si="591"/>
        <v>-141.63126872607518</v>
      </c>
      <c r="N3814" s="344">
        <f t="shared" si="594"/>
        <v>-15.098074831882139</v>
      </c>
    </row>
    <row r="3815" spans="1:14" x14ac:dyDescent="0.25">
      <c r="A3815" s="273">
        <v>3798</v>
      </c>
      <c r="B3815" s="323">
        <f t="shared" si="595"/>
        <v>3887.7558146072583</v>
      </c>
      <c r="D3815" s="287">
        <f t="shared" si="592"/>
        <v>3639.3033146072585</v>
      </c>
      <c r="F3815" s="273">
        <f t="shared" si="588"/>
        <v>10</v>
      </c>
      <c r="H3815" s="273">
        <f t="shared" si="589"/>
        <v>3600</v>
      </c>
      <c r="J3815" s="287">
        <f t="shared" si="593"/>
        <v>-15.957637589522422</v>
      </c>
      <c r="L3815" s="287">
        <f t="shared" si="590"/>
        <v>107.75581460725834</v>
      </c>
      <c r="M3815" s="344">
        <f t="shared" si="591"/>
        <v>-140.69668539274153</v>
      </c>
      <c r="N3815" s="344">
        <f t="shared" si="594"/>
        <v>-15.957637589522422</v>
      </c>
    </row>
    <row r="3816" spans="1:14" x14ac:dyDescent="0.25">
      <c r="A3816" s="273">
        <v>3799</v>
      </c>
      <c r="B3816" s="323">
        <f t="shared" si="595"/>
        <v>3888.7558146072583</v>
      </c>
      <c r="D3816" s="287">
        <f t="shared" si="592"/>
        <v>3640.2378979405917</v>
      </c>
      <c r="F3816" s="273">
        <f t="shared" si="588"/>
        <v>10</v>
      </c>
      <c r="H3816" s="273">
        <f t="shared" si="589"/>
        <v>3600</v>
      </c>
      <c r="J3816" s="287">
        <f t="shared" si="593"/>
        <v>-16.812339496167823</v>
      </c>
      <c r="L3816" s="287">
        <f t="shared" si="590"/>
        <v>108.75581460725834</v>
      </c>
      <c r="M3816" s="344">
        <f t="shared" si="591"/>
        <v>-139.76210205940833</v>
      </c>
      <c r="N3816" s="344">
        <f t="shared" si="594"/>
        <v>-16.812339496167823</v>
      </c>
    </row>
    <row r="3817" spans="1:14" x14ac:dyDescent="0.25">
      <c r="A3817" s="273">
        <v>3800</v>
      </c>
      <c r="B3817" s="323">
        <f t="shared" si="595"/>
        <v>3889.7558146072583</v>
      </c>
      <c r="D3817" s="287">
        <f t="shared" si="592"/>
        <v>3641.1724812739249</v>
      </c>
      <c r="F3817" s="273">
        <f t="shared" si="588"/>
        <v>10</v>
      </c>
      <c r="H3817" s="273">
        <f t="shared" si="589"/>
        <v>3600</v>
      </c>
      <c r="J3817" s="287">
        <f t="shared" si="593"/>
        <v>-17.661920201337217</v>
      </c>
      <c r="L3817" s="287">
        <f t="shared" si="590"/>
        <v>109.75581460725834</v>
      </c>
      <c r="M3817" s="344">
        <f t="shared" si="591"/>
        <v>-138.82751872607514</v>
      </c>
      <c r="N3817" s="344">
        <f t="shared" si="594"/>
        <v>-17.661920201337217</v>
      </c>
    </row>
    <row r="3818" spans="1:14" x14ac:dyDescent="0.25">
      <c r="A3818" s="273">
        <v>3801</v>
      </c>
      <c r="B3818" s="323">
        <f t="shared" si="595"/>
        <v>3890.7558146072583</v>
      </c>
      <c r="D3818" s="287">
        <f t="shared" si="592"/>
        <v>3642.1070646072585</v>
      </c>
      <c r="F3818" s="273">
        <f t="shared" si="588"/>
        <v>10</v>
      </c>
      <c r="H3818" s="273">
        <f t="shared" si="589"/>
        <v>3600</v>
      </c>
      <c r="J3818" s="287">
        <f t="shared" si="593"/>
        <v>-18.506120914519112</v>
      </c>
      <c r="L3818" s="287">
        <f t="shared" si="590"/>
        <v>110.75581460725834</v>
      </c>
      <c r="M3818" s="344">
        <f t="shared" si="591"/>
        <v>-137.89293539274149</v>
      </c>
      <c r="N3818" s="344">
        <f t="shared" si="594"/>
        <v>-18.506120914519112</v>
      </c>
    </row>
    <row r="3819" spans="1:14" x14ac:dyDescent="0.25">
      <c r="A3819" s="273">
        <v>3802</v>
      </c>
      <c r="B3819" s="323">
        <f t="shared" si="595"/>
        <v>3891.7558146072583</v>
      </c>
      <c r="D3819" s="287">
        <f t="shared" si="592"/>
        <v>3643.0416479405917</v>
      </c>
      <c r="F3819" s="273">
        <f t="shared" si="588"/>
        <v>10</v>
      </c>
      <c r="H3819" s="273">
        <f t="shared" si="589"/>
        <v>3600</v>
      </c>
      <c r="J3819" s="287">
        <f t="shared" si="593"/>
        <v>-19.344684483997622</v>
      </c>
      <c r="L3819" s="287">
        <f t="shared" si="590"/>
        <v>111.75581460725834</v>
      </c>
      <c r="M3819" s="344">
        <f t="shared" si="591"/>
        <v>-136.9583520594083</v>
      </c>
      <c r="N3819" s="344">
        <f t="shared" si="594"/>
        <v>-19.344684483997622</v>
      </c>
    </row>
    <row r="3820" spans="1:14" x14ac:dyDescent="0.25">
      <c r="A3820" s="273">
        <v>3803</v>
      </c>
      <c r="B3820" s="323">
        <f t="shared" si="595"/>
        <v>3892.7558146072583</v>
      </c>
      <c r="D3820" s="287">
        <f t="shared" si="592"/>
        <v>3643.9762312739249</v>
      </c>
      <c r="F3820" s="273">
        <f t="shared" si="588"/>
        <v>10</v>
      </c>
      <c r="H3820" s="273">
        <f t="shared" si="589"/>
        <v>3600</v>
      </c>
      <c r="J3820" s="287">
        <f t="shared" si="593"/>
        <v>-20.177355475186136</v>
      </c>
      <c r="L3820" s="287">
        <f t="shared" si="590"/>
        <v>112.75581460725834</v>
      </c>
      <c r="M3820" s="344">
        <f t="shared" si="591"/>
        <v>-136.0237687260751</v>
      </c>
      <c r="N3820" s="344">
        <f t="shared" si="594"/>
        <v>-20.177355475186136</v>
      </c>
    </row>
    <row r="3821" spans="1:14" x14ac:dyDescent="0.25">
      <c r="A3821" s="273">
        <v>3804</v>
      </c>
      <c r="B3821" s="323">
        <f t="shared" si="595"/>
        <v>3893.7558146072583</v>
      </c>
      <c r="D3821" s="287">
        <f t="shared" si="592"/>
        <v>3644.9108146072585</v>
      </c>
      <c r="F3821" s="273">
        <f t="shared" si="588"/>
        <v>10</v>
      </c>
      <c r="H3821" s="273">
        <f t="shared" si="589"/>
        <v>3600</v>
      </c>
      <c r="J3821" s="287">
        <f t="shared" si="593"/>
        <v>-21.003880248434481</v>
      </c>
      <c r="L3821" s="287">
        <f t="shared" si="590"/>
        <v>113.75581460725834</v>
      </c>
      <c r="M3821" s="344">
        <f t="shared" si="591"/>
        <v>-135.08918539274146</v>
      </c>
      <c r="N3821" s="344">
        <f t="shared" si="594"/>
        <v>-21.003880248434481</v>
      </c>
    </row>
    <row r="3822" spans="1:14" x14ac:dyDescent="0.25">
      <c r="A3822" s="273">
        <v>3805</v>
      </c>
      <c r="B3822" s="323">
        <f t="shared" si="595"/>
        <v>3894.7558146072583</v>
      </c>
      <c r="D3822" s="287">
        <f t="shared" si="592"/>
        <v>3645.8453979405917</v>
      </c>
      <c r="F3822" s="273">
        <f t="shared" si="588"/>
        <v>10</v>
      </c>
      <c r="H3822" s="273">
        <f t="shared" si="589"/>
        <v>3600</v>
      </c>
      <c r="J3822" s="287">
        <f t="shared" si="593"/>
        <v>-21.824007036289991</v>
      </c>
      <c r="L3822" s="287">
        <f t="shared" si="590"/>
        <v>114.75581460725834</v>
      </c>
      <c r="M3822" s="344">
        <f t="shared" si="591"/>
        <v>-134.15460205940826</v>
      </c>
      <c r="N3822" s="344">
        <f t="shared" si="594"/>
        <v>-21.824007036289991</v>
      </c>
    </row>
    <row r="3823" spans="1:14" x14ac:dyDescent="0.25">
      <c r="A3823" s="273">
        <v>3806</v>
      </c>
      <c r="B3823" s="323">
        <f t="shared" si="595"/>
        <v>3895.7558146072583</v>
      </c>
      <c r="D3823" s="287">
        <f t="shared" si="592"/>
        <v>3646.7799812739249</v>
      </c>
      <c r="F3823" s="273">
        <f t="shared" si="588"/>
        <v>10</v>
      </c>
      <c r="H3823" s="273">
        <f t="shared" si="589"/>
        <v>3600</v>
      </c>
      <c r="J3823" s="287">
        <f t="shared" si="593"/>
        <v>-22.637486020187684</v>
      </c>
      <c r="L3823" s="287">
        <f t="shared" si="590"/>
        <v>115.75581460725834</v>
      </c>
      <c r="M3823" s="344">
        <f t="shared" si="591"/>
        <v>-133.22001872607507</v>
      </c>
      <c r="N3823" s="344">
        <f t="shared" si="594"/>
        <v>-22.637486020187684</v>
      </c>
    </row>
    <row r="3824" spans="1:14" x14ac:dyDescent="0.25">
      <c r="A3824" s="273">
        <v>3807</v>
      </c>
      <c r="B3824" s="323">
        <f t="shared" si="595"/>
        <v>3896.7558146072583</v>
      </c>
      <c r="D3824" s="287">
        <f t="shared" si="592"/>
        <v>3647.7145646072586</v>
      </c>
      <c r="F3824" s="273">
        <f t="shared" si="588"/>
        <v>10</v>
      </c>
      <c r="H3824" s="273">
        <f t="shared" si="589"/>
        <v>3600</v>
      </c>
      <c r="J3824" s="287">
        <f t="shared" si="593"/>
        <v>-23.444069406550035</v>
      </c>
      <c r="L3824" s="287">
        <f t="shared" si="590"/>
        <v>116.75581460725834</v>
      </c>
      <c r="M3824" s="344">
        <f t="shared" si="591"/>
        <v>-132.28543539274142</v>
      </c>
      <c r="N3824" s="344">
        <f t="shared" si="594"/>
        <v>-23.444069406550035</v>
      </c>
    </row>
    <row r="3825" spans="1:14" x14ac:dyDescent="0.25">
      <c r="A3825" s="273">
        <v>3808</v>
      </c>
      <c r="B3825" s="323">
        <f t="shared" si="595"/>
        <v>3897.7558146072583</v>
      </c>
      <c r="D3825" s="287">
        <f t="shared" si="592"/>
        <v>3648.6491479405918</v>
      </c>
      <c r="F3825" s="273">
        <f t="shared" si="588"/>
        <v>10</v>
      </c>
      <c r="H3825" s="273">
        <f t="shared" si="589"/>
        <v>3600</v>
      </c>
      <c r="J3825" s="287">
        <f t="shared" si="593"/>
        <v>-24.243511502263352</v>
      </c>
      <c r="L3825" s="287">
        <f t="shared" si="590"/>
        <v>117.75581460725834</v>
      </c>
      <c r="M3825" s="344">
        <f t="shared" si="591"/>
        <v>-131.35085205940823</v>
      </c>
      <c r="N3825" s="344">
        <f t="shared" si="594"/>
        <v>-24.243511502263352</v>
      </c>
    </row>
    <row r="3826" spans="1:14" x14ac:dyDescent="0.25">
      <c r="A3826" s="273">
        <v>3809</v>
      </c>
      <c r="B3826" s="323">
        <f t="shared" si="595"/>
        <v>3898.7558146072583</v>
      </c>
      <c r="D3826" s="287">
        <f t="shared" si="592"/>
        <v>3649.583731273925</v>
      </c>
      <c r="F3826" s="273">
        <f t="shared" si="588"/>
        <v>10</v>
      </c>
      <c r="H3826" s="273">
        <f t="shared" si="589"/>
        <v>3600</v>
      </c>
      <c r="J3826" s="287">
        <f t="shared" si="593"/>
        <v>-25.035568789520909</v>
      </c>
      <c r="L3826" s="287">
        <f t="shared" si="590"/>
        <v>118.75581460725834</v>
      </c>
      <c r="M3826" s="344">
        <f t="shared" si="591"/>
        <v>-130.41626872607503</v>
      </c>
      <c r="N3826" s="344">
        <f t="shared" si="594"/>
        <v>-25.035568789520909</v>
      </c>
    </row>
    <row r="3827" spans="1:14" x14ac:dyDescent="0.25">
      <c r="A3827" s="273">
        <v>3810</v>
      </c>
      <c r="B3827" s="323">
        <f t="shared" si="595"/>
        <v>3899.7558146072583</v>
      </c>
      <c r="D3827" s="287">
        <f t="shared" si="592"/>
        <v>3650.5183146072582</v>
      </c>
      <c r="F3827" s="273">
        <f t="shared" si="588"/>
        <v>10</v>
      </c>
      <c r="H3827" s="273">
        <f t="shared" si="589"/>
        <v>3600</v>
      </c>
      <c r="J3827" s="287">
        <f t="shared" si="593"/>
        <v>-25.820000000000178</v>
      </c>
      <c r="L3827" s="287">
        <f t="shared" si="590"/>
        <v>119.75581460725834</v>
      </c>
      <c r="M3827" s="344">
        <f t="shared" si="591"/>
        <v>-129.48168539274184</v>
      </c>
      <c r="N3827" s="344">
        <f t="shared" si="594"/>
        <v>-25.820000000000178</v>
      </c>
    </row>
    <row r="3828" spans="1:14" x14ac:dyDescent="0.25">
      <c r="A3828" s="273">
        <v>3811</v>
      </c>
      <c r="B3828" s="323">
        <f t="shared" si="595"/>
        <v>3900.7558146072583</v>
      </c>
      <c r="D3828" s="287">
        <f t="shared" si="592"/>
        <v>3651.4528979405918</v>
      </c>
      <c r="F3828" s="273">
        <f t="shared" si="588"/>
        <v>10</v>
      </c>
      <c r="H3828" s="273">
        <f t="shared" si="589"/>
        <v>3600</v>
      </c>
      <c r="J3828" s="287">
        <f t="shared" si="593"/>
        <v>-26.596566188354853</v>
      </c>
      <c r="L3828" s="287">
        <f t="shared" si="590"/>
        <v>120.75581460725834</v>
      </c>
      <c r="M3828" s="344">
        <f t="shared" si="591"/>
        <v>-128.54710205940819</v>
      </c>
      <c r="N3828" s="344">
        <f t="shared" si="594"/>
        <v>-26.596566188354853</v>
      </c>
    </row>
    <row r="3829" spans="1:14" x14ac:dyDescent="0.25">
      <c r="A3829" s="273">
        <v>3812</v>
      </c>
      <c r="B3829" s="323">
        <f t="shared" si="595"/>
        <v>3901.7558146072583</v>
      </c>
      <c r="D3829" s="287">
        <f t="shared" si="592"/>
        <v>3652.387481273925</v>
      </c>
      <c r="F3829" s="273">
        <f t="shared" si="588"/>
        <v>10</v>
      </c>
      <c r="H3829" s="273">
        <f t="shared" si="589"/>
        <v>3600</v>
      </c>
      <c r="J3829" s="287">
        <f t="shared" si="593"/>
        <v>-27.365030805002473</v>
      </c>
      <c r="L3829" s="287">
        <f t="shared" si="590"/>
        <v>121.75581460725834</v>
      </c>
      <c r="M3829" s="344">
        <f t="shared" si="591"/>
        <v>-127.612518726075</v>
      </c>
      <c r="N3829" s="344">
        <f t="shared" si="594"/>
        <v>-27.365030805002473</v>
      </c>
    </row>
    <row r="3830" spans="1:14" x14ac:dyDescent="0.25">
      <c r="A3830" s="273">
        <v>3813</v>
      </c>
      <c r="B3830" s="323">
        <f t="shared" si="595"/>
        <v>3902.7558146072583</v>
      </c>
      <c r="D3830" s="287">
        <f t="shared" si="592"/>
        <v>3653.3220646072582</v>
      </c>
      <c r="F3830" s="273">
        <f t="shared" si="588"/>
        <v>10</v>
      </c>
      <c r="H3830" s="273">
        <f t="shared" si="589"/>
        <v>3600</v>
      </c>
      <c r="J3830" s="287">
        <f t="shared" si="593"/>
        <v>-28.125159768175873</v>
      </c>
      <c r="L3830" s="287">
        <f t="shared" si="590"/>
        <v>122.75581460725834</v>
      </c>
      <c r="M3830" s="344">
        <f t="shared" si="591"/>
        <v>-126.6779353927418</v>
      </c>
      <c r="N3830" s="344">
        <f t="shared" si="594"/>
        <v>-28.125159768175873</v>
      </c>
    </row>
    <row r="3831" spans="1:14" x14ac:dyDescent="0.25">
      <c r="A3831" s="273">
        <v>3814</v>
      </c>
      <c r="B3831" s="323">
        <f t="shared" si="595"/>
        <v>3903.7558146072583</v>
      </c>
      <c r="D3831" s="287">
        <f t="shared" si="592"/>
        <v>3654.2566479405918</v>
      </c>
      <c r="F3831" s="273">
        <f t="shared" si="588"/>
        <v>10</v>
      </c>
      <c r="H3831" s="273">
        <f t="shared" si="589"/>
        <v>3600</v>
      </c>
      <c r="J3831" s="287">
        <f t="shared" si="593"/>
        <v>-28.876721535229347</v>
      </c>
      <c r="L3831" s="287">
        <f t="shared" si="590"/>
        <v>123.75581460725834</v>
      </c>
      <c r="M3831" s="344">
        <f t="shared" si="591"/>
        <v>-125.74335205940815</v>
      </c>
      <c r="N3831" s="344">
        <f t="shared" si="594"/>
        <v>-28.876721535229347</v>
      </c>
    </row>
    <row r="3832" spans="1:14" x14ac:dyDescent="0.25">
      <c r="A3832" s="273">
        <v>3815</v>
      </c>
      <c r="B3832" s="323">
        <f t="shared" si="595"/>
        <v>3904.7558146072583</v>
      </c>
      <c r="D3832" s="287">
        <f t="shared" si="592"/>
        <v>3655.191231273925</v>
      </c>
      <c r="F3832" s="273">
        <f t="shared" si="588"/>
        <v>10</v>
      </c>
      <c r="H3832" s="273">
        <f t="shared" si="589"/>
        <v>3600</v>
      </c>
      <c r="J3832" s="287">
        <f t="shared" si="593"/>
        <v>-29.619487173168103</v>
      </c>
      <c r="L3832" s="287">
        <f t="shared" si="590"/>
        <v>124.75581460725834</v>
      </c>
      <c r="M3832" s="344">
        <f t="shared" si="591"/>
        <v>-124.80876872607496</v>
      </c>
      <c r="N3832" s="344">
        <f t="shared" si="594"/>
        <v>-29.619487173168103</v>
      </c>
    </row>
    <row r="3833" spans="1:14" x14ac:dyDescent="0.25">
      <c r="A3833" s="273">
        <v>3816</v>
      </c>
      <c r="B3833" s="323">
        <f t="shared" si="595"/>
        <v>3905.7558146072583</v>
      </c>
      <c r="D3833" s="287">
        <f t="shared" si="592"/>
        <v>3656.1258146072582</v>
      </c>
      <c r="F3833" s="273">
        <f t="shared" si="588"/>
        <v>10</v>
      </c>
      <c r="H3833" s="273">
        <f t="shared" si="589"/>
        <v>3600</v>
      </c>
      <c r="J3833" s="287">
        <f t="shared" si="593"/>
        <v>-30.353230428383501</v>
      </c>
      <c r="L3833" s="287">
        <f t="shared" si="590"/>
        <v>125.75581460725834</v>
      </c>
      <c r="M3833" s="344">
        <f t="shared" si="591"/>
        <v>-123.87418539274177</v>
      </c>
      <c r="N3833" s="344">
        <f t="shared" si="594"/>
        <v>-30.353230428383501</v>
      </c>
    </row>
    <row r="3834" spans="1:14" x14ac:dyDescent="0.25">
      <c r="A3834" s="273">
        <v>3817</v>
      </c>
      <c r="B3834" s="323">
        <f t="shared" si="595"/>
        <v>3906.7558146072583</v>
      </c>
      <c r="D3834" s="287">
        <f t="shared" si="592"/>
        <v>3657.0603979405914</v>
      </c>
      <c r="F3834" s="273">
        <f t="shared" si="588"/>
        <v>10</v>
      </c>
      <c r="H3834" s="273">
        <f t="shared" si="589"/>
        <v>3600</v>
      </c>
      <c r="J3834" s="287">
        <f t="shared" si="593"/>
        <v>-31.077727795571473</v>
      </c>
      <c r="L3834" s="287">
        <f t="shared" si="590"/>
        <v>126.75581460725834</v>
      </c>
      <c r="M3834" s="344">
        <f t="shared" si="591"/>
        <v>-122.93960205940857</v>
      </c>
      <c r="N3834" s="344">
        <f t="shared" si="594"/>
        <v>-31.077727795571473</v>
      </c>
    </row>
    <row r="3835" spans="1:14" x14ac:dyDescent="0.25">
      <c r="A3835" s="273">
        <v>3818</v>
      </c>
      <c r="B3835" s="323">
        <f t="shared" si="595"/>
        <v>3907.7558146072583</v>
      </c>
      <c r="D3835" s="287">
        <f t="shared" si="592"/>
        <v>3657.9949812739251</v>
      </c>
      <c r="F3835" s="273">
        <f t="shared" si="588"/>
        <v>10</v>
      </c>
      <c r="H3835" s="273">
        <f t="shared" si="589"/>
        <v>3600</v>
      </c>
      <c r="J3835" s="287">
        <f t="shared" si="593"/>
        <v>-31.792758585816799</v>
      </c>
      <c r="L3835" s="287">
        <f t="shared" si="590"/>
        <v>127.75581460725834</v>
      </c>
      <c r="M3835" s="344">
        <f t="shared" si="591"/>
        <v>-122.00501872607492</v>
      </c>
      <c r="N3835" s="344">
        <f t="shared" si="594"/>
        <v>-31.792758585816799</v>
      </c>
    </row>
    <row r="3836" spans="1:14" x14ac:dyDescent="0.25">
      <c r="A3836" s="273">
        <v>3819</v>
      </c>
      <c r="B3836" s="323">
        <f t="shared" si="595"/>
        <v>3908.7558146072583</v>
      </c>
      <c r="D3836" s="287">
        <f t="shared" si="592"/>
        <v>3658.9295646072583</v>
      </c>
      <c r="F3836" s="273">
        <f t="shared" si="588"/>
        <v>10</v>
      </c>
      <c r="H3836" s="273">
        <f t="shared" si="589"/>
        <v>3600</v>
      </c>
      <c r="J3836" s="287">
        <f t="shared" si="593"/>
        <v>-32.498104993813513</v>
      </c>
      <c r="L3836" s="287">
        <f t="shared" si="590"/>
        <v>128.75581460725834</v>
      </c>
      <c r="M3836" s="344">
        <f t="shared" si="591"/>
        <v>-121.07043539274173</v>
      </c>
      <c r="N3836" s="344">
        <f t="shared" si="594"/>
        <v>-32.498104993813513</v>
      </c>
    </row>
    <row r="3837" spans="1:14" x14ac:dyDescent="0.25">
      <c r="A3837" s="273">
        <v>3820</v>
      </c>
      <c r="B3837" s="323">
        <f t="shared" si="595"/>
        <v>3909.7558146072583</v>
      </c>
      <c r="D3837" s="287">
        <f t="shared" si="592"/>
        <v>3659.8641479405915</v>
      </c>
      <c r="F3837" s="273">
        <f t="shared" si="588"/>
        <v>10</v>
      </c>
      <c r="H3837" s="273">
        <f t="shared" si="589"/>
        <v>3600</v>
      </c>
      <c r="J3837" s="287">
        <f t="shared" si="593"/>
        <v>-33.193552164212896</v>
      </c>
      <c r="L3837" s="287">
        <f t="shared" si="590"/>
        <v>129.75581460725834</v>
      </c>
      <c r="M3837" s="344">
        <f t="shared" si="591"/>
        <v>-120.13585205940853</v>
      </c>
      <c r="N3837" s="344">
        <f t="shared" si="594"/>
        <v>-33.193552164212896</v>
      </c>
    </row>
    <row r="3838" spans="1:14" x14ac:dyDescent="0.25">
      <c r="A3838" s="273">
        <v>3821</v>
      </c>
      <c r="B3838" s="323">
        <f t="shared" si="595"/>
        <v>3910.7558146072583</v>
      </c>
      <c r="D3838" s="287">
        <f t="shared" si="592"/>
        <v>3660.7987312739251</v>
      </c>
      <c r="F3838" s="273">
        <f t="shared" si="588"/>
        <v>10</v>
      </c>
      <c r="H3838" s="273">
        <f t="shared" si="589"/>
        <v>3600</v>
      </c>
      <c r="J3838" s="287">
        <f t="shared" si="593"/>
        <v>-33.878888257069896</v>
      </c>
      <c r="L3838" s="287">
        <f t="shared" si="590"/>
        <v>130.75581460725834</v>
      </c>
      <c r="M3838" s="344">
        <f t="shared" si="591"/>
        <v>-119.20126872607489</v>
      </c>
      <c r="N3838" s="344">
        <f t="shared" si="594"/>
        <v>-33.878888257069896</v>
      </c>
    </row>
    <row r="3839" spans="1:14" x14ac:dyDescent="0.25">
      <c r="A3839" s="273">
        <v>3822</v>
      </c>
      <c r="B3839" s="323">
        <f t="shared" si="595"/>
        <v>3911.7558146072583</v>
      </c>
      <c r="D3839" s="287">
        <f t="shared" si="592"/>
        <v>3661.7333146072583</v>
      </c>
      <c r="F3839" s="273">
        <f t="shared" si="588"/>
        <v>10</v>
      </c>
      <c r="H3839" s="273">
        <f t="shared" si="589"/>
        <v>3600</v>
      </c>
      <c r="J3839" s="287">
        <f t="shared" si="593"/>
        <v>-34.553904512371638</v>
      </c>
      <c r="L3839" s="287">
        <f t="shared" si="590"/>
        <v>131.75581460725834</v>
      </c>
      <c r="M3839" s="344">
        <f t="shared" si="591"/>
        <v>-118.26668539274169</v>
      </c>
      <c r="N3839" s="344">
        <f t="shared" si="594"/>
        <v>-34.553904512371638</v>
      </c>
    </row>
    <row r="3840" spans="1:14" x14ac:dyDescent="0.25">
      <c r="A3840" s="273">
        <v>3823</v>
      </c>
      <c r="B3840" s="323">
        <f t="shared" si="595"/>
        <v>3912.7558146072583</v>
      </c>
      <c r="D3840" s="287">
        <f t="shared" si="592"/>
        <v>3662.6678979405915</v>
      </c>
      <c r="F3840" s="273">
        <f t="shared" si="588"/>
        <v>10</v>
      </c>
      <c r="H3840" s="273">
        <f t="shared" si="589"/>
        <v>3600</v>
      </c>
      <c r="J3840" s="287">
        <f t="shared" si="593"/>
        <v>-35.21839531362717</v>
      </c>
      <c r="L3840" s="287">
        <f t="shared" si="590"/>
        <v>132.75581460725834</v>
      </c>
      <c r="M3840" s="344">
        <f t="shared" si="591"/>
        <v>-117.3321020594085</v>
      </c>
      <c r="N3840" s="344">
        <f t="shared" si="594"/>
        <v>-35.21839531362717</v>
      </c>
    </row>
    <row r="3841" spans="1:14" x14ac:dyDescent="0.25">
      <c r="A3841" s="273">
        <v>3824</v>
      </c>
      <c r="B3841" s="323">
        <f t="shared" si="595"/>
        <v>3913.7558146072583</v>
      </c>
      <c r="D3841" s="287">
        <f t="shared" si="592"/>
        <v>3663.6024812739252</v>
      </c>
      <c r="F3841" s="273">
        <f t="shared" si="588"/>
        <v>10</v>
      </c>
      <c r="H3841" s="273">
        <f t="shared" si="589"/>
        <v>3600</v>
      </c>
      <c r="J3841" s="287">
        <f t="shared" si="593"/>
        <v>-35.872158250502466</v>
      </c>
      <c r="L3841" s="287">
        <f t="shared" si="590"/>
        <v>133.75581460725834</v>
      </c>
      <c r="M3841" s="344">
        <f t="shared" si="591"/>
        <v>-116.39751872607485</v>
      </c>
      <c r="N3841" s="344">
        <f t="shared" si="594"/>
        <v>-35.872158250502466</v>
      </c>
    </row>
    <row r="3842" spans="1:14" x14ac:dyDescent="0.25">
      <c r="A3842" s="273">
        <v>3825</v>
      </c>
      <c r="B3842" s="323">
        <f t="shared" si="595"/>
        <v>3914.7558146072583</v>
      </c>
      <c r="D3842" s="287">
        <f t="shared" si="592"/>
        <v>3664.5370646072583</v>
      </c>
      <c r="F3842" s="273">
        <f t="shared" si="588"/>
        <v>10</v>
      </c>
      <c r="H3842" s="273">
        <f t="shared" si="589"/>
        <v>3600</v>
      </c>
      <c r="J3842" s="287">
        <f t="shared" si="593"/>
        <v>-36.514994180473252</v>
      </c>
      <c r="L3842" s="287">
        <f t="shared" si="590"/>
        <v>134.75581460725834</v>
      </c>
      <c r="M3842" s="344">
        <f t="shared" si="591"/>
        <v>-115.46293539274166</v>
      </c>
      <c r="N3842" s="344">
        <f t="shared" si="594"/>
        <v>-36.514994180473252</v>
      </c>
    </row>
    <row r="3843" spans="1:14" x14ac:dyDescent="0.25">
      <c r="A3843" s="273">
        <v>3826</v>
      </c>
      <c r="B3843" s="323">
        <f t="shared" si="595"/>
        <v>3915.7558146072583</v>
      </c>
      <c r="D3843" s="287">
        <f t="shared" si="592"/>
        <v>3665.4716479405915</v>
      </c>
      <c r="F3843" s="273">
        <f t="shared" si="588"/>
        <v>10</v>
      </c>
      <c r="H3843" s="273">
        <f t="shared" si="589"/>
        <v>3600</v>
      </c>
      <c r="J3843" s="287">
        <f t="shared" si="593"/>
        <v>-37.146707289487971</v>
      </c>
      <c r="L3843" s="287">
        <f t="shared" si="590"/>
        <v>135.75581460725834</v>
      </c>
      <c r="M3843" s="344">
        <f t="shared" si="591"/>
        <v>-114.52835205940846</v>
      </c>
      <c r="N3843" s="344">
        <f t="shared" si="594"/>
        <v>-37.146707289487971</v>
      </c>
    </row>
    <row r="3844" spans="1:14" x14ac:dyDescent="0.25">
      <c r="A3844" s="273">
        <v>3827</v>
      </c>
      <c r="B3844" s="323">
        <f t="shared" si="595"/>
        <v>3916.7558146072583</v>
      </c>
      <c r="D3844" s="287">
        <f t="shared" si="592"/>
        <v>3666.4062312739252</v>
      </c>
      <c r="F3844" s="273">
        <f t="shared" si="588"/>
        <v>10</v>
      </c>
      <c r="H3844" s="273">
        <f t="shared" si="589"/>
        <v>3600</v>
      </c>
      <c r="J3844" s="287">
        <f t="shared" si="593"/>
        <v>-37.767105151614075</v>
      </c>
      <c r="L3844" s="287">
        <f t="shared" si="590"/>
        <v>136.75581460725834</v>
      </c>
      <c r="M3844" s="344">
        <f t="shared" si="591"/>
        <v>-113.59376872607481</v>
      </c>
      <c r="N3844" s="344">
        <f t="shared" si="594"/>
        <v>-37.767105151614075</v>
      </c>
    </row>
    <row r="3845" spans="1:14" x14ac:dyDescent="0.25">
      <c r="A3845" s="273">
        <v>3828</v>
      </c>
      <c r="B3845" s="323">
        <f t="shared" si="595"/>
        <v>3917.7558146072583</v>
      </c>
      <c r="D3845" s="287">
        <f t="shared" si="592"/>
        <v>3667.3408146072584</v>
      </c>
      <c r="F3845" s="273">
        <f t="shared" si="588"/>
        <v>10</v>
      </c>
      <c r="H3845" s="273">
        <f t="shared" si="589"/>
        <v>3600</v>
      </c>
      <c r="J3845" s="287">
        <f t="shared" si="593"/>
        <v>-38.375998787652833</v>
      </c>
      <c r="L3845" s="287">
        <f t="shared" si="590"/>
        <v>137.75581460725834</v>
      </c>
      <c r="M3845" s="344">
        <f t="shared" si="591"/>
        <v>-112.65918539274162</v>
      </c>
      <c r="N3845" s="344">
        <f t="shared" si="594"/>
        <v>-38.375998787652833</v>
      </c>
    </row>
    <row r="3846" spans="1:14" x14ac:dyDescent="0.25">
      <c r="A3846" s="273">
        <v>3829</v>
      </c>
      <c r="B3846" s="323">
        <f t="shared" si="595"/>
        <v>3918.7558146072583</v>
      </c>
      <c r="D3846" s="287">
        <f t="shared" si="592"/>
        <v>3668.2753979405916</v>
      </c>
      <c r="F3846" s="273">
        <f t="shared" ref="F3846:F3909" si="596">INT(B3846/360)</f>
        <v>10</v>
      </c>
      <c r="H3846" s="273">
        <f t="shared" ref="H3846:H3909" si="597">F3846*360</f>
        <v>3600</v>
      </c>
      <c r="J3846" s="287">
        <f t="shared" si="593"/>
        <v>-38.973202722703739</v>
      </c>
      <c r="L3846" s="287">
        <f t="shared" ref="L3846:L3909" si="598">B3846-H3846-180</f>
        <v>138.75581460725834</v>
      </c>
      <c r="M3846" s="344">
        <f t="shared" ref="M3846:M3909" si="599">D3846-INT(D3846/360)*360-180</f>
        <v>-111.72460205940843</v>
      </c>
      <c r="N3846" s="344">
        <f t="shared" si="594"/>
        <v>-38.973202722703739</v>
      </c>
    </row>
    <row r="3847" spans="1:14" x14ac:dyDescent="0.25">
      <c r="A3847" s="273">
        <v>3830</v>
      </c>
      <c r="B3847" s="323">
        <f t="shared" si="595"/>
        <v>3919.7558146072583</v>
      </c>
      <c r="D3847" s="287">
        <f t="shared" si="592"/>
        <v>3669.2099812739252</v>
      </c>
      <c r="F3847" s="273">
        <f t="shared" si="596"/>
        <v>10</v>
      </c>
      <c r="H3847" s="273">
        <f t="shared" si="597"/>
        <v>3600</v>
      </c>
      <c r="J3847" s="287">
        <f t="shared" si="593"/>
        <v>-39.558535042663905</v>
      </c>
      <c r="L3847" s="287">
        <f t="shared" si="598"/>
        <v>139.75581460725834</v>
      </c>
      <c r="M3847" s="344">
        <f t="shared" si="599"/>
        <v>-110.79001872607478</v>
      </c>
      <c r="N3847" s="344">
        <f t="shared" si="594"/>
        <v>-39.558535042663905</v>
      </c>
    </row>
    <row r="3848" spans="1:14" x14ac:dyDescent="0.25">
      <c r="A3848" s="273">
        <v>3831</v>
      </c>
      <c r="B3848" s="323">
        <f t="shared" si="595"/>
        <v>3920.7558146072583</v>
      </c>
      <c r="D3848" s="287">
        <f t="shared" si="592"/>
        <v>3670.1445646072584</v>
      </c>
      <c r="F3848" s="273">
        <f t="shared" si="596"/>
        <v>10</v>
      </c>
      <c r="H3848" s="273">
        <f t="shared" si="597"/>
        <v>3600</v>
      </c>
      <c r="J3848" s="287">
        <f t="shared" si="593"/>
        <v>-40.131817449637936</v>
      </c>
      <c r="L3848" s="287">
        <f t="shared" si="598"/>
        <v>140.75581460725834</v>
      </c>
      <c r="M3848" s="344">
        <f t="shared" si="599"/>
        <v>-109.85543539274158</v>
      </c>
      <c r="N3848" s="344">
        <f t="shared" si="594"/>
        <v>-40.131817449637936</v>
      </c>
    </row>
    <row r="3849" spans="1:14" x14ac:dyDescent="0.25">
      <c r="A3849" s="273">
        <v>3832</v>
      </c>
      <c r="B3849" s="323">
        <f t="shared" si="595"/>
        <v>3921.7558146072583</v>
      </c>
      <c r="D3849" s="287">
        <f t="shared" si="592"/>
        <v>3671.0791479405916</v>
      </c>
      <c r="F3849" s="273">
        <f t="shared" si="596"/>
        <v>10</v>
      </c>
      <c r="H3849" s="273">
        <f t="shared" si="597"/>
        <v>3600</v>
      </c>
      <c r="J3849" s="287">
        <f t="shared" si="593"/>
        <v>-40.692875316251168</v>
      </c>
      <c r="L3849" s="287">
        <f t="shared" si="598"/>
        <v>141.75581460725834</v>
      </c>
      <c r="M3849" s="344">
        <f t="shared" si="599"/>
        <v>-108.92085205940839</v>
      </c>
      <c r="N3849" s="344">
        <f t="shared" si="594"/>
        <v>-40.692875316251168</v>
      </c>
    </row>
    <row r="3850" spans="1:14" x14ac:dyDescent="0.25">
      <c r="A3850" s="273">
        <v>3833</v>
      </c>
      <c r="B3850" s="323">
        <f t="shared" si="595"/>
        <v>3922.7558146072583</v>
      </c>
      <c r="D3850" s="287">
        <f t="shared" si="592"/>
        <v>3672.0137312739248</v>
      </c>
      <c r="F3850" s="273">
        <f t="shared" si="596"/>
        <v>10</v>
      </c>
      <c r="H3850" s="273">
        <f t="shared" si="597"/>
        <v>3600</v>
      </c>
      <c r="J3850" s="287">
        <f t="shared" si="593"/>
        <v>-41.241537738842325</v>
      </c>
      <c r="L3850" s="287">
        <f t="shared" si="598"/>
        <v>142.75581460725834</v>
      </c>
      <c r="M3850" s="344">
        <f t="shared" si="599"/>
        <v>-107.9862687260752</v>
      </c>
      <c r="N3850" s="344">
        <f t="shared" si="594"/>
        <v>-41.241537738842325</v>
      </c>
    </row>
    <row r="3851" spans="1:14" x14ac:dyDescent="0.25">
      <c r="A3851" s="273">
        <v>3834</v>
      </c>
      <c r="B3851" s="323">
        <f t="shared" si="595"/>
        <v>3923.7558146072583</v>
      </c>
      <c r="D3851" s="287">
        <f t="shared" si="592"/>
        <v>3672.9483146072585</v>
      </c>
      <c r="F3851" s="273">
        <f t="shared" si="596"/>
        <v>10</v>
      </c>
      <c r="H3851" s="273">
        <f t="shared" si="597"/>
        <v>3600</v>
      </c>
      <c r="J3851" s="287">
        <f t="shared" si="593"/>
        <v>-41.777637589522044</v>
      </c>
      <c r="L3851" s="287">
        <f t="shared" si="598"/>
        <v>143.75581460725834</v>
      </c>
      <c r="M3851" s="344">
        <f t="shared" si="599"/>
        <v>-107.05168539274155</v>
      </c>
      <c r="N3851" s="344">
        <f t="shared" si="594"/>
        <v>-41.777637589522044</v>
      </c>
    </row>
    <row r="3852" spans="1:14" x14ac:dyDescent="0.25">
      <c r="A3852" s="273">
        <v>3835</v>
      </c>
      <c r="B3852" s="323">
        <f t="shared" si="595"/>
        <v>3924.7558146072583</v>
      </c>
      <c r="D3852" s="287">
        <f t="shared" si="592"/>
        <v>3673.8828979405916</v>
      </c>
      <c r="F3852" s="273">
        <f t="shared" si="596"/>
        <v>10</v>
      </c>
      <c r="H3852" s="273">
        <f t="shared" si="597"/>
        <v>3600</v>
      </c>
      <c r="J3852" s="287">
        <f t="shared" si="593"/>
        <v>-42.301011567083378</v>
      </c>
      <c r="L3852" s="287">
        <f t="shared" si="598"/>
        <v>144.75581460725834</v>
      </c>
      <c r="M3852" s="344">
        <f t="shared" si="599"/>
        <v>-106.11710205940835</v>
      </c>
      <c r="N3852" s="344">
        <f t="shared" si="594"/>
        <v>-42.301011567083378</v>
      </c>
    </row>
    <row r="3853" spans="1:14" x14ac:dyDescent="0.25">
      <c r="A3853" s="273">
        <v>3836</v>
      </c>
      <c r="B3853" s="323">
        <f t="shared" si="595"/>
        <v>3925.7558146072583</v>
      </c>
      <c r="D3853" s="287">
        <f t="shared" si="592"/>
        <v>3674.8174812739248</v>
      </c>
      <c r="F3853" s="273">
        <f t="shared" si="596"/>
        <v>10</v>
      </c>
      <c r="H3853" s="273">
        <f t="shared" si="597"/>
        <v>3600</v>
      </c>
      <c r="J3853" s="287">
        <f t="shared" si="593"/>
        <v>-42.811500246742263</v>
      </c>
      <c r="L3853" s="287">
        <f t="shared" si="598"/>
        <v>145.75581460725834</v>
      </c>
      <c r="M3853" s="344">
        <f t="shared" si="599"/>
        <v>-105.18251872607516</v>
      </c>
      <c r="N3853" s="344">
        <f t="shared" si="594"/>
        <v>-42.811500246742263</v>
      </c>
    </row>
    <row r="3854" spans="1:14" x14ac:dyDescent="0.25">
      <c r="A3854" s="273">
        <v>3837</v>
      </c>
      <c r="B3854" s="323">
        <f t="shared" si="595"/>
        <v>3926.7558146072583</v>
      </c>
      <c r="D3854" s="287">
        <f t="shared" si="592"/>
        <v>3675.7520646072585</v>
      </c>
      <c r="F3854" s="273">
        <f t="shared" si="596"/>
        <v>10</v>
      </c>
      <c r="H3854" s="273">
        <f t="shared" si="597"/>
        <v>3600</v>
      </c>
      <c r="J3854" s="287">
        <f t="shared" si="593"/>
        <v>-43.30894812870168</v>
      </c>
      <c r="L3854" s="287">
        <f t="shared" si="598"/>
        <v>146.75581460725834</v>
      </c>
      <c r="M3854" s="344">
        <f t="shared" si="599"/>
        <v>-104.24793539274151</v>
      </c>
      <c r="N3854" s="344">
        <f t="shared" si="594"/>
        <v>-43.30894812870168</v>
      </c>
    </row>
    <row r="3855" spans="1:14" x14ac:dyDescent="0.25">
      <c r="A3855" s="273">
        <v>3838</v>
      </c>
      <c r="B3855" s="323">
        <f t="shared" si="595"/>
        <v>3927.7558146072583</v>
      </c>
      <c r="D3855" s="287">
        <f t="shared" si="592"/>
        <v>3676.6866479405917</v>
      </c>
      <c r="F3855" s="273">
        <f t="shared" si="596"/>
        <v>10</v>
      </c>
      <c r="H3855" s="273">
        <f t="shared" si="597"/>
        <v>3600</v>
      </c>
      <c r="J3855" s="287">
        <f t="shared" si="593"/>
        <v>-43.793203685517888</v>
      </c>
      <c r="L3855" s="287">
        <f t="shared" si="598"/>
        <v>147.75581460725834</v>
      </c>
      <c r="M3855" s="344">
        <f t="shared" si="599"/>
        <v>-103.31335205940832</v>
      </c>
      <c r="N3855" s="344">
        <f t="shared" si="594"/>
        <v>-43.793203685517888</v>
      </c>
    </row>
    <row r="3856" spans="1:14" x14ac:dyDescent="0.25">
      <c r="A3856" s="273">
        <v>3839</v>
      </c>
      <c r="B3856" s="323">
        <f t="shared" si="595"/>
        <v>3928.7558146072583</v>
      </c>
      <c r="D3856" s="287">
        <f t="shared" si="592"/>
        <v>3677.6212312739249</v>
      </c>
      <c r="F3856" s="273">
        <f t="shared" si="596"/>
        <v>10</v>
      </c>
      <c r="H3856" s="273">
        <f t="shared" si="597"/>
        <v>3600</v>
      </c>
      <c r="J3856" s="287">
        <f t="shared" si="593"/>
        <v>-44.264119408257194</v>
      </c>
      <c r="L3856" s="287">
        <f t="shared" si="598"/>
        <v>148.75581460725834</v>
      </c>
      <c r="M3856" s="344">
        <f t="shared" si="599"/>
        <v>-102.37876872607512</v>
      </c>
      <c r="N3856" s="344">
        <f t="shared" si="594"/>
        <v>-44.264119408257194</v>
      </c>
    </row>
    <row r="3857" spans="1:14" x14ac:dyDescent="0.25">
      <c r="A3857" s="273">
        <v>3840</v>
      </c>
      <c r="B3857" s="323">
        <f t="shared" si="595"/>
        <v>3929.7558146072583</v>
      </c>
      <c r="D3857" s="287">
        <f t="shared" ref="D3857:D3920" si="600">B3857-A3857/360*$E$11</f>
        <v>3678.5558146072585</v>
      </c>
      <c r="F3857" s="273">
        <f t="shared" si="596"/>
        <v>10</v>
      </c>
      <c r="H3857" s="273">
        <f t="shared" si="597"/>
        <v>3600</v>
      </c>
      <c r="J3857" s="287">
        <f t="shared" ref="J3857:J3920" si="601">SIN(RADIANS(A3857))*$E$7</f>
        <v>-44.721551851428224</v>
      </c>
      <c r="L3857" s="287">
        <f t="shared" si="598"/>
        <v>149.75581460725834</v>
      </c>
      <c r="M3857" s="344">
        <f t="shared" si="599"/>
        <v>-101.44418539274147</v>
      </c>
      <c r="N3857" s="344">
        <f t="shared" si="594"/>
        <v>-44.721551851428224</v>
      </c>
    </row>
    <row r="3858" spans="1:14" x14ac:dyDescent="0.25">
      <c r="A3858" s="273">
        <v>3841</v>
      </c>
      <c r="B3858" s="323">
        <f t="shared" si="595"/>
        <v>3930.7558146072583</v>
      </c>
      <c r="D3858" s="287">
        <f t="shared" si="600"/>
        <v>3679.4903979405917</v>
      </c>
      <c r="F3858" s="273">
        <f t="shared" si="596"/>
        <v>10</v>
      </c>
      <c r="H3858" s="273">
        <f t="shared" si="597"/>
        <v>3600</v>
      </c>
      <c r="J3858" s="287">
        <f t="shared" si="601"/>
        <v>-45.165361676678273</v>
      </c>
      <c r="L3858" s="287">
        <f t="shared" si="598"/>
        <v>150.75581460725834</v>
      </c>
      <c r="M3858" s="344">
        <f t="shared" si="599"/>
        <v>-100.50960205940828</v>
      </c>
      <c r="N3858" s="344">
        <f t="shared" ref="N3858:N3921" si="602">J3858</f>
        <v>-45.165361676678273</v>
      </c>
    </row>
    <row r="3859" spans="1:14" x14ac:dyDescent="0.25">
      <c r="A3859" s="273">
        <v>3842</v>
      </c>
      <c r="B3859" s="323">
        <f t="shared" ref="B3859:B3922" si="603">$B$17+A3859</f>
        <v>3931.7558146072583</v>
      </c>
      <c r="D3859" s="287">
        <f t="shared" si="600"/>
        <v>3680.4249812739249</v>
      </c>
      <c r="F3859" s="273">
        <f t="shared" si="596"/>
        <v>10</v>
      </c>
      <c r="H3859" s="273">
        <f t="shared" si="597"/>
        <v>3600</v>
      </c>
      <c r="J3859" s="287">
        <f t="shared" si="601"/>
        <v>-45.595413695234924</v>
      </c>
      <c r="L3859" s="287">
        <f t="shared" si="598"/>
        <v>151.75581460725834</v>
      </c>
      <c r="M3859" s="344">
        <f t="shared" si="599"/>
        <v>-99.575018726075086</v>
      </c>
      <c r="N3859" s="344">
        <f t="shared" si="602"/>
        <v>-45.595413695234924</v>
      </c>
    </row>
    <row r="3860" spans="1:14" x14ac:dyDescent="0.25">
      <c r="A3860" s="273">
        <v>3843</v>
      </c>
      <c r="B3860" s="323">
        <f t="shared" si="603"/>
        <v>3932.7558146072583</v>
      </c>
      <c r="D3860" s="287">
        <f t="shared" si="600"/>
        <v>3681.3595646072581</v>
      </c>
      <c r="F3860" s="273">
        <f t="shared" si="596"/>
        <v>10</v>
      </c>
      <c r="H3860" s="273">
        <f t="shared" si="597"/>
        <v>3600</v>
      </c>
      <c r="J3860" s="287">
        <f t="shared" si="601"/>
        <v>-46.011576909087317</v>
      </c>
      <c r="L3860" s="287">
        <f t="shared" si="598"/>
        <v>152.75581460725834</v>
      </c>
      <c r="M3860" s="344">
        <f t="shared" si="599"/>
        <v>-98.640435392741892</v>
      </c>
      <c r="N3860" s="344">
        <f t="shared" si="602"/>
        <v>-46.011576909087317</v>
      </c>
    </row>
    <row r="3861" spans="1:14" x14ac:dyDescent="0.25">
      <c r="A3861" s="273">
        <v>3844</v>
      </c>
      <c r="B3861" s="323">
        <f t="shared" si="603"/>
        <v>3933.7558146072583</v>
      </c>
      <c r="D3861" s="287">
        <f t="shared" si="600"/>
        <v>3682.2941479405918</v>
      </c>
      <c r="F3861" s="273">
        <f t="shared" si="596"/>
        <v>10</v>
      </c>
      <c r="H3861" s="273">
        <f t="shared" si="597"/>
        <v>3600</v>
      </c>
      <c r="J3861" s="287">
        <f t="shared" si="601"/>
        <v>-46.413724550889043</v>
      </c>
      <c r="L3861" s="287">
        <f t="shared" si="598"/>
        <v>153.75581460725834</v>
      </c>
      <c r="M3861" s="344">
        <f t="shared" si="599"/>
        <v>-97.705852059408244</v>
      </c>
      <c r="N3861" s="344">
        <f t="shared" si="602"/>
        <v>-46.413724550889043</v>
      </c>
    </row>
    <row r="3862" spans="1:14" x14ac:dyDescent="0.25">
      <c r="A3862" s="273">
        <v>3845</v>
      </c>
      <c r="B3862" s="323">
        <f t="shared" si="603"/>
        <v>3934.7558146072583</v>
      </c>
      <c r="D3862" s="287">
        <f t="shared" si="600"/>
        <v>3683.228731273925</v>
      </c>
      <c r="F3862" s="273">
        <f t="shared" si="596"/>
        <v>10</v>
      </c>
      <c r="H3862" s="273">
        <f t="shared" si="597"/>
        <v>3600</v>
      </c>
      <c r="J3862" s="287">
        <f t="shared" si="601"/>
        <v>-46.801734122572711</v>
      </c>
      <c r="L3862" s="287">
        <f t="shared" si="598"/>
        <v>154.75581460725834</v>
      </c>
      <c r="M3862" s="344">
        <f t="shared" si="599"/>
        <v>-96.77126872607505</v>
      </c>
      <c r="N3862" s="344">
        <f t="shared" si="602"/>
        <v>-46.801734122572711</v>
      </c>
    </row>
    <row r="3863" spans="1:14" x14ac:dyDescent="0.25">
      <c r="A3863" s="273">
        <v>3846</v>
      </c>
      <c r="B3863" s="323">
        <f t="shared" si="603"/>
        <v>3935.7558146072583</v>
      </c>
      <c r="D3863" s="287">
        <f t="shared" si="600"/>
        <v>3684.1633146072581</v>
      </c>
      <c r="F3863" s="273">
        <f t="shared" si="596"/>
        <v>10</v>
      </c>
      <c r="H3863" s="273">
        <f t="shared" si="597"/>
        <v>3600</v>
      </c>
      <c r="J3863" s="287">
        <f t="shared" si="601"/>
        <v>-47.175487432663765</v>
      </c>
      <c r="L3863" s="287">
        <f t="shared" si="598"/>
        <v>155.75581460725834</v>
      </c>
      <c r="M3863" s="344">
        <f t="shared" si="599"/>
        <v>-95.836685392741856</v>
      </c>
      <c r="N3863" s="344">
        <f t="shared" si="602"/>
        <v>-47.175487432663765</v>
      </c>
    </row>
    <row r="3864" spans="1:14" x14ac:dyDescent="0.25">
      <c r="A3864" s="273">
        <v>3847</v>
      </c>
      <c r="B3864" s="323">
        <f t="shared" si="603"/>
        <v>3936.7558146072583</v>
      </c>
      <c r="D3864" s="287">
        <f t="shared" si="600"/>
        <v>3685.0978979405918</v>
      </c>
      <c r="F3864" s="273">
        <f t="shared" si="596"/>
        <v>10</v>
      </c>
      <c r="H3864" s="273">
        <f t="shared" si="597"/>
        <v>3600</v>
      </c>
      <c r="J3864" s="287">
        <f t="shared" si="601"/>
        <v>-47.534870632283926</v>
      </c>
      <c r="L3864" s="287">
        <f t="shared" si="598"/>
        <v>156.75581460725834</v>
      </c>
      <c r="M3864" s="344">
        <f t="shared" si="599"/>
        <v>-94.902102059408207</v>
      </c>
      <c r="N3864" s="344">
        <f t="shared" si="602"/>
        <v>-47.534870632283926</v>
      </c>
    </row>
    <row r="3865" spans="1:14" x14ac:dyDescent="0.25">
      <c r="A3865" s="273">
        <v>3848</v>
      </c>
      <c r="B3865" s="323">
        <f t="shared" si="603"/>
        <v>3937.7558146072583</v>
      </c>
      <c r="D3865" s="287">
        <f t="shared" si="600"/>
        <v>3686.032481273925</v>
      </c>
      <c r="F3865" s="273">
        <f t="shared" si="596"/>
        <v>10</v>
      </c>
      <c r="H3865" s="273">
        <f t="shared" si="597"/>
        <v>3600</v>
      </c>
      <c r="J3865" s="287">
        <f t="shared" si="601"/>
        <v>-47.87977424982887</v>
      </c>
      <c r="L3865" s="287">
        <f t="shared" si="598"/>
        <v>157.75581460725834</v>
      </c>
      <c r="M3865" s="344">
        <f t="shared" si="599"/>
        <v>-93.967518726075014</v>
      </c>
      <c r="N3865" s="344">
        <f t="shared" si="602"/>
        <v>-47.87977424982887</v>
      </c>
    </row>
    <row r="3866" spans="1:14" x14ac:dyDescent="0.25">
      <c r="A3866" s="273">
        <v>3849</v>
      </c>
      <c r="B3866" s="323">
        <f t="shared" si="603"/>
        <v>3938.7558146072583</v>
      </c>
      <c r="D3866" s="287">
        <f t="shared" si="600"/>
        <v>3686.9670646072582</v>
      </c>
      <c r="F3866" s="273">
        <f t="shared" si="596"/>
        <v>10</v>
      </c>
      <c r="H3866" s="273">
        <f t="shared" si="597"/>
        <v>3600</v>
      </c>
      <c r="J3866" s="287">
        <f t="shared" si="601"/>
        <v>-48.210093224315507</v>
      </c>
      <c r="L3866" s="287">
        <f t="shared" si="598"/>
        <v>158.75581460725834</v>
      </c>
      <c r="M3866" s="344">
        <f t="shared" si="599"/>
        <v>-93.03293539274182</v>
      </c>
      <c r="N3866" s="344">
        <f t="shared" si="602"/>
        <v>-48.210093224315507</v>
      </c>
    </row>
    <row r="3867" spans="1:14" x14ac:dyDescent="0.25">
      <c r="A3867" s="273">
        <v>3850</v>
      </c>
      <c r="B3867" s="323">
        <f t="shared" si="603"/>
        <v>3939.7558146072583</v>
      </c>
      <c r="D3867" s="287">
        <f t="shared" si="600"/>
        <v>3687.9016479405918</v>
      </c>
      <c r="F3867" s="273">
        <f t="shared" si="596"/>
        <v>10</v>
      </c>
      <c r="H3867" s="273">
        <f t="shared" si="597"/>
        <v>3600</v>
      </c>
      <c r="J3867" s="287">
        <f t="shared" si="601"/>
        <v>-48.525726937384363</v>
      </c>
      <c r="L3867" s="287">
        <f t="shared" si="598"/>
        <v>159.75581460725834</v>
      </c>
      <c r="M3867" s="344">
        <f t="shared" si="599"/>
        <v>-92.098352059408171</v>
      </c>
      <c r="N3867" s="344">
        <f t="shared" si="602"/>
        <v>-48.525726937384363</v>
      </c>
    </row>
    <row r="3868" spans="1:14" x14ac:dyDescent="0.25">
      <c r="A3868" s="273">
        <v>3851</v>
      </c>
      <c r="B3868" s="323">
        <f t="shared" si="603"/>
        <v>3940.7558146072583</v>
      </c>
      <c r="D3868" s="287">
        <f t="shared" si="600"/>
        <v>3688.836231273925</v>
      </c>
      <c r="F3868" s="273">
        <f t="shared" si="596"/>
        <v>10</v>
      </c>
      <c r="H3868" s="273">
        <f t="shared" si="597"/>
        <v>3600</v>
      </c>
      <c r="J3868" s="287">
        <f t="shared" si="601"/>
        <v>-48.826579243948814</v>
      </c>
      <c r="L3868" s="287">
        <f t="shared" si="598"/>
        <v>160.75581460725834</v>
      </c>
      <c r="M3868" s="344">
        <f t="shared" si="599"/>
        <v>-91.163768726074977</v>
      </c>
      <c r="N3868" s="344">
        <f t="shared" si="602"/>
        <v>-48.826579243948814</v>
      </c>
    </row>
    <row r="3869" spans="1:14" x14ac:dyDescent="0.25">
      <c r="A3869" s="273">
        <v>3852</v>
      </c>
      <c r="B3869" s="323">
        <f t="shared" si="603"/>
        <v>3941.7558146072583</v>
      </c>
      <c r="D3869" s="287">
        <f t="shared" si="600"/>
        <v>3689.7708146072582</v>
      </c>
      <c r="F3869" s="273">
        <f t="shared" si="596"/>
        <v>10</v>
      </c>
      <c r="H3869" s="273">
        <f t="shared" si="597"/>
        <v>3600</v>
      </c>
      <c r="J3869" s="287">
        <f t="shared" si="601"/>
        <v>-49.112558501481629</v>
      </c>
      <c r="L3869" s="287">
        <f t="shared" si="598"/>
        <v>161.75581460725834</v>
      </c>
      <c r="M3869" s="344">
        <f t="shared" si="599"/>
        <v>-90.229185392741783</v>
      </c>
      <c r="N3869" s="344">
        <f t="shared" si="602"/>
        <v>-49.112558501481629</v>
      </c>
    </row>
    <row r="3870" spans="1:14" x14ac:dyDescent="0.25">
      <c r="A3870" s="273">
        <v>3853</v>
      </c>
      <c r="B3870" s="323">
        <f t="shared" si="603"/>
        <v>3942.7558146072583</v>
      </c>
      <c r="D3870" s="287">
        <f t="shared" si="600"/>
        <v>3690.7053979405919</v>
      </c>
      <c r="F3870" s="273">
        <f t="shared" si="596"/>
        <v>10</v>
      </c>
      <c r="H3870" s="273">
        <f t="shared" si="597"/>
        <v>3600</v>
      </c>
      <c r="J3870" s="287">
        <f t="shared" si="601"/>
        <v>-49.383577597931101</v>
      </c>
      <c r="L3870" s="287">
        <f t="shared" si="598"/>
        <v>162.75581460725834</v>
      </c>
      <c r="M3870" s="344">
        <f t="shared" si="599"/>
        <v>-89.294602059408135</v>
      </c>
      <c r="N3870" s="344">
        <f t="shared" si="602"/>
        <v>-49.383577597931101</v>
      </c>
    </row>
    <row r="3871" spans="1:14" x14ac:dyDescent="0.25">
      <c r="A3871" s="273">
        <v>3854</v>
      </c>
      <c r="B3871" s="323">
        <f t="shared" si="603"/>
        <v>3943.7558146072583</v>
      </c>
      <c r="D3871" s="287">
        <f t="shared" si="600"/>
        <v>3691.6399812739251</v>
      </c>
      <c r="F3871" s="273">
        <f t="shared" si="596"/>
        <v>10</v>
      </c>
      <c r="H3871" s="273">
        <f t="shared" si="597"/>
        <v>3600</v>
      </c>
      <c r="J3871" s="287">
        <f t="shared" si="601"/>
        <v>-49.639553978254774</v>
      </c>
      <c r="L3871" s="287">
        <f t="shared" si="598"/>
        <v>163.75581460725834</v>
      </c>
      <c r="M3871" s="344">
        <f t="shared" si="599"/>
        <v>-88.360018726074941</v>
      </c>
      <c r="N3871" s="344">
        <f t="shared" si="602"/>
        <v>-49.639553978254774</v>
      </c>
    </row>
    <row r="3872" spans="1:14" x14ac:dyDescent="0.25">
      <c r="A3872" s="273">
        <v>3855</v>
      </c>
      <c r="B3872" s="323">
        <f t="shared" si="603"/>
        <v>3944.7558146072583</v>
      </c>
      <c r="D3872" s="287">
        <f t="shared" si="600"/>
        <v>3692.5745646072583</v>
      </c>
      <c r="F3872" s="273">
        <f t="shared" si="596"/>
        <v>10</v>
      </c>
      <c r="H3872" s="273">
        <f t="shared" si="597"/>
        <v>3600</v>
      </c>
      <c r="J3872" s="287">
        <f t="shared" si="601"/>
        <v>-49.880409669567506</v>
      </c>
      <c r="L3872" s="287">
        <f t="shared" si="598"/>
        <v>164.75581460725834</v>
      </c>
      <c r="M3872" s="344">
        <f t="shared" si="599"/>
        <v>-87.425435392741747</v>
      </c>
      <c r="N3872" s="344">
        <f t="shared" si="602"/>
        <v>-49.880409669567506</v>
      </c>
    </row>
    <row r="3873" spans="1:14" x14ac:dyDescent="0.25">
      <c r="A3873" s="273">
        <v>3856</v>
      </c>
      <c r="B3873" s="323">
        <f t="shared" si="603"/>
        <v>3945.7558146072583</v>
      </c>
      <c r="D3873" s="287">
        <f t="shared" si="600"/>
        <v>3693.5091479405919</v>
      </c>
      <c r="F3873" s="273">
        <f t="shared" si="596"/>
        <v>10</v>
      </c>
      <c r="H3873" s="273">
        <f t="shared" si="597"/>
        <v>3600</v>
      </c>
      <c r="J3873" s="287">
        <f t="shared" si="601"/>
        <v>-50.106071304892502</v>
      </c>
      <c r="L3873" s="287">
        <f t="shared" si="598"/>
        <v>165.75581460725834</v>
      </c>
      <c r="M3873" s="344">
        <f t="shared" si="599"/>
        <v>-86.490852059408098</v>
      </c>
      <c r="N3873" s="344">
        <f t="shared" si="602"/>
        <v>-50.106071304892502</v>
      </c>
    </row>
    <row r="3874" spans="1:14" x14ac:dyDescent="0.25">
      <c r="A3874" s="273">
        <v>3857</v>
      </c>
      <c r="B3874" s="323">
        <f t="shared" si="603"/>
        <v>3946.7558146072583</v>
      </c>
      <c r="D3874" s="287">
        <f t="shared" si="600"/>
        <v>3694.4437312739251</v>
      </c>
      <c r="F3874" s="273">
        <f t="shared" si="596"/>
        <v>10</v>
      </c>
      <c r="H3874" s="273">
        <f t="shared" si="597"/>
        <v>3600</v>
      </c>
      <c r="J3874" s="287">
        <f t="shared" si="601"/>
        <v>-50.316470145509456</v>
      </c>
      <c r="L3874" s="287">
        <f t="shared" si="598"/>
        <v>166.75581460725834</v>
      </c>
      <c r="M3874" s="344">
        <f t="shared" si="599"/>
        <v>-85.556268726074904</v>
      </c>
      <c r="N3874" s="344">
        <f t="shared" si="602"/>
        <v>-50.316470145509456</v>
      </c>
    </row>
    <row r="3875" spans="1:14" x14ac:dyDescent="0.25">
      <c r="A3875" s="273">
        <v>3858</v>
      </c>
      <c r="B3875" s="323">
        <f t="shared" si="603"/>
        <v>3947.7558146072583</v>
      </c>
      <c r="D3875" s="287">
        <f t="shared" si="600"/>
        <v>3695.3783146072583</v>
      </c>
      <c r="F3875" s="273">
        <f t="shared" si="596"/>
        <v>10</v>
      </c>
      <c r="H3875" s="273">
        <f t="shared" si="597"/>
        <v>3600</v>
      </c>
      <c r="J3875" s="287">
        <f t="shared" si="601"/>
        <v>-50.51154210189366</v>
      </c>
      <c r="L3875" s="287">
        <f t="shared" si="598"/>
        <v>167.75581460725834</v>
      </c>
      <c r="M3875" s="344">
        <f t="shared" si="599"/>
        <v>-84.621685392741711</v>
      </c>
      <c r="N3875" s="344">
        <f t="shared" si="602"/>
        <v>-50.51154210189366</v>
      </c>
    </row>
    <row r="3876" spans="1:14" x14ac:dyDescent="0.25">
      <c r="A3876" s="273">
        <v>3859</v>
      </c>
      <c r="B3876" s="323">
        <f t="shared" si="603"/>
        <v>3948.7558146072583</v>
      </c>
      <c r="D3876" s="287">
        <f t="shared" si="600"/>
        <v>3696.3128979405915</v>
      </c>
      <c r="F3876" s="273">
        <f t="shared" si="596"/>
        <v>10</v>
      </c>
      <c r="H3876" s="273">
        <f t="shared" si="597"/>
        <v>3600</v>
      </c>
      <c r="J3876" s="287">
        <f t="shared" si="601"/>
        <v>-50.691227753237335</v>
      </c>
      <c r="L3876" s="287">
        <f t="shared" si="598"/>
        <v>168.75581460725834</v>
      </c>
      <c r="M3876" s="344">
        <f t="shared" si="599"/>
        <v>-83.687102059408517</v>
      </c>
      <c r="N3876" s="344">
        <f t="shared" si="602"/>
        <v>-50.691227753237335</v>
      </c>
    </row>
    <row r="3877" spans="1:14" x14ac:dyDescent="0.25">
      <c r="A3877" s="273">
        <v>3860</v>
      </c>
      <c r="B3877" s="323">
        <f t="shared" si="603"/>
        <v>3949.7558146072583</v>
      </c>
      <c r="D3877" s="287">
        <f t="shared" si="600"/>
        <v>3697.2474812739251</v>
      </c>
      <c r="F3877" s="273">
        <f t="shared" si="596"/>
        <v>10</v>
      </c>
      <c r="H3877" s="273">
        <f t="shared" si="597"/>
        <v>3600</v>
      </c>
      <c r="J3877" s="287">
        <f t="shared" si="601"/>
        <v>-50.855472365550419</v>
      </c>
      <c r="L3877" s="287">
        <f t="shared" si="598"/>
        <v>169.75581460725834</v>
      </c>
      <c r="M3877" s="344">
        <f t="shared" si="599"/>
        <v>-82.752518726074868</v>
      </c>
      <c r="N3877" s="344">
        <f t="shared" si="602"/>
        <v>-50.855472365550419</v>
      </c>
    </row>
    <row r="3878" spans="1:14" x14ac:dyDescent="0.25">
      <c r="A3878" s="273">
        <v>3861</v>
      </c>
      <c r="B3878" s="323">
        <f t="shared" si="603"/>
        <v>3950.7558146072583</v>
      </c>
      <c r="D3878" s="287">
        <f t="shared" si="600"/>
        <v>3698.1820646072583</v>
      </c>
      <c r="F3878" s="273">
        <f t="shared" si="596"/>
        <v>10</v>
      </c>
      <c r="H3878" s="273">
        <f t="shared" si="597"/>
        <v>3600</v>
      </c>
      <c r="J3878" s="287">
        <f t="shared" si="601"/>
        <v>-51.004225908332927</v>
      </c>
      <c r="L3878" s="287">
        <f t="shared" si="598"/>
        <v>170.75581460725834</v>
      </c>
      <c r="M3878" s="344">
        <f t="shared" si="599"/>
        <v>-81.817935392741674</v>
      </c>
      <c r="N3878" s="344">
        <f t="shared" si="602"/>
        <v>-51.004225908332927</v>
      </c>
    </row>
    <row r="3879" spans="1:14" x14ac:dyDescent="0.25">
      <c r="A3879" s="273">
        <v>3862</v>
      </c>
      <c r="B3879" s="323">
        <f t="shared" si="603"/>
        <v>3951.7558146072583</v>
      </c>
      <c r="D3879" s="287">
        <f t="shared" si="600"/>
        <v>3699.1166479405915</v>
      </c>
      <c r="F3879" s="273">
        <f t="shared" si="596"/>
        <v>10</v>
      </c>
      <c r="H3879" s="273">
        <f t="shared" si="597"/>
        <v>3600</v>
      </c>
      <c r="J3879" s="287">
        <f t="shared" si="601"/>
        <v>-51.137443069814722</v>
      </c>
      <c r="L3879" s="287">
        <f t="shared" si="598"/>
        <v>171.75581460725834</v>
      </c>
      <c r="M3879" s="344">
        <f t="shared" si="599"/>
        <v>-80.88335205940848</v>
      </c>
      <c r="N3879" s="344">
        <f t="shared" si="602"/>
        <v>-51.137443069814722</v>
      </c>
    </row>
    <row r="3880" spans="1:14" x14ac:dyDescent="0.25">
      <c r="A3880" s="273">
        <v>3863</v>
      </c>
      <c r="B3880" s="323">
        <f t="shared" si="603"/>
        <v>3952.7558146072583</v>
      </c>
      <c r="D3880" s="287">
        <f t="shared" si="600"/>
        <v>3700.0512312739252</v>
      </c>
      <c r="F3880" s="273">
        <f t="shared" si="596"/>
        <v>10</v>
      </c>
      <c r="H3880" s="273">
        <f t="shared" si="597"/>
        <v>3600</v>
      </c>
      <c r="J3880" s="287">
        <f t="shared" si="601"/>
        <v>-51.255083270757822</v>
      </c>
      <c r="L3880" s="287">
        <f t="shared" si="598"/>
        <v>172.75581460725834</v>
      </c>
      <c r="M3880" s="344">
        <f t="shared" si="599"/>
        <v>-79.948768726074832</v>
      </c>
      <c r="N3880" s="344">
        <f t="shared" si="602"/>
        <v>-51.255083270757822</v>
      </c>
    </row>
    <row r="3881" spans="1:14" x14ac:dyDescent="0.25">
      <c r="A3881" s="273">
        <v>3864</v>
      </c>
      <c r="B3881" s="323">
        <f t="shared" si="603"/>
        <v>3953.7558146072583</v>
      </c>
      <c r="D3881" s="287">
        <f t="shared" si="600"/>
        <v>3700.9858146072584</v>
      </c>
      <c r="F3881" s="273">
        <f t="shared" si="596"/>
        <v>10</v>
      </c>
      <c r="H3881" s="273">
        <f t="shared" si="597"/>
        <v>3600</v>
      </c>
      <c r="J3881" s="287">
        <f t="shared" si="601"/>
        <v>-51.357110676817612</v>
      </c>
      <c r="L3881" s="287">
        <f t="shared" si="598"/>
        <v>173.75581460725834</v>
      </c>
      <c r="M3881" s="344">
        <f t="shared" si="599"/>
        <v>-79.014185392741638</v>
      </c>
      <c r="N3881" s="344">
        <f t="shared" si="602"/>
        <v>-51.357110676817612</v>
      </c>
    </row>
    <row r="3882" spans="1:14" x14ac:dyDescent="0.25">
      <c r="A3882" s="273">
        <v>3865</v>
      </c>
      <c r="B3882" s="323">
        <f t="shared" si="603"/>
        <v>3954.7558146072583</v>
      </c>
      <c r="D3882" s="287">
        <f t="shared" si="600"/>
        <v>3701.9203979405916</v>
      </c>
      <c r="F3882" s="273">
        <f t="shared" si="596"/>
        <v>10</v>
      </c>
      <c r="H3882" s="273">
        <f t="shared" si="597"/>
        <v>3600</v>
      </c>
      <c r="J3882" s="287">
        <f t="shared" si="601"/>
        <v>-51.443494209457732</v>
      </c>
      <c r="L3882" s="287">
        <f t="shared" si="598"/>
        <v>174.75581460725834</v>
      </c>
      <c r="M3882" s="344">
        <f t="shared" si="599"/>
        <v>-78.079602059408444</v>
      </c>
      <c r="N3882" s="344">
        <f t="shared" si="602"/>
        <v>-51.443494209457732</v>
      </c>
    </row>
    <row r="3883" spans="1:14" x14ac:dyDescent="0.25">
      <c r="A3883" s="273">
        <v>3866</v>
      </c>
      <c r="B3883" s="323">
        <f t="shared" si="603"/>
        <v>3955.7558146072583</v>
      </c>
      <c r="D3883" s="287">
        <f t="shared" si="600"/>
        <v>3702.8549812739252</v>
      </c>
      <c r="F3883" s="273">
        <f t="shared" si="596"/>
        <v>10</v>
      </c>
      <c r="H3883" s="273">
        <f t="shared" si="597"/>
        <v>3600</v>
      </c>
      <c r="J3883" s="287">
        <f t="shared" si="601"/>
        <v>-51.514207555417322</v>
      </c>
      <c r="L3883" s="287">
        <f t="shared" si="598"/>
        <v>175.75581460725834</v>
      </c>
      <c r="M3883" s="344">
        <f t="shared" si="599"/>
        <v>-77.145018726074795</v>
      </c>
      <c r="N3883" s="344">
        <f t="shared" si="602"/>
        <v>-51.514207555417322</v>
      </c>
    </row>
    <row r="3884" spans="1:14" x14ac:dyDescent="0.25">
      <c r="A3884" s="273">
        <v>3867</v>
      </c>
      <c r="B3884" s="323">
        <f t="shared" si="603"/>
        <v>3956.7558146072583</v>
      </c>
      <c r="D3884" s="287">
        <f t="shared" si="600"/>
        <v>3703.7895646072584</v>
      </c>
      <c r="F3884" s="273">
        <f t="shared" si="596"/>
        <v>10</v>
      </c>
      <c r="H3884" s="273">
        <f t="shared" si="597"/>
        <v>3600</v>
      </c>
      <c r="J3884" s="287">
        <f t="shared" si="601"/>
        <v>-51.569229174726196</v>
      </c>
      <c r="L3884" s="287">
        <f t="shared" si="598"/>
        <v>176.75581460725834</v>
      </c>
      <c r="M3884" s="344">
        <f t="shared" si="599"/>
        <v>-76.210435392741601</v>
      </c>
      <c r="N3884" s="344">
        <f t="shared" si="602"/>
        <v>-51.569229174726196</v>
      </c>
    </row>
    <row r="3885" spans="1:14" x14ac:dyDescent="0.25">
      <c r="A3885" s="273">
        <v>3868</v>
      </c>
      <c r="B3885" s="323">
        <f t="shared" si="603"/>
        <v>3957.7558146072583</v>
      </c>
      <c r="D3885" s="287">
        <f t="shared" si="600"/>
        <v>3704.7241479405916</v>
      </c>
      <c r="F3885" s="273">
        <f t="shared" si="596"/>
        <v>10</v>
      </c>
      <c r="H3885" s="273">
        <f t="shared" si="597"/>
        <v>3600</v>
      </c>
      <c r="J3885" s="287">
        <f t="shared" si="601"/>
        <v>-51.608542307266113</v>
      </c>
      <c r="L3885" s="287">
        <f t="shared" si="598"/>
        <v>177.75581460725834</v>
      </c>
      <c r="M3885" s="344">
        <f t="shared" si="599"/>
        <v>-75.275852059408408</v>
      </c>
      <c r="N3885" s="344">
        <f t="shared" si="602"/>
        <v>-51.608542307266113</v>
      </c>
    </row>
    <row r="3886" spans="1:14" x14ac:dyDescent="0.25">
      <c r="A3886" s="273">
        <v>3869</v>
      </c>
      <c r="B3886" s="323">
        <f t="shared" si="603"/>
        <v>3958.7558146072583</v>
      </c>
      <c r="D3886" s="287">
        <f t="shared" si="600"/>
        <v>3705.6587312739248</v>
      </c>
      <c r="F3886" s="273">
        <f t="shared" si="596"/>
        <v>10</v>
      </c>
      <c r="H3886" s="273">
        <f t="shared" si="597"/>
        <v>3600</v>
      </c>
      <c r="J3886" s="287">
        <f t="shared" si="601"/>
        <v>-51.632134977876042</v>
      </c>
      <c r="L3886" s="287">
        <f t="shared" si="598"/>
        <v>178.75581460725834</v>
      </c>
      <c r="M3886" s="344">
        <f t="shared" si="599"/>
        <v>-74.341268726075214</v>
      </c>
      <c r="N3886" s="344">
        <f t="shared" si="602"/>
        <v>-51.632134977876042</v>
      </c>
    </row>
    <row r="3887" spans="1:14" x14ac:dyDescent="0.25">
      <c r="A3887" s="273">
        <v>3870</v>
      </c>
      <c r="B3887" s="323">
        <f t="shared" si="603"/>
        <v>3959.7558146072583</v>
      </c>
      <c r="D3887" s="287">
        <f t="shared" si="600"/>
        <v>3706.5933146072584</v>
      </c>
      <c r="F3887" s="273">
        <f t="shared" si="596"/>
        <v>10</v>
      </c>
      <c r="H3887" s="273">
        <f t="shared" si="597"/>
        <v>3600</v>
      </c>
      <c r="J3887" s="287">
        <f t="shared" si="601"/>
        <v>-51.64</v>
      </c>
      <c r="L3887" s="287">
        <f t="shared" si="598"/>
        <v>179.75581460725834</v>
      </c>
      <c r="M3887" s="344">
        <f t="shared" si="599"/>
        <v>-73.406685392741565</v>
      </c>
      <c r="N3887" s="344">
        <f t="shared" si="602"/>
        <v>-51.64</v>
      </c>
    </row>
    <row r="3888" spans="1:14" x14ac:dyDescent="0.25">
      <c r="A3888" s="273">
        <v>3871</v>
      </c>
      <c r="B3888" s="323">
        <f t="shared" si="603"/>
        <v>3960.7558146072583</v>
      </c>
      <c r="D3888" s="287">
        <f t="shared" si="600"/>
        <v>3707.5278979405916</v>
      </c>
      <c r="F3888" s="273">
        <f t="shared" si="596"/>
        <v>11</v>
      </c>
      <c r="H3888" s="273">
        <f t="shared" si="597"/>
        <v>3960</v>
      </c>
      <c r="J3888" s="287">
        <f t="shared" si="601"/>
        <v>-51.632134977876049</v>
      </c>
      <c r="L3888" s="287">
        <f t="shared" si="598"/>
        <v>-179.24418539274166</v>
      </c>
      <c r="M3888" s="344">
        <f t="shared" si="599"/>
        <v>-72.472102059408371</v>
      </c>
      <c r="N3888" s="344">
        <f t="shared" si="602"/>
        <v>-51.632134977876049</v>
      </c>
    </row>
    <row r="3889" spans="1:14" x14ac:dyDescent="0.25">
      <c r="A3889" s="273">
        <v>3872</v>
      </c>
      <c r="B3889" s="323">
        <f t="shared" si="603"/>
        <v>3961.7558146072583</v>
      </c>
      <c r="D3889" s="287">
        <f t="shared" si="600"/>
        <v>3708.4624812739248</v>
      </c>
      <c r="F3889" s="273">
        <f t="shared" si="596"/>
        <v>11</v>
      </c>
      <c r="H3889" s="273">
        <f t="shared" si="597"/>
        <v>3960</v>
      </c>
      <c r="J3889" s="287">
        <f t="shared" si="601"/>
        <v>-51.608542307266106</v>
      </c>
      <c r="L3889" s="287">
        <f t="shared" si="598"/>
        <v>-178.24418539274166</v>
      </c>
      <c r="M3889" s="344">
        <f t="shared" si="599"/>
        <v>-71.537518726075177</v>
      </c>
      <c r="N3889" s="344">
        <f t="shared" si="602"/>
        <v>-51.608542307266106</v>
      </c>
    </row>
    <row r="3890" spans="1:14" x14ac:dyDescent="0.25">
      <c r="A3890" s="273">
        <v>3873</v>
      </c>
      <c r="B3890" s="323">
        <f t="shared" si="603"/>
        <v>3962.7558146072583</v>
      </c>
      <c r="D3890" s="287">
        <f t="shared" si="600"/>
        <v>3709.3970646072585</v>
      </c>
      <c r="F3890" s="273">
        <f t="shared" si="596"/>
        <v>11</v>
      </c>
      <c r="H3890" s="273">
        <f t="shared" si="597"/>
        <v>3960</v>
      </c>
      <c r="J3890" s="287">
        <f t="shared" si="601"/>
        <v>-51.569229174726189</v>
      </c>
      <c r="L3890" s="287">
        <f t="shared" si="598"/>
        <v>-177.24418539274166</v>
      </c>
      <c r="M3890" s="344">
        <f t="shared" si="599"/>
        <v>-70.602935392741529</v>
      </c>
      <c r="N3890" s="344">
        <f t="shared" si="602"/>
        <v>-51.569229174726189</v>
      </c>
    </row>
    <row r="3891" spans="1:14" x14ac:dyDescent="0.25">
      <c r="A3891" s="273">
        <v>3874</v>
      </c>
      <c r="B3891" s="323">
        <f t="shared" si="603"/>
        <v>3963.7558146072583</v>
      </c>
      <c r="D3891" s="287">
        <f t="shared" si="600"/>
        <v>3710.3316479405917</v>
      </c>
      <c r="F3891" s="273">
        <f t="shared" si="596"/>
        <v>11</v>
      </c>
      <c r="H3891" s="273">
        <f t="shared" si="597"/>
        <v>3960</v>
      </c>
      <c r="J3891" s="287">
        <f t="shared" si="601"/>
        <v>-51.514207555417308</v>
      </c>
      <c r="L3891" s="287">
        <f t="shared" si="598"/>
        <v>-176.24418539274166</v>
      </c>
      <c r="M3891" s="344">
        <f t="shared" si="599"/>
        <v>-69.668352059408335</v>
      </c>
      <c r="N3891" s="344">
        <f t="shared" si="602"/>
        <v>-51.514207555417308</v>
      </c>
    </row>
    <row r="3892" spans="1:14" x14ac:dyDescent="0.25">
      <c r="A3892" s="273">
        <v>3875</v>
      </c>
      <c r="B3892" s="323">
        <f t="shared" si="603"/>
        <v>3964.7558146072583</v>
      </c>
      <c r="D3892" s="287">
        <f t="shared" si="600"/>
        <v>3711.2662312739249</v>
      </c>
      <c r="F3892" s="273">
        <f t="shared" si="596"/>
        <v>11</v>
      </c>
      <c r="H3892" s="273">
        <f t="shared" si="597"/>
        <v>3960</v>
      </c>
      <c r="J3892" s="287">
        <f t="shared" si="601"/>
        <v>-51.443494209457768</v>
      </c>
      <c r="L3892" s="287">
        <f t="shared" si="598"/>
        <v>-175.24418539274166</v>
      </c>
      <c r="M3892" s="344">
        <f t="shared" si="599"/>
        <v>-68.733768726075141</v>
      </c>
      <c r="N3892" s="344">
        <f t="shared" si="602"/>
        <v>-51.443494209457768</v>
      </c>
    </row>
    <row r="3893" spans="1:14" x14ac:dyDescent="0.25">
      <c r="A3893" s="273">
        <v>3876</v>
      </c>
      <c r="B3893" s="323">
        <f t="shared" si="603"/>
        <v>3965.7558146072583</v>
      </c>
      <c r="D3893" s="287">
        <f t="shared" si="600"/>
        <v>3712.2008146072585</v>
      </c>
      <c r="F3893" s="273">
        <f t="shared" si="596"/>
        <v>11</v>
      </c>
      <c r="H3893" s="273">
        <f t="shared" si="597"/>
        <v>3960</v>
      </c>
      <c r="J3893" s="287">
        <f t="shared" si="601"/>
        <v>-51.357110676817655</v>
      </c>
      <c r="L3893" s="287">
        <f t="shared" si="598"/>
        <v>-174.24418539274166</v>
      </c>
      <c r="M3893" s="344">
        <f t="shared" si="599"/>
        <v>-67.799185392741492</v>
      </c>
      <c r="N3893" s="344">
        <f t="shared" si="602"/>
        <v>-51.357110676817655</v>
      </c>
    </row>
    <row r="3894" spans="1:14" x14ac:dyDescent="0.25">
      <c r="A3894" s="273">
        <v>3877</v>
      </c>
      <c r="B3894" s="323">
        <f t="shared" si="603"/>
        <v>3966.7558146072583</v>
      </c>
      <c r="D3894" s="287">
        <f t="shared" si="600"/>
        <v>3713.1353979405917</v>
      </c>
      <c r="F3894" s="273">
        <f t="shared" si="596"/>
        <v>11</v>
      </c>
      <c r="H3894" s="273">
        <f t="shared" si="597"/>
        <v>3960</v>
      </c>
      <c r="J3894" s="287">
        <f t="shared" si="601"/>
        <v>-51.255083270757879</v>
      </c>
      <c r="L3894" s="287">
        <f t="shared" si="598"/>
        <v>-173.24418539274166</v>
      </c>
      <c r="M3894" s="344">
        <f t="shared" si="599"/>
        <v>-66.864602059408298</v>
      </c>
      <c r="N3894" s="344">
        <f t="shared" si="602"/>
        <v>-51.255083270757879</v>
      </c>
    </row>
    <row r="3895" spans="1:14" x14ac:dyDescent="0.25">
      <c r="A3895" s="273">
        <v>3878</v>
      </c>
      <c r="B3895" s="323">
        <f t="shared" si="603"/>
        <v>3967.7558146072583</v>
      </c>
      <c r="D3895" s="287">
        <f t="shared" si="600"/>
        <v>3714.0699812739249</v>
      </c>
      <c r="F3895" s="273">
        <f t="shared" si="596"/>
        <v>11</v>
      </c>
      <c r="H3895" s="273">
        <f t="shared" si="597"/>
        <v>3960</v>
      </c>
      <c r="J3895" s="287">
        <f t="shared" si="601"/>
        <v>-51.13744306981468</v>
      </c>
      <c r="L3895" s="287">
        <f t="shared" si="598"/>
        <v>-172.24418539274166</v>
      </c>
      <c r="M3895" s="344">
        <f t="shared" si="599"/>
        <v>-65.930018726075104</v>
      </c>
      <c r="N3895" s="344">
        <f t="shared" si="602"/>
        <v>-51.13744306981468</v>
      </c>
    </row>
    <row r="3896" spans="1:14" x14ac:dyDescent="0.25">
      <c r="A3896" s="273">
        <v>3879</v>
      </c>
      <c r="B3896" s="323">
        <f t="shared" si="603"/>
        <v>3968.7558146072583</v>
      </c>
      <c r="D3896" s="287">
        <f t="shared" si="600"/>
        <v>3715.0045646072585</v>
      </c>
      <c r="F3896" s="273">
        <f t="shared" si="596"/>
        <v>11</v>
      </c>
      <c r="H3896" s="273">
        <f t="shared" si="597"/>
        <v>3960</v>
      </c>
      <c r="J3896" s="287">
        <f t="shared" si="601"/>
        <v>-51.004225908332884</v>
      </c>
      <c r="L3896" s="287">
        <f t="shared" si="598"/>
        <v>-171.24418539274166</v>
      </c>
      <c r="M3896" s="344">
        <f t="shared" si="599"/>
        <v>-64.995435392741456</v>
      </c>
      <c r="N3896" s="344">
        <f t="shared" si="602"/>
        <v>-51.004225908332884</v>
      </c>
    </row>
    <row r="3897" spans="1:14" x14ac:dyDescent="0.25">
      <c r="A3897" s="273">
        <v>3880</v>
      </c>
      <c r="B3897" s="323">
        <f t="shared" si="603"/>
        <v>3969.7558146072583</v>
      </c>
      <c r="D3897" s="287">
        <f t="shared" si="600"/>
        <v>3715.9391479405917</v>
      </c>
      <c r="F3897" s="273">
        <f t="shared" si="596"/>
        <v>11</v>
      </c>
      <c r="H3897" s="273">
        <f t="shared" si="597"/>
        <v>3960</v>
      </c>
      <c r="J3897" s="287">
        <f t="shared" si="601"/>
        <v>-50.855472365550497</v>
      </c>
      <c r="L3897" s="287">
        <f t="shared" si="598"/>
        <v>-170.24418539274166</v>
      </c>
      <c r="M3897" s="344">
        <f t="shared" si="599"/>
        <v>-64.060852059408262</v>
      </c>
      <c r="N3897" s="344">
        <f t="shared" si="602"/>
        <v>-50.855472365550497</v>
      </c>
    </row>
    <row r="3898" spans="1:14" x14ac:dyDescent="0.25">
      <c r="A3898" s="273">
        <v>3881</v>
      </c>
      <c r="B3898" s="323">
        <f t="shared" si="603"/>
        <v>3970.7558146072583</v>
      </c>
      <c r="D3898" s="287">
        <f t="shared" si="600"/>
        <v>3716.8737312739249</v>
      </c>
      <c r="F3898" s="273">
        <f t="shared" si="596"/>
        <v>11</v>
      </c>
      <c r="H3898" s="273">
        <f t="shared" si="597"/>
        <v>3960</v>
      </c>
      <c r="J3898" s="287">
        <f t="shared" si="601"/>
        <v>-50.691227753237428</v>
      </c>
      <c r="L3898" s="287">
        <f t="shared" si="598"/>
        <v>-169.24418539274166</v>
      </c>
      <c r="M3898" s="344">
        <f t="shared" si="599"/>
        <v>-63.126268726075068</v>
      </c>
      <c r="N3898" s="344">
        <f t="shared" si="602"/>
        <v>-50.691227753237428</v>
      </c>
    </row>
    <row r="3899" spans="1:14" x14ac:dyDescent="0.25">
      <c r="A3899" s="273">
        <v>3882</v>
      </c>
      <c r="B3899" s="323">
        <f t="shared" si="603"/>
        <v>3971.7558146072583</v>
      </c>
      <c r="D3899" s="287">
        <f t="shared" si="600"/>
        <v>3717.8083146072586</v>
      </c>
      <c r="F3899" s="273">
        <f t="shared" si="596"/>
        <v>11</v>
      </c>
      <c r="H3899" s="273">
        <f t="shared" si="597"/>
        <v>3960</v>
      </c>
      <c r="J3899" s="287">
        <f t="shared" si="601"/>
        <v>-50.51154210189376</v>
      </c>
      <c r="L3899" s="287">
        <f t="shared" si="598"/>
        <v>-168.24418539274166</v>
      </c>
      <c r="M3899" s="344">
        <f t="shared" si="599"/>
        <v>-62.191685392741419</v>
      </c>
      <c r="N3899" s="344">
        <f t="shared" si="602"/>
        <v>-50.51154210189376</v>
      </c>
    </row>
    <row r="3900" spans="1:14" x14ac:dyDescent="0.25">
      <c r="A3900" s="273">
        <v>3883</v>
      </c>
      <c r="B3900" s="323">
        <f t="shared" si="603"/>
        <v>3972.7558146072583</v>
      </c>
      <c r="D3900" s="287">
        <f t="shared" si="600"/>
        <v>3718.7428979405918</v>
      </c>
      <c r="F3900" s="273">
        <f t="shared" si="596"/>
        <v>11</v>
      </c>
      <c r="H3900" s="273">
        <f t="shared" si="597"/>
        <v>3960</v>
      </c>
      <c r="J3900" s="287">
        <f t="shared" si="601"/>
        <v>-50.316470145509555</v>
      </c>
      <c r="L3900" s="287">
        <f t="shared" si="598"/>
        <v>-167.24418539274166</v>
      </c>
      <c r="M3900" s="344">
        <f t="shared" si="599"/>
        <v>-61.257102059408226</v>
      </c>
      <c r="N3900" s="344">
        <f t="shared" si="602"/>
        <v>-50.316470145509555</v>
      </c>
    </row>
    <row r="3901" spans="1:14" x14ac:dyDescent="0.25">
      <c r="A3901" s="273">
        <v>3884</v>
      </c>
      <c r="B3901" s="323">
        <f t="shared" si="603"/>
        <v>3973.7558146072583</v>
      </c>
      <c r="D3901" s="287">
        <f t="shared" si="600"/>
        <v>3719.677481273925</v>
      </c>
      <c r="F3901" s="273">
        <f t="shared" si="596"/>
        <v>11</v>
      </c>
      <c r="H3901" s="273">
        <f t="shared" si="597"/>
        <v>3960</v>
      </c>
      <c r="J3901" s="287">
        <f t="shared" si="601"/>
        <v>-50.106071304892438</v>
      </c>
      <c r="L3901" s="287">
        <f t="shared" si="598"/>
        <v>-166.24418539274166</v>
      </c>
      <c r="M3901" s="344">
        <f t="shared" si="599"/>
        <v>-60.322518726075032</v>
      </c>
      <c r="N3901" s="344">
        <f t="shared" si="602"/>
        <v>-50.106071304892438</v>
      </c>
    </row>
    <row r="3902" spans="1:14" x14ac:dyDescent="0.25">
      <c r="A3902" s="273">
        <v>3885</v>
      </c>
      <c r="B3902" s="323">
        <f t="shared" si="603"/>
        <v>3974.7558146072583</v>
      </c>
      <c r="D3902" s="287">
        <f t="shared" si="600"/>
        <v>3720.6120646072582</v>
      </c>
      <c r="F3902" s="273">
        <f t="shared" si="596"/>
        <v>11</v>
      </c>
      <c r="H3902" s="273">
        <f t="shared" si="597"/>
        <v>3960</v>
      </c>
      <c r="J3902" s="287">
        <f t="shared" si="601"/>
        <v>-49.880409669567427</v>
      </c>
      <c r="L3902" s="287">
        <f t="shared" si="598"/>
        <v>-165.24418539274166</v>
      </c>
      <c r="M3902" s="344">
        <f t="shared" si="599"/>
        <v>-59.387935392741838</v>
      </c>
      <c r="N3902" s="344">
        <f t="shared" si="602"/>
        <v>-49.880409669567427</v>
      </c>
    </row>
    <row r="3903" spans="1:14" x14ac:dyDescent="0.25">
      <c r="A3903" s="273">
        <v>3886</v>
      </c>
      <c r="B3903" s="323">
        <f t="shared" si="603"/>
        <v>3975.7558146072583</v>
      </c>
      <c r="D3903" s="287">
        <f t="shared" si="600"/>
        <v>3721.5466479405918</v>
      </c>
      <c r="F3903" s="273">
        <f t="shared" si="596"/>
        <v>11</v>
      </c>
      <c r="H3903" s="273">
        <f t="shared" si="597"/>
        <v>3960</v>
      </c>
      <c r="J3903" s="287">
        <f t="shared" si="601"/>
        <v>-49.639553978254895</v>
      </c>
      <c r="L3903" s="287">
        <f t="shared" si="598"/>
        <v>-164.24418539274166</v>
      </c>
      <c r="M3903" s="344">
        <f t="shared" si="599"/>
        <v>-58.453352059408189</v>
      </c>
      <c r="N3903" s="344">
        <f t="shared" si="602"/>
        <v>-49.639553978254895</v>
      </c>
    </row>
    <row r="3904" spans="1:14" x14ac:dyDescent="0.25">
      <c r="A3904" s="273">
        <v>3887</v>
      </c>
      <c r="B3904" s="323">
        <f t="shared" si="603"/>
        <v>3976.7558146072583</v>
      </c>
      <c r="D3904" s="287">
        <f t="shared" si="600"/>
        <v>3722.481231273925</v>
      </c>
      <c r="F3904" s="273">
        <f t="shared" si="596"/>
        <v>11</v>
      </c>
      <c r="H3904" s="273">
        <f t="shared" si="597"/>
        <v>3960</v>
      </c>
      <c r="J3904" s="287">
        <f t="shared" si="601"/>
        <v>-49.383577597931229</v>
      </c>
      <c r="L3904" s="287">
        <f t="shared" si="598"/>
        <v>-163.24418539274166</v>
      </c>
      <c r="M3904" s="344">
        <f t="shared" si="599"/>
        <v>-57.518768726074995</v>
      </c>
      <c r="N3904" s="344">
        <f t="shared" si="602"/>
        <v>-49.383577597931229</v>
      </c>
    </row>
    <row r="3905" spans="1:14" x14ac:dyDescent="0.25">
      <c r="A3905" s="273">
        <v>3888</v>
      </c>
      <c r="B3905" s="323">
        <f t="shared" si="603"/>
        <v>3977.7558146072583</v>
      </c>
      <c r="D3905" s="287">
        <f t="shared" si="600"/>
        <v>3723.4158146072582</v>
      </c>
      <c r="F3905" s="273">
        <f t="shared" si="596"/>
        <v>11</v>
      </c>
      <c r="H3905" s="273">
        <f t="shared" si="597"/>
        <v>3960</v>
      </c>
      <c r="J3905" s="287">
        <f t="shared" si="601"/>
        <v>-49.112558501481772</v>
      </c>
      <c r="L3905" s="287">
        <f t="shared" si="598"/>
        <v>-162.24418539274166</v>
      </c>
      <c r="M3905" s="344">
        <f t="shared" si="599"/>
        <v>-56.584185392741801</v>
      </c>
      <c r="N3905" s="344">
        <f t="shared" si="602"/>
        <v>-49.112558501481772</v>
      </c>
    </row>
    <row r="3906" spans="1:14" x14ac:dyDescent="0.25">
      <c r="A3906" s="273">
        <v>3889</v>
      </c>
      <c r="B3906" s="323">
        <f t="shared" si="603"/>
        <v>3978.7558146072583</v>
      </c>
      <c r="D3906" s="287">
        <f t="shared" si="600"/>
        <v>3724.3503979405918</v>
      </c>
      <c r="F3906" s="273">
        <f t="shared" si="596"/>
        <v>11</v>
      </c>
      <c r="H3906" s="273">
        <f t="shared" si="597"/>
        <v>3960</v>
      </c>
      <c r="J3906" s="287">
        <f t="shared" si="601"/>
        <v>-48.826579243948721</v>
      </c>
      <c r="L3906" s="287">
        <f t="shared" si="598"/>
        <v>-161.24418539274166</v>
      </c>
      <c r="M3906" s="344">
        <f t="shared" si="599"/>
        <v>-55.649602059408153</v>
      </c>
      <c r="N3906" s="344">
        <f t="shared" si="602"/>
        <v>-48.826579243948721</v>
      </c>
    </row>
    <row r="3907" spans="1:14" x14ac:dyDescent="0.25">
      <c r="A3907" s="273">
        <v>3890</v>
      </c>
      <c r="B3907" s="323">
        <f t="shared" si="603"/>
        <v>3979.7558146072583</v>
      </c>
      <c r="D3907" s="287">
        <f t="shared" si="600"/>
        <v>3725.284981273925</v>
      </c>
      <c r="F3907" s="273">
        <f t="shared" si="596"/>
        <v>11</v>
      </c>
      <c r="H3907" s="273">
        <f t="shared" si="597"/>
        <v>3960</v>
      </c>
      <c r="J3907" s="287">
        <f t="shared" si="601"/>
        <v>-48.52572693738427</v>
      </c>
      <c r="L3907" s="287">
        <f t="shared" si="598"/>
        <v>-160.24418539274166</v>
      </c>
      <c r="M3907" s="344">
        <f t="shared" si="599"/>
        <v>-54.715018726074959</v>
      </c>
      <c r="N3907" s="344">
        <f t="shared" si="602"/>
        <v>-48.52572693738427</v>
      </c>
    </row>
    <row r="3908" spans="1:14" x14ac:dyDescent="0.25">
      <c r="A3908" s="273">
        <v>3891</v>
      </c>
      <c r="B3908" s="323">
        <f t="shared" si="603"/>
        <v>3980.7558146072583</v>
      </c>
      <c r="D3908" s="287">
        <f t="shared" si="600"/>
        <v>3726.2195646072582</v>
      </c>
      <c r="F3908" s="273">
        <f t="shared" si="596"/>
        <v>11</v>
      </c>
      <c r="H3908" s="273">
        <f t="shared" si="597"/>
        <v>3960</v>
      </c>
      <c r="J3908" s="287">
        <f t="shared" si="601"/>
        <v>-48.210093224315415</v>
      </c>
      <c r="L3908" s="287">
        <f t="shared" si="598"/>
        <v>-159.24418539274166</v>
      </c>
      <c r="M3908" s="344">
        <f t="shared" si="599"/>
        <v>-53.780435392741765</v>
      </c>
      <c r="N3908" s="344">
        <f t="shared" si="602"/>
        <v>-48.210093224315415</v>
      </c>
    </row>
    <row r="3909" spans="1:14" x14ac:dyDescent="0.25">
      <c r="A3909" s="273">
        <v>3892</v>
      </c>
      <c r="B3909" s="323">
        <f t="shared" si="603"/>
        <v>3981.7558146072583</v>
      </c>
      <c r="D3909" s="287">
        <f t="shared" si="600"/>
        <v>3727.1541479405914</v>
      </c>
      <c r="F3909" s="273">
        <f t="shared" si="596"/>
        <v>11</v>
      </c>
      <c r="H3909" s="273">
        <f t="shared" si="597"/>
        <v>3960</v>
      </c>
      <c r="J3909" s="287">
        <f t="shared" si="601"/>
        <v>-47.879774249829033</v>
      </c>
      <c r="L3909" s="287">
        <f t="shared" si="598"/>
        <v>-158.24418539274166</v>
      </c>
      <c r="M3909" s="344">
        <f t="shared" si="599"/>
        <v>-52.845852059408571</v>
      </c>
      <c r="N3909" s="344">
        <f t="shared" si="602"/>
        <v>-47.879774249829033</v>
      </c>
    </row>
    <row r="3910" spans="1:14" x14ac:dyDescent="0.25">
      <c r="A3910" s="273">
        <v>3893</v>
      </c>
      <c r="B3910" s="323">
        <f t="shared" si="603"/>
        <v>3982.7558146072583</v>
      </c>
      <c r="D3910" s="287">
        <f t="shared" si="600"/>
        <v>3728.0887312739251</v>
      </c>
      <c r="F3910" s="273">
        <f t="shared" ref="F3910:F3973" si="604">INT(B3910/360)</f>
        <v>11</v>
      </c>
      <c r="H3910" s="273">
        <f t="shared" ref="H3910:H3973" si="605">F3910*360</f>
        <v>3960</v>
      </c>
      <c r="J3910" s="287">
        <f t="shared" si="601"/>
        <v>-47.534870632284111</v>
      </c>
      <c r="L3910" s="287">
        <f t="shared" ref="L3910:L3973" si="606">B3910-H3910-180</f>
        <v>-157.24418539274166</v>
      </c>
      <c r="M3910" s="344">
        <f t="shared" ref="M3910:M3973" si="607">D3910-INT(D3910/360)*360-180</f>
        <v>-51.911268726074923</v>
      </c>
      <c r="N3910" s="344">
        <f t="shared" si="602"/>
        <v>-47.534870632284111</v>
      </c>
    </row>
    <row r="3911" spans="1:14" x14ac:dyDescent="0.25">
      <c r="A3911" s="273">
        <v>3894</v>
      </c>
      <c r="B3911" s="323">
        <f t="shared" si="603"/>
        <v>3983.7558146072583</v>
      </c>
      <c r="D3911" s="287">
        <f t="shared" si="600"/>
        <v>3729.0233146072583</v>
      </c>
      <c r="F3911" s="273">
        <f t="shared" si="604"/>
        <v>11</v>
      </c>
      <c r="H3911" s="273">
        <f t="shared" si="605"/>
        <v>3960</v>
      </c>
      <c r="J3911" s="287">
        <f t="shared" si="601"/>
        <v>-47.175487432663957</v>
      </c>
      <c r="L3911" s="287">
        <f t="shared" si="606"/>
        <v>-156.24418539274166</v>
      </c>
      <c r="M3911" s="344">
        <f t="shared" si="607"/>
        <v>-50.976685392741729</v>
      </c>
      <c r="N3911" s="344">
        <f t="shared" si="602"/>
        <v>-47.175487432663957</v>
      </c>
    </row>
    <row r="3912" spans="1:14" x14ac:dyDescent="0.25">
      <c r="A3912" s="273">
        <v>3895</v>
      </c>
      <c r="B3912" s="323">
        <f t="shared" si="603"/>
        <v>3984.7558146072583</v>
      </c>
      <c r="D3912" s="287">
        <f t="shared" si="600"/>
        <v>3729.9578979405915</v>
      </c>
      <c r="F3912" s="273">
        <f t="shared" si="604"/>
        <v>11</v>
      </c>
      <c r="H3912" s="273">
        <f t="shared" si="605"/>
        <v>3960</v>
      </c>
      <c r="J3912" s="287">
        <f t="shared" si="601"/>
        <v>-46.801734122572597</v>
      </c>
      <c r="L3912" s="287">
        <f t="shared" si="606"/>
        <v>-155.24418539274166</v>
      </c>
      <c r="M3912" s="344">
        <f t="shared" si="607"/>
        <v>-50.042102059408535</v>
      </c>
      <c r="N3912" s="344">
        <f t="shared" si="602"/>
        <v>-46.801734122572597</v>
      </c>
    </row>
    <row r="3913" spans="1:14" x14ac:dyDescent="0.25">
      <c r="A3913" s="273">
        <v>3896</v>
      </c>
      <c r="B3913" s="323">
        <f t="shared" si="603"/>
        <v>3985.7558146072583</v>
      </c>
      <c r="D3913" s="287">
        <f t="shared" si="600"/>
        <v>3730.8924812739251</v>
      </c>
      <c r="F3913" s="273">
        <f t="shared" si="604"/>
        <v>11</v>
      </c>
      <c r="H3913" s="273">
        <f t="shared" si="605"/>
        <v>3960</v>
      </c>
      <c r="J3913" s="287">
        <f t="shared" si="601"/>
        <v>-46.413724550888915</v>
      </c>
      <c r="L3913" s="287">
        <f t="shared" si="606"/>
        <v>-154.24418539274166</v>
      </c>
      <c r="M3913" s="344">
        <f t="shared" si="607"/>
        <v>-49.107518726074886</v>
      </c>
      <c r="N3913" s="344">
        <f t="shared" si="602"/>
        <v>-46.413724550888915</v>
      </c>
    </row>
    <row r="3914" spans="1:14" x14ac:dyDescent="0.25">
      <c r="A3914" s="273">
        <v>3897</v>
      </c>
      <c r="B3914" s="323">
        <f t="shared" si="603"/>
        <v>3986.7558146072583</v>
      </c>
      <c r="D3914" s="287">
        <f t="shared" si="600"/>
        <v>3731.8270646072583</v>
      </c>
      <c r="F3914" s="273">
        <f t="shared" si="604"/>
        <v>11</v>
      </c>
      <c r="H3914" s="273">
        <f t="shared" si="605"/>
        <v>3960</v>
      </c>
      <c r="J3914" s="287">
        <f t="shared" si="601"/>
        <v>-46.011576909087189</v>
      </c>
      <c r="L3914" s="287">
        <f t="shared" si="606"/>
        <v>-153.24418539274166</v>
      </c>
      <c r="M3914" s="344">
        <f t="shared" si="607"/>
        <v>-48.172935392741692</v>
      </c>
      <c r="N3914" s="344">
        <f t="shared" si="602"/>
        <v>-46.011576909087189</v>
      </c>
    </row>
    <row r="3915" spans="1:14" x14ac:dyDescent="0.25">
      <c r="A3915" s="273">
        <v>3898</v>
      </c>
      <c r="B3915" s="323">
        <f t="shared" si="603"/>
        <v>3987.7558146072583</v>
      </c>
      <c r="D3915" s="287">
        <f t="shared" si="600"/>
        <v>3732.7616479405915</v>
      </c>
      <c r="F3915" s="273">
        <f t="shared" si="604"/>
        <v>11</v>
      </c>
      <c r="H3915" s="273">
        <f t="shared" si="605"/>
        <v>3960</v>
      </c>
      <c r="J3915" s="287">
        <f t="shared" si="601"/>
        <v>-45.595413695235145</v>
      </c>
      <c r="L3915" s="287">
        <f t="shared" si="606"/>
        <v>-152.24418539274166</v>
      </c>
      <c r="M3915" s="344">
        <f t="shared" si="607"/>
        <v>-47.238352059408498</v>
      </c>
      <c r="N3915" s="344">
        <f t="shared" si="602"/>
        <v>-45.595413695235145</v>
      </c>
    </row>
    <row r="3916" spans="1:14" x14ac:dyDescent="0.25">
      <c r="A3916" s="273">
        <v>3899</v>
      </c>
      <c r="B3916" s="323">
        <f t="shared" si="603"/>
        <v>3988.7558146072583</v>
      </c>
      <c r="D3916" s="287">
        <f t="shared" si="600"/>
        <v>3733.6962312739252</v>
      </c>
      <c r="F3916" s="273">
        <f t="shared" si="604"/>
        <v>11</v>
      </c>
      <c r="H3916" s="273">
        <f t="shared" si="605"/>
        <v>3960</v>
      </c>
      <c r="J3916" s="287">
        <f t="shared" si="601"/>
        <v>-45.165361676678501</v>
      </c>
      <c r="L3916" s="287">
        <f t="shared" si="606"/>
        <v>-151.24418539274166</v>
      </c>
      <c r="M3916" s="344">
        <f t="shared" si="607"/>
        <v>-46.30376872607485</v>
      </c>
      <c r="N3916" s="344">
        <f t="shared" si="602"/>
        <v>-45.165361676678501</v>
      </c>
    </row>
    <row r="3917" spans="1:14" x14ac:dyDescent="0.25">
      <c r="A3917" s="273">
        <v>3900</v>
      </c>
      <c r="B3917" s="323">
        <f t="shared" si="603"/>
        <v>3989.7558146072583</v>
      </c>
      <c r="D3917" s="287">
        <f t="shared" si="600"/>
        <v>3734.6308146072583</v>
      </c>
      <c r="F3917" s="273">
        <f t="shared" si="604"/>
        <v>11</v>
      </c>
      <c r="H3917" s="273">
        <f t="shared" si="605"/>
        <v>3960</v>
      </c>
      <c r="J3917" s="287">
        <f t="shared" si="601"/>
        <v>-44.721551851428451</v>
      </c>
      <c r="L3917" s="287">
        <f t="shared" si="606"/>
        <v>-150.24418539274166</v>
      </c>
      <c r="M3917" s="344">
        <f t="shared" si="607"/>
        <v>-45.369185392741656</v>
      </c>
      <c r="N3917" s="344">
        <f t="shared" si="602"/>
        <v>-44.721551851428451</v>
      </c>
    </row>
    <row r="3918" spans="1:14" x14ac:dyDescent="0.25">
      <c r="A3918" s="273">
        <v>3901</v>
      </c>
      <c r="B3918" s="323">
        <f t="shared" si="603"/>
        <v>3990.7558146072583</v>
      </c>
      <c r="D3918" s="287">
        <f t="shared" si="600"/>
        <v>3735.5653979405915</v>
      </c>
      <c r="F3918" s="273">
        <f t="shared" si="604"/>
        <v>11</v>
      </c>
      <c r="H3918" s="273">
        <f t="shared" si="605"/>
        <v>3960</v>
      </c>
      <c r="J3918" s="287">
        <f t="shared" si="601"/>
        <v>-44.264119408257052</v>
      </c>
      <c r="L3918" s="287">
        <f t="shared" si="606"/>
        <v>-149.24418539274166</v>
      </c>
      <c r="M3918" s="344">
        <f t="shared" si="607"/>
        <v>-44.434602059408462</v>
      </c>
      <c r="N3918" s="344">
        <f t="shared" si="602"/>
        <v>-44.264119408257052</v>
      </c>
    </row>
    <row r="3919" spans="1:14" x14ac:dyDescent="0.25">
      <c r="A3919" s="273">
        <v>3902</v>
      </c>
      <c r="B3919" s="323">
        <f t="shared" si="603"/>
        <v>3991.7558146072583</v>
      </c>
      <c r="D3919" s="287">
        <f t="shared" si="600"/>
        <v>3736.4999812739252</v>
      </c>
      <c r="F3919" s="273">
        <f t="shared" si="604"/>
        <v>11</v>
      </c>
      <c r="H3919" s="273">
        <f t="shared" si="605"/>
        <v>3960</v>
      </c>
      <c r="J3919" s="287">
        <f t="shared" si="601"/>
        <v>-43.793203685517746</v>
      </c>
      <c r="L3919" s="287">
        <f t="shared" si="606"/>
        <v>-148.24418539274166</v>
      </c>
      <c r="M3919" s="344">
        <f t="shared" si="607"/>
        <v>-43.500018726074813</v>
      </c>
      <c r="N3919" s="344">
        <f t="shared" si="602"/>
        <v>-43.793203685517746</v>
      </c>
    </row>
    <row r="3920" spans="1:14" x14ac:dyDescent="0.25">
      <c r="A3920" s="273">
        <v>3903</v>
      </c>
      <c r="B3920" s="323">
        <f t="shared" si="603"/>
        <v>3992.7558146072583</v>
      </c>
      <c r="D3920" s="287">
        <f t="shared" si="600"/>
        <v>3737.4345646072584</v>
      </c>
      <c r="F3920" s="273">
        <f t="shared" si="604"/>
        <v>11</v>
      </c>
      <c r="H3920" s="273">
        <f t="shared" si="605"/>
        <v>3960</v>
      </c>
      <c r="J3920" s="287">
        <f t="shared" si="601"/>
        <v>-43.30894812870153</v>
      </c>
      <c r="L3920" s="287">
        <f t="shared" si="606"/>
        <v>-147.24418539274166</v>
      </c>
      <c r="M3920" s="344">
        <f t="shared" si="607"/>
        <v>-42.56543539274162</v>
      </c>
      <c r="N3920" s="344">
        <f t="shared" si="602"/>
        <v>-43.30894812870153</v>
      </c>
    </row>
    <row r="3921" spans="1:14" x14ac:dyDescent="0.25">
      <c r="A3921" s="273">
        <v>3904</v>
      </c>
      <c r="B3921" s="323">
        <f t="shared" si="603"/>
        <v>3993.7558146072583</v>
      </c>
      <c r="D3921" s="287">
        <f t="shared" ref="D3921:D3984" si="608">B3921-A3921/360*$E$11</f>
        <v>3738.3691479405916</v>
      </c>
      <c r="F3921" s="273">
        <f t="shared" si="604"/>
        <v>11</v>
      </c>
      <c r="H3921" s="273">
        <f t="shared" si="605"/>
        <v>3960</v>
      </c>
      <c r="J3921" s="287">
        <f t="shared" ref="J3921:J3984" si="609">SIN(RADIANS(A3921))*$E$7</f>
        <v>-42.811500246742519</v>
      </c>
      <c r="L3921" s="287">
        <f t="shared" si="606"/>
        <v>-146.24418539274166</v>
      </c>
      <c r="M3921" s="344">
        <f t="shared" si="607"/>
        <v>-41.630852059408426</v>
      </c>
      <c r="N3921" s="344">
        <f t="shared" si="602"/>
        <v>-42.811500246742519</v>
      </c>
    </row>
    <row r="3922" spans="1:14" x14ac:dyDescent="0.25">
      <c r="A3922" s="273">
        <v>3905</v>
      </c>
      <c r="B3922" s="323">
        <f t="shared" si="603"/>
        <v>3994.7558146072583</v>
      </c>
      <c r="D3922" s="287">
        <f t="shared" si="608"/>
        <v>3739.3037312739252</v>
      </c>
      <c r="F3922" s="273">
        <f t="shared" si="604"/>
        <v>11</v>
      </c>
      <c r="H3922" s="273">
        <f t="shared" si="605"/>
        <v>3960</v>
      </c>
      <c r="J3922" s="287">
        <f t="shared" si="609"/>
        <v>-42.301011567083634</v>
      </c>
      <c r="L3922" s="287">
        <f t="shared" si="606"/>
        <v>-145.24418539274166</v>
      </c>
      <c r="M3922" s="344">
        <f t="shared" si="607"/>
        <v>-40.696268726074777</v>
      </c>
      <c r="N3922" s="344">
        <f t="shared" ref="N3922:N3985" si="610">J3922</f>
        <v>-42.301011567083634</v>
      </c>
    </row>
    <row r="3923" spans="1:14" x14ac:dyDescent="0.25">
      <c r="A3923" s="273">
        <v>3906</v>
      </c>
      <c r="B3923" s="323">
        <f t="shared" ref="B3923:B3986" si="611">$B$17+A3923</f>
        <v>3995.7558146072583</v>
      </c>
      <c r="D3923" s="287">
        <f t="shared" si="608"/>
        <v>3740.2383146072584</v>
      </c>
      <c r="F3923" s="273">
        <f t="shared" si="604"/>
        <v>11</v>
      </c>
      <c r="H3923" s="273">
        <f t="shared" si="605"/>
        <v>3960</v>
      </c>
      <c r="J3923" s="287">
        <f t="shared" si="609"/>
        <v>-41.777637589522307</v>
      </c>
      <c r="L3923" s="287">
        <f t="shared" si="606"/>
        <v>-144.24418539274166</v>
      </c>
      <c r="M3923" s="344">
        <f t="shared" si="607"/>
        <v>-39.761685392741583</v>
      </c>
      <c r="N3923" s="344">
        <f t="shared" si="610"/>
        <v>-41.777637589522307</v>
      </c>
    </row>
    <row r="3924" spans="1:14" x14ac:dyDescent="0.25">
      <c r="A3924" s="273">
        <v>3907</v>
      </c>
      <c r="B3924" s="323">
        <f t="shared" si="611"/>
        <v>3996.7558146072583</v>
      </c>
      <c r="D3924" s="287">
        <f t="shared" si="608"/>
        <v>3741.1728979405916</v>
      </c>
      <c r="F3924" s="273">
        <f t="shared" si="604"/>
        <v>11</v>
      </c>
      <c r="H3924" s="273">
        <f t="shared" si="605"/>
        <v>3960</v>
      </c>
      <c r="J3924" s="287">
        <f t="shared" si="609"/>
        <v>-41.241537738842155</v>
      </c>
      <c r="L3924" s="287">
        <f t="shared" si="606"/>
        <v>-143.24418539274166</v>
      </c>
      <c r="M3924" s="344">
        <f t="shared" si="607"/>
        <v>-38.827102059408389</v>
      </c>
      <c r="N3924" s="344">
        <f t="shared" si="610"/>
        <v>-41.241537738842155</v>
      </c>
    </row>
    <row r="3925" spans="1:14" x14ac:dyDescent="0.25">
      <c r="A3925" s="273">
        <v>3908</v>
      </c>
      <c r="B3925" s="323">
        <f t="shared" si="611"/>
        <v>3997.7558146072583</v>
      </c>
      <c r="D3925" s="287">
        <f t="shared" si="608"/>
        <v>3742.1074812739248</v>
      </c>
      <c r="F3925" s="273">
        <f t="shared" si="604"/>
        <v>11</v>
      </c>
      <c r="H3925" s="273">
        <f t="shared" si="605"/>
        <v>3960</v>
      </c>
      <c r="J3925" s="287">
        <f t="shared" si="609"/>
        <v>-40.692875316250991</v>
      </c>
      <c r="L3925" s="287">
        <f t="shared" si="606"/>
        <v>-142.24418539274166</v>
      </c>
      <c r="M3925" s="344">
        <f t="shared" si="607"/>
        <v>-37.892518726075195</v>
      </c>
      <c r="N3925" s="344">
        <f t="shared" si="610"/>
        <v>-40.692875316250991</v>
      </c>
    </row>
    <row r="3926" spans="1:14" x14ac:dyDescent="0.25">
      <c r="A3926" s="273">
        <v>3909</v>
      </c>
      <c r="B3926" s="323">
        <f t="shared" si="611"/>
        <v>3998.7558146072583</v>
      </c>
      <c r="D3926" s="287">
        <f t="shared" si="608"/>
        <v>3743.0420646072585</v>
      </c>
      <c r="F3926" s="273">
        <f t="shared" si="604"/>
        <v>11</v>
      </c>
      <c r="H3926" s="273">
        <f t="shared" si="605"/>
        <v>3960</v>
      </c>
      <c r="J3926" s="287">
        <f t="shared" si="609"/>
        <v>-40.131817449638227</v>
      </c>
      <c r="L3926" s="287">
        <f t="shared" si="606"/>
        <v>-141.24418539274166</v>
      </c>
      <c r="M3926" s="344">
        <f t="shared" si="607"/>
        <v>-36.957935392741547</v>
      </c>
      <c r="N3926" s="344">
        <f t="shared" si="610"/>
        <v>-40.131817449638227</v>
      </c>
    </row>
    <row r="3927" spans="1:14" x14ac:dyDescent="0.25">
      <c r="A3927" s="273">
        <v>3910</v>
      </c>
      <c r="B3927" s="323">
        <f t="shared" si="611"/>
        <v>3999.7558146072583</v>
      </c>
      <c r="D3927" s="287">
        <f t="shared" si="608"/>
        <v>3743.9766479405916</v>
      </c>
      <c r="F3927" s="273">
        <f t="shared" si="604"/>
        <v>11</v>
      </c>
      <c r="H3927" s="273">
        <f t="shared" si="605"/>
        <v>3960</v>
      </c>
      <c r="J3927" s="287">
        <f t="shared" si="609"/>
        <v>-39.558535042664197</v>
      </c>
      <c r="L3927" s="287">
        <f t="shared" si="606"/>
        <v>-140.24418539274166</v>
      </c>
      <c r="M3927" s="344">
        <f t="shared" si="607"/>
        <v>-36.023352059408353</v>
      </c>
      <c r="N3927" s="344">
        <f t="shared" si="610"/>
        <v>-39.558535042664197</v>
      </c>
    </row>
    <row r="3928" spans="1:14" x14ac:dyDescent="0.25">
      <c r="A3928" s="273">
        <v>3911</v>
      </c>
      <c r="B3928" s="323">
        <f t="shared" si="611"/>
        <v>4000.7558146072583</v>
      </c>
      <c r="D3928" s="287">
        <f t="shared" si="608"/>
        <v>3744.9112312739248</v>
      </c>
      <c r="F3928" s="273">
        <f t="shared" si="604"/>
        <v>11</v>
      </c>
      <c r="H3928" s="273">
        <f t="shared" si="605"/>
        <v>3960</v>
      </c>
      <c r="J3928" s="287">
        <f t="shared" si="609"/>
        <v>-38.973202722704038</v>
      </c>
      <c r="L3928" s="287">
        <f t="shared" si="606"/>
        <v>-139.24418539274166</v>
      </c>
      <c r="M3928" s="344">
        <f t="shared" si="607"/>
        <v>-35.088768726075159</v>
      </c>
      <c r="N3928" s="344">
        <f t="shared" si="610"/>
        <v>-38.973202722704038</v>
      </c>
    </row>
    <row r="3929" spans="1:14" x14ac:dyDescent="0.25">
      <c r="A3929" s="273">
        <v>3912</v>
      </c>
      <c r="B3929" s="323">
        <f t="shared" si="611"/>
        <v>4001.7558146072583</v>
      </c>
      <c r="D3929" s="287">
        <f t="shared" si="608"/>
        <v>3745.8458146072585</v>
      </c>
      <c r="F3929" s="273">
        <f t="shared" si="604"/>
        <v>11</v>
      </c>
      <c r="H3929" s="273">
        <f t="shared" si="605"/>
        <v>3960</v>
      </c>
      <c r="J3929" s="287">
        <f t="shared" si="609"/>
        <v>-38.375998787652648</v>
      </c>
      <c r="L3929" s="287">
        <f t="shared" si="606"/>
        <v>-138.24418539274166</v>
      </c>
      <c r="M3929" s="344">
        <f t="shared" si="607"/>
        <v>-34.15418539274151</v>
      </c>
      <c r="N3929" s="344">
        <f t="shared" si="610"/>
        <v>-38.375998787652648</v>
      </c>
    </row>
    <row r="3930" spans="1:14" x14ac:dyDescent="0.25">
      <c r="A3930" s="273">
        <v>3913</v>
      </c>
      <c r="B3930" s="323">
        <f t="shared" si="611"/>
        <v>4002.7558146072583</v>
      </c>
      <c r="D3930" s="287">
        <f t="shared" si="608"/>
        <v>3746.7803979405917</v>
      </c>
      <c r="F3930" s="273">
        <f t="shared" si="604"/>
        <v>11</v>
      </c>
      <c r="H3930" s="273">
        <f t="shared" si="605"/>
        <v>3960</v>
      </c>
      <c r="J3930" s="287">
        <f t="shared" si="609"/>
        <v>-37.76710515161389</v>
      </c>
      <c r="L3930" s="287">
        <f t="shared" si="606"/>
        <v>-137.24418539274166</v>
      </c>
      <c r="M3930" s="344">
        <f t="shared" si="607"/>
        <v>-33.219602059408317</v>
      </c>
      <c r="N3930" s="344">
        <f t="shared" si="610"/>
        <v>-37.76710515161389</v>
      </c>
    </row>
    <row r="3931" spans="1:14" x14ac:dyDescent="0.25">
      <c r="A3931" s="273">
        <v>3914</v>
      </c>
      <c r="B3931" s="323">
        <f t="shared" si="611"/>
        <v>4003.7558146072583</v>
      </c>
      <c r="D3931" s="287">
        <f t="shared" si="608"/>
        <v>3747.7149812739249</v>
      </c>
      <c r="F3931" s="273">
        <f t="shared" si="604"/>
        <v>11</v>
      </c>
      <c r="H3931" s="273">
        <f t="shared" si="605"/>
        <v>3960</v>
      </c>
      <c r="J3931" s="287">
        <f t="shared" si="609"/>
        <v>-37.146707289487779</v>
      </c>
      <c r="L3931" s="287">
        <f t="shared" si="606"/>
        <v>-136.24418539274166</v>
      </c>
      <c r="M3931" s="344">
        <f t="shared" si="607"/>
        <v>-32.285018726075123</v>
      </c>
      <c r="N3931" s="344">
        <f t="shared" si="610"/>
        <v>-37.146707289487779</v>
      </c>
    </row>
    <row r="3932" spans="1:14" x14ac:dyDescent="0.25">
      <c r="A3932" s="273">
        <v>3915</v>
      </c>
      <c r="B3932" s="323">
        <f t="shared" si="611"/>
        <v>4004.7558146072583</v>
      </c>
      <c r="D3932" s="287">
        <f t="shared" si="608"/>
        <v>3748.6495646072585</v>
      </c>
      <c r="F3932" s="273">
        <f t="shared" si="604"/>
        <v>11</v>
      </c>
      <c r="H3932" s="273">
        <f t="shared" si="605"/>
        <v>3960</v>
      </c>
      <c r="J3932" s="287">
        <f t="shared" si="609"/>
        <v>-36.514994180473572</v>
      </c>
      <c r="L3932" s="287">
        <f t="shared" si="606"/>
        <v>-135.24418539274166</v>
      </c>
      <c r="M3932" s="344">
        <f t="shared" si="607"/>
        <v>-31.350435392741474</v>
      </c>
      <c r="N3932" s="344">
        <f t="shared" si="610"/>
        <v>-36.514994180473572</v>
      </c>
    </row>
    <row r="3933" spans="1:14" x14ac:dyDescent="0.25">
      <c r="A3933" s="273">
        <v>3916</v>
      </c>
      <c r="B3933" s="323">
        <f t="shared" si="611"/>
        <v>4005.7558146072583</v>
      </c>
      <c r="D3933" s="287">
        <f t="shared" si="608"/>
        <v>3749.5841479405917</v>
      </c>
      <c r="F3933" s="273">
        <f t="shared" si="604"/>
        <v>11</v>
      </c>
      <c r="H3933" s="273">
        <f t="shared" si="605"/>
        <v>3960</v>
      </c>
      <c r="J3933" s="287">
        <f t="shared" si="609"/>
        <v>-35.872158250502792</v>
      </c>
      <c r="L3933" s="287">
        <f t="shared" si="606"/>
        <v>-134.24418539274166</v>
      </c>
      <c r="M3933" s="344">
        <f t="shared" si="607"/>
        <v>-30.41585205940828</v>
      </c>
      <c r="N3933" s="344">
        <f t="shared" si="610"/>
        <v>-35.872158250502792</v>
      </c>
    </row>
    <row r="3934" spans="1:14" x14ac:dyDescent="0.25">
      <c r="A3934" s="273">
        <v>3917</v>
      </c>
      <c r="B3934" s="323">
        <f t="shared" si="611"/>
        <v>4006.7558146072583</v>
      </c>
      <c r="D3934" s="287">
        <f t="shared" si="608"/>
        <v>3750.5187312739249</v>
      </c>
      <c r="F3934" s="273">
        <f t="shared" si="604"/>
        <v>11</v>
      </c>
      <c r="H3934" s="273">
        <f t="shared" si="605"/>
        <v>3960</v>
      </c>
      <c r="J3934" s="287">
        <f t="shared" si="609"/>
        <v>-35.218395313627511</v>
      </c>
      <c r="L3934" s="287">
        <f t="shared" si="606"/>
        <v>-133.24418539274166</v>
      </c>
      <c r="M3934" s="344">
        <f t="shared" si="607"/>
        <v>-29.481268726075086</v>
      </c>
      <c r="N3934" s="344">
        <f t="shared" si="610"/>
        <v>-35.218395313627511</v>
      </c>
    </row>
    <row r="3935" spans="1:14" x14ac:dyDescent="0.25">
      <c r="A3935" s="273">
        <v>3918</v>
      </c>
      <c r="B3935" s="323">
        <f t="shared" si="611"/>
        <v>4007.7558146072583</v>
      </c>
      <c r="D3935" s="287">
        <f t="shared" si="608"/>
        <v>3751.4533146072581</v>
      </c>
      <c r="F3935" s="273">
        <f t="shared" si="604"/>
        <v>11</v>
      </c>
      <c r="H3935" s="273">
        <f t="shared" si="605"/>
        <v>3960</v>
      </c>
      <c r="J3935" s="287">
        <f t="shared" si="609"/>
        <v>-34.553904512371432</v>
      </c>
      <c r="L3935" s="287">
        <f t="shared" si="606"/>
        <v>-132.24418539274166</v>
      </c>
      <c r="M3935" s="344">
        <f t="shared" si="607"/>
        <v>-28.546685392741892</v>
      </c>
      <c r="N3935" s="344">
        <f t="shared" si="610"/>
        <v>-34.553904512371432</v>
      </c>
    </row>
    <row r="3936" spans="1:14" x14ac:dyDescent="0.25">
      <c r="A3936" s="273">
        <v>3919</v>
      </c>
      <c r="B3936" s="323">
        <f t="shared" si="611"/>
        <v>4008.7558146072583</v>
      </c>
      <c r="D3936" s="287">
        <f t="shared" si="608"/>
        <v>3752.3878979405918</v>
      </c>
      <c r="F3936" s="273">
        <f t="shared" si="604"/>
        <v>11</v>
      </c>
      <c r="H3936" s="273">
        <f t="shared" si="605"/>
        <v>3960</v>
      </c>
      <c r="J3936" s="287">
        <f t="shared" si="609"/>
        <v>-33.87888825706969</v>
      </c>
      <c r="L3936" s="287">
        <f t="shared" si="606"/>
        <v>-131.24418539274166</v>
      </c>
      <c r="M3936" s="344">
        <f t="shared" si="607"/>
        <v>-27.612102059408244</v>
      </c>
      <c r="N3936" s="344">
        <f t="shared" si="610"/>
        <v>-33.87888825706969</v>
      </c>
    </row>
    <row r="3937" spans="1:14" x14ac:dyDescent="0.25">
      <c r="A3937" s="273">
        <v>3920</v>
      </c>
      <c r="B3937" s="323">
        <f t="shared" si="611"/>
        <v>4009.7558146072583</v>
      </c>
      <c r="D3937" s="287">
        <f t="shared" si="608"/>
        <v>3753.322481273925</v>
      </c>
      <c r="F3937" s="273">
        <f t="shared" si="604"/>
        <v>11</v>
      </c>
      <c r="H3937" s="273">
        <f t="shared" si="605"/>
        <v>3960</v>
      </c>
      <c r="J3937" s="287">
        <f t="shared" si="609"/>
        <v>-33.19355216421269</v>
      </c>
      <c r="L3937" s="287">
        <f t="shared" si="606"/>
        <v>-130.24418539274166</v>
      </c>
      <c r="M3937" s="344">
        <f t="shared" si="607"/>
        <v>-26.67751872607505</v>
      </c>
      <c r="N3937" s="344">
        <f t="shared" si="610"/>
        <v>-33.19355216421269</v>
      </c>
    </row>
    <row r="3938" spans="1:14" x14ac:dyDescent="0.25">
      <c r="A3938" s="273">
        <v>3921</v>
      </c>
      <c r="B3938" s="323">
        <f t="shared" si="611"/>
        <v>4010.7558146072583</v>
      </c>
      <c r="D3938" s="287">
        <f t="shared" si="608"/>
        <v>3754.2570646072581</v>
      </c>
      <c r="F3938" s="273">
        <f t="shared" si="604"/>
        <v>11</v>
      </c>
      <c r="H3938" s="273">
        <f t="shared" si="605"/>
        <v>3960</v>
      </c>
      <c r="J3938" s="287">
        <f t="shared" si="609"/>
        <v>-32.498104993813868</v>
      </c>
      <c r="L3938" s="287">
        <f t="shared" si="606"/>
        <v>-129.24418539274166</v>
      </c>
      <c r="M3938" s="344">
        <f t="shared" si="607"/>
        <v>-25.742935392741856</v>
      </c>
      <c r="N3938" s="344">
        <f t="shared" si="610"/>
        <v>-32.498104993813868</v>
      </c>
    </row>
    <row r="3939" spans="1:14" x14ac:dyDescent="0.25">
      <c r="A3939" s="273">
        <v>3922</v>
      </c>
      <c r="B3939" s="323">
        <f t="shared" si="611"/>
        <v>4011.7558146072583</v>
      </c>
      <c r="D3939" s="287">
        <f t="shared" si="608"/>
        <v>3755.1916479405918</v>
      </c>
      <c r="F3939" s="273">
        <f t="shared" si="604"/>
        <v>11</v>
      </c>
      <c r="H3939" s="273">
        <f t="shared" si="605"/>
        <v>3960</v>
      </c>
      <c r="J3939" s="287">
        <f t="shared" si="609"/>
        <v>-31.792758585817161</v>
      </c>
      <c r="L3939" s="287">
        <f t="shared" si="606"/>
        <v>-128.24418539274166</v>
      </c>
      <c r="M3939" s="344">
        <f t="shared" si="607"/>
        <v>-24.808352059408207</v>
      </c>
      <c r="N3939" s="344">
        <f t="shared" si="610"/>
        <v>-31.792758585817161</v>
      </c>
    </row>
    <row r="3940" spans="1:14" x14ac:dyDescent="0.25">
      <c r="A3940" s="273">
        <v>3923</v>
      </c>
      <c r="B3940" s="323">
        <f t="shared" si="611"/>
        <v>4012.7558146072583</v>
      </c>
      <c r="D3940" s="287">
        <f t="shared" si="608"/>
        <v>3756.126231273925</v>
      </c>
      <c r="F3940" s="273">
        <f t="shared" si="604"/>
        <v>11</v>
      </c>
      <c r="H3940" s="273">
        <f t="shared" si="605"/>
        <v>3960</v>
      </c>
      <c r="J3940" s="287">
        <f t="shared" si="609"/>
        <v>-31.077727795571843</v>
      </c>
      <c r="L3940" s="287">
        <f t="shared" si="606"/>
        <v>-127.24418539274166</v>
      </c>
      <c r="M3940" s="344">
        <f t="shared" si="607"/>
        <v>-23.873768726075014</v>
      </c>
      <c r="N3940" s="344">
        <f t="shared" si="610"/>
        <v>-31.077727795571843</v>
      </c>
    </row>
    <row r="3941" spans="1:14" x14ac:dyDescent="0.25">
      <c r="A3941" s="273">
        <v>3924</v>
      </c>
      <c r="B3941" s="323">
        <f t="shared" si="611"/>
        <v>4013.7558146072583</v>
      </c>
      <c r="D3941" s="287">
        <f t="shared" si="608"/>
        <v>3757.0608146072582</v>
      </c>
      <c r="F3941" s="273">
        <f t="shared" si="604"/>
        <v>11</v>
      </c>
      <c r="H3941" s="273">
        <f t="shared" si="605"/>
        <v>3960</v>
      </c>
      <c r="J3941" s="287">
        <f t="shared" si="609"/>
        <v>-30.353230428383277</v>
      </c>
      <c r="L3941" s="287">
        <f t="shared" si="606"/>
        <v>-126.24418539274166</v>
      </c>
      <c r="M3941" s="344">
        <f t="shared" si="607"/>
        <v>-22.93918539274182</v>
      </c>
      <c r="N3941" s="344">
        <f t="shared" si="610"/>
        <v>-30.353230428383277</v>
      </c>
    </row>
    <row r="3942" spans="1:14" x14ac:dyDescent="0.25">
      <c r="A3942" s="273">
        <v>3925</v>
      </c>
      <c r="B3942" s="323">
        <f t="shared" si="611"/>
        <v>4014.7558146072583</v>
      </c>
      <c r="D3942" s="287">
        <f t="shared" si="608"/>
        <v>3757.9953979405918</v>
      </c>
      <c r="F3942" s="273">
        <f t="shared" si="604"/>
        <v>11</v>
      </c>
      <c r="H3942" s="273">
        <f t="shared" si="605"/>
        <v>3960</v>
      </c>
      <c r="J3942" s="287">
        <f t="shared" si="609"/>
        <v>-29.619487173167879</v>
      </c>
      <c r="L3942" s="287">
        <f t="shared" si="606"/>
        <v>-125.24418539274166</v>
      </c>
      <c r="M3942" s="344">
        <f t="shared" si="607"/>
        <v>-22.004602059408171</v>
      </c>
      <c r="N3942" s="344">
        <f t="shared" si="610"/>
        <v>-29.619487173167879</v>
      </c>
    </row>
    <row r="3943" spans="1:14" x14ac:dyDescent="0.25">
      <c r="A3943" s="273">
        <v>3926</v>
      </c>
      <c r="B3943" s="323">
        <f t="shared" si="611"/>
        <v>4015.7558146072583</v>
      </c>
      <c r="D3943" s="287">
        <f t="shared" si="608"/>
        <v>3758.929981273925</v>
      </c>
      <c r="F3943" s="273">
        <f t="shared" si="604"/>
        <v>11</v>
      </c>
      <c r="H3943" s="273">
        <f t="shared" si="605"/>
        <v>3960</v>
      </c>
      <c r="J3943" s="287">
        <f t="shared" si="609"/>
        <v>-28.87672153522912</v>
      </c>
      <c r="L3943" s="287">
        <f t="shared" si="606"/>
        <v>-124.24418539274166</v>
      </c>
      <c r="M3943" s="344">
        <f t="shared" si="607"/>
        <v>-21.070018726074977</v>
      </c>
      <c r="N3943" s="344">
        <f t="shared" si="610"/>
        <v>-28.87672153522912</v>
      </c>
    </row>
    <row r="3944" spans="1:14" x14ac:dyDescent="0.25">
      <c r="A3944" s="273">
        <v>3927</v>
      </c>
      <c r="B3944" s="323">
        <f t="shared" si="611"/>
        <v>4016.7558146072583</v>
      </c>
      <c r="D3944" s="287">
        <f t="shared" si="608"/>
        <v>3759.8645646072582</v>
      </c>
      <c r="F3944" s="273">
        <f t="shared" si="604"/>
        <v>11</v>
      </c>
      <c r="H3944" s="273">
        <f t="shared" si="605"/>
        <v>3960</v>
      </c>
      <c r="J3944" s="287">
        <f t="shared" si="609"/>
        <v>-28.125159768176257</v>
      </c>
      <c r="L3944" s="287">
        <f t="shared" si="606"/>
        <v>-123.24418539274166</v>
      </c>
      <c r="M3944" s="344">
        <f t="shared" si="607"/>
        <v>-20.135435392741783</v>
      </c>
      <c r="N3944" s="344">
        <f t="shared" si="610"/>
        <v>-28.125159768176257</v>
      </c>
    </row>
    <row r="3945" spans="1:14" x14ac:dyDescent="0.25">
      <c r="A3945" s="273">
        <v>3928</v>
      </c>
      <c r="B3945" s="323">
        <f t="shared" si="611"/>
        <v>4017.7558146072583</v>
      </c>
      <c r="D3945" s="287">
        <f t="shared" si="608"/>
        <v>3760.7991479405919</v>
      </c>
      <c r="F3945" s="273">
        <f t="shared" si="604"/>
        <v>11</v>
      </c>
      <c r="H3945" s="273">
        <f t="shared" si="605"/>
        <v>3960</v>
      </c>
      <c r="J3945" s="287">
        <f t="shared" si="609"/>
        <v>-27.365030805002856</v>
      </c>
      <c r="L3945" s="287">
        <f t="shared" si="606"/>
        <v>-122.24418539274166</v>
      </c>
      <c r="M3945" s="344">
        <f t="shared" si="607"/>
        <v>-19.200852059408135</v>
      </c>
      <c r="N3945" s="344">
        <f t="shared" si="610"/>
        <v>-27.365030805002856</v>
      </c>
    </row>
    <row r="3946" spans="1:14" x14ac:dyDescent="0.25">
      <c r="A3946" s="273">
        <v>3929</v>
      </c>
      <c r="B3946" s="323">
        <f t="shared" si="611"/>
        <v>4018.7558146072583</v>
      </c>
      <c r="D3946" s="287">
        <f t="shared" si="608"/>
        <v>3761.7337312739251</v>
      </c>
      <c r="F3946" s="273">
        <f t="shared" si="604"/>
        <v>11</v>
      </c>
      <c r="H3946" s="273">
        <f t="shared" si="605"/>
        <v>3960</v>
      </c>
      <c r="J3946" s="287">
        <f t="shared" si="609"/>
        <v>-26.596566188355244</v>
      </c>
      <c r="L3946" s="287">
        <f t="shared" si="606"/>
        <v>-121.24418539274166</v>
      </c>
      <c r="M3946" s="344">
        <f t="shared" si="607"/>
        <v>-18.266268726074941</v>
      </c>
      <c r="N3946" s="344">
        <f t="shared" si="610"/>
        <v>-26.596566188355244</v>
      </c>
    </row>
    <row r="3947" spans="1:14" x14ac:dyDescent="0.25">
      <c r="A3947" s="273">
        <v>3930</v>
      </c>
      <c r="B3947" s="323">
        <f t="shared" si="611"/>
        <v>4019.7558146072583</v>
      </c>
      <c r="D3947" s="287">
        <f t="shared" si="608"/>
        <v>3762.6683146072583</v>
      </c>
      <c r="F3947" s="273">
        <f t="shared" si="604"/>
        <v>11</v>
      </c>
      <c r="H3947" s="273">
        <f t="shared" si="605"/>
        <v>3960</v>
      </c>
      <c r="J3947" s="287">
        <f t="shared" si="609"/>
        <v>-25.819999999999933</v>
      </c>
      <c r="L3947" s="287">
        <f t="shared" si="606"/>
        <v>-120.24418539274166</v>
      </c>
      <c r="M3947" s="344">
        <f t="shared" si="607"/>
        <v>-17.331685392741747</v>
      </c>
      <c r="N3947" s="344">
        <f t="shared" si="610"/>
        <v>-25.819999999999933</v>
      </c>
    </row>
    <row r="3948" spans="1:14" x14ac:dyDescent="0.25">
      <c r="A3948" s="273">
        <v>3931</v>
      </c>
      <c r="B3948" s="323">
        <f t="shared" si="611"/>
        <v>4020.7558146072583</v>
      </c>
      <c r="D3948" s="287">
        <f t="shared" si="608"/>
        <v>3763.6028979405919</v>
      </c>
      <c r="F3948" s="273">
        <f t="shared" si="604"/>
        <v>11</v>
      </c>
      <c r="H3948" s="273">
        <f t="shared" si="605"/>
        <v>3960</v>
      </c>
      <c r="J3948" s="287">
        <f t="shared" si="609"/>
        <v>-25.035568789520667</v>
      </c>
      <c r="L3948" s="287">
        <f t="shared" si="606"/>
        <v>-119.24418539274166</v>
      </c>
      <c r="M3948" s="344">
        <f t="shared" si="607"/>
        <v>-16.397102059408098</v>
      </c>
      <c r="N3948" s="344">
        <f t="shared" si="610"/>
        <v>-25.035568789520667</v>
      </c>
    </row>
    <row r="3949" spans="1:14" x14ac:dyDescent="0.25">
      <c r="A3949" s="273">
        <v>3932</v>
      </c>
      <c r="B3949" s="323">
        <f t="shared" si="611"/>
        <v>4021.7558146072583</v>
      </c>
      <c r="D3949" s="287">
        <f t="shared" si="608"/>
        <v>3764.5374812739251</v>
      </c>
      <c r="F3949" s="273">
        <f t="shared" si="604"/>
        <v>11</v>
      </c>
      <c r="H3949" s="273">
        <f t="shared" si="605"/>
        <v>3960</v>
      </c>
      <c r="J3949" s="287">
        <f t="shared" si="609"/>
        <v>-24.243511502263758</v>
      </c>
      <c r="L3949" s="287">
        <f t="shared" si="606"/>
        <v>-118.24418539274166</v>
      </c>
      <c r="M3949" s="344">
        <f t="shared" si="607"/>
        <v>-15.462518726074904</v>
      </c>
      <c r="N3949" s="344">
        <f t="shared" si="610"/>
        <v>-24.243511502263758</v>
      </c>
    </row>
    <row r="3950" spans="1:14" x14ac:dyDescent="0.25">
      <c r="A3950" s="273">
        <v>3933</v>
      </c>
      <c r="B3950" s="323">
        <f t="shared" si="611"/>
        <v>4022.7558146072583</v>
      </c>
      <c r="D3950" s="287">
        <f t="shared" si="608"/>
        <v>3765.4720646072583</v>
      </c>
      <c r="F3950" s="273">
        <f t="shared" si="604"/>
        <v>11</v>
      </c>
      <c r="H3950" s="273">
        <f t="shared" si="605"/>
        <v>3960</v>
      </c>
      <c r="J3950" s="287">
        <f t="shared" si="609"/>
        <v>-23.444069406550444</v>
      </c>
      <c r="L3950" s="287">
        <f t="shared" si="606"/>
        <v>-117.24418539274166</v>
      </c>
      <c r="M3950" s="344">
        <f t="shared" si="607"/>
        <v>-14.527935392741711</v>
      </c>
      <c r="N3950" s="344">
        <f t="shared" si="610"/>
        <v>-23.444069406550444</v>
      </c>
    </row>
    <row r="3951" spans="1:14" x14ac:dyDescent="0.25">
      <c r="A3951" s="273">
        <v>3934</v>
      </c>
      <c r="B3951" s="323">
        <f t="shared" si="611"/>
        <v>4023.7558146072583</v>
      </c>
      <c r="D3951" s="287">
        <f t="shared" si="608"/>
        <v>3766.4066479405919</v>
      </c>
      <c r="F3951" s="273">
        <f t="shared" si="604"/>
        <v>11</v>
      </c>
      <c r="H3951" s="273">
        <f t="shared" si="605"/>
        <v>3960</v>
      </c>
      <c r="J3951" s="287">
        <f t="shared" si="609"/>
        <v>-22.637486020188092</v>
      </c>
      <c r="L3951" s="287">
        <f t="shared" si="606"/>
        <v>-116.24418539274166</v>
      </c>
      <c r="M3951" s="344">
        <f t="shared" si="607"/>
        <v>-13.593352059408062</v>
      </c>
      <c r="N3951" s="344">
        <f t="shared" si="610"/>
        <v>-22.637486020188092</v>
      </c>
    </row>
    <row r="3952" spans="1:14" x14ac:dyDescent="0.25">
      <c r="A3952" s="273">
        <v>3935</v>
      </c>
      <c r="B3952" s="323">
        <f t="shared" si="611"/>
        <v>4024.7558146072583</v>
      </c>
      <c r="D3952" s="287">
        <f t="shared" si="608"/>
        <v>3767.3412312739251</v>
      </c>
      <c r="F3952" s="273">
        <f t="shared" si="604"/>
        <v>11</v>
      </c>
      <c r="H3952" s="273">
        <f t="shared" si="605"/>
        <v>3960</v>
      </c>
      <c r="J3952" s="287">
        <f t="shared" si="609"/>
        <v>-21.824007036289739</v>
      </c>
      <c r="L3952" s="287">
        <f t="shared" si="606"/>
        <v>-115.24418539274166</v>
      </c>
      <c r="M3952" s="344">
        <f t="shared" si="607"/>
        <v>-12.658768726074868</v>
      </c>
      <c r="N3952" s="344">
        <f t="shared" si="610"/>
        <v>-21.824007036289739</v>
      </c>
    </row>
    <row r="3953" spans="1:14" x14ac:dyDescent="0.25">
      <c r="A3953" s="273">
        <v>3936</v>
      </c>
      <c r="B3953" s="323">
        <f t="shared" si="611"/>
        <v>4025.7558146072583</v>
      </c>
      <c r="D3953" s="287">
        <f t="shared" si="608"/>
        <v>3768.2758146072583</v>
      </c>
      <c r="F3953" s="273">
        <f t="shared" si="604"/>
        <v>11</v>
      </c>
      <c r="H3953" s="273">
        <f t="shared" si="605"/>
        <v>3960</v>
      </c>
      <c r="J3953" s="287">
        <f t="shared" si="609"/>
        <v>-21.003880248434225</v>
      </c>
      <c r="L3953" s="287">
        <f t="shared" si="606"/>
        <v>-114.24418539274166</v>
      </c>
      <c r="M3953" s="344">
        <f t="shared" si="607"/>
        <v>-11.724185392741674</v>
      </c>
      <c r="N3953" s="344">
        <f t="shared" si="610"/>
        <v>-21.003880248434225</v>
      </c>
    </row>
    <row r="3954" spans="1:14" x14ac:dyDescent="0.25">
      <c r="A3954" s="273">
        <v>3937</v>
      </c>
      <c r="B3954" s="323">
        <f t="shared" si="611"/>
        <v>4026.7558146072583</v>
      </c>
      <c r="D3954" s="287">
        <f t="shared" si="608"/>
        <v>3769.2103979405915</v>
      </c>
      <c r="F3954" s="273">
        <f t="shared" si="604"/>
        <v>11</v>
      </c>
      <c r="H3954" s="273">
        <f t="shared" si="605"/>
        <v>3960</v>
      </c>
      <c r="J3954" s="287">
        <f t="shared" si="609"/>
        <v>-20.177355475185884</v>
      </c>
      <c r="L3954" s="287">
        <f t="shared" si="606"/>
        <v>-113.24418539274166</v>
      </c>
      <c r="M3954" s="344">
        <f t="shared" si="607"/>
        <v>-10.78960205940848</v>
      </c>
      <c r="N3954" s="344">
        <f t="shared" si="610"/>
        <v>-20.177355475185884</v>
      </c>
    </row>
    <row r="3955" spans="1:14" x14ac:dyDescent="0.25">
      <c r="A3955" s="273">
        <v>3938</v>
      </c>
      <c r="B3955" s="323">
        <f t="shared" si="611"/>
        <v>4027.7558146072583</v>
      </c>
      <c r="D3955" s="287">
        <f t="shared" si="608"/>
        <v>3770.1449812739252</v>
      </c>
      <c r="F3955" s="273">
        <f t="shared" si="604"/>
        <v>11</v>
      </c>
      <c r="H3955" s="273">
        <f t="shared" si="605"/>
        <v>3960</v>
      </c>
      <c r="J3955" s="287">
        <f t="shared" si="609"/>
        <v>-19.344684483998044</v>
      </c>
      <c r="L3955" s="287">
        <f t="shared" si="606"/>
        <v>-112.24418539274166</v>
      </c>
      <c r="M3955" s="344">
        <f t="shared" si="607"/>
        <v>-9.8550187260748316</v>
      </c>
      <c r="N3955" s="344">
        <f t="shared" si="610"/>
        <v>-19.344684483998044</v>
      </c>
    </row>
    <row r="3956" spans="1:14" x14ac:dyDescent="0.25">
      <c r="A3956" s="273">
        <v>3939</v>
      </c>
      <c r="B3956" s="323">
        <f t="shared" si="611"/>
        <v>4028.7558146072583</v>
      </c>
      <c r="D3956" s="287">
        <f t="shared" si="608"/>
        <v>3771.0795646072584</v>
      </c>
      <c r="F3956" s="273">
        <f t="shared" si="604"/>
        <v>11</v>
      </c>
      <c r="H3956" s="273">
        <f t="shared" si="605"/>
        <v>3960</v>
      </c>
      <c r="J3956" s="287">
        <f t="shared" si="609"/>
        <v>-18.506120914519535</v>
      </c>
      <c r="L3956" s="287">
        <f t="shared" si="606"/>
        <v>-111.24418539274166</v>
      </c>
      <c r="M3956" s="344">
        <f t="shared" si="607"/>
        <v>-8.9204353927416378</v>
      </c>
      <c r="N3956" s="344">
        <f t="shared" si="610"/>
        <v>-18.506120914519535</v>
      </c>
    </row>
    <row r="3957" spans="1:14" x14ac:dyDescent="0.25">
      <c r="A3957" s="273">
        <v>3940</v>
      </c>
      <c r="B3957" s="323">
        <f t="shared" si="611"/>
        <v>4029.7558146072583</v>
      </c>
      <c r="D3957" s="287">
        <f t="shared" si="608"/>
        <v>3772.0141479405916</v>
      </c>
      <c r="F3957" s="273">
        <f t="shared" si="604"/>
        <v>11</v>
      </c>
      <c r="H3957" s="273">
        <f t="shared" si="605"/>
        <v>3960</v>
      </c>
      <c r="J3957" s="287">
        <f t="shared" si="609"/>
        <v>-17.661920201337644</v>
      </c>
      <c r="L3957" s="287">
        <f t="shared" si="606"/>
        <v>-110.24418539274166</v>
      </c>
      <c r="M3957" s="344">
        <f t="shared" si="607"/>
        <v>-7.9858520594084439</v>
      </c>
      <c r="N3957" s="344">
        <f t="shared" si="610"/>
        <v>-17.661920201337644</v>
      </c>
    </row>
    <row r="3958" spans="1:14" x14ac:dyDescent="0.25">
      <c r="A3958" s="273">
        <v>3941</v>
      </c>
      <c r="B3958" s="323">
        <f t="shared" si="611"/>
        <v>4030.7558146072583</v>
      </c>
      <c r="D3958" s="287">
        <f t="shared" si="608"/>
        <v>3772.9487312739247</v>
      </c>
      <c r="F3958" s="273">
        <f t="shared" si="604"/>
        <v>11</v>
      </c>
      <c r="H3958" s="273">
        <f t="shared" si="605"/>
        <v>3960</v>
      </c>
      <c r="J3958" s="287">
        <f t="shared" si="609"/>
        <v>-16.81233949616756</v>
      </c>
      <c r="L3958" s="287">
        <f t="shared" si="606"/>
        <v>-109.24418539274166</v>
      </c>
      <c r="M3958" s="344">
        <f t="shared" si="607"/>
        <v>-7.05126872607525</v>
      </c>
      <c r="N3958" s="344">
        <f t="shared" si="610"/>
        <v>-16.81233949616756</v>
      </c>
    </row>
    <row r="3959" spans="1:14" x14ac:dyDescent="0.25">
      <c r="A3959" s="273">
        <v>3942</v>
      </c>
      <c r="B3959" s="323">
        <f t="shared" si="611"/>
        <v>4031.7558146072583</v>
      </c>
      <c r="D3959" s="287">
        <f t="shared" si="608"/>
        <v>3773.8833146072584</v>
      </c>
      <c r="F3959" s="273">
        <f t="shared" si="604"/>
        <v>11</v>
      </c>
      <c r="H3959" s="273">
        <f t="shared" si="605"/>
        <v>3960</v>
      </c>
      <c r="J3959" s="287">
        <f t="shared" si="609"/>
        <v>-15.957637589522154</v>
      </c>
      <c r="L3959" s="287">
        <f t="shared" si="606"/>
        <v>-108.24418539274166</v>
      </c>
      <c r="M3959" s="344">
        <f t="shared" si="607"/>
        <v>-6.1166853927416014</v>
      </c>
      <c r="N3959" s="344">
        <f t="shared" si="610"/>
        <v>-15.957637589522154</v>
      </c>
    </row>
    <row r="3960" spans="1:14" x14ac:dyDescent="0.25">
      <c r="A3960" s="273">
        <v>3943</v>
      </c>
      <c r="B3960" s="323">
        <f t="shared" si="611"/>
        <v>4032.7558146072583</v>
      </c>
      <c r="D3960" s="287">
        <f t="shared" si="608"/>
        <v>3774.8178979405916</v>
      </c>
      <c r="F3960" s="273">
        <f t="shared" si="604"/>
        <v>11</v>
      </c>
      <c r="H3960" s="273">
        <f t="shared" si="605"/>
        <v>3960</v>
      </c>
      <c r="J3960" s="287">
        <f t="shared" si="609"/>
        <v>-15.098074831881872</v>
      </c>
      <c r="L3960" s="287">
        <f t="shared" si="606"/>
        <v>-107.24418539274166</v>
      </c>
      <c r="M3960" s="344">
        <f t="shared" si="607"/>
        <v>-5.1821020594084075</v>
      </c>
      <c r="N3960" s="344">
        <f t="shared" si="610"/>
        <v>-15.098074831881872</v>
      </c>
    </row>
    <row r="3961" spans="1:14" x14ac:dyDescent="0.25">
      <c r="A3961" s="273">
        <v>3944</v>
      </c>
      <c r="B3961" s="323">
        <f t="shared" si="611"/>
        <v>4033.7558146072583</v>
      </c>
      <c r="D3961" s="287">
        <f t="shared" si="608"/>
        <v>3775.7524812739248</v>
      </c>
      <c r="F3961" s="273">
        <f t="shared" si="604"/>
        <v>11</v>
      </c>
      <c r="H3961" s="273">
        <f t="shared" si="605"/>
        <v>3960</v>
      </c>
      <c r="J3961" s="287">
        <f t="shared" si="609"/>
        <v>-14.233913054390166</v>
      </c>
      <c r="L3961" s="287">
        <f t="shared" si="606"/>
        <v>-106.24418539274166</v>
      </c>
      <c r="M3961" s="344">
        <f t="shared" si="607"/>
        <v>-4.2475187260752136</v>
      </c>
      <c r="N3961" s="344">
        <f t="shared" si="610"/>
        <v>-14.233913054390166</v>
      </c>
    </row>
    <row r="3962" spans="1:14" x14ac:dyDescent="0.25">
      <c r="A3962" s="273">
        <v>3945</v>
      </c>
      <c r="B3962" s="323">
        <f t="shared" si="611"/>
        <v>4034.7558146072583</v>
      </c>
      <c r="D3962" s="287">
        <f t="shared" si="608"/>
        <v>3776.6870646072584</v>
      </c>
      <c r="F3962" s="273">
        <f t="shared" si="604"/>
        <v>11</v>
      </c>
      <c r="H3962" s="273">
        <f t="shared" si="605"/>
        <v>3960</v>
      </c>
      <c r="J3962" s="287">
        <f t="shared" si="609"/>
        <v>-13.36541548909438</v>
      </c>
      <c r="L3962" s="287">
        <f t="shared" si="606"/>
        <v>-105.24418539274166</v>
      </c>
      <c r="M3962" s="344">
        <f t="shared" si="607"/>
        <v>-3.312935392741565</v>
      </c>
      <c r="N3962" s="344">
        <f t="shared" si="610"/>
        <v>-13.36541548909438</v>
      </c>
    </row>
    <row r="3963" spans="1:14" x14ac:dyDescent="0.25">
      <c r="A3963" s="273">
        <v>3946</v>
      </c>
      <c r="B3963" s="323">
        <f t="shared" si="611"/>
        <v>4035.7558146072583</v>
      </c>
      <c r="D3963" s="287">
        <f t="shared" si="608"/>
        <v>3777.6216479405916</v>
      </c>
      <c r="F3963" s="273">
        <f t="shared" si="604"/>
        <v>11</v>
      </c>
      <c r="H3963" s="273">
        <f t="shared" si="605"/>
        <v>3960</v>
      </c>
      <c r="J3963" s="287">
        <f t="shared" si="609"/>
        <v>-12.492846688766926</v>
      </c>
      <c r="L3963" s="287">
        <f t="shared" si="606"/>
        <v>-104.24418539274166</v>
      </c>
      <c r="M3963" s="344">
        <f t="shared" si="607"/>
        <v>-2.3783520594083711</v>
      </c>
      <c r="N3963" s="344">
        <f t="shared" si="610"/>
        <v>-12.492846688766926</v>
      </c>
    </row>
    <row r="3964" spans="1:14" x14ac:dyDescent="0.25">
      <c r="A3964" s="273">
        <v>3947</v>
      </c>
      <c r="B3964" s="323">
        <f t="shared" si="611"/>
        <v>4036.7558146072583</v>
      </c>
      <c r="D3964" s="287">
        <f t="shared" si="608"/>
        <v>3778.5562312739248</v>
      </c>
      <c r="F3964" s="273">
        <f t="shared" si="604"/>
        <v>11</v>
      </c>
      <c r="H3964" s="273">
        <f t="shared" si="605"/>
        <v>3960</v>
      </c>
      <c r="J3964" s="287">
        <f t="shared" si="609"/>
        <v>-11.61647244631715</v>
      </c>
      <c r="L3964" s="287">
        <f t="shared" si="606"/>
        <v>-103.24418539274166</v>
      </c>
      <c r="M3964" s="344">
        <f t="shared" si="607"/>
        <v>-1.4437687260751773</v>
      </c>
      <c r="N3964" s="344">
        <f t="shared" si="610"/>
        <v>-11.61647244631715</v>
      </c>
    </row>
    <row r="3965" spans="1:14" x14ac:dyDescent="0.25">
      <c r="A3965" s="273">
        <v>3948</v>
      </c>
      <c r="B3965" s="323">
        <f t="shared" si="611"/>
        <v>4037.7558146072583</v>
      </c>
      <c r="D3965" s="287">
        <f t="shared" si="608"/>
        <v>3779.4908146072585</v>
      </c>
      <c r="F3965" s="273">
        <f t="shared" si="604"/>
        <v>11</v>
      </c>
      <c r="H3965" s="273">
        <f t="shared" si="605"/>
        <v>3960</v>
      </c>
      <c r="J3965" s="287">
        <f t="shared" si="609"/>
        <v>-10.73655971382893</v>
      </c>
      <c r="L3965" s="287">
        <f t="shared" si="606"/>
        <v>-102.24418539274166</v>
      </c>
      <c r="M3965" s="344">
        <f t="shared" si="607"/>
        <v>-0.50918539274152863</v>
      </c>
      <c r="N3965" s="344">
        <f t="shared" si="610"/>
        <v>-10.73655971382893</v>
      </c>
    </row>
    <row r="3966" spans="1:14" x14ac:dyDescent="0.25">
      <c r="A3966" s="273">
        <v>3949</v>
      </c>
      <c r="B3966" s="323">
        <f t="shared" si="611"/>
        <v>4038.7558146072583</v>
      </c>
      <c r="D3966" s="287">
        <f t="shared" si="608"/>
        <v>3780.4253979405917</v>
      </c>
      <c r="F3966" s="273">
        <f t="shared" si="604"/>
        <v>11</v>
      </c>
      <c r="H3966" s="273">
        <f t="shared" si="605"/>
        <v>3960</v>
      </c>
      <c r="J3966" s="287">
        <f t="shared" si="609"/>
        <v>-9.8533765212444866</v>
      </c>
      <c r="L3966" s="287">
        <f t="shared" si="606"/>
        <v>-101.24418539274166</v>
      </c>
      <c r="M3966" s="344">
        <f t="shared" si="607"/>
        <v>0.42539794059166525</v>
      </c>
      <c r="N3966" s="344">
        <f t="shared" si="610"/>
        <v>-9.8533765212444866</v>
      </c>
    </row>
    <row r="3967" spans="1:14" x14ac:dyDescent="0.25">
      <c r="A3967" s="273">
        <v>3950</v>
      </c>
      <c r="B3967" s="323">
        <f t="shared" si="611"/>
        <v>4039.7558146072583</v>
      </c>
      <c r="D3967" s="287">
        <f t="shared" si="608"/>
        <v>3781.3599812739249</v>
      </c>
      <c r="F3967" s="273">
        <f t="shared" si="604"/>
        <v>11</v>
      </c>
      <c r="H3967" s="273">
        <f t="shared" si="605"/>
        <v>3960</v>
      </c>
      <c r="J3967" s="287">
        <f t="shared" si="609"/>
        <v>-8.9671918947205906</v>
      </c>
      <c r="L3967" s="287">
        <f t="shared" si="606"/>
        <v>-100.24418539274166</v>
      </c>
      <c r="M3967" s="344">
        <f t="shared" si="607"/>
        <v>1.3599812739248591</v>
      </c>
      <c r="N3967" s="344">
        <f t="shared" si="610"/>
        <v>-8.9671918947205906</v>
      </c>
    </row>
    <row r="3968" spans="1:14" x14ac:dyDescent="0.25">
      <c r="A3968" s="273">
        <v>3951</v>
      </c>
      <c r="B3968" s="323">
        <f t="shared" si="611"/>
        <v>4040.7558146072583</v>
      </c>
      <c r="D3968" s="287">
        <f t="shared" si="608"/>
        <v>3782.2945646072585</v>
      </c>
      <c r="F3968" s="273">
        <f t="shared" si="604"/>
        <v>11</v>
      </c>
      <c r="H3968" s="273">
        <f t="shared" si="605"/>
        <v>3960</v>
      </c>
      <c r="J3968" s="287">
        <f t="shared" si="609"/>
        <v>-8.0782757746777047</v>
      </c>
      <c r="L3968" s="287">
        <f t="shared" si="606"/>
        <v>-99.244185392741656</v>
      </c>
      <c r="M3968" s="344">
        <f t="shared" si="607"/>
        <v>2.2945646072585077</v>
      </c>
      <c r="N3968" s="344">
        <f t="shared" si="610"/>
        <v>-8.0782757746777047</v>
      </c>
    </row>
    <row r="3969" spans="1:14" x14ac:dyDescent="0.25">
      <c r="A3969" s="273">
        <v>3952</v>
      </c>
      <c r="B3969" s="323">
        <f t="shared" si="611"/>
        <v>4041.7558146072583</v>
      </c>
      <c r="D3969" s="287">
        <f t="shared" si="608"/>
        <v>3783.2291479405917</v>
      </c>
      <c r="F3969" s="273">
        <f t="shared" si="604"/>
        <v>11</v>
      </c>
      <c r="H3969" s="273">
        <f t="shared" si="605"/>
        <v>3960</v>
      </c>
      <c r="J3969" s="287">
        <f t="shared" si="609"/>
        <v>-7.1868989335778366</v>
      </c>
      <c r="L3969" s="287">
        <f t="shared" si="606"/>
        <v>-98.244185392741656</v>
      </c>
      <c r="M3969" s="344">
        <f t="shared" si="607"/>
        <v>3.2291479405917016</v>
      </c>
      <c r="N3969" s="344">
        <f t="shared" si="610"/>
        <v>-7.1868989335778366</v>
      </c>
    </row>
    <row r="3970" spans="1:14" x14ac:dyDescent="0.25">
      <c r="A3970" s="273">
        <v>3953</v>
      </c>
      <c r="B3970" s="323">
        <f t="shared" si="611"/>
        <v>4042.7558146072583</v>
      </c>
      <c r="D3970" s="287">
        <f t="shared" si="608"/>
        <v>3784.1637312739249</v>
      </c>
      <c r="F3970" s="273">
        <f t="shared" si="604"/>
        <v>11</v>
      </c>
      <c r="H3970" s="273">
        <f t="shared" si="605"/>
        <v>3960</v>
      </c>
      <c r="J3970" s="287">
        <f t="shared" si="609"/>
        <v>-6.2933328934417458</v>
      </c>
      <c r="L3970" s="287">
        <f t="shared" si="606"/>
        <v>-97.244185392741656</v>
      </c>
      <c r="M3970" s="344">
        <f t="shared" si="607"/>
        <v>4.1637312739248955</v>
      </c>
      <c r="N3970" s="344">
        <f t="shared" si="610"/>
        <v>-6.2933328934417458</v>
      </c>
    </row>
    <row r="3971" spans="1:14" x14ac:dyDescent="0.25">
      <c r="A3971" s="273">
        <v>3954</v>
      </c>
      <c r="B3971" s="323">
        <f t="shared" si="611"/>
        <v>4043.7558146072583</v>
      </c>
      <c r="D3971" s="287">
        <f t="shared" si="608"/>
        <v>3785.0983146072585</v>
      </c>
      <c r="F3971" s="273">
        <f t="shared" si="604"/>
        <v>11</v>
      </c>
      <c r="H3971" s="273">
        <f t="shared" si="605"/>
        <v>3960</v>
      </c>
      <c r="J3971" s="287">
        <f t="shared" si="609"/>
        <v>-5.3978498431414286</v>
      </c>
      <c r="L3971" s="287">
        <f t="shared" si="606"/>
        <v>-96.244185392741656</v>
      </c>
      <c r="M3971" s="344">
        <f t="shared" si="607"/>
        <v>5.0983146072585441</v>
      </c>
      <c r="N3971" s="344">
        <f t="shared" si="610"/>
        <v>-5.3978498431414286</v>
      </c>
    </row>
    <row r="3972" spans="1:14" x14ac:dyDescent="0.25">
      <c r="A3972" s="273">
        <v>3955</v>
      </c>
      <c r="B3972" s="323">
        <f t="shared" si="611"/>
        <v>4044.7558146072583</v>
      </c>
      <c r="D3972" s="287">
        <f t="shared" si="608"/>
        <v>3786.0328979405917</v>
      </c>
      <c r="F3972" s="273">
        <f t="shared" si="604"/>
        <v>11</v>
      </c>
      <c r="H3972" s="273">
        <f t="shared" si="605"/>
        <v>3960</v>
      </c>
      <c r="J3972" s="287">
        <f t="shared" si="609"/>
        <v>-4.5007225554894754</v>
      </c>
      <c r="L3972" s="287">
        <f t="shared" si="606"/>
        <v>-95.244185392741656</v>
      </c>
      <c r="M3972" s="344">
        <f t="shared" si="607"/>
        <v>6.032897940591738</v>
      </c>
      <c r="N3972" s="344">
        <f t="shared" si="610"/>
        <v>-4.5007225554894754</v>
      </c>
    </row>
    <row r="3973" spans="1:14" x14ac:dyDescent="0.25">
      <c r="A3973" s="273">
        <v>3956</v>
      </c>
      <c r="B3973" s="323">
        <f t="shared" si="611"/>
        <v>4045.7558146072583</v>
      </c>
      <c r="D3973" s="287">
        <f t="shared" si="608"/>
        <v>3786.9674812739249</v>
      </c>
      <c r="F3973" s="273">
        <f t="shared" si="604"/>
        <v>11</v>
      </c>
      <c r="H3973" s="273">
        <f t="shared" si="605"/>
        <v>3960</v>
      </c>
      <c r="J3973" s="287">
        <f t="shared" si="609"/>
        <v>-3.6022243041469117</v>
      </c>
      <c r="L3973" s="287">
        <f t="shared" si="606"/>
        <v>-94.244185392741656</v>
      </c>
      <c r="M3973" s="344">
        <f t="shared" si="607"/>
        <v>6.9674812739249319</v>
      </c>
      <c r="N3973" s="344">
        <f t="shared" si="610"/>
        <v>-3.6022243041469117</v>
      </c>
    </row>
    <row r="3974" spans="1:14" x14ac:dyDescent="0.25">
      <c r="A3974" s="273">
        <v>3957</v>
      </c>
      <c r="B3974" s="323">
        <f t="shared" si="611"/>
        <v>4046.7558146072583</v>
      </c>
      <c r="D3974" s="287">
        <f t="shared" si="608"/>
        <v>3787.9020646072586</v>
      </c>
      <c r="F3974" s="273">
        <f t="shared" ref="F3974:F4037" si="612">INT(B3974/360)</f>
        <v>11</v>
      </c>
      <c r="H3974" s="273">
        <f t="shared" ref="H3974:H4037" si="613">F3974*360</f>
        <v>3960</v>
      </c>
      <c r="J3974" s="287">
        <f t="shared" si="609"/>
        <v>-2.7026287803857736</v>
      </c>
      <c r="L3974" s="287">
        <f t="shared" ref="L3974:L4037" si="614">B3974-H3974-180</f>
        <v>-93.244185392741656</v>
      </c>
      <c r="M3974" s="344">
        <f t="shared" ref="M3974:M4037" si="615">D3974-INT(D3974/360)*360-180</f>
        <v>7.9020646072585805</v>
      </c>
      <c r="N3974" s="344">
        <f t="shared" si="610"/>
        <v>-2.7026287803857736</v>
      </c>
    </row>
    <row r="3975" spans="1:14" x14ac:dyDescent="0.25">
      <c r="A3975" s="273">
        <v>3958</v>
      </c>
      <c r="B3975" s="323">
        <f t="shared" si="611"/>
        <v>4047.7558146072583</v>
      </c>
      <c r="D3975" s="287">
        <f t="shared" si="608"/>
        <v>3788.8366479405918</v>
      </c>
      <c r="F3975" s="273">
        <f t="shared" si="612"/>
        <v>11</v>
      </c>
      <c r="H3975" s="273">
        <f t="shared" si="613"/>
        <v>3960</v>
      </c>
      <c r="J3975" s="287">
        <f t="shared" si="609"/>
        <v>-1.8022100097171774</v>
      </c>
      <c r="L3975" s="287">
        <f t="shared" si="614"/>
        <v>-92.244185392741656</v>
      </c>
      <c r="M3975" s="344">
        <f t="shared" si="615"/>
        <v>8.8366479405917744</v>
      </c>
      <c r="N3975" s="344">
        <f t="shared" si="610"/>
        <v>-1.8022100097171774</v>
      </c>
    </row>
    <row r="3976" spans="1:14" x14ac:dyDescent="0.25">
      <c r="A3976" s="273">
        <v>3959</v>
      </c>
      <c r="B3976" s="323">
        <f t="shared" si="611"/>
        <v>4048.7558146072583</v>
      </c>
      <c r="D3976" s="287">
        <f t="shared" si="608"/>
        <v>3789.771231273925</v>
      </c>
      <c r="F3976" s="273">
        <f t="shared" si="612"/>
        <v>11</v>
      </c>
      <c r="H3976" s="273">
        <f t="shared" si="613"/>
        <v>3960</v>
      </c>
      <c r="J3976" s="287">
        <f t="shared" si="609"/>
        <v>-0.90124226842122024</v>
      </c>
      <c r="L3976" s="287">
        <f t="shared" si="614"/>
        <v>-91.244185392741656</v>
      </c>
      <c r="M3976" s="344">
        <f t="shared" si="615"/>
        <v>9.7712312739249683</v>
      </c>
      <c r="N3976" s="344">
        <f t="shared" si="610"/>
        <v>-0.90124226842122024</v>
      </c>
    </row>
    <row r="3977" spans="1:14" x14ac:dyDescent="0.25">
      <c r="A3977" s="273">
        <v>3960</v>
      </c>
      <c r="B3977" s="323">
        <f t="shared" si="611"/>
        <v>4049.7558146072583</v>
      </c>
      <c r="D3977" s="287">
        <f t="shared" si="608"/>
        <v>3790.7058146072582</v>
      </c>
      <c r="F3977" s="273">
        <f t="shared" si="612"/>
        <v>11</v>
      </c>
      <c r="H3977" s="273">
        <f t="shared" si="613"/>
        <v>3960</v>
      </c>
      <c r="J3977" s="287">
        <f t="shared" si="609"/>
        <v>2.2773760308125725E-13</v>
      </c>
      <c r="L3977" s="287">
        <f t="shared" si="614"/>
        <v>-90.244185392741656</v>
      </c>
      <c r="M3977" s="344">
        <f t="shared" si="615"/>
        <v>10.705814607258162</v>
      </c>
      <c r="N3977" s="344">
        <f t="shared" si="610"/>
        <v>2.2773760308125725E-13</v>
      </c>
    </row>
    <row r="3978" spans="1:14" x14ac:dyDescent="0.25">
      <c r="A3978" s="273">
        <v>3961</v>
      </c>
      <c r="B3978" s="323">
        <f t="shared" si="611"/>
        <v>4050.7558146072583</v>
      </c>
      <c r="D3978" s="287">
        <f t="shared" si="608"/>
        <v>3791.6403979405918</v>
      </c>
      <c r="F3978" s="273">
        <f t="shared" si="612"/>
        <v>11</v>
      </c>
      <c r="H3978" s="273">
        <f t="shared" si="613"/>
        <v>3960</v>
      </c>
      <c r="J3978" s="287">
        <f t="shared" si="609"/>
        <v>0.90124226842094202</v>
      </c>
      <c r="L3978" s="287">
        <f t="shared" si="614"/>
        <v>-89.244185392741656</v>
      </c>
      <c r="M3978" s="344">
        <f t="shared" si="615"/>
        <v>11.640397940591811</v>
      </c>
      <c r="N3978" s="344">
        <f t="shared" si="610"/>
        <v>0.90124226842094202</v>
      </c>
    </row>
    <row r="3979" spans="1:14" x14ac:dyDescent="0.25">
      <c r="A3979" s="273">
        <v>3962</v>
      </c>
      <c r="B3979" s="323">
        <f t="shared" si="611"/>
        <v>4051.7558146072583</v>
      </c>
      <c r="D3979" s="287">
        <f t="shared" si="608"/>
        <v>3792.574981273925</v>
      </c>
      <c r="F3979" s="273">
        <f t="shared" si="612"/>
        <v>11</v>
      </c>
      <c r="H3979" s="273">
        <f t="shared" si="613"/>
        <v>3960</v>
      </c>
      <c r="J3979" s="287">
        <f t="shared" si="609"/>
        <v>1.8022100097168989</v>
      </c>
      <c r="L3979" s="287">
        <f t="shared" si="614"/>
        <v>-88.244185392741656</v>
      </c>
      <c r="M3979" s="344">
        <f t="shared" si="615"/>
        <v>12.574981273925005</v>
      </c>
      <c r="N3979" s="344">
        <f t="shared" si="610"/>
        <v>1.8022100097168989</v>
      </c>
    </row>
    <row r="3980" spans="1:14" x14ac:dyDescent="0.25">
      <c r="A3980" s="273">
        <v>3963</v>
      </c>
      <c r="B3980" s="323">
        <f t="shared" si="611"/>
        <v>4052.7558146072583</v>
      </c>
      <c r="D3980" s="287">
        <f t="shared" si="608"/>
        <v>3793.5095646072582</v>
      </c>
      <c r="F3980" s="273">
        <f t="shared" si="612"/>
        <v>11</v>
      </c>
      <c r="H3980" s="273">
        <f t="shared" si="613"/>
        <v>3960</v>
      </c>
      <c r="J3980" s="287">
        <f t="shared" si="609"/>
        <v>2.7026287803854956</v>
      </c>
      <c r="L3980" s="287">
        <f t="shared" si="614"/>
        <v>-87.244185392741656</v>
      </c>
      <c r="M3980" s="344">
        <f t="shared" si="615"/>
        <v>13.509564607258199</v>
      </c>
      <c r="N3980" s="344">
        <f t="shared" si="610"/>
        <v>2.7026287803854956</v>
      </c>
    </row>
    <row r="3981" spans="1:14" x14ac:dyDescent="0.25">
      <c r="A3981" s="273">
        <v>3964</v>
      </c>
      <c r="B3981" s="323">
        <f t="shared" si="611"/>
        <v>4053.7558146072583</v>
      </c>
      <c r="D3981" s="287">
        <f t="shared" si="608"/>
        <v>3794.4441479405918</v>
      </c>
      <c r="F3981" s="273">
        <f t="shared" si="612"/>
        <v>11</v>
      </c>
      <c r="H3981" s="273">
        <f t="shared" si="613"/>
        <v>3960</v>
      </c>
      <c r="J3981" s="287">
        <f t="shared" si="609"/>
        <v>3.6022243041466342</v>
      </c>
      <c r="L3981" s="287">
        <f t="shared" si="614"/>
        <v>-86.244185392741656</v>
      </c>
      <c r="M3981" s="344">
        <f t="shared" si="615"/>
        <v>14.444147940591847</v>
      </c>
      <c r="N3981" s="344">
        <f t="shared" si="610"/>
        <v>3.6022243041466342</v>
      </c>
    </row>
    <row r="3982" spans="1:14" x14ac:dyDescent="0.25">
      <c r="A3982" s="273">
        <v>3965</v>
      </c>
      <c r="B3982" s="323">
        <f t="shared" si="611"/>
        <v>4054.7558146072583</v>
      </c>
      <c r="D3982" s="287">
        <f t="shared" si="608"/>
        <v>3795.378731273925</v>
      </c>
      <c r="F3982" s="273">
        <f t="shared" si="612"/>
        <v>11</v>
      </c>
      <c r="H3982" s="273">
        <f t="shared" si="613"/>
        <v>3960</v>
      </c>
      <c r="J3982" s="287">
        <f t="shared" si="609"/>
        <v>4.5007225554891983</v>
      </c>
      <c r="L3982" s="287">
        <f t="shared" si="614"/>
        <v>-85.244185392741656</v>
      </c>
      <c r="M3982" s="344">
        <f t="shared" si="615"/>
        <v>15.378731273925041</v>
      </c>
      <c r="N3982" s="344">
        <f t="shared" si="610"/>
        <v>4.5007225554891983</v>
      </c>
    </row>
    <row r="3983" spans="1:14" x14ac:dyDescent="0.25">
      <c r="A3983" s="273">
        <v>3966</v>
      </c>
      <c r="B3983" s="323">
        <f t="shared" si="611"/>
        <v>4055.7558146072583</v>
      </c>
      <c r="D3983" s="287">
        <f t="shared" si="608"/>
        <v>3796.3133146072582</v>
      </c>
      <c r="F3983" s="273">
        <f t="shared" si="612"/>
        <v>11</v>
      </c>
      <c r="H3983" s="273">
        <f t="shared" si="613"/>
        <v>3960</v>
      </c>
      <c r="J3983" s="287">
        <f t="shared" si="609"/>
        <v>5.3978498431418815</v>
      </c>
      <c r="L3983" s="287">
        <f t="shared" si="614"/>
        <v>-84.244185392741656</v>
      </c>
      <c r="M3983" s="344">
        <f t="shared" si="615"/>
        <v>16.313314607258235</v>
      </c>
      <c r="N3983" s="344">
        <f t="shared" si="610"/>
        <v>5.3978498431418815</v>
      </c>
    </row>
    <row r="3984" spans="1:14" x14ac:dyDescent="0.25">
      <c r="A3984" s="273">
        <v>3967</v>
      </c>
      <c r="B3984" s="323">
        <f t="shared" si="611"/>
        <v>4056.7558146072583</v>
      </c>
      <c r="D3984" s="287">
        <f t="shared" si="608"/>
        <v>3797.2478979405914</v>
      </c>
      <c r="F3984" s="273">
        <f t="shared" si="612"/>
        <v>11</v>
      </c>
      <c r="H3984" s="273">
        <f t="shared" si="613"/>
        <v>3960</v>
      </c>
      <c r="J3984" s="287">
        <f t="shared" si="609"/>
        <v>6.2933328934414705</v>
      </c>
      <c r="L3984" s="287">
        <f t="shared" si="614"/>
        <v>-83.244185392741656</v>
      </c>
      <c r="M3984" s="344">
        <f t="shared" si="615"/>
        <v>17.247897940591429</v>
      </c>
      <c r="N3984" s="344">
        <f t="shared" si="610"/>
        <v>6.2933328934414705</v>
      </c>
    </row>
    <row r="3985" spans="1:14" x14ac:dyDescent="0.25">
      <c r="A3985" s="273">
        <v>3968</v>
      </c>
      <c r="B3985" s="323">
        <f t="shared" si="611"/>
        <v>4057.7558146072583</v>
      </c>
      <c r="D3985" s="287">
        <f t="shared" ref="D3985:D4048" si="616">B3985-A3985/360*$E$11</f>
        <v>3798.1824812739251</v>
      </c>
      <c r="F3985" s="273">
        <f t="shared" si="612"/>
        <v>11</v>
      </c>
      <c r="H3985" s="273">
        <f t="shared" si="613"/>
        <v>3960</v>
      </c>
      <c r="J3985" s="287">
        <f t="shared" ref="J3985:J4048" si="617">SIN(RADIANS(A3985))*$E$7</f>
        <v>7.1868989335775613</v>
      </c>
      <c r="L3985" s="287">
        <f t="shared" si="614"/>
        <v>-82.244185392741656</v>
      </c>
      <c r="M3985" s="344">
        <f t="shared" si="615"/>
        <v>18.182481273925077</v>
      </c>
      <c r="N3985" s="344">
        <f t="shared" si="610"/>
        <v>7.1868989335775613</v>
      </c>
    </row>
    <row r="3986" spans="1:14" x14ac:dyDescent="0.25">
      <c r="A3986" s="273">
        <v>3969</v>
      </c>
      <c r="B3986" s="323">
        <f t="shared" si="611"/>
        <v>4058.7558146072583</v>
      </c>
      <c r="D3986" s="287">
        <f t="shared" si="616"/>
        <v>3799.1170646072583</v>
      </c>
      <c r="F3986" s="273">
        <f t="shared" si="612"/>
        <v>11</v>
      </c>
      <c r="H3986" s="273">
        <f t="shared" si="613"/>
        <v>3960</v>
      </c>
      <c r="J3986" s="287">
        <f t="shared" si="617"/>
        <v>8.0782757746774294</v>
      </c>
      <c r="L3986" s="287">
        <f t="shared" si="614"/>
        <v>-81.244185392741656</v>
      </c>
      <c r="M3986" s="344">
        <f t="shared" si="615"/>
        <v>19.117064607258271</v>
      </c>
      <c r="N3986" s="344">
        <f t="shared" ref="N3986:N4049" si="618">J3986</f>
        <v>8.0782757746774294</v>
      </c>
    </row>
    <row r="3987" spans="1:14" x14ac:dyDescent="0.25">
      <c r="A3987" s="273">
        <v>3970</v>
      </c>
      <c r="B3987" s="323">
        <f t="shared" ref="B3987:B4050" si="619">$B$17+A3987</f>
        <v>4059.7558146072583</v>
      </c>
      <c r="D3987" s="287">
        <f t="shared" si="616"/>
        <v>3800.0516479405915</v>
      </c>
      <c r="F3987" s="273">
        <f t="shared" si="612"/>
        <v>11</v>
      </c>
      <c r="H3987" s="273">
        <f t="shared" si="613"/>
        <v>3960</v>
      </c>
      <c r="J3987" s="287">
        <f t="shared" si="617"/>
        <v>8.9671918947203171</v>
      </c>
      <c r="L3987" s="287">
        <f t="shared" si="614"/>
        <v>-80.244185392741656</v>
      </c>
      <c r="M3987" s="344">
        <f t="shared" si="615"/>
        <v>20.051647940591465</v>
      </c>
      <c r="N3987" s="344">
        <f t="shared" si="618"/>
        <v>8.9671918947203171</v>
      </c>
    </row>
    <row r="3988" spans="1:14" x14ac:dyDescent="0.25">
      <c r="A3988" s="273">
        <v>3971</v>
      </c>
      <c r="B3988" s="323">
        <f t="shared" si="619"/>
        <v>4060.7558146072583</v>
      </c>
      <c r="D3988" s="287">
        <f t="shared" si="616"/>
        <v>3800.9862312739251</v>
      </c>
      <c r="F3988" s="273">
        <f t="shared" si="612"/>
        <v>11</v>
      </c>
      <c r="H3988" s="273">
        <f t="shared" si="613"/>
        <v>3960</v>
      </c>
      <c r="J3988" s="287">
        <f t="shared" si="617"/>
        <v>9.8533765212449325</v>
      </c>
      <c r="L3988" s="287">
        <f t="shared" si="614"/>
        <v>-79.244185392741656</v>
      </c>
      <c r="M3988" s="344">
        <f t="shared" si="615"/>
        <v>20.986231273925114</v>
      </c>
      <c r="N3988" s="344">
        <f t="shared" si="618"/>
        <v>9.8533765212449325</v>
      </c>
    </row>
    <row r="3989" spans="1:14" x14ac:dyDescent="0.25">
      <c r="A3989" s="273">
        <v>3972</v>
      </c>
      <c r="B3989" s="323">
        <f t="shared" si="619"/>
        <v>4061.7558146072583</v>
      </c>
      <c r="D3989" s="287">
        <f t="shared" si="616"/>
        <v>3801.9208146072583</v>
      </c>
      <c r="F3989" s="273">
        <f t="shared" si="612"/>
        <v>11</v>
      </c>
      <c r="H3989" s="273">
        <f t="shared" si="613"/>
        <v>3960</v>
      </c>
      <c r="J3989" s="287">
        <f t="shared" si="617"/>
        <v>10.736559713829376</v>
      </c>
      <c r="L3989" s="287">
        <f t="shared" si="614"/>
        <v>-78.244185392741656</v>
      </c>
      <c r="M3989" s="344">
        <f t="shared" si="615"/>
        <v>21.920814607258308</v>
      </c>
      <c r="N3989" s="344">
        <f t="shared" si="618"/>
        <v>10.736559713829376</v>
      </c>
    </row>
    <row r="3990" spans="1:14" x14ac:dyDescent="0.25">
      <c r="A3990" s="273">
        <v>3973</v>
      </c>
      <c r="B3990" s="323">
        <f t="shared" si="619"/>
        <v>4062.7558146072583</v>
      </c>
      <c r="D3990" s="287">
        <f t="shared" si="616"/>
        <v>3802.8553979405915</v>
      </c>
      <c r="F3990" s="273">
        <f t="shared" si="612"/>
        <v>11</v>
      </c>
      <c r="H3990" s="273">
        <f t="shared" si="613"/>
        <v>3960</v>
      </c>
      <c r="J3990" s="287">
        <f t="shared" si="617"/>
        <v>11.616472446316878</v>
      </c>
      <c r="L3990" s="287">
        <f t="shared" si="614"/>
        <v>-77.244185392741656</v>
      </c>
      <c r="M3990" s="344">
        <f t="shared" si="615"/>
        <v>22.855397940591502</v>
      </c>
      <c r="N3990" s="344">
        <f t="shared" si="618"/>
        <v>11.616472446316878</v>
      </c>
    </row>
    <row r="3991" spans="1:14" x14ac:dyDescent="0.25">
      <c r="A3991" s="273">
        <v>3974</v>
      </c>
      <c r="B3991" s="323">
        <f t="shared" si="619"/>
        <v>4063.7558146072583</v>
      </c>
      <c r="D3991" s="287">
        <f t="shared" si="616"/>
        <v>3803.7899812739252</v>
      </c>
      <c r="F3991" s="273">
        <f t="shared" si="612"/>
        <v>11</v>
      </c>
      <c r="H3991" s="273">
        <f t="shared" si="613"/>
        <v>3960</v>
      </c>
      <c r="J3991" s="287">
        <f t="shared" si="617"/>
        <v>12.492846688766656</v>
      </c>
      <c r="L3991" s="287">
        <f t="shared" si="614"/>
        <v>-76.244185392741656</v>
      </c>
      <c r="M3991" s="344">
        <f t="shared" si="615"/>
        <v>23.78998127392515</v>
      </c>
      <c r="N3991" s="344">
        <f t="shared" si="618"/>
        <v>12.492846688766656</v>
      </c>
    </row>
    <row r="3992" spans="1:14" x14ac:dyDescent="0.25">
      <c r="A3992" s="273">
        <v>3975</v>
      </c>
      <c r="B3992" s="323">
        <f t="shared" si="619"/>
        <v>4064.7558146072583</v>
      </c>
      <c r="D3992" s="287">
        <f t="shared" si="616"/>
        <v>3804.7245646072583</v>
      </c>
      <c r="F3992" s="273">
        <f t="shared" si="612"/>
        <v>11</v>
      </c>
      <c r="H3992" s="273">
        <f t="shared" si="613"/>
        <v>3960</v>
      </c>
      <c r="J3992" s="287">
        <f t="shared" si="617"/>
        <v>13.365415489094111</v>
      </c>
      <c r="L3992" s="287">
        <f t="shared" si="614"/>
        <v>-75.244185392741656</v>
      </c>
      <c r="M3992" s="344">
        <f t="shared" si="615"/>
        <v>24.724564607258344</v>
      </c>
      <c r="N3992" s="344">
        <f t="shared" si="618"/>
        <v>13.365415489094111</v>
      </c>
    </row>
    <row r="3993" spans="1:14" x14ac:dyDescent="0.25">
      <c r="A3993" s="273">
        <v>3976</v>
      </c>
      <c r="B3993" s="323">
        <f t="shared" si="619"/>
        <v>4065.7558146072583</v>
      </c>
      <c r="D3993" s="287">
        <f t="shared" si="616"/>
        <v>3805.6591479405915</v>
      </c>
      <c r="F3993" s="273">
        <f t="shared" si="612"/>
        <v>11</v>
      </c>
      <c r="H3993" s="273">
        <f t="shared" si="613"/>
        <v>3960</v>
      </c>
      <c r="J3993" s="287">
        <f t="shared" si="617"/>
        <v>14.2339130543899</v>
      </c>
      <c r="L3993" s="287">
        <f t="shared" si="614"/>
        <v>-74.244185392741656</v>
      </c>
      <c r="M3993" s="344">
        <f t="shared" si="615"/>
        <v>25.659147940591538</v>
      </c>
      <c r="N3993" s="344">
        <f t="shared" si="618"/>
        <v>14.2339130543899</v>
      </c>
    </row>
    <row r="3994" spans="1:14" x14ac:dyDescent="0.25">
      <c r="A3994" s="273">
        <v>3977</v>
      </c>
      <c r="B3994" s="323">
        <f t="shared" si="619"/>
        <v>4066.7558146072583</v>
      </c>
      <c r="D3994" s="287">
        <f t="shared" si="616"/>
        <v>3806.5937312739252</v>
      </c>
      <c r="F3994" s="273">
        <f t="shared" si="612"/>
        <v>11</v>
      </c>
      <c r="H3994" s="273">
        <f t="shared" si="613"/>
        <v>3960</v>
      </c>
      <c r="J3994" s="287">
        <f t="shared" si="617"/>
        <v>15.098074831882307</v>
      </c>
      <c r="L3994" s="287">
        <f t="shared" si="614"/>
        <v>-73.244185392741656</v>
      </c>
      <c r="M3994" s="344">
        <f t="shared" si="615"/>
        <v>26.593731273925187</v>
      </c>
      <c r="N3994" s="344">
        <f t="shared" si="618"/>
        <v>15.098074831882307</v>
      </c>
    </row>
    <row r="3995" spans="1:14" x14ac:dyDescent="0.25">
      <c r="A3995" s="273">
        <v>3978</v>
      </c>
      <c r="B3995" s="323">
        <f t="shared" si="619"/>
        <v>4067.7558146072583</v>
      </c>
      <c r="D3995" s="287">
        <f t="shared" si="616"/>
        <v>3807.5283146072584</v>
      </c>
      <c r="F3995" s="273">
        <f t="shared" si="612"/>
        <v>11</v>
      </c>
      <c r="H3995" s="273">
        <f t="shared" si="613"/>
        <v>3960</v>
      </c>
      <c r="J3995" s="287">
        <f t="shared" si="617"/>
        <v>15.957637589521891</v>
      </c>
      <c r="L3995" s="287">
        <f t="shared" si="614"/>
        <v>-72.244185392741656</v>
      </c>
      <c r="M3995" s="344">
        <f t="shared" si="615"/>
        <v>27.52831460725838</v>
      </c>
      <c r="N3995" s="344">
        <f t="shared" si="618"/>
        <v>15.957637589521891</v>
      </c>
    </row>
    <row r="3996" spans="1:14" x14ac:dyDescent="0.25">
      <c r="A3996" s="273">
        <v>3979</v>
      </c>
      <c r="B3996" s="323">
        <f t="shared" si="619"/>
        <v>4068.7558146072583</v>
      </c>
      <c r="D3996" s="287">
        <f t="shared" si="616"/>
        <v>3808.4628979405916</v>
      </c>
      <c r="F3996" s="273">
        <f t="shared" si="612"/>
        <v>11</v>
      </c>
      <c r="H3996" s="273">
        <f t="shared" si="613"/>
        <v>3960</v>
      </c>
      <c r="J3996" s="287">
        <f t="shared" si="617"/>
        <v>16.812339496167301</v>
      </c>
      <c r="L3996" s="287">
        <f t="shared" si="614"/>
        <v>-71.244185392741656</v>
      </c>
      <c r="M3996" s="344">
        <f t="shared" si="615"/>
        <v>28.462897940591574</v>
      </c>
      <c r="N3996" s="344">
        <f t="shared" si="618"/>
        <v>16.812339496167301</v>
      </c>
    </row>
    <row r="3997" spans="1:14" x14ac:dyDescent="0.25">
      <c r="A3997" s="273">
        <v>3980</v>
      </c>
      <c r="B3997" s="323">
        <f t="shared" si="619"/>
        <v>4069.7558146072583</v>
      </c>
      <c r="D3997" s="287">
        <f t="shared" si="616"/>
        <v>3809.3974812739252</v>
      </c>
      <c r="F3997" s="273">
        <f t="shared" si="612"/>
        <v>11</v>
      </c>
      <c r="H3997" s="273">
        <f t="shared" si="613"/>
        <v>3960</v>
      </c>
      <c r="J3997" s="287">
        <f t="shared" si="617"/>
        <v>17.661920201337384</v>
      </c>
      <c r="L3997" s="287">
        <f t="shared" si="614"/>
        <v>-70.244185392741656</v>
      </c>
      <c r="M3997" s="344">
        <f t="shared" si="615"/>
        <v>29.397481273925223</v>
      </c>
      <c r="N3997" s="344">
        <f t="shared" si="618"/>
        <v>17.661920201337384</v>
      </c>
    </row>
    <row r="3998" spans="1:14" x14ac:dyDescent="0.25">
      <c r="A3998" s="273">
        <v>3981</v>
      </c>
      <c r="B3998" s="323">
        <f t="shared" si="619"/>
        <v>4070.7558146072583</v>
      </c>
      <c r="D3998" s="287">
        <f t="shared" si="616"/>
        <v>3810.3320646072584</v>
      </c>
      <c r="F3998" s="273">
        <f t="shared" si="612"/>
        <v>11</v>
      </c>
      <c r="H3998" s="273">
        <f t="shared" si="613"/>
        <v>3960</v>
      </c>
      <c r="J3998" s="287">
        <f t="shared" si="617"/>
        <v>18.506120914519276</v>
      </c>
      <c r="L3998" s="287">
        <f t="shared" si="614"/>
        <v>-69.244185392741656</v>
      </c>
      <c r="M3998" s="344">
        <f t="shared" si="615"/>
        <v>30.332064607258417</v>
      </c>
      <c r="N3998" s="344">
        <f t="shared" si="618"/>
        <v>18.506120914519276</v>
      </c>
    </row>
    <row r="3999" spans="1:14" x14ac:dyDescent="0.25">
      <c r="A3999" s="273">
        <v>3982</v>
      </c>
      <c r="B3999" s="323">
        <f t="shared" si="619"/>
        <v>4071.7558146072583</v>
      </c>
      <c r="D3999" s="287">
        <f t="shared" si="616"/>
        <v>3811.2666479405916</v>
      </c>
      <c r="F3999" s="273">
        <f t="shared" si="612"/>
        <v>11</v>
      </c>
      <c r="H3999" s="273">
        <f t="shared" si="613"/>
        <v>3960</v>
      </c>
      <c r="J3999" s="287">
        <f t="shared" si="617"/>
        <v>19.344684483997785</v>
      </c>
      <c r="L3999" s="287">
        <f t="shared" si="614"/>
        <v>-68.244185392741656</v>
      </c>
      <c r="M3999" s="344">
        <f t="shared" si="615"/>
        <v>31.266647940591611</v>
      </c>
      <c r="N3999" s="344">
        <f t="shared" si="618"/>
        <v>19.344684483997785</v>
      </c>
    </row>
    <row r="4000" spans="1:14" x14ac:dyDescent="0.25">
      <c r="A4000" s="273">
        <v>3983</v>
      </c>
      <c r="B4000" s="323">
        <f t="shared" si="619"/>
        <v>4072.7558146072583</v>
      </c>
      <c r="D4000" s="287">
        <f t="shared" si="616"/>
        <v>3812.2012312739253</v>
      </c>
      <c r="F4000" s="273">
        <f t="shared" si="612"/>
        <v>11</v>
      </c>
      <c r="H4000" s="273">
        <f t="shared" si="613"/>
        <v>3960</v>
      </c>
      <c r="J4000" s="287">
        <f t="shared" si="617"/>
        <v>20.1773554751863</v>
      </c>
      <c r="L4000" s="287">
        <f t="shared" si="614"/>
        <v>-67.244185392741656</v>
      </c>
      <c r="M4000" s="344">
        <f t="shared" si="615"/>
        <v>32.201231273925259</v>
      </c>
      <c r="N4000" s="344">
        <f t="shared" si="618"/>
        <v>20.1773554751863</v>
      </c>
    </row>
    <row r="4001" spans="1:14" x14ac:dyDescent="0.25">
      <c r="A4001" s="273">
        <v>3984</v>
      </c>
      <c r="B4001" s="323">
        <f t="shared" si="619"/>
        <v>4073.7558146072583</v>
      </c>
      <c r="D4001" s="287">
        <f t="shared" si="616"/>
        <v>3813.1358146072585</v>
      </c>
      <c r="F4001" s="273">
        <f t="shared" si="612"/>
        <v>11</v>
      </c>
      <c r="H4001" s="273">
        <f t="shared" si="613"/>
        <v>3960</v>
      </c>
      <c r="J4001" s="287">
        <f t="shared" si="617"/>
        <v>21.003880248433969</v>
      </c>
      <c r="L4001" s="287">
        <f t="shared" si="614"/>
        <v>-66.244185392741656</v>
      </c>
      <c r="M4001" s="344">
        <f t="shared" si="615"/>
        <v>33.135814607258453</v>
      </c>
      <c r="N4001" s="344">
        <f t="shared" si="618"/>
        <v>21.003880248433969</v>
      </c>
    </row>
    <row r="4002" spans="1:14" x14ac:dyDescent="0.25">
      <c r="A4002" s="273">
        <v>3985</v>
      </c>
      <c r="B4002" s="323">
        <f t="shared" si="619"/>
        <v>4074.7558146072583</v>
      </c>
      <c r="D4002" s="287">
        <f t="shared" si="616"/>
        <v>3814.0703979405916</v>
      </c>
      <c r="F4002" s="273">
        <f t="shared" si="612"/>
        <v>11</v>
      </c>
      <c r="H4002" s="273">
        <f t="shared" si="613"/>
        <v>3960</v>
      </c>
      <c r="J4002" s="287">
        <f t="shared" si="617"/>
        <v>21.824007036289487</v>
      </c>
      <c r="L4002" s="287">
        <f t="shared" si="614"/>
        <v>-65.244185392741656</v>
      </c>
      <c r="M4002" s="344">
        <f t="shared" si="615"/>
        <v>34.070397940591647</v>
      </c>
      <c r="N4002" s="344">
        <f t="shared" si="618"/>
        <v>21.824007036289487</v>
      </c>
    </row>
    <row r="4003" spans="1:14" x14ac:dyDescent="0.25">
      <c r="A4003" s="273">
        <v>3986</v>
      </c>
      <c r="B4003" s="323">
        <f t="shared" si="619"/>
        <v>4075.7558146072583</v>
      </c>
      <c r="D4003" s="287">
        <f t="shared" si="616"/>
        <v>3815.0049812739248</v>
      </c>
      <c r="F4003" s="273">
        <f t="shared" si="612"/>
        <v>11</v>
      </c>
      <c r="H4003" s="273">
        <f t="shared" si="613"/>
        <v>3960</v>
      </c>
      <c r="J4003" s="287">
        <f t="shared" si="617"/>
        <v>22.637486020187843</v>
      </c>
      <c r="L4003" s="287">
        <f t="shared" si="614"/>
        <v>-64.244185392741656</v>
      </c>
      <c r="M4003" s="344">
        <f t="shared" si="615"/>
        <v>35.004981273924841</v>
      </c>
      <c r="N4003" s="344">
        <f t="shared" si="618"/>
        <v>22.637486020187843</v>
      </c>
    </row>
    <row r="4004" spans="1:14" x14ac:dyDescent="0.25">
      <c r="A4004" s="273">
        <v>3987</v>
      </c>
      <c r="B4004" s="323">
        <f t="shared" si="619"/>
        <v>4076.7558146072583</v>
      </c>
      <c r="D4004" s="287">
        <f t="shared" si="616"/>
        <v>3815.9395646072585</v>
      </c>
      <c r="F4004" s="273">
        <f t="shared" si="612"/>
        <v>11</v>
      </c>
      <c r="H4004" s="273">
        <f t="shared" si="613"/>
        <v>3960</v>
      </c>
      <c r="J4004" s="287">
        <f t="shared" si="617"/>
        <v>23.444069406550195</v>
      </c>
      <c r="L4004" s="287">
        <f t="shared" si="614"/>
        <v>-63.244185392741656</v>
      </c>
      <c r="M4004" s="344">
        <f t="shared" si="615"/>
        <v>35.93956460725849</v>
      </c>
      <c r="N4004" s="344">
        <f t="shared" si="618"/>
        <v>23.444069406550195</v>
      </c>
    </row>
    <row r="4005" spans="1:14" x14ac:dyDescent="0.25">
      <c r="A4005" s="273">
        <v>3988</v>
      </c>
      <c r="B4005" s="323">
        <f t="shared" si="619"/>
        <v>4077.7558146072583</v>
      </c>
      <c r="D4005" s="287">
        <f t="shared" si="616"/>
        <v>3816.8741479405917</v>
      </c>
      <c r="F4005" s="273">
        <f t="shared" si="612"/>
        <v>11</v>
      </c>
      <c r="H4005" s="273">
        <f t="shared" si="613"/>
        <v>3960</v>
      </c>
      <c r="J4005" s="287">
        <f t="shared" si="617"/>
        <v>24.243511502263509</v>
      </c>
      <c r="L4005" s="287">
        <f t="shared" si="614"/>
        <v>-62.244185392741656</v>
      </c>
      <c r="M4005" s="344">
        <f t="shared" si="615"/>
        <v>36.874147940591683</v>
      </c>
      <c r="N4005" s="344">
        <f t="shared" si="618"/>
        <v>24.243511502263509</v>
      </c>
    </row>
    <row r="4006" spans="1:14" x14ac:dyDescent="0.25">
      <c r="A4006" s="273">
        <v>3989</v>
      </c>
      <c r="B4006" s="323">
        <f t="shared" si="619"/>
        <v>4078.7558146072583</v>
      </c>
      <c r="D4006" s="287">
        <f t="shared" si="616"/>
        <v>3817.8087312739249</v>
      </c>
      <c r="F4006" s="273">
        <f t="shared" si="612"/>
        <v>11</v>
      </c>
      <c r="H4006" s="273">
        <f t="shared" si="613"/>
        <v>3960</v>
      </c>
      <c r="J4006" s="287">
        <f t="shared" si="617"/>
        <v>25.035568789521065</v>
      </c>
      <c r="L4006" s="287">
        <f t="shared" si="614"/>
        <v>-61.244185392741656</v>
      </c>
      <c r="M4006" s="344">
        <f t="shared" si="615"/>
        <v>37.808731273924877</v>
      </c>
      <c r="N4006" s="344">
        <f t="shared" si="618"/>
        <v>25.035568789521065</v>
      </c>
    </row>
    <row r="4007" spans="1:14" x14ac:dyDescent="0.25">
      <c r="A4007" s="273">
        <v>3990</v>
      </c>
      <c r="B4007" s="323">
        <f t="shared" si="619"/>
        <v>4079.7558146072583</v>
      </c>
      <c r="D4007" s="287">
        <f t="shared" si="616"/>
        <v>3818.7433146072581</v>
      </c>
      <c r="F4007" s="273">
        <f t="shared" si="612"/>
        <v>11</v>
      </c>
      <c r="H4007" s="273">
        <f t="shared" si="613"/>
        <v>3960</v>
      </c>
      <c r="J4007" s="287">
        <f t="shared" si="617"/>
        <v>25.819999999999695</v>
      </c>
      <c r="L4007" s="287">
        <f t="shared" si="614"/>
        <v>-60.244185392741656</v>
      </c>
      <c r="M4007" s="344">
        <f t="shared" si="615"/>
        <v>38.743314607258071</v>
      </c>
      <c r="N4007" s="344">
        <f t="shared" si="618"/>
        <v>25.819999999999695</v>
      </c>
    </row>
    <row r="4008" spans="1:14" x14ac:dyDescent="0.25">
      <c r="A4008" s="273">
        <v>3991</v>
      </c>
      <c r="B4008" s="323">
        <f t="shared" si="619"/>
        <v>4080.7558146072583</v>
      </c>
      <c r="D4008" s="287">
        <f t="shared" si="616"/>
        <v>3819.6778979405917</v>
      </c>
      <c r="F4008" s="273">
        <f t="shared" si="612"/>
        <v>11</v>
      </c>
      <c r="H4008" s="273">
        <f t="shared" si="613"/>
        <v>3960</v>
      </c>
      <c r="J4008" s="287">
        <f t="shared" si="617"/>
        <v>26.596566188355009</v>
      </c>
      <c r="L4008" s="287">
        <f t="shared" si="614"/>
        <v>-59.244185392741656</v>
      </c>
      <c r="M4008" s="344">
        <f t="shared" si="615"/>
        <v>39.67789794059172</v>
      </c>
      <c r="N4008" s="344">
        <f t="shared" si="618"/>
        <v>26.596566188355009</v>
      </c>
    </row>
    <row r="4009" spans="1:14" x14ac:dyDescent="0.25">
      <c r="A4009" s="273">
        <v>3992</v>
      </c>
      <c r="B4009" s="323">
        <f t="shared" si="619"/>
        <v>4081.7558146072583</v>
      </c>
      <c r="D4009" s="287">
        <f t="shared" si="616"/>
        <v>3820.6124812739249</v>
      </c>
      <c r="F4009" s="273">
        <f t="shared" si="612"/>
        <v>11</v>
      </c>
      <c r="H4009" s="273">
        <f t="shared" si="613"/>
        <v>3960</v>
      </c>
      <c r="J4009" s="287">
        <f t="shared" si="617"/>
        <v>27.365030805002622</v>
      </c>
      <c r="L4009" s="287">
        <f t="shared" si="614"/>
        <v>-58.244185392741656</v>
      </c>
      <c r="M4009" s="344">
        <f t="shared" si="615"/>
        <v>40.612481273924914</v>
      </c>
      <c r="N4009" s="344">
        <f t="shared" si="618"/>
        <v>27.365030805002622</v>
      </c>
    </row>
    <row r="4010" spans="1:14" x14ac:dyDescent="0.25">
      <c r="A4010" s="273">
        <v>3993</v>
      </c>
      <c r="B4010" s="323">
        <f t="shared" si="619"/>
        <v>4082.7558146072583</v>
      </c>
      <c r="D4010" s="287">
        <f t="shared" si="616"/>
        <v>3821.5470646072581</v>
      </c>
      <c r="F4010" s="273">
        <f t="shared" si="612"/>
        <v>11</v>
      </c>
      <c r="H4010" s="273">
        <f t="shared" si="613"/>
        <v>3960</v>
      </c>
      <c r="J4010" s="287">
        <f t="shared" si="617"/>
        <v>28.125159768176022</v>
      </c>
      <c r="L4010" s="287">
        <f t="shared" si="614"/>
        <v>-57.244185392741656</v>
      </c>
      <c r="M4010" s="344">
        <f t="shared" si="615"/>
        <v>41.547064607258108</v>
      </c>
      <c r="N4010" s="344">
        <f t="shared" si="618"/>
        <v>28.125159768176022</v>
      </c>
    </row>
    <row r="4011" spans="1:14" x14ac:dyDescent="0.25">
      <c r="A4011" s="273">
        <v>3994</v>
      </c>
      <c r="B4011" s="323">
        <f t="shared" si="619"/>
        <v>4083.7558146072583</v>
      </c>
      <c r="D4011" s="287">
        <f t="shared" si="616"/>
        <v>3822.4816479405918</v>
      </c>
      <c r="F4011" s="273">
        <f t="shared" si="612"/>
        <v>11</v>
      </c>
      <c r="H4011" s="273">
        <f t="shared" si="613"/>
        <v>3960</v>
      </c>
      <c r="J4011" s="287">
        <f t="shared" si="617"/>
        <v>28.876721535229496</v>
      </c>
      <c r="L4011" s="287">
        <f t="shared" si="614"/>
        <v>-56.244185392741656</v>
      </c>
      <c r="M4011" s="344">
        <f t="shared" si="615"/>
        <v>42.481647940591756</v>
      </c>
      <c r="N4011" s="344">
        <f t="shared" si="618"/>
        <v>28.876721535229496</v>
      </c>
    </row>
    <row r="4012" spans="1:14" x14ac:dyDescent="0.25">
      <c r="A4012" s="273">
        <v>3995</v>
      </c>
      <c r="B4012" s="323">
        <f t="shared" si="619"/>
        <v>4084.7558146072583</v>
      </c>
      <c r="D4012" s="287">
        <f t="shared" si="616"/>
        <v>3823.416231273925</v>
      </c>
      <c r="F4012" s="273">
        <f t="shared" si="612"/>
        <v>11</v>
      </c>
      <c r="H4012" s="273">
        <f t="shared" si="613"/>
        <v>3960</v>
      </c>
      <c r="J4012" s="287">
        <f t="shared" si="617"/>
        <v>29.619487173168253</v>
      </c>
      <c r="L4012" s="287">
        <f t="shared" si="614"/>
        <v>-55.244185392741656</v>
      </c>
      <c r="M4012" s="344">
        <f t="shared" si="615"/>
        <v>43.41623127392495</v>
      </c>
      <c r="N4012" s="344">
        <f t="shared" si="618"/>
        <v>29.619487173168253</v>
      </c>
    </row>
    <row r="4013" spans="1:14" x14ac:dyDescent="0.25">
      <c r="A4013" s="273">
        <v>3996</v>
      </c>
      <c r="B4013" s="323">
        <f t="shared" si="619"/>
        <v>4085.7558146072583</v>
      </c>
      <c r="D4013" s="287">
        <f t="shared" si="616"/>
        <v>3824.3508146072581</v>
      </c>
      <c r="F4013" s="273">
        <f t="shared" si="612"/>
        <v>11</v>
      </c>
      <c r="H4013" s="273">
        <f t="shared" si="613"/>
        <v>3960</v>
      </c>
      <c r="J4013" s="287">
        <f t="shared" si="617"/>
        <v>30.35323042838305</v>
      </c>
      <c r="L4013" s="287">
        <f t="shared" si="614"/>
        <v>-54.244185392741656</v>
      </c>
      <c r="M4013" s="344">
        <f t="shared" si="615"/>
        <v>44.350814607258144</v>
      </c>
      <c r="N4013" s="344">
        <f t="shared" si="618"/>
        <v>30.35323042838305</v>
      </c>
    </row>
    <row r="4014" spans="1:14" x14ac:dyDescent="0.25">
      <c r="A4014" s="273">
        <v>3997</v>
      </c>
      <c r="B4014" s="323">
        <f t="shared" si="619"/>
        <v>4086.7558146072583</v>
      </c>
      <c r="D4014" s="287">
        <f t="shared" si="616"/>
        <v>3825.2853979405918</v>
      </c>
      <c r="F4014" s="273">
        <f t="shared" si="612"/>
        <v>11</v>
      </c>
      <c r="H4014" s="273">
        <f t="shared" si="613"/>
        <v>3960</v>
      </c>
      <c r="J4014" s="287">
        <f t="shared" si="617"/>
        <v>31.077727795571619</v>
      </c>
      <c r="L4014" s="287">
        <f t="shared" si="614"/>
        <v>-53.244185392741656</v>
      </c>
      <c r="M4014" s="344">
        <f t="shared" si="615"/>
        <v>45.285397940591793</v>
      </c>
      <c r="N4014" s="344">
        <f t="shared" si="618"/>
        <v>31.077727795571619</v>
      </c>
    </row>
    <row r="4015" spans="1:14" x14ac:dyDescent="0.25">
      <c r="A4015" s="273">
        <v>3998</v>
      </c>
      <c r="B4015" s="323">
        <f t="shared" si="619"/>
        <v>4087.7558146072583</v>
      </c>
      <c r="D4015" s="287">
        <f t="shared" si="616"/>
        <v>3826.219981273925</v>
      </c>
      <c r="F4015" s="273">
        <f t="shared" si="612"/>
        <v>11</v>
      </c>
      <c r="H4015" s="273">
        <f t="shared" si="613"/>
        <v>3960</v>
      </c>
      <c r="J4015" s="287">
        <f t="shared" si="617"/>
        <v>31.792758585816937</v>
      </c>
      <c r="L4015" s="287">
        <f t="shared" si="614"/>
        <v>-52.244185392741656</v>
      </c>
      <c r="M4015" s="344">
        <f t="shared" si="615"/>
        <v>46.219981273924986</v>
      </c>
      <c r="N4015" s="344">
        <f t="shared" si="618"/>
        <v>31.792758585816937</v>
      </c>
    </row>
    <row r="4016" spans="1:14" x14ac:dyDescent="0.25">
      <c r="A4016" s="273">
        <v>3999</v>
      </c>
      <c r="B4016" s="323">
        <f t="shared" si="619"/>
        <v>4088.7558146072583</v>
      </c>
      <c r="D4016" s="287">
        <f t="shared" si="616"/>
        <v>3827.1545646072582</v>
      </c>
      <c r="F4016" s="273">
        <f t="shared" si="612"/>
        <v>11</v>
      </c>
      <c r="H4016" s="273">
        <f t="shared" si="613"/>
        <v>3960</v>
      </c>
      <c r="J4016" s="287">
        <f t="shared" si="617"/>
        <v>32.498104993813648</v>
      </c>
      <c r="L4016" s="287">
        <f t="shared" si="614"/>
        <v>-51.244185392741656</v>
      </c>
      <c r="M4016" s="344">
        <f t="shared" si="615"/>
        <v>47.15456460725818</v>
      </c>
      <c r="N4016" s="344">
        <f t="shared" si="618"/>
        <v>32.498104993813648</v>
      </c>
    </row>
    <row r="4017" spans="1:14" x14ac:dyDescent="0.25">
      <c r="A4017" s="273">
        <v>4000</v>
      </c>
      <c r="B4017" s="323">
        <f t="shared" si="619"/>
        <v>4089.7558146072583</v>
      </c>
      <c r="D4017" s="287">
        <f t="shared" si="616"/>
        <v>3828.0891479405918</v>
      </c>
      <c r="F4017" s="273">
        <f t="shared" si="612"/>
        <v>11</v>
      </c>
      <c r="H4017" s="273">
        <f t="shared" si="613"/>
        <v>3960</v>
      </c>
      <c r="J4017" s="287">
        <f t="shared" si="617"/>
        <v>33.193552164213031</v>
      </c>
      <c r="L4017" s="287">
        <f t="shared" si="614"/>
        <v>-50.244185392741656</v>
      </c>
      <c r="M4017" s="344">
        <f t="shared" si="615"/>
        <v>48.089147940591829</v>
      </c>
      <c r="N4017" s="344">
        <f t="shared" si="618"/>
        <v>33.193552164213031</v>
      </c>
    </row>
    <row r="4018" spans="1:14" x14ac:dyDescent="0.25">
      <c r="A4018" s="273">
        <v>4001</v>
      </c>
      <c r="B4018" s="323">
        <f t="shared" si="619"/>
        <v>4090.7558146072583</v>
      </c>
      <c r="D4018" s="287">
        <f t="shared" si="616"/>
        <v>3829.023731273925</v>
      </c>
      <c r="F4018" s="273">
        <f t="shared" si="612"/>
        <v>11</v>
      </c>
      <c r="H4018" s="273">
        <f t="shared" si="613"/>
        <v>3960</v>
      </c>
      <c r="J4018" s="287">
        <f t="shared" si="617"/>
        <v>33.878888257069484</v>
      </c>
      <c r="L4018" s="287">
        <f t="shared" si="614"/>
        <v>-49.244185392741656</v>
      </c>
      <c r="M4018" s="344">
        <f t="shared" si="615"/>
        <v>49.023731273925023</v>
      </c>
      <c r="N4018" s="344">
        <f t="shared" si="618"/>
        <v>33.878888257069484</v>
      </c>
    </row>
    <row r="4019" spans="1:14" x14ac:dyDescent="0.25">
      <c r="A4019" s="273">
        <v>4002</v>
      </c>
      <c r="B4019" s="323">
        <f t="shared" si="619"/>
        <v>4091.7558146072583</v>
      </c>
      <c r="D4019" s="287">
        <f t="shared" si="616"/>
        <v>3829.9583146072582</v>
      </c>
      <c r="F4019" s="273">
        <f t="shared" si="612"/>
        <v>11</v>
      </c>
      <c r="H4019" s="273">
        <f t="shared" si="613"/>
        <v>3960</v>
      </c>
      <c r="J4019" s="287">
        <f t="shared" si="617"/>
        <v>34.553904512371219</v>
      </c>
      <c r="L4019" s="287">
        <f t="shared" si="614"/>
        <v>-48.244185392741656</v>
      </c>
      <c r="M4019" s="344">
        <f t="shared" si="615"/>
        <v>49.958314607258217</v>
      </c>
      <c r="N4019" s="344">
        <f t="shared" si="618"/>
        <v>34.553904512371219</v>
      </c>
    </row>
    <row r="4020" spans="1:14" x14ac:dyDescent="0.25">
      <c r="A4020" s="273">
        <v>4003</v>
      </c>
      <c r="B4020" s="323">
        <f t="shared" si="619"/>
        <v>4092.7558146072583</v>
      </c>
      <c r="D4020" s="287">
        <f t="shared" si="616"/>
        <v>3830.8928979405919</v>
      </c>
      <c r="F4020" s="273">
        <f t="shared" si="612"/>
        <v>11</v>
      </c>
      <c r="H4020" s="273">
        <f t="shared" si="613"/>
        <v>3960</v>
      </c>
      <c r="J4020" s="287">
        <f t="shared" si="617"/>
        <v>35.218395313627305</v>
      </c>
      <c r="L4020" s="287">
        <f t="shared" si="614"/>
        <v>-47.244185392741656</v>
      </c>
      <c r="M4020" s="344">
        <f t="shared" si="615"/>
        <v>50.892897940591865</v>
      </c>
      <c r="N4020" s="344">
        <f t="shared" si="618"/>
        <v>35.218395313627305</v>
      </c>
    </row>
    <row r="4021" spans="1:14" x14ac:dyDescent="0.25">
      <c r="A4021" s="273">
        <v>4004</v>
      </c>
      <c r="B4021" s="323">
        <f t="shared" si="619"/>
        <v>4093.7558146072583</v>
      </c>
      <c r="D4021" s="287">
        <f t="shared" si="616"/>
        <v>3831.8274812739251</v>
      </c>
      <c r="F4021" s="273">
        <f t="shared" si="612"/>
        <v>11</v>
      </c>
      <c r="H4021" s="273">
        <f t="shared" si="613"/>
        <v>3960</v>
      </c>
      <c r="J4021" s="287">
        <f t="shared" si="617"/>
        <v>35.872158250502586</v>
      </c>
      <c r="L4021" s="287">
        <f t="shared" si="614"/>
        <v>-46.244185392741656</v>
      </c>
      <c r="M4021" s="344">
        <f t="shared" si="615"/>
        <v>51.827481273925059</v>
      </c>
      <c r="N4021" s="344">
        <f t="shared" si="618"/>
        <v>35.872158250502586</v>
      </c>
    </row>
    <row r="4022" spans="1:14" x14ac:dyDescent="0.25">
      <c r="A4022" s="273">
        <v>4005</v>
      </c>
      <c r="B4022" s="323">
        <f t="shared" si="619"/>
        <v>4094.7558146072583</v>
      </c>
      <c r="D4022" s="287">
        <f t="shared" si="616"/>
        <v>3832.7620646072583</v>
      </c>
      <c r="F4022" s="273">
        <f t="shared" si="612"/>
        <v>11</v>
      </c>
      <c r="H4022" s="273">
        <f t="shared" si="613"/>
        <v>3960</v>
      </c>
      <c r="J4022" s="287">
        <f t="shared" si="617"/>
        <v>36.514994180473373</v>
      </c>
      <c r="L4022" s="287">
        <f t="shared" si="614"/>
        <v>-45.244185392741656</v>
      </c>
      <c r="M4022" s="344">
        <f t="shared" si="615"/>
        <v>52.762064607258253</v>
      </c>
      <c r="N4022" s="344">
        <f t="shared" si="618"/>
        <v>36.514994180473373</v>
      </c>
    </row>
    <row r="4023" spans="1:14" x14ac:dyDescent="0.25">
      <c r="A4023" s="273">
        <v>4006</v>
      </c>
      <c r="B4023" s="323">
        <f t="shared" si="619"/>
        <v>4095.7558146072583</v>
      </c>
      <c r="D4023" s="287">
        <f t="shared" si="616"/>
        <v>3833.6966479405919</v>
      </c>
      <c r="F4023" s="273">
        <f t="shared" si="612"/>
        <v>11</v>
      </c>
      <c r="H4023" s="273">
        <f t="shared" si="613"/>
        <v>3960</v>
      </c>
      <c r="J4023" s="287">
        <f t="shared" si="617"/>
        <v>37.146707289488099</v>
      </c>
      <c r="L4023" s="287">
        <f t="shared" si="614"/>
        <v>-44.244185392741656</v>
      </c>
      <c r="M4023" s="344">
        <f t="shared" si="615"/>
        <v>53.696647940591902</v>
      </c>
      <c r="N4023" s="344">
        <f t="shared" si="618"/>
        <v>37.146707289488099</v>
      </c>
    </row>
    <row r="4024" spans="1:14" x14ac:dyDescent="0.25">
      <c r="A4024" s="273">
        <v>4007</v>
      </c>
      <c r="B4024" s="323">
        <f t="shared" si="619"/>
        <v>4096.7558146072588</v>
      </c>
      <c r="D4024" s="287">
        <f t="shared" si="616"/>
        <v>3834.6312312739256</v>
      </c>
      <c r="F4024" s="273">
        <f t="shared" si="612"/>
        <v>11</v>
      </c>
      <c r="H4024" s="273">
        <f t="shared" si="613"/>
        <v>3960</v>
      </c>
      <c r="J4024" s="287">
        <f t="shared" si="617"/>
        <v>37.767105151613698</v>
      </c>
      <c r="L4024" s="287">
        <f t="shared" si="614"/>
        <v>-43.244185392741201</v>
      </c>
      <c r="M4024" s="344">
        <f t="shared" si="615"/>
        <v>54.63123127392555</v>
      </c>
      <c r="N4024" s="344">
        <f t="shared" si="618"/>
        <v>37.767105151613698</v>
      </c>
    </row>
    <row r="4025" spans="1:14" x14ac:dyDescent="0.25">
      <c r="A4025" s="273">
        <v>4008</v>
      </c>
      <c r="B4025" s="323">
        <f t="shared" si="619"/>
        <v>4097.7558146072588</v>
      </c>
      <c r="D4025" s="287">
        <f t="shared" si="616"/>
        <v>3835.5658146072587</v>
      </c>
      <c r="F4025" s="273">
        <f t="shared" si="612"/>
        <v>11</v>
      </c>
      <c r="H4025" s="273">
        <f t="shared" si="613"/>
        <v>3960</v>
      </c>
      <c r="J4025" s="287">
        <f t="shared" si="617"/>
        <v>38.375998787652463</v>
      </c>
      <c r="L4025" s="287">
        <f t="shared" si="614"/>
        <v>-42.244185392741201</v>
      </c>
      <c r="M4025" s="344">
        <f t="shared" si="615"/>
        <v>55.565814607258744</v>
      </c>
      <c r="N4025" s="344">
        <f t="shared" si="618"/>
        <v>38.375998787652463</v>
      </c>
    </row>
    <row r="4026" spans="1:14" x14ac:dyDescent="0.25">
      <c r="A4026" s="273">
        <v>4009</v>
      </c>
      <c r="B4026" s="323">
        <f t="shared" si="619"/>
        <v>4098.7558146072588</v>
      </c>
      <c r="D4026" s="287">
        <f t="shared" si="616"/>
        <v>3836.5003979405919</v>
      </c>
      <c r="F4026" s="273">
        <f t="shared" si="612"/>
        <v>11</v>
      </c>
      <c r="H4026" s="273">
        <f t="shared" si="613"/>
        <v>3960</v>
      </c>
      <c r="J4026" s="287">
        <f t="shared" si="617"/>
        <v>38.973202722703853</v>
      </c>
      <c r="L4026" s="287">
        <f t="shared" si="614"/>
        <v>-41.244185392741201</v>
      </c>
      <c r="M4026" s="344">
        <f t="shared" si="615"/>
        <v>56.500397940591938</v>
      </c>
      <c r="N4026" s="344">
        <f t="shared" si="618"/>
        <v>38.973202722703853</v>
      </c>
    </row>
    <row r="4027" spans="1:14" x14ac:dyDescent="0.25">
      <c r="A4027" s="273">
        <v>4010</v>
      </c>
      <c r="B4027" s="323">
        <f t="shared" si="619"/>
        <v>4099.7558146072588</v>
      </c>
      <c r="D4027" s="287">
        <f t="shared" si="616"/>
        <v>3837.4349812739256</v>
      </c>
      <c r="F4027" s="273">
        <f t="shared" si="612"/>
        <v>11</v>
      </c>
      <c r="H4027" s="273">
        <f t="shared" si="613"/>
        <v>3960</v>
      </c>
      <c r="J4027" s="287">
        <f t="shared" si="617"/>
        <v>39.558535042664019</v>
      </c>
      <c r="L4027" s="287">
        <f t="shared" si="614"/>
        <v>-40.244185392741201</v>
      </c>
      <c r="M4027" s="344">
        <f t="shared" si="615"/>
        <v>57.434981273925587</v>
      </c>
      <c r="N4027" s="344">
        <f t="shared" si="618"/>
        <v>39.558535042664019</v>
      </c>
    </row>
    <row r="4028" spans="1:14" x14ac:dyDescent="0.25">
      <c r="A4028" s="273">
        <v>4011</v>
      </c>
      <c r="B4028" s="323">
        <f t="shared" si="619"/>
        <v>4100.7558146072588</v>
      </c>
      <c r="D4028" s="287">
        <f t="shared" si="616"/>
        <v>3838.3695646072588</v>
      </c>
      <c r="F4028" s="273">
        <f t="shared" si="612"/>
        <v>11</v>
      </c>
      <c r="H4028" s="273">
        <f t="shared" si="613"/>
        <v>3960</v>
      </c>
      <c r="J4028" s="287">
        <f t="shared" si="617"/>
        <v>40.131817449638049</v>
      </c>
      <c r="L4028" s="287">
        <f t="shared" si="614"/>
        <v>-39.244185392741201</v>
      </c>
      <c r="M4028" s="344">
        <f t="shared" si="615"/>
        <v>58.369564607258781</v>
      </c>
      <c r="N4028" s="344">
        <f t="shared" si="618"/>
        <v>40.131817449638049</v>
      </c>
    </row>
    <row r="4029" spans="1:14" x14ac:dyDescent="0.25">
      <c r="A4029" s="273">
        <v>4012</v>
      </c>
      <c r="B4029" s="323">
        <f t="shared" si="619"/>
        <v>4101.7558146072588</v>
      </c>
      <c r="D4029" s="287">
        <f t="shared" si="616"/>
        <v>3839.304147940592</v>
      </c>
      <c r="F4029" s="273">
        <f t="shared" si="612"/>
        <v>11</v>
      </c>
      <c r="H4029" s="273">
        <f t="shared" si="613"/>
        <v>3960</v>
      </c>
      <c r="J4029" s="287">
        <f t="shared" si="617"/>
        <v>40.692875316251275</v>
      </c>
      <c r="L4029" s="287">
        <f t="shared" si="614"/>
        <v>-38.244185392741201</v>
      </c>
      <c r="M4029" s="344">
        <f t="shared" si="615"/>
        <v>59.304147940591974</v>
      </c>
      <c r="N4029" s="344">
        <f t="shared" si="618"/>
        <v>40.692875316251275</v>
      </c>
    </row>
    <row r="4030" spans="1:14" x14ac:dyDescent="0.25">
      <c r="A4030" s="273">
        <v>4013</v>
      </c>
      <c r="B4030" s="323">
        <f t="shared" si="619"/>
        <v>4102.7558146072588</v>
      </c>
      <c r="D4030" s="287">
        <f t="shared" si="616"/>
        <v>3840.2387312739256</v>
      </c>
      <c r="F4030" s="273">
        <f t="shared" si="612"/>
        <v>11</v>
      </c>
      <c r="H4030" s="273">
        <f t="shared" si="613"/>
        <v>3960</v>
      </c>
      <c r="J4030" s="287">
        <f t="shared" si="617"/>
        <v>41.241537738841984</v>
      </c>
      <c r="L4030" s="287">
        <f t="shared" si="614"/>
        <v>-37.244185392741201</v>
      </c>
      <c r="M4030" s="344">
        <f t="shared" si="615"/>
        <v>60.238731273925623</v>
      </c>
      <c r="N4030" s="344">
        <f t="shared" si="618"/>
        <v>41.241537738841984</v>
      </c>
    </row>
    <row r="4031" spans="1:14" x14ac:dyDescent="0.25">
      <c r="A4031" s="273">
        <v>4014</v>
      </c>
      <c r="B4031" s="323">
        <f t="shared" si="619"/>
        <v>4103.7558146072588</v>
      </c>
      <c r="D4031" s="287">
        <f t="shared" si="616"/>
        <v>3841.1733146072588</v>
      </c>
      <c r="F4031" s="273">
        <f t="shared" si="612"/>
        <v>11</v>
      </c>
      <c r="H4031" s="273">
        <f t="shared" si="613"/>
        <v>3960</v>
      </c>
      <c r="J4031" s="287">
        <f t="shared" si="617"/>
        <v>41.777637589522151</v>
      </c>
      <c r="L4031" s="287">
        <f t="shared" si="614"/>
        <v>-36.244185392741201</v>
      </c>
      <c r="M4031" s="344">
        <f t="shared" si="615"/>
        <v>61.173314607258817</v>
      </c>
      <c r="N4031" s="344">
        <f t="shared" si="618"/>
        <v>41.777637589522151</v>
      </c>
    </row>
    <row r="4032" spans="1:14" x14ac:dyDescent="0.25">
      <c r="A4032" s="273">
        <v>4015</v>
      </c>
      <c r="B4032" s="323">
        <f t="shared" si="619"/>
        <v>4104.7558146072588</v>
      </c>
      <c r="D4032" s="287">
        <f t="shared" si="616"/>
        <v>3842.107897940592</v>
      </c>
      <c r="F4032" s="273">
        <f t="shared" si="612"/>
        <v>11</v>
      </c>
      <c r="H4032" s="273">
        <f t="shared" si="613"/>
        <v>3960</v>
      </c>
      <c r="J4032" s="287">
        <f t="shared" si="617"/>
        <v>42.301011567083471</v>
      </c>
      <c r="L4032" s="287">
        <f t="shared" si="614"/>
        <v>-35.244185392741201</v>
      </c>
      <c r="M4032" s="344">
        <f t="shared" si="615"/>
        <v>62.107897940592011</v>
      </c>
      <c r="N4032" s="344">
        <f t="shared" si="618"/>
        <v>42.301011567083471</v>
      </c>
    </row>
    <row r="4033" spans="1:14" x14ac:dyDescent="0.25">
      <c r="A4033" s="273">
        <v>4016</v>
      </c>
      <c r="B4033" s="323">
        <f t="shared" si="619"/>
        <v>4105.7558146072588</v>
      </c>
      <c r="D4033" s="287">
        <f t="shared" si="616"/>
        <v>3843.0424812739257</v>
      </c>
      <c r="F4033" s="273">
        <f t="shared" si="612"/>
        <v>11</v>
      </c>
      <c r="H4033" s="273">
        <f t="shared" si="613"/>
        <v>3960</v>
      </c>
      <c r="J4033" s="287">
        <f t="shared" si="617"/>
        <v>42.811500246742369</v>
      </c>
      <c r="L4033" s="287">
        <f t="shared" si="614"/>
        <v>-34.244185392741201</v>
      </c>
      <c r="M4033" s="344">
        <f t="shared" si="615"/>
        <v>63.042481273925659</v>
      </c>
      <c r="N4033" s="344">
        <f t="shared" si="618"/>
        <v>42.811500246742369</v>
      </c>
    </row>
    <row r="4034" spans="1:14" x14ac:dyDescent="0.25">
      <c r="A4034" s="273">
        <v>4017</v>
      </c>
      <c r="B4034" s="323">
        <f t="shared" si="619"/>
        <v>4106.7558146072588</v>
      </c>
      <c r="D4034" s="287">
        <f t="shared" si="616"/>
        <v>3843.9770646072589</v>
      </c>
      <c r="F4034" s="273">
        <f t="shared" si="612"/>
        <v>11</v>
      </c>
      <c r="H4034" s="273">
        <f t="shared" si="613"/>
        <v>3960</v>
      </c>
      <c r="J4034" s="287">
        <f t="shared" si="617"/>
        <v>43.308948128701779</v>
      </c>
      <c r="L4034" s="287">
        <f t="shared" si="614"/>
        <v>-33.244185392741201</v>
      </c>
      <c r="M4034" s="344">
        <f t="shared" si="615"/>
        <v>63.977064607258853</v>
      </c>
      <c r="N4034" s="344">
        <f t="shared" si="618"/>
        <v>43.308948128701779</v>
      </c>
    </row>
    <row r="4035" spans="1:14" x14ac:dyDescent="0.25">
      <c r="A4035" s="273">
        <v>4018</v>
      </c>
      <c r="B4035" s="323">
        <f t="shared" si="619"/>
        <v>4107.7558146072588</v>
      </c>
      <c r="D4035" s="287">
        <f t="shared" si="616"/>
        <v>3844.911647940592</v>
      </c>
      <c r="F4035" s="273">
        <f t="shared" si="612"/>
        <v>11</v>
      </c>
      <c r="H4035" s="273">
        <f t="shared" si="613"/>
        <v>3960</v>
      </c>
      <c r="J4035" s="287">
        <f t="shared" si="617"/>
        <v>43.793203685517987</v>
      </c>
      <c r="L4035" s="287">
        <f t="shared" si="614"/>
        <v>-32.244185392741201</v>
      </c>
      <c r="M4035" s="344">
        <f t="shared" si="615"/>
        <v>64.911647940592047</v>
      </c>
      <c r="N4035" s="344">
        <f t="shared" si="618"/>
        <v>43.793203685517987</v>
      </c>
    </row>
    <row r="4036" spans="1:14" x14ac:dyDescent="0.25">
      <c r="A4036" s="273">
        <v>4019</v>
      </c>
      <c r="B4036" s="323">
        <f t="shared" si="619"/>
        <v>4108.7558146072588</v>
      </c>
      <c r="D4036" s="287">
        <f t="shared" si="616"/>
        <v>3845.8462312739252</v>
      </c>
      <c r="F4036" s="273">
        <f t="shared" si="612"/>
        <v>11</v>
      </c>
      <c r="H4036" s="273">
        <f t="shared" si="613"/>
        <v>3960</v>
      </c>
      <c r="J4036" s="287">
        <f t="shared" si="617"/>
        <v>44.26411940825691</v>
      </c>
      <c r="L4036" s="287">
        <f t="shared" si="614"/>
        <v>-31.244185392741201</v>
      </c>
      <c r="M4036" s="344">
        <f t="shared" si="615"/>
        <v>65.846231273925241</v>
      </c>
      <c r="N4036" s="344">
        <f t="shared" si="618"/>
        <v>44.26411940825691</v>
      </c>
    </row>
    <row r="4037" spans="1:14" x14ac:dyDescent="0.25">
      <c r="A4037" s="273">
        <v>4020</v>
      </c>
      <c r="B4037" s="323">
        <f t="shared" si="619"/>
        <v>4109.7558146072588</v>
      </c>
      <c r="D4037" s="287">
        <f t="shared" si="616"/>
        <v>3846.7808146072589</v>
      </c>
      <c r="F4037" s="273">
        <f t="shared" si="612"/>
        <v>11</v>
      </c>
      <c r="H4037" s="273">
        <f t="shared" si="613"/>
        <v>3960</v>
      </c>
      <c r="J4037" s="287">
        <f t="shared" si="617"/>
        <v>44.721551851428309</v>
      </c>
      <c r="L4037" s="287">
        <f t="shared" si="614"/>
        <v>-30.244185392741201</v>
      </c>
      <c r="M4037" s="344">
        <f t="shared" si="615"/>
        <v>66.78081460725889</v>
      </c>
      <c r="N4037" s="344">
        <f t="shared" si="618"/>
        <v>44.721551851428309</v>
      </c>
    </row>
    <row r="4038" spans="1:14" x14ac:dyDescent="0.25">
      <c r="A4038" s="273">
        <v>4021</v>
      </c>
      <c r="B4038" s="323">
        <f t="shared" si="619"/>
        <v>4110.7558146072588</v>
      </c>
      <c r="D4038" s="287">
        <f t="shared" si="616"/>
        <v>3847.7153979405921</v>
      </c>
      <c r="F4038" s="273">
        <f t="shared" ref="F4038:F4101" si="620">INT(B4038/360)</f>
        <v>11</v>
      </c>
      <c r="H4038" s="273">
        <f t="shared" ref="H4038:H4101" si="621">F4038*360</f>
        <v>3960</v>
      </c>
      <c r="J4038" s="287">
        <f t="shared" si="617"/>
        <v>45.165361676678366</v>
      </c>
      <c r="L4038" s="287">
        <f t="shared" ref="L4038:L4101" si="622">B4038-H4038-180</f>
        <v>-29.244185392741201</v>
      </c>
      <c r="M4038" s="344">
        <f t="shared" ref="M4038:M4101" si="623">D4038-INT(D4038/360)*360-180</f>
        <v>67.715397940592084</v>
      </c>
      <c r="N4038" s="344">
        <f t="shared" si="618"/>
        <v>45.165361676678366</v>
      </c>
    </row>
    <row r="4039" spans="1:14" x14ac:dyDescent="0.25">
      <c r="A4039" s="273">
        <v>4022</v>
      </c>
      <c r="B4039" s="323">
        <f t="shared" si="619"/>
        <v>4111.7558146072588</v>
      </c>
      <c r="D4039" s="287">
        <f t="shared" si="616"/>
        <v>3848.6499812739253</v>
      </c>
      <c r="F4039" s="273">
        <f t="shared" si="620"/>
        <v>11</v>
      </c>
      <c r="H4039" s="273">
        <f t="shared" si="621"/>
        <v>3960</v>
      </c>
      <c r="J4039" s="287">
        <f t="shared" si="617"/>
        <v>45.59541369523501</v>
      </c>
      <c r="L4039" s="287">
        <f t="shared" si="622"/>
        <v>-28.244185392741201</v>
      </c>
      <c r="M4039" s="344">
        <f t="shared" si="623"/>
        <v>68.649981273925277</v>
      </c>
      <c r="N4039" s="344">
        <f t="shared" si="618"/>
        <v>45.59541369523501</v>
      </c>
    </row>
    <row r="4040" spans="1:14" x14ac:dyDescent="0.25">
      <c r="A4040" s="273">
        <v>4023</v>
      </c>
      <c r="B4040" s="323">
        <f t="shared" si="619"/>
        <v>4112.7558146072588</v>
      </c>
      <c r="D4040" s="287">
        <f t="shared" si="616"/>
        <v>3849.5845646072589</v>
      </c>
      <c r="F4040" s="273">
        <f t="shared" si="620"/>
        <v>11</v>
      </c>
      <c r="H4040" s="273">
        <f t="shared" si="621"/>
        <v>3960</v>
      </c>
      <c r="J4040" s="287">
        <f t="shared" si="617"/>
        <v>46.011576909087402</v>
      </c>
      <c r="L4040" s="287">
        <f t="shared" si="622"/>
        <v>-27.244185392741201</v>
      </c>
      <c r="M4040" s="344">
        <f t="shared" si="623"/>
        <v>69.584564607258926</v>
      </c>
      <c r="N4040" s="344">
        <f t="shared" si="618"/>
        <v>46.011576909087402</v>
      </c>
    </row>
    <row r="4041" spans="1:14" x14ac:dyDescent="0.25">
      <c r="A4041" s="273">
        <v>4024</v>
      </c>
      <c r="B4041" s="323">
        <f t="shared" si="619"/>
        <v>4113.7558146072588</v>
      </c>
      <c r="D4041" s="287">
        <f t="shared" si="616"/>
        <v>3850.5191479405921</v>
      </c>
      <c r="F4041" s="273">
        <f t="shared" si="620"/>
        <v>11</v>
      </c>
      <c r="H4041" s="273">
        <f t="shared" si="621"/>
        <v>3960</v>
      </c>
      <c r="J4041" s="287">
        <f t="shared" si="617"/>
        <v>46.413724550888794</v>
      </c>
      <c r="L4041" s="287">
        <f t="shared" si="622"/>
        <v>-26.244185392741201</v>
      </c>
      <c r="M4041" s="344">
        <f t="shared" si="623"/>
        <v>70.51914794059212</v>
      </c>
      <c r="N4041" s="344">
        <f t="shared" si="618"/>
        <v>46.413724550888794</v>
      </c>
    </row>
    <row r="4042" spans="1:14" x14ac:dyDescent="0.25">
      <c r="A4042" s="273">
        <v>4025</v>
      </c>
      <c r="B4042" s="323">
        <f t="shared" si="619"/>
        <v>4114.7558146072588</v>
      </c>
      <c r="D4042" s="287">
        <f t="shared" si="616"/>
        <v>3851.4537312739253</v>
      </c>
      <c r="F4042" s="273">
        <f t="shared" si="620"/>
        <v>11</v>
      </c>
      <c r="H4042" s="273">
        <f t="shared" si="621"/>
        <v>3960</v>
      </c>
      <c r="J4042" s="287">
        <f t="shared" si="617"/>
        <v>46.801734122572476</v>
      </c>
      <c r="L4042" s="287">
        <f t="shared" si="622"/>
        <v>-25.244185392741201</v>
      </c>
      <c r="M4042" s="344">
        <f t="shared" si="623"/>
        <v>71.453731273925314</v>
      </c>
      <c r="N4042" s="344">
        <f t="shared" si="618"/>
        <v>46.801734122572476</v>
      </c>
    </row>
    <row r="4043" spans="1:14" x14ac:dyDescent="0.25">
      <c r="A4043" s="273">
        <v>4026</v>
      </c>
      <c r="B4043" s="323">
        <f t="shared" si="619"/>
        <v>4115.7558146072588</v>
      </c>
      <c r="D4043" s="287">
        <f t="shared" si="616"/>
        <v>3852.388314607259</v>
      </c>
      <c r="F4043" s="273">
        <f t="shared" si="620"/>
        <v>11</v>
      </c>
      <c r="H4043" s="273">
        <f t="shared" si="621"/>
        <v>3960</v>
      </c>
      <c r="J4043" s="287">
        <f t="shared" si="617"/>
        <v>47.175487432663843</v>
      </c>
      <c r="L4043" s="287">
        <f t="shared" si="622"/>
        <v>-24.244185392741201</v>
      </c>
      <c r="M4043" s="344">
        <f t="shared" si="623"/>
        <v>72.388314607258962</v>
      </c>
      <c r="N4043" s="344">
        <f t="shared" si="618"/>
        <v>47.175487432663843</v>
      </c>
    </row>
    <row r="4044" spans="1:14" x14ac:dyDescent="0.25">
      <c r="A4044" s="273">
        <v>4027</v>
      </c>
      <c r="B4044" s="323">
        <f t="shared" si="619"/>
        <v>4116.7558146072588</v>
      </c>
      <c r="D4044" s="287">
        <f t="shared" si="616"/>
        <v>3853.3228979405922</v>
      </c>
      <c r="F4044" s="273">
        <f t="shared" si="620"/>
        <v>11</v>
      </c>
      <c r="H4044" s="273">
        <f t="shared" si="621"/>
        <v>3960</v>
      </c>
      <c r="J4044" s="287">
        <f t="shared" si="617"/>
        <v>47.534870632284004</v>
      </c>
      <c r="L4044" s="287">
        <f t="shared" si="622"/>
        <v>-23.244185392741201</v>
      </c>
      <c r="M4044" s="344">
        <f t="shared" si="623"/>
        <v>73.322897940592156</v>
      </c>
      <c r="N4044" s="344">
        <f t="shared" si="618"/>
        <v>47.534870632284004</v>
      </c>
    </row>
    <row r="4045" spans="1:14" x14ac:dyDescent="0.25">
      <c r="A4045" s="273">
        <v>4028</v>
      </c>
      <c r="B4045" s="323">
        <f t="shared" si="619"/>
        <v>4117.7558146072588</v>
      </c>
      <c r="D4045" s="287">
        <f t="shared" si="616"/>
        <v>3854.2574812739254</v>
      </c>
      <c r="F4045" s="273">
        <f t="shared" si="620"/>
        <v>11</v>
      </c>
      <c r="H4045" s="273">
        <f t="shared" si="621"/>
        <v>3960</v>
      </c>
      <c r="J4045" s="287">
        <f t="shared" si="617"/>
        <v>47.879774249828934</v>
      </c>
      <c r="L4045" s="287">
        <f t="shared" si="622"/>
        <v>-22.244185392741201</v>
      </c>
      <c r="M4045" s="344">
        <f t="shared" si="623"/>
        <v>74.25748127392535</v>
      </c>
      <c r="N4045" s="344">
        <f t="shared" si="618"/>
        <v>47.879774249828934</v>
      </c>
    </row>
    <row r="4046" spans="1:14" x14ac:dyDescent="0.25">
      <c r="A4046" s="273">
        <v>4029</v>
      </c>
      <c r="B4046" s="323">
        <f t="shared" si="619"/>
        <v>4118.7558146072588</v>
      </c>
      <c r="D4046" s="287">
        <f t="shared" si="616"/>
        <v>3855.1920646072585</v>
      </c>
      <c r="F4046" s="273">
        <f t="shared" si="620"/>
        <v>11</v>
      </c>
      <c r="H4046" s="273">
        <f t="shared" si="621"/>
        <v>3960</v>
      </c>
      <c r="J4046" s="287">
        <f t="shared" si="617"/>
        <v>48.210093224315571</v>
      </c>
      <c r="L4046" s="287">
        <f t="shared" si="622"/>
        <v>-21.244185392741201</v>
      </c>
      <c r="M4046" s="344">
        <f t="shared" si="623"/>
        <v>75.192064607258544</v>
      </c>
      <c r="N4046" s="344">
        <f t="shared" si="618"/>
        <v>48.210093224315571</v>
      </c>
    </row>
    <row r="4047" spans="1:14" x14ac:dyDescent="0.25">
      <c r="A4047" s="273">
        <v>4030</v>
      </c>
      <c r="B4047" s="323">
        <f t="shared" si="619"/>
        <v>4119.7558146072588</v>
      </c>
      <c r="D4047" s="287">
        <f t="shared" si="616"/>
        <v>3856.1266479405922</v>
      </c>
      <c r="F4047" s="273">
        <f t="shared" si="620"/>
        <v>11</v>
      </c>
      <c r="H4047" s="273">
        <f t="shared" si="621"/>
        <v>3960</v>
      </c>
      <c r="J4047" s="287">
        <f t="shared" si="617"/>
        <v>48.525726937384171</v>
      </c>
      <c r="L4047" s="287">
        <f t="shared" si="622"/>
        <v>-20.244185392741201</v>
      </c>
      <c r="M4047" s="344">
        <f t="shared" si="623"/>
        <v>76.126647940592193</v>
      </c>
      <c r="N4047" s="344">
        <f t="shared" si="618"/>
        <v>48.525726937384171</v>
      </c>
    </row>
    <row r="4048" spans="1:14" x14ac:dyDescent="0.25">
      <c r="A4048" s="273">
        <v>4031</v>
      </c>
      <c r="B4048" s="323">
        <f t="shared" si="619"/>
        <v>4120.7558146072588</v>
      </c>
      <c r="D4048" s="287">
        <f t="shared" si="616"/>
        <v>3857.0612312739254</v>
      </c>
      <c r="F4048" s="273">
        <f t="shared" si="620"/>
        <v>11</v>
      </c>
      <c r="H4048" s="273">
        <f t="shared" si="621"/>
        <v>3960</v>
      </c>
      <c r="J4048" s="287">
        <f t="shared" si="617"/>
        <v>48.826579243948629</v>
      </c>
      <c r="L4048" s="287">
        <f t="shared" si="622"/>
        <v>-19.244185392741201</v>
      </c>
      <c r="M4048" s="344">
        <f t="shared" si="623"/>
        <v>77.061231273925387</v>
      </c>
      <c r="N4048" s="344">
        <f t="shared" si="618"/>
        <v>48.826579243948629</v>
      </c>
    </row>
    <row r="4049" spans="1:14" x14ac:dyDescent="0.25">
      <c r="A4049" s="273">
        <v>4032</v>
      </c>
      <c r="B4049" s="323">
        <f t="shared" si="619"/>
        <v>4121.7558146072588</v>
      </c>
      <c r="D4049" s="287">
        <f t="shared" ref="D4049:D4112" si="624">B4049-A4049/360*$E$11</f>
        <v>3857.9958146072586</v>
      </c>
      <c r="F4049" s="273">
        <f t="shared" si="620"/>
        <v>11</v>
      </c>
      <c r="H4049" s="273">
        <f t="shared" si="621"/>
        <v>3960</v>
      </c>
      <c r="J4049" s="287">
        <f t="shared" ref="J4049:J4112" si="625">SIN(RADIANS(A4049))*$E$7</f>
        <v>49.112558501481686</v>
      </c>
      <c r="L4049" s="287">
        <f t="shared" si="622"/>
        <v>-18.244185392741201</v>
      </c>
      <c r="M4049" s="344">
        <f t="shared" si="623"/>
        <v>77.995814607258581</v>
      </c>
      <c r="N4049" s="344">
        <f t="shared" si="618"/>
        <v>49.112558501481686</v>
      </c>
    </row>
    <row r="4050" spans="1:14" x14ac:dyDescent="0.25">
      <c r="A4050" s="273">
        <v>4033</v>
      </c>
      <c r="B4050" s="323">
        <f t="shared" si="619"/>
        <v>4122.7558146072588</v>
      </c>
      <c r="D4050" s="287">
        <f t="shared" si="624"/>
        <v>3858.9303979405922</v>
      </c>
      <c r="F4050" s="273">
        <f t="shared" si="620"/>
        <v>11</v>
      </c>
      <c r="H4050" s="273">
        <f t="shared" si="621"/>
        <v>3960</v>
      </c>
      <c r="J4050" s="287">
        <f t="shared" si="625"/>
        <v>49.383577597931151</v>
      </c>
      <c r="L4050" s="287">
        <f t="shared" si="622"/>
        <v>-17.244185392741201</v>
      </c>
      <c r="M4050" s="344">
        <f t="shared" si="623"/>
        <v>78.930397940592229</v>
      </c>
      <c r="N4050" s="344">
        <f t="shared" ref="N4050:N4113" si="626">J4050</f>
        <v>49.383577597931151</v>
      </c>
    </row>
    <row r="4051" spans="1:14" x14ac:dyDescent="0.25">
      <c r="A4051" s="273">
        <v>4034</v>
      </c>
      <c r="B4051" s="323">
        <f t="shared" ref="B4051:B4114" si="627">$B$17+A4051</f>
        <v>4123.7558146072588</v>
      </c>
      <c r="D4051" s="287">
        <f t="shared" si="624"/>
        <v>3859.8649812739254</v>
      </c>
      <c r="F4051" s="273">
        <f t="shared" si="620"/>
        <v>11</v>
      </c>
      <c r="H4051" s="273">
        <f t="shared" si="621"/>
        <v>3960</v>
      </c>
      <c r="J4051" s="287">
        <f t="shared" si="625"/>
        <v>49.639553978254817</v>
      </c>
      <c r="L4051" s="287">
        <f t="shared" si="622"/>
        <v>-16.244185392741201</v>
      </c>
      <c r="M4051" s="344">
        <f t="shared" si="623"/>
        <v>79.864981273925423</v>
      </c>
      <c r="N4051" s="344">
        <f t="shared" si="626"/>
        <v>49.639553978254817</v>
      </c>
    </row>
    <row r="4052" spans="1:14" x14ac:dyDescent="0.25">
      <c r="A4052" s="273">
        <v>4035</v>
      </c>
      <c r="B4052" s="323">
        <f t="shared" si="627"/>
        <v>4124.7558146072588</v>
      </c>
      <c r="D4052" s="287">
        <f t="shared" si="624"/>
        <v>3860.7995646072586</v>
      </c>
      <c r="F4052" s="273">
        <f t="shared" si="620"/>
        <v>11</v>
      </c>
      <c r="H4052" s="273">
        <f t="shared" si="621"/>
        <v>3960</v>
      </c>
      <c r="J4052" s="287">
        <f t="shared" si="625"/>
        <v>49.880409669567548</v>
      </c>
      <c r="L4052" s="287">
        <f t="shared" si="622"/>
        <v>-15.244185392741201</v>
      </c>
      <c r="M4052" s="344">
        <f t="shared" si="623"/>
        <v>80.799564607258617</v>
      </c>
      <c r="N4052" s="344">
        <f t="shared" si="626"/>
        <v>49.880409669567548</v>
      </c>
    </row>
    <row r="4053" spans="1:14" x14ac:dyDescent="0.25">
      <c r="A4053" s="273">
        <v>4036</v>
      </c>
      <c r="B4053" s="323">
        <f t="shared" si="627"/>
        <v>4125.7558146072588</v>
      </c>
      <c r="D4053" s="287">
        <f t="shared" si="624"/>
        <v>3861.7341479405923</v>
      </c>
      <c r="F4053" s="273">
        <f t="shared" si="620"/>
        <v>11</v>
      </c>
      <c r="H4053" s="273">
        <f t="shared" si="621"/>
        <v>3960</v>
      </c>
      <c r="J4053" s="287">
        <f t="shared" si="625"/>
        <v>50.106071304892374</v>
      </c>
      <c r="L4053" s="287">
        <f t="shared" si="622"/>
        <v>-14.244185392741201</v>
      </c>
      <c r="M4053" s="344">
        <f t="shared" si="623"/>
        <v>81.734147940592266</v>
      </c>
      <c r="N4053" s="344">
        <f t="shared" si="626"/>
        <v>50.106071304892374</v>
      </c>
    </row>
    <row r="4054" spans="1:14" x14ac:dyDescent="0.25">
      <c r="A4054" s="273">
        <v>4037</v>
      </c>
      <c r="B4054" s="323">
        <f t="shared" si="627"/>
        <v>4126.7558146072588</v>
      </c>
      <c r="D4054" s="287">
        <f t="shared" si="624"/>
        <v>3862.6687312739255</v>
      </c>
      <c r="F4054" s="273">
        <f t="shared" si="620"/>
        <v>11</v>
      </c>
      <c r="H4054" s="273">
        <f t="shared" si="621"/>
        <v>3960</v>
      </c>
      <c r="J4054" s="287">
        <f t="shared" si="625"/>
        <v>50.316470145509491</v>
      </c>
      <c r="L4054" s="287">
        <f t="shared" si="622"/>
        <v>-13.244185392741201</v>
      </c>
      <c r="M4054" s="344">
        <f t="shared" si="623"/>
        <v>82.668731273925459</v>
      </c>
      <c r="N4054" s="344">
        <f t="shared" si="626"/>
        <v>50.316470145509491</v>
      </c>
    </row>
    <row r="4055" spans="1:14" x14ac:dyDescent="0.25">
      <c r="A4055" s="273">
        <v>4038</v>
      </c>
      <c r="B4055" s="323">
        <f t="shared" si="627"/>
        <v>4127.7558146072588</v>
      </c>
      <c r="D4055" s="287">
        <f t="shared" si="624"/>
        <v>3863.6033146072587</v>
      </c>
      <c r="F4055" s="273">
        <f t="shared" si="620"/>
        <v>11</v>
      </c>
      <c r="H4055" s="273">
        <f t="shared" si="621"/>
        <v>3960</v>
      </c>
      <c r="J4055" s="287">
        <f t="shared" si="625"/>
        <v>50.511542101893703</v>
      </c>
      <c r="L4055" s="287">
        <f t="shared" si="622"/>
        <v>-12.244185392741201</v>
      </c>
      <c r="M4055" s="344">
        <f t="shared" si="623"/>
        <v>83.603314607258653</v>
      </c>
      <c r="N4055" s="344">
        <f t="shared" si="626"/>
        <v>50.511542101893703</v>
      </c>
    </row>
    <row r="4056" spans="1:14" x14ac:dyDescent="0.25">
      <c r="A4056" s="273">
        <v>4039</v>
      </c>
      <c r="B4056" s="323">
        <f t="shared" si="627"/>
        <v>4128.7558146072588</v>
      </c>
      <c r="D4056" s="287">
        <f t="shared" si="624"/>
        <v>3864.5378979405923</v>
      </c>
      <c r="F4056" s="273">
        <f t="shared" si="620"/>
        <v>11</v>
      </c>
      <c r="H4056" s="273">
        <f t="shared" si="621"/>
        <v>3960</v>
      </c>
      <c r="J4056" s="287">
        <f t="shared" si="625"/>
        <v>50.691227753237371</v>
      </c>
      <c r="L4056" s="287">
        <f t="shared" si="622"/>
        <v>-11.244185392741201</v>
      </c>
      <c r="M4056" s="344">
        <f t="shared" si="623"/>
        <v>84.537897940592302</v>
      </c>
      <c r="N4056" s="344">
        <f t="shared" si="626"/>
        <v>50.691227753237371</v>
      </c>
    </row>
    <row r="4057" spans="1:14" x14ac:dyDescent="0.25">
      <c r="A4057" s="273">
        <v>4040</v>
      </c>
      <c r="B4057" s="323">
        <f t="shared" si="627"/>
        <v>4129.7558146072588</v>
      </c>
      <c r="D4057" s="287">
        <f t="shared" si="624"/>
        <v>3865.4724812739255</v>
      </c>
      <c r="F4057" s="273">
        <f t="shared" si="620"/>
        <v>11</v>
      </c>
      <c r="H4057" s="273">
        <f t="shared" si="621"/>
        <v>3960</v>
      </c>
      <c r="J4057" s="287">
        <f t="shared" si="625"/>
        <v>50.855472365550455</v>
      </c>
      <c r="L4057" s="287">
        <f t="shared" si="622"/>
        <v>-10.244185392741201</v>
      </c>
      <c r="M4057" s="344">
        <f t="shared" si="623"/>
        <v>85.472481273925496</v>
      </c>
      <c r="N4057" s="344">
        <f t="shared" si="626"/>
        <v>50.855472365550455</v>
      </c>
    </row>
    <row r="4058" spans="1:14" x14ac:dyDescent="0.25">
      <c r="A4058" s="273">
        <v>4041</v>
      </c>
      <c r="B4058" s="323">
        <f t="shared" si="627"/>
        <v>4130.7558146072588</v>
      </c>
      <c r="D4058" s="287">
        <f t="shared" si="624"/>
        <v>3866.4070646072587</v>
      </c>
      <c r="F4058" s="273">
        <f t="shared" si="620"/>
        <v>11</v>
      </c>
      <c r="H4058" s="273">
        <f t="shared" si="621"/>
        <v>3960</v>
      </c>
      <c r="J4058" s="287">
        <f t="shared" si="625"/>
        <v>51.004225908332955</v>
      </c>
      <c r="L4058" s="287">
        <f t="shared" si="622"/>
        <v>-9.2441853927412012</v>
      </c>
      <c r="M4058" s="344">
        <f t="shared" si="623"/>
        <v>86.40706460725869</v>
      </c>
      <c r="N4058" s="344">
        <f t="shared" si="626"/>
        <v>51.004225908332955</v>
      </c>
    </row>
    <row r="4059" spans="1:14" x14ac:dyDescent="0.25">
      <c r="A4059" s="273">
        <v>4042</v>
      </c>
      <c r="B4059" s="323">
        <f t="shared" si="627"/>
        <v>4131.7558146072588</v>
      </c>
      <c r="D4059" s="287">
        <f t="shared" si="624"/>
        <v>3867.3416479405923</v>
      </c>
      <c r="F4059" s="273">
        <f t="shared" si="620"/>
        <v>11</v>
      </c>
      <c r="H4059" s="273">
        <f t="shared" si="621"/>
        <v>3960</v>
      </c>
      <c r="J4059" s="287">
        <f t="shared" si="625"/>
        <v>51.137443069814644</v>
      </c>
      <c r="L4059" s="287">
        <f t="shared" si="622"/>
        <v>-8.2441853927412012</v>
      </c>
      <c r="M4059" s="344">
        <f t="shared" si="623"/>
        <v>87.341647940592338</v>
      </c>
      <c r="N4059" s="344">
        <f t="shared" si="626"/>
        <v>51.137443069814644</v>
      </c>
    </row>
    <row r="4060" spans="1:14" x14ac:dyDescent="0.25">
      <c r="A4060" s="273">
        <v>4043</v>
      </c>
      <c r="B4060" s="323">
        <f t="shared" si="627"/>
        <v>4132.7558146072588</v>
      </c>
      <c r="D4060" s="287">
        <f t="shared" si="624"/>
        <v>3868.2762312739255</v>
      </c>
      <c r="F4060" s="273">
        <f t="shared" si="620"/>
        <v>11</v>
      </c>
      <c r="H4060" s="273">
        <f t="shared" si="621"/>
        <v>3960</v>
      </c>
      <c r="J4060" s="287">
        <f t="shared" si="625"/>
        <v>51.255083270757844</v>
      </c>
      <c r="L4060" s="287">
        <f t="shared" si="622"/>
        <v>-7.2441853927412012</v>
      </c>
      <c r="M4060" s="344">
        <f t="shared" si="623"/>
        <v>88.276231273925532</v>
      </c>
      <c r="N4060" s="344">
        <f t="shared" si="626"/>
        <v>51.255083270757844</v>
      </c>
    </row>
    <row r="4061" spans="1:14" x14ac:dyDescent="0.25">
      <c r="A4061" s="273">
        <v>4044</v>
      </c>
      <c r="B4061" s="323">
        <f t="shared" si="627"/>
        <v>4133.7558146072588</v>
      </c>
      <c r="D4061" s="287">
        <f t="shared" si="624"/>
        <v>3869.2108146072587</v>
      </c>
      <c r="F4061" s="273">
        <f t="shared" si="620"/>
        <v>11</v>
      </c>
      <c r="H4061" s="273">
        <f t="shared" si="621"/>
        <v>3960</v>
      </c>
      <c r="J4061" s="287">
        <f t="shared" si="625"/>
        <v>51.357110676817626</v>
      </c>
      <c r="L4061" s="287">
        <f t="shared" si="622"/>
        <v>-6.2441853927412012</v>
      </c>
      <c r="M4061" s="344">
        <f t="shared" si="623"/>
        <v>89.210814607258726</v>
      </c>
      <c r="N4061" s="344">
        <f t="shared" si="626"/>
        <v>51.357110676817626</v>
      </c>
    </row>
    <row r="4062" spans="1:14" x14ac:dyDescent="0.25">
      <c r="A4062" s="273">
        <v>4045</v>
      </c>
      <c r="B4062" s="323">
        <f t="shared" si="627"/>
        <v>4134.7558146072588</v>
      </c>
      <c r="D4062" s="287">
        <f t="shared" si="624"/>
        <v>3870.1453979405924</v>
      </c>
      <c r="F4062" s="273">
        <f t="shared" si="620"/>
        <v>11</v>
      </c>
      <c r="H4062" s="273">
        <f t="shared" si="621"/>
        <v>3960</v>
      </c>
      <c r="J4062" s="287">
        <f t="shared" si="625"/>
        <v>51.443494209457747</v>
      </c>
      <c r="L4062" s="287">
        <f t="shared" si="622"/>
        <v>-5.2441853927412012</v>
      </c>
      <c r="M4062" s="344">
        <f t="shared" si="623"/>
        <v>90.145397940592375</v>
      </c>
      <c r="N4062" s="344">
        <f t="shared" si="626"/>
        <v>51.443494209457747</v>
      </c>
    </row>
    <row r="4063" spans="1:14" x14ac:dyDescent="0.25">
      <c r="A4063" s="273">
        <v>4046</v>
      </c>
      <c r="B4063" s="323">
        <f t="shared" si="627"/>
        <v>4135.7558146072588</v>
      </c>
      <c r="D4063" s="287">
        <f t="shared" si="624"/>
        <v>3871.0799812739256</v>
      </c>
      <c r="F4063" s="273">
        <f t="shared" si="620"/>
        <v>11</v>
      </c>
      <c r="H4063" s="273">
        <f t="shared" si="621"/>
        <v>3960</v>
      </c>
      <c r="J4063" s="287">
        <f t="shared" si="625"/>
        <v>51.514207555417336</v>
      </c>
      <c r="L4063" s="287">
        <f t="shared" si="622"/>
        <v>-4.2441853927412012</v>
      </c>
      <c r="M4063" s="344">
        <f t="shared" si="623"/>
        <v>91.079981273925569</v>
      </c>
      <c r="N4063" s="344">
        <f t="shared" si="626"/>
        <v>51.514207555417336</v>
      </c>
    </row>
    <row r="4064" spans="1:14" x14ac:dyDescent="0.25">
      <c r="A4064" s="273">
        <v>4047</v>
      </c>
      <c r="B4064" s="323">
        <f t="shared" si="627"/>
        <v>4136.7558146072588</v>
      </c>
      <c r="D4064" s="287">
        <f t="shared" si="624"/>
        <v>3872.0145646072588</v>
      </c>
      <c r="F4064" s="273">
        <f t="shared" si="620"/>
        <v>11</v>
      </c>
      <c r="H4064" s="273">
        <f t="shared" si="621"/>
        <v>3960</v>
      </c>
      <c r="J4064" s="287">
        <f t="shared" si="625"/>
        <v>51.56922917472621</v>
      </c>
      <c r="L4064" s="287">
        <f t="shared" si="622"/>
        <v>-3.2441853927412012</v>
      </c>
      <c r="M4064" s="344">
        <f t="shared" si="623"/>
        <v>92.014564607258762</v>
      </c>
      <c r="N4064" s="344">
        <f t="shared" si="626"/>
        <v>51.56922917472621</v>
      </c>
    </row>
    <row r="4065" spans="1:14" x14ac:dyDescent="0.25">
      <c r="A4065" s="273">
        <v>4048</v>
      </c>
      <c r="B4065" s="323">
        <f t="shared" si="627"/>
        <v>4137.7558146072588</v>
      </c>
      <c r="D4065" s="287">
        <f t="shared" si="624"/>
        <v>3872.949147940592</v>
      </c>
      <c r="F4065" s="273">
        <f t="shared" si="620"/>
        <v>11</v>
      </c>
      <c r="H4065" s="273">
        <f t="shared" si="621"/>
        <v>3960</v>
      </c>
      <c r="J4065" s="287">
        <f t="shared" si="625"/>
        <v>51.608542307266092</v>
      </c>
      <c r="L4065" s="287">
        <f t="shared" si="622"/>
        <v>-2.2441853927412012</v>
      </c>
      <c r="M4065" s="344">
        <f t="shared" si="623"/>
        <v>92.949147940591956</v>
      </c>
      <c r="N4065" s="344">
        <f t="shared" si="626"/>
        <v>51.608542307266092</v>
      </c>
    </row>
    <row r="4066" spans="1:14" x14ac:dyDescent="0.25">
      <c r="A4066" s="273">
        <v>4049</v>
      </c>
      <c r="B4066" s="323">
        <f t="shared" si="627"/>
        <v>4138.7558146072588</v>
      </c>
      <c r="D4066" s="287">
        <f t="shared" si="624"/>
        <v>3873.8837312739256</v>
      </c>
      <c r="F4066" s="273">
        <f t="shared" si="620"/>
        <v>11</v>
      </c>
      <c r="H4066" s="273">
        <f t="shared" si="621"/>
        <v>3960</v>
      </c>
      <c r="J4066" s="287">
        <f t="shared" si="625"/>
        <v>51.632134977876042</v>
      </c>
      <c r="L4066" s="287">
        <f t="shared" si="622"/>
        <v>-1.2441853927412012</v>
      </c>
      <c r="M4066" s="344">
        <f t="shared" si="623"/>
        <v>93.883731273925605</v>
      </c>
      <c r="N4066" s="344">
        <f t="shared" si="626"/>
        <v>51.632134977876042</v>
      </c>
    </row>
    <row r="4067" spans="1:14" x14ac:dyDescent="0.25">
      <c r="A4067" s="273">
        <v>4050</v>
      </c>
      <c r="B4067" s="323">
        <f t="shared" si="627"/>
        <v>4139.7558146072588</v>
      </c>
      <c r="D4067" s="287">
        <f t="shared" si="624"/>
        <v>3874.8183146072588</v>
      </c>
      <c r="F4067" s="273">
        <f t="shared" si="620"/>
        <v>11</v>
      </c>
      <c r="H4067" s="273">
        <f t="shared" si="621"/>
        <v>3960</v>
      </c>
      <c r="J4067" s="287">
        <f t="shared" si="625"/>
        <v>51.64</v>
      </c>
      <c r="L4067" s="287">
        <f t="shared" si="622"/>
        <v>-0.24418539274120121</v>
      </c>
      <c r="M4067" s="344">
        <f t="shared" si="623"/>
        <v>94.818314607258799</v>
      </c>
      <c r="N4067" s="344">
        <f t="shared" si="626"/>
        <v>51.64</v>
      </c>
    </row>
    <row r="4068" spans="1:14" x14ac:dyDescent="0.25">
      <c r="A4068" s="273">
        <v>4051</v>
      </c>
      <c r="B4068" s="323">
        <f t="shared" si="627"/>
        <v>4140.7558146072588</v>
      </c>
      <c r="D4068" s="287">
        <f t="shared" si="624"/>
        <v>3875.752897940592</v>
      </c>
      <c r="F4068" s="273">
        <f t="shared" si="620"/>
        <v>11</v>
      </c>
      <c r="H4068" s="273">
        <f t="shared" si="621"/>
        <v>3960</v>
      </c>
      <c r="J4068" s="287">
        <f t="shared" si="625"/>
        <v>51.632134977876042</v>
      </c>
      <c r="L4068" s="287">
        <f t="shared" si="622"/>
        <v>0.75581460725879879</v>
      </c>
      <c r="M4068" s="344">
        <f t="shared" si="623"/>
        <v>95.752897940591993</v>
      </c>
      <c r="N4068" s="344">
        <f t="shared" si="626"/>
        <v>51.632134977876042</v>
      </c>
    </row>
    <row r="4069" spans="1:14" x14ac:dyDescent="0.25">
      <c r="A4069" s="273">
        <v>4052</v>
      </c>
      <c r="B4069" s="323">
        <f t="shared" si="627"/>
        <v>4141.7558146072588</v>
      </c>
      <c r="D4069" s="287">
        <f t="shared" si="624"/>
        <v>3876.6874812739252</v>
      </c>
      <c r="F4069" s="273">
        <f t="shared" si="620"/>
        <v>11</v>
      </c>
      <c r="H4069" s="273">
        <f t="shared" si="621"/>
        <v>3960</v>
      </c>
      <c r="J4069" s="287">
        <f t="shared" si="625"/>
        <v>51.608542307266092</v>
      </c>
      <c r="L4069" s="287">
        <f t="shared" si="622"/>
        <v>1.7558146072587988</v>
      </c>
      <c r="M4069" s="344">
        <f t="shared" si="623"/>
        <v>96.687481273925187</v>
      </c>
      <c r="N4069" s="344">
        <f t="shared" si="626"/>
        <v>51.608542307266092</v>
      </c>
    </row>
    <row r="4070" spans="1:14" x14ac:dyDescent="0.25">
      <c r="A4070" s="273">
        <v>4053</v>
      </c>
      <c r="B4070" s="323">
        <f t="shared" si="627"/>
        <v>4142.7558146072588</v>
      </c>
      <c r="D4070" s="287">
        <f t="shared" si="624"/>
        <v>3877.6220646072588</v>
      </c>
      <c r="F4070" s="273">
        <f t="shared" si="620"/>
        <v>11</v>
      </c>
      <c r="H4070" s="273">
        <f t="shared" si="621"/>
        <v>3960</v>
      </c>
      <c r="J4070" s="287">
        <f t="shared" si="625"/>
        <v>51.569229174726217</v>
      </c>
      <c r="L4070" s="287">
        <f t="shared" si="622"/>
        <v>2.7558146072587988</v>
      </c>
      <c r="M4070" s="344">
        <f t="shared" si="623"/>
        <v>97.622064607258835</v>
      </c>
      <c r="N4070" s="344">
        <f t="shared" si="626"/>
        <v>51.569229174726217</v>
      </c>
    </row>
    <row r="4071" spans="1:14" x14ac:dyDescent="0.25">
      <c r="A4071" s="273">
        <v>4054</v>
      </c>
      <c r="B4071" s="323">
        <f t="shared" si="627"/>
        <v>4143.7558146072588</v>
      </c>
      <c r="D4071" s="287">
        <f t="shared" si="624"/>
        <v>3878.556647940592</v>
      </c>
      <c r="F4071" s="273">
        <f t="shared" si="620"/>
        <v>11</v>
      </c>
      <c r="H4071" s="273">
        <f t="shared" si="621"/>
        <v>3960</v>
      </c>
      <c r="J4071" s="287">
        <f t="shared" si="625"/>
        <v>51.514207555417343</v>
      </c>
      <c r="L4071" s="287">
        <f t="shared" si="622"/>
        <v>3.7558146072587988</v>
      </c>
      <c r="M4071" s="344">
        <f t="shared" si="623"/>
        <v>98.556647940592029</v>
      </c>
      <c r="N4071" s="344">
        <f t="shared" si="626"/>
        <v>51.514207555417343</v>
      </c>
    </row>
    <row r="4072" spans="1:14" x14ac:dyDescent="0.25">
      <c r="A4072" s="273">
        <v>4055</v>
      </c>
      <c r="B4072" s="323">
        <f t="shared" si="627"/>
        <v>4144.7558146072588</v>
      </c>
      <c r="D4072" s="287">
        <f t="shared" si="624"/>
        <v>3879.4912312739252</v>
      </c>
      <c r="F4072" s="273">
        <f t="shared" si="620"/>
        <v>11</v>
      </c>
      <c r="H4072" s="273">
        <f t="shared" si="621"/>
        <v>3960</v>
      </c>
      <c r="J4072" s="287">
        <f t="shared" si="625"/>
        <v>51.443494209457754</v>
      </c>
      <c r="L4072" s="287">
        <f t="shared" si="622"/>
        <v>4.7558146072587988</v>
      </c>
      <c r="M4072" s="344">
        <f t="shared" si="623"/>
        <v>99.491231273925223</v>
      </c>
      <c r="N4072" s="344">
        <f t="shared" si="626"/>
        <v>51.443494209457754</v>
      </c>
    </row>
    <row r="4073" spans="1:14" x14ac:dyDescent="0.25">
      <c r="A4073" s="273">
        <v>4056</v>
      </c>
      <c r="B4073" s="323">
        <f t="shared" si="627"/>
        <v>4145.7558146072588</v>
      </c>
      <c r="D4073" s="287">
        <f t="shared" si="624"/>
        <v>3880.4258146072589</v>
      </c>
      <c r="F4073" s="273">
        <f t="shared" si="620"/>
        <v>11</v>
      </c>
      <c r="H4073" s="273">
        <f t="shared" si="621"/>
        <v>3960</v>
      </c>
      <c r="J4073" s="287">
        <f t="shared" si="625"/>
        <v>51.357110676817641</v>
      </c>
      <c r="L4073" s="287">
        <f t="shared" si="622"/>
        <v>5.7558146072587988</v>
      </c>
      <c r="M4073" s="344">
        <f t="shared" si="623"/>
        <v>100.42581460725887</v>
      </c>
      <c r="N4073" s="344">
        <f t="shared" si="626"/>
        <v>51.357110676817641</v>
      </c>
    </row>
    <row r="4074" spans="1:14" x14ac:dyDescent="0.25">
      <c r="A4074" s="273">
        <v>4057</v>
      </c>
      <c r="B4074" s="323">
        <f t="shared" si="627"/>
        <v>4146.7558146072588</v>
      </c>
      <c r="D4074" s="287">
        <f t="shared" si="624"/>
        <v>3881.3603979405921</v>
      </c>
      <c r="F4074" s="273">
        <f t="shared" si="620"/>
        <v>11</v>
      </c>
      <c r="H4074" s="273">
        <f t="shared" si="621"/>
        <v>3960</v>
      </c>
      <c r="J4074" s="287">
        <f t="shared" si="625"/>
        <v>51.255083270757858</v>
      </c>
      <c r="L4074" s="287">
        <f t="shared" si="622"/>
        <v>6.7558146072587988</v>
      </c>
      <c r="M4074" s="344">
        <f t="shared" si="623"/>
        <v>101.36039794059207</v>
      </c>
      <c r="N4074" s="344">
        <f t="shared" si="626"/>
        <v>51.255083270757858</v>
      </c>
    </row>
    <row r="4075" spans="1:14" x14ac:dyDescent="0.25">
      <c r="A4075" s="273">
        <v>4058</v>
      </c>
      <c r="B4075" s="323">
        <f t="shared" si="627"/>
        <v>4147.7558146072588</v>
      </c>
      <c r="D4075" s="287">
        <f t="shared" si="624"/>
        <v>3882.2949812739253</v>
      </c>
      <c r="F4075" s="273">
        <f t="shared" si="620"/>
        <v>11</v>
      </c>
      <c r="H4075" s="273">
        <f t="shared" si="621"/>
        <v>3960</v>
      </c>
      <c r="J4075" s="287">
        <f t="shared" si="625"/>
        <v>51.137443069814658</v>
      </c>
      <c r="L4075" s="287">
        <f t="shared" si="622"/>
        <v>7.7558146072587988</v>
      </c>
      <c r="M4075" s="344">
        <f t="shared" si="623"/>
        <v>102.29498127392526</v>
      </c>
      <c r="N4075" s="344">
        <f t="shared" si="626"/>
        <v>51.137443069814658</v>
      </c>
    </row>
    <row r="4076" spans="1:14" x14ac:dyDescent="0.25">
      <c r="A4076" s="273">
        <v>4059</v>
      </c>
      <c r="B4076" s="323">
        <f t="shared" si="627"/>
        <v>4148.7558146072588</v>
      </c>
      <c r="D4076" s="287">
        <f t="shared" si="624"/>
        <v>3883.2295646072589</v>
      </c>
      <c r="F4076" s="273">
        <f t="shared" si="620"/>
        <v>11</v>
      </c>
      <c r="H4076" s="273">
        <f t="shared" si="621"/>
        <v>3960</v>
      </c>
      <c r="J4076" s="287">
        <f t="shared" si="625"/>
        <v>51.00422590833297</v>
      </c>
      <c r="L4076" s="287">
        <f t="shared" si="622"/>
        <v>8.7558146072587988</v>
      </c>
      <c r="M4076" s="344">
        <f t="shared" si="623"/>
        <v>103.22956460725891</v>
      </c>
      <c r="N4076" s="344">
        <f t="shared" si="626"/>
        <v>51.00422590833297</v>
      </c>
    </row>
    <row r="4077" spans="1:14" x14ac:dyDescent="0.25">
      <c r="A4077" s="273">
        <v>4060</v>
      </c>
      <c r="B4077" s="323">
        <f t="shared" si="627"/>
        <v>4149.7558146072588</v>
      </c>
      <c r="D4077" s="287">
        <f t="shared" si="624"/>
        <v>3884.1641479405921</v>
      </c>
      <c r="F4077" s="273">
        <f t="shared" si="620"/>
        <v>11</v>
      </c>
      <c r="H4077" s="273">
        <f t="shared" si="621"/>
        <v>3960</v>
      </c>
      <c r="J4077" s="287">
        <f t="shared" si="625"/>
        <v>50.855472365550469</v>
      </c>
      <c r="L4077" s="287">
        <f t="shared" si="622"/>
        <v>9.7558146072587988</v>
      </c>
      <c r="M4077" s="344">
        <f t="shared" si="623"/>
        <v>104.1641479405921</v>
      </c>
      <c r="N4077" s="344">
        <f t="shared" si="626"/>
        <v>50.855472365550469</v>
      </c>
    </row>
    <row r="4078" spans="1:14" x14ac:dyDescent="0.25">
      <c r="A4078" s="273">
        <v>4061</v>
      </c>
      <c r="B4078" s="323">
        <f t="shared" si="627"/>
        <v>4150.7558146072588</v>
      </c>
      <c r="D4078" s="287">
        <f t="shared" si="624"/>
        <v>3885.0987312739253</v>
      </c>
      <c r="F4078" s="273">
        <f t="shared" si="620"/>
        <v>11</v>
      </c>
      <c r="H4078" s="273">
        <f t="shared" si="621"/>
        <v>3960</v>
      </c>
      <c r="J4078" s="287">
        <f t="shared" si="625"/>
        <v>50.691227753237392</v>
      </c>
      <c r="L4078" s="287">
        <f t="shared" si="622"/>
        <v>10.755814607258799</v>
      </c>
      <c r="M4078" s="344">
        <f t="shared" si="623"/>
        <v>105.0987312739253</v>
      </c>
      <c r="N4078" s="344">
        <f t="shared" si="626"/>
        <v>50.691227753237392</v>
      </c>
    </row>
    <row r="4079" spans="1:14" x14ac:dyDescent="0.25">
      <c r="A4079" s="273">
        <v>4062</v>
      </c>
      <c r="B4079" s="323">
        <f t="shared" si="627"/>
        <v>4151.7558146072588</v>
      </c>
      <c r="D4079" s="287">
        <f t="shared" si="624"/>
        <v>3886.0333146072589</v>
      </c>
      <c r="F4079" s="273">
        <f t="shared" si="620"/>
        <v>11</v>
      </c>
      <c r="H4079" s="273">
        <f t="shared" si="621"/>
        <v>3960</v>
      </c>
      <c r="J4079" s="287">
        <f t="shared" si="625"/>
        <v>50.511542101893724</v>
      </c>
      <c r="L4079" s="287">
        <f t="shared" si="622"/>
        <v>11.755814607258799</v>
      </c>
      <c r="M4079" s="344">
        <f t="shared" si="623"/>
        <v>106.03331460725894</v>
      </c>
      <c r="N4079" s="344">
        <f t="shared" si="626"/>
        <v>50.511542101893724</v>
      </c>
    </row>
    <row r="4080" spans="1:14" x14ac:dyDescent="0.25">
      <c r="A4080" s="273">
        <v>4063</v>
      </c>
      <c r="B4080" s="323">
        <f t="shared" si="627"/>
        <v>4152.7558146072588</v>
      </c>
      <c r="D4080" s="287">
        <f t="shared" si="624"/>
        <v>3886.9678979405921</v>
      </c>
      <c r="F4080" s="273">
        <f t="shared" si="620"/>
        <v>11</v>
      </c>
      <c r="H4080" s="273">
        <f t="shared" si="621"/>
        <v>3960</v>
      </c>
      <c r="J4080" s="287">
        <f t="shared" si="625"/>
        <v>50.316470145509513</v>
      </c>
      <c r="L4080" s="287">
        <f t="shared" si="622"/>
        <v>12.755814607258799</v>
      </c>
      <c r="M4080" s="344">
        <f t="shared" si="623"/>
        <v>106.96789794059214</v>
      </c>
      <c r="N4080" s="344">
        <f t="shared" si="626"/>
        <v>50.316470145509513</v>
      </c>
    </row>
    <row r="4081" spans="1:14" x14ac:dyDescent="0.25">
      <c r="A4081" s="273">
        <v>4064</v>
      </c>
      <c r="B4081" s="323">
        <f t="shared" si="627"/>
        <v>4153.7558146072588</v>
      </c>
      <c r="D4081" s="287">
        <f t="shared" si="624"/>
        <v>3887.9024812739253</v>
      </c>
      <c r="F4081" s="273">
        <f t="shared" si="620"/>
        <v>11</v>
      </c>
      <c r="H4081" s="273">
        <f t="shared" si="621"/>
        <v>3960</v>
      </c>
      <c r="J4081" s="287">
        <f t="shared" si="625"/>
        <v>50.106071304892396</v>
      </c>
      <c r="L4081" s="287">
        <f t="shared" si="622"/>
        <v>13.755814607258799</v>
      </c>
      <c r="M4081" s="344">
        <f t="shared" si="623"/>
        <v>107.90248127392533</v>
      </c>
      <c r="N4081" s="344">
        <f t="shared" si="626"/>
        <v>50.106071304892396</v>
      </c>
    </row>
    <row r="4082" spans="1:14" x14ac:dyDescent="0.25">
      <c r="A4082" s="273">
        <v>4065</v>
      </c>
      <c r="B4082" s="323">
        <f t="shared" si="627"/>
        <v>4154.7558146072588</v>
      </c>
      <c r="D4082" s="287">
        <f t="shared" si="624"/>
        <v>3888.837064607259</v>
      </c>
      <c r="F4082" s="273">
        <f t="shared" si="620"/>
        <v>11</v>
      </c>
      <c r="H4082" s="273">
        <f t="shared" si="621"/>
        <v>3960</v>
      </c>
      <c r="J4082" s="287">
        <f t="shared" si="625"/>
        <v>49.880409669567577</v>
      </c>
      <c r="L4082" s="287">
        <f t="shared" si="622"/>
        <v>14.755814607258799</v>
      </c>
      <c r="M4082" s="344">
        <f t="shared" si="623"/>
        <v>108.83706460725898</v>
      </c>
      <c r="N4082" s="344">
        <f t="shared" si="626"/>
        <v>49.880409669567577</v>
      </c>
    </row>
    <row r="4083" spans="1:14" x14ac:dyDescent="0.25">
      <c r="A4083" s="273">
        <v>4066</v>
      </c>
      <c r="B4083" s="323">
        <f t="shared" si="627"/>
        <v>4155.7558146072588</v>
      </c>
      <c r="D4083" s="287">
        <f t="shared" si="624"/>
        <v>3889.7716479405922</v>
      </c>
      <c r="F4083" s="273">
        <f t="shared" si="620"/>
        <v>11</v>
      </c>
      <c r="H4083" s="273">
        <f t="shared" si="621"/>
        <v>3960</v>
      </c>
      <c r="J4083" s="287">
        <f t="shared" si="625"/>
        <v>49.639553978254845</v>
      </c>
      <c r="L4083" s="287">
        <f t="shared" si="622"/>
        <v>15.755814607258799</v>
      </c>
      <c r="M4083" s="344">
        <f t="shared" si="623"/>
        <v>109.77164794059217</v>
      </c>
      <c r="N4083" s="344">
        <f t="shared" si="626"/>
        <v>49.639553978254845</v>
      </c>
    </row>
    <row r="4084" spans="1:14" x14ac:dyDescent="0.25">
      <c r="A4084" s="273">
        <v>4067</v>
      </c>
      <c r="B4084" s="323">
        <f t="shared" si="627"/>
        <v>4156.7558146072588</v>
      </c>
      <c r="D4084" s="287">
        <f t="shared" si="624"/>
        <v>3890.7062312739254</v>
      </c>
      <c r="F4084" s="273">
        <f t="shared" si="620"/>
        <v>11</v>
      </c>
      <c r="H4084" s="273">
        <f t="shared" si="621"/>
        <v>3960</v>
      </c>
      <c r="J4084" s="287">
        <f t="shared" si="625"/>
        <v>49.383577597931179</v>
      </c>
      <c r="L4084" s="287">
        <f t="shared" si="622"/>
        <v>16.755814607258799</v>
      </c>
      <c r="M4084" s="344">
        <f t="shared" si="623"/>
        <v>110.70623127392537</v>
      </c>
      <c r="N4084" s="344">
        <f t="shared" si="626"/>
        <v>49.383577597931179</v>
      </c>
    </row>
    <row r="4085" spans="1:14" x14ac:dyDescent="0.25">
      <c r="A4085" s="273">
        <v>4068</v>
      </c>
      <c r="B4085" s="323">
        <f t="shared" si="627"/>
        <v>4157.7558146072588</v>
      </c>
      <c r="D4085" s="287">
        <f t="shared" si="624"/>
        <v>3891.640814607259</v>
      </c>
      <c r="F4085" s="273">
        <f t="shared" si="620"/>
        <v>11</v>
      </c>
      <c r="H4085" s="273">
        <f t="shared" si="621"/>
        <v>3960</v>
      </c>
      <c r="J4085" s="287">
        <f t="shared" si="625"/>
        <v>49.112558501481715</v>
      </c>
      <c r="L4085" s="287">
        <f t="shared" si="622"/>
        <v>17.755814607258799</v>
      </c>
      <c r="M4085" s="344">
        <f t="shared" si="623"/>
        <v>111.64081460725902</v>
      </c>
      <c r="N4085" s="344">
        <f t="shared" si="626"/>
        <v>49.112558501481715</v>
      </c>
    </row>
    <row r="4086" spans="1:14" x14ac:dyDescent="0.25">
      <c r="A4086" s="273">
        <v>4069</v>
      </c>
      <c r="B4086" s="323">
        <f t="shared" si="627"/>
        <v>4158.7558146072588</v>
      </c>
      <c r="D4086" s="287">
        <f t="shared" si="624"/>
        <v>3892.5753979405922</v>
      </c>
      <c r="F4086" s="273">
        <f t="shared" si="620"/>
        <v>11</v>
      </c>
      <c r="H4086" s="273">
        <f t="shared" si="621"/>
        <v>3960</v>
      </c>
      <c r="J4086" s="287">
        <f t="shared" si="625"/>
        <v>48.826579243948665</v>
      </c>
      <c r="L4086" s="287">
        <f t="shared" si="622"/>
        <v>18.755814607258799</v>
      </c>
      <c r="M4086" s="344">
        <f t="shared" si="623"/>
        <v>112.57539794059221</v>
      </c>
      <c r="N4086" s="344">
        <f t="shared" si="626"/>
        <v>48.826579243948665</v>
      </c>
    </row>
    <row r="4087" spans="1:14" x14ac:dyDescent="0.25">
      <c r="A4087" s="273">
        <v>4070</v>
      </c>
      <c r="B4087" s="323">
        <f t="shared" si="627"/>
        <v>4159.7558146072588</v>
      </c>
      <c r="D4087" s="287">
        <f t="shared" si="624"/>
        <v>3893.5099812739254</v>
      </c>
      <c r="F4087" s="273">
        <f t="shared" si="620"/>
        <v>11</v>
      </c>
      <c r="H4087" s="273">
        <f t="shared" si="621"/>
        <v>3960</v>
      </c>
      <c r="J4087" s="287">
        <f t="shared" si="625"/>
        <v>48.525726937384206</v>
      </c>
      <c r="L4087" s="287">
        <f t="shared" si="622"/>
        <v>19.755814607258799</v>
      </c>
      <c r="M4087" s="344">
        <f t="shared" si="623"/>
        <v>113.5099812739254</v>
      </c>
      <c r="N4087" s="344">
        <f t="shared" si="626"/>
        <v>48.525726937384206</v>
      </c>
    </row>
    <row r="4088" spans="1:14" x14ac:dyDescent="0.25">
      <c r="A4088" s="273">
        <v>4071</v>
      </c>
      <c r="B4088" s="323">
        <f t="shared" si="627"/>
        <v>4160.7558146072588</v>
      </c>
      <c r="D4088" s="287">
        <f t="shared" si="624"/>
        <v>3894.4445646072586</v>
      </c>
      <c r="F4088" s="273">
        <f t="shared" si="620"/>
        <v>11</v>
      </c>
      <c r="H4088" s="273">
        <f t="shared" si="621"/>
        <v>3960</v>
      </c>
      <c r="J4088" s="287">
        <f t="shared" si="625"/>
        <v>48.210093224315614</v>
      </c>
      <c r="L4088" s="287">
        <f t="shared" si="622"/>
        <v>20.755814607258799</v>
      </c>
      <c r="M4088" s="344">
        <f t="shared" si="623"/>
        <v>114.4445646072586</v>
      </c>
      <c r="N4088" s="344">
        <f t="shared" si="626"/>
        <v>48.210093224315614</v>
      </c>
    </row>
    <row r="4089" spans="1:14" x14ac:dyDescent="0.25">
      <c r="A4089" s="273">
        <v>4072</v>
      </c>
      <c r="B4089" s="323">
        <f t="shared" si="627"/>
        <v>4161.7558146072588</v>
      </c>
      <c r="D4089" s="287">
        <f t="shared" si="624"/>
        <v>3895.3791479405922</v>
      </c>
      <c r="F4089" s="273">
        <f t="shared" si="620"/>
        <v>11</v>
      </c>
      <c r="H4089" s="273">
        <f t="shared" si="621"/>
        <v>3960</v>
      </c>
      <c r="J4089" s="287">
        <f t="shared" si="625"/>
        <v>47.879774249828969</v>
      </c>
      <c r="L4089" s="287">
        <f t="shared" si="622"/>
        <v>21.755814607258799</v>
      </c>
      <c r="M4089" s="344">
        <f t="shared" si="623"/>
        <v>115.37914794059225</v>
      </c>
      <c r="N4089" s="344">
        <f t="shared" si="626"/>
        <v>47.879774249828969</v>
      </c>
    </row>
    <row r="4090" spans="1:14" x14ac:dyDescent="0.25">
      <c r="A4090" s="273">
        <v>4073</v>
      </c>
      <c r="B4090" s="323">
        <f t="shared" si="627"/>
        <v>4162.7558146072588</v>
      </c>
      <c r="D4090" s="287">
        <f t="shared" si="624"/>
        <v>3896.3137312739254</v>
      </c>
      <c r="F4090" s="273">
        <f t="shared" si="620"/>
        <v>11</v>
      </c>
      <c r="H4090" s="273">
        <f t="shared" si="621"/>
        <v>3960</v>
      </c>
      <c r="J4090" s="287">
        <f t="shared" si="625"/>
        <v>47.53487063228404</v>
      </c>
      <c r="L4090" s="287">
        <f t="shared" si="622"/>
        <v>22.755814607258799</v>
      </c>
      <c r="M4090" s="344">
        <f t="shared" si="623"/>
        <v>116.31373127392544</v>
      </c>
      <c r="N4090" s="344">
        <f t="shared" si="626"/>
        <v>47.53487063228404</v>
      </c>
    </row>
    <row r="4091" spans="1:14" x14ac:dyDescent="0.25">
      <c r="A4091" s="273">
        <v>4074</v>
      </c>
      <c r="B4091" s="323">
        <f t="shared" si="627"/>
        <v>4163.7558146072588</v>
      </c>
      <c r="D4091" s="287">
        <f t="shared" si="624"/>
        <v>3897.2483146072586</v>
      </c>
      <c r="F4091" s="273">
        <f t="shared" si="620"/>
        <v>11</v>
      </c>
      <c r="H4091" s="273">
        <f t="shared" si="621"/>
        <v>3960</v>
      </c>
      <c r="J4091" s="287">
        <f t="shared" si="625"/>
        <v>47.175487432663878</v>
      </c>
      <c r="L4091" s="287">
        <f t="shared" si="622"/>
        <v>23.755814607258799</v>
      </c>
      <c r="M4091" s="344">
        <f t="shared" si="623"/>
        <v>117.24831460725864</v>
      </c>
      <c r="N4091" s="344">
        <f t="shared" si="626"/>
        <v>47.175487432663878</v>
      </c>
    </row>
    <row r="4092" spans="1:14" x14ac:dyDescent="0.25">
      <c r="A4092" s="273">
        <v>4075</v>
      </c>
      <c r="B4092" s="323">
        <f t="shared" si="627"/>
        <v>4164.7558146072588</v>
      </c>
      <c r="D4092" s="287">
        <f t="shared" si="624"/>
        <v>3898.1828979405923</v>
      </c>
      <c r="F4092" s="273">
        <f t="shared" si="620"/>
        <v>11</v>
      </c>
      <c r="H4092" s="273">
        <f t="shared" si="621"/>
        <v>3960</v>
      </c>
      <c r="J4092" s="287">
        <f t="shared" si="625"/>
        <v>46.801734122572526</v>
      </c>
      <c r="L4092" s="287">
        <f t="shared" si="622"/>
        <v>24.755814607258799</v>
      </c>
      <c r="M4092" s="344">
        <f t="shared" si="623"/>
        <v>118.18289794059228</v>
      </c>
      <c r="N4092" s="344">
        <f t="shared" si="626"/>
        <v>46.801734122572526</v>
      </c>
    </row>
    <row r="4093" spans="1:14" x14ac:dyDescent="0.25">
      <c r="A4093" s="273">
        <v>4076</v>
      </c>
      <c r="B4093" s="323">
        <f t="shared" si="627"/>
        <v>4165.7558146072588</v>
      </c>
      <c r="D4093" s="287">
        <f t="shared" si="624"/>
        <v>3899.1174812739255</v>
      </c>
      <c r="F4093" s="273">
        <f t="shared" si="620"/>
        <v>11</v>
      </c>
      <c r="H4093" s="273">
        <f t="shared" si="621"/>
        <v>3960</v>
      </c>
      <c r="J4093" s="287">
        <f t="shared" si="625"/>
        <v>46.413724550889164</v>
      </c>
      <c r="L4093" s="287">
        <f t="shared" si="622"/>
        <v>25.755814607258799</v>
      </c>
      <c r="M4093" s="344">
        <f t="shared" si="623"/>
        <v>119.11748127392548</v>
      </c>
      <c r="N4093" s="344">
        <f t="shared" si="626"/>
        <v>46.413724550889164</v>
      </c>
    </row>
    <row r="4094" spans="1:14" x14ac:dyDescent="0.25">
      <c r="A4094" s="273">
        <v>4077</v>
      </c>
      <c r="B4094" s="323">
        <f t="shared" si="627"/>
        <v>4166.7558146072588</v>
      </c>
      <c r="D4094" s="287">
        <f t="shared" si="624"/>
        <v>3900.0520646072587</v>
      </c>
      <c r="F4094" s="273">
        <f t="shared" si="620"/>
        <v>11</v>
      </c>
      <c r="H4094" s="273">
        <f t="shared" si="621"/>
        <v>3960</v>
      </c>
      <c r="J4094" s="287">
        <f t="shared" si="625"/>
        <v>46.011576909087445</v>
      </c>
      <c r="L4094" s="287">
        <f t="shared" si="622"/>
        <v>26.755814607258799</v>
      </c>
      <c r="M4094" s="344">
        <f t="shared" si="623"/>
        <v>120.05206460725867</v>
      </c>
      <c r="N4094" s="344">
        <f t="shared" si="626"/>
        <v>46.011576909087445</v>
      </c>
    </row>
    <row r="4095" spans="1:14" x14ac:dyDescent="0.25">
      <c r="A4095" s="273">
        <v>4078</v>
      </c>
      <c r="B4095" s="323">
        <f t="shared" si="627"/>
        <v>4167.7558146072588</v>
      </c>
      <c r="D4095" s="287">
        <f t="shared" si="624"/>
        <v>3900.9866479405923</v>
      </c>
      <c r="F4095" s="273">
        <f t="shared" si="620"/>
        <v>11</v>
      </c>
      <c r="H4095" s="273">
        <f t="shared" si="621"/>
        <v>3960</v>
      </c>
      <c r="J4095" s="287">
        <f t="shared" si="625"/>
        <v>45.595413695235059</v>
      </c>
      <c r="L4095" s="287">
        <f t="shared" si="622"/>
        <v>27.755814607258799</v>
      </c>
      <c r="M4095" s="344">
        <f t="shared" si="623"/>
        <v>120.98664794059232</v>
      </c>
      <c r="N4095" s="344">
        <f t="shared" si="626"/>
        <v>45.595413695235059</v>
      </c>
    </row>
    <row r="4096" spans="1:14" x14ac:dyDescent="0.25">
      <c r="A4096" s="273">
        <v>4079</v>
      </c>
      <c r="B4096" s="323">
        <f t="shared" si="627"/>
        <v>4168.7558146072588</v>
      </c>
      <c r="D4096" s="287">
        <f t="shared" si="624"/>
        <v>3901.9212312739255</v>
      </c>
      <c r="F4096" s="273">
        <f t="shared" si="620"/>
        <v>11</v>
      </c>
      <c r="H4096" s="273">
        <f t="shared" si="621"/>
        <v>3960</v>
      </c>
      <c r="J4096" s="287">
        <f t="shared" si="625"/>
        <v>45.165361676678415</v>
      </c>
      <c r="L4096" s="287">
        <f t="shared" si="622"/>
        <v>28.755814607258799</v>
      </c>
      <c r="M4096" s="344">
        <f t="shared" si="623"/>
        <v>121.92123127392551</v>
      </c>
      <c r="N4096" s="344">
        <f t="shared" si="626"/>
        <v>45.165361676678415</v>
      </c>
    </row>
    <row r="4097" spans="1:14" x14ac:dyDescent="0.25">
      <c r="A4097" s="273">
        <v>4080</v>
      </c>
      <c r="B4097" s="323">
        <f t="shared" si="627"/>
        <v>4169.7558146072588</v>
      </c>
      <c r="D4097" s="287">
        <f t="shared" si="624"/>
        <v>3902.8558146072587</v>
      </c>
      <c r="F4097" s="273">
        <f t="shared" si="620"/>
        <v>11</v>
      </c>
      <c r="H4097" s="273">
        <f t="shared" si="621"/>
        <v>3960</v>
      </c>
      <c r="J4097" s="287">
        <f t="shared" si="625"/>
        <v>44.721551851428366</v>
      </c>
      <c r="L4097" s="287">
        <f t="shared" si="622"/>
        <v>29.755814607258799</v>
      </c>
      <c r="M4097" s="344">
        <f t="shared" si="623"/>
        <v>122.85581460725871</v>
      </c>
      <c r="N4097" s="344">
        <f t="shared" si="626"/>
        <v>44.721551851428366</v>
      </c>
    </row>
    <row r="4098" spans="1:14" x14ac:dyDescent="0.25">
      <c r="A4098" s="273">
        <v>4081</v>
      </c>
      <c r="B4098" s="323">
        <f t="shared" si="627"/>
        <v>4170.7558146072588</v>
      </c>
      <c r="D4098" s="287">
        <f t="shared" si="624"/>
        <v>3903.7903979405919</v>
      </c>
      <c r="F4098" s="273">
        <f t="shared" si="620"/>
        <v>11</v>
      </c>
      <c r="H4098" s="273">
        <f t="shared" si="621"/>
        <v>3960</v>
      </c>
      <c r="J4098" s="287">
        <f t="shared" si="625"/>
        <v>44.26411940825696</v>
      </c>
      <c r="L4098" s="287">
        <f t="shared" si="622"/>
        <v>30.755814607258799</v>
      </c>
      <c r="M4098" s="344">
        <f t="shared" si="623"/>
        <v>123.7903979405919</v>
      </c>
      <c r="N4098" s="344">
        <f t="shared" si="626"/>
        <v>44.26411940825696</v>
      </c>
    </row>
    <row r="4099" spans="1:14" x14ac:dyDescent="0.25">
      <c r="A4099" s="273">
        <v>4082</v>
      </c>
      <c r="B4099" s="323">
        <f t="shared" si="627"/>
        <v>4171.7558146072588</v>
      </c>
      <c r="D4099" s="287">
        <f t="shared" si="624"/>
        <v>3904.7249812739256</v>
      </c>
      <c r="F4099" s="273">
        <f t="shared" si="620"/>
        <v>11</v>
      </c>
      <c r="H4099" s="273">
        <f t="shared" si="621"/>
        <v>3960</v>
      </c>
      <c r="J4099" s="287">
        <f t="shared" si="625"/>
        <v>43.793203685518037</v>
      </c>
      <c r="L4099" s="287">
        <f t="shared" si="622"/>
        <v>31.755814607258799</v>
      </c>
      <c r="M4099" s="344">
        <f t="shared" si="623"/>
        <v>124.72498127392555</v>
      </c>
      <c r="N4099" s="344">
        <f t="shared" si="626"/>
        <v>43.793203685518037</v>
      </c>
    </row>
    <row r="4100" spans="1:14" x14ac:dyDescent="0.25">
      <c r="A4100" s="273">
        <v>4083</v>
      </c>
      <c r="B4100" s="323">
        <f t="shared" si="627"/>
        <v>4172.7558146072588</v>
      </c>
      <c r="D4100" s="287">
        <f t="shared" si="624"/>
        <v>3905.6595646072587</v>
      </c>
      <c r="F4100" s="273">
        <f t="shared" si="620"/>
        <v>11</v>
      </c>
      <c r="H4100" s="273">
        <f t="shared" si="621"/>
        <v>3960</v>
      </c>
      <c r="J4100" s="287">
        <f t="shared" si="625"/>
        <v>43.308948128701836</v>
      </c>
      <c r="L4100" s="287">
        <f t="shared" si="622"/>
        <v>32.755814607258799</v>
      </c>
      <c r="M4100" s="344">
        <f t="shared" si="623"/>
        <v>125.65956460725874</v>
      </c>
      <c r="N4100" s="344">
        <f t="shared" si="626"/>
        <v>43.308948128701836</v>
      </c>
    </row>
    <row r="4101" spans="1:14" x14ac:dyDescent="0.25">
      <c r="A4101" s="273">
        <v>4084</v>
      </c>
      <c r="B4101" s="323">
        <f t="shared" si="627"/>
        <v>4173.7558146072588</v>
      </c>
      <c r="D4101" s="287">
        <f t="shared" si="624"/>
        <v>3906.5941479405919</v>
      </c>
      <c r="F4101" s="273">
        <f t="shared" si="620"/>
        <v>11</v>
      </c>
      <c r="H4101" s="273">
        <f t="shared" si="621"/>
        <v>3960</v>
      </c>
      <c r="J4101" s="287">
        <f t="shared" si="625"/>
        <v>42.811500246742426</v>
      </c>
      <c r="L4101" s="287">
        <f t="shared" si="622"/>
        <v>33.755814607258799</v>
      </c>
      <c r="M4101" s="344">
        <f t="shared" si="623"/>
        <v>126.59414794059194</v>
      </c>
      <c r="N4101" s="344">
        <f t="shared" si="626"/>
        <v>42.811500246742426</v>
      </c>
    </row>
    <row r="4102" spans="1:14" x14ac:dyDescent="0.25">
      <c r="A4102" s="273">
        <v>4085</v>
      </c>
      <c r="B4102" s="323">
        <f t="shared" si="627"/>
        <v>4174.7558146072588</v>
      </c>
      <c r="D4102" s="287">
        <f t="shared" si="624"/>
        <v>3907.5287312739256</v>
      </c>
      <c r="F4102" s="273">
        <f t="shared" ref="F4102:F4165" si="628">INT(B4102/360)</f>
        <v>11</v>
      </c>
      <c r="H4102" s="273">
        <f t="shared" ref="H4102:H4165" si="629">F4102*360</f>
        <v>3960</v>
      </c>
      <c r="J4102" s="287">
        <f t="shared" si="625"/>
        <v>42.301011567083535</v>
      </c>
      <c r="L4102" s="287">
        <f t="shared" ref="L4102:L4165" si="630">B4102-H4102-180</f>
        <v>34.755814607258799</v>
      </c>
      <c r="M4102" s="344">
        <f t="shared" ref="M4102:M4165" si="631">D4102-INT(D4102/360)*360-180</f>
        <v>127.52873127392559</v>
      </c>
      <c r="N4102" s="344">
        <f t="shared" si="626"/>
        <v>42.301011567083535</v>
      </c>
    </row>
    <row r="4103" spans="1:14" x14ac:dyDescent="0.25">
      <c r="A4103" s="273">
        <v>4086</v>
      </c>
      <c r="B4103" s="323">
        <f t="shared" si="627"/>
        <v>4175.7558146072588</v>
      </c>
      <c r="D4103" s="287">
        <f t="shared" si="624"/>
        <v>3908.4633146072588</v>
      </c>
      <c r="F4103" s="273">
        <f t="shared" si="628"/>
        <v>11</v>
      </c>
      <c r="H4103" s="273">
        <f t="shared" si="629"/>
        <v>3960</v>
      </c>
      <c r="J4103" s="287">
        <f t="shared" si="625"/>
        <v>41.777637589522207</v>
      </c>
      <c r="L4103" s="287">
        <f t="shared" si="630"/>
        <v>35.755814607258799</v>
      </c>
      <c r="M4103" s="344">
        <f t="shared" si="631"/>
        <v>128.46331460725878</v>
      </c>
      <c r="N4103" s="344">
        <f t="shared" si="626"/>
        <v>41.777637589522207</v>
      </c>
    </row>
    <row r="4104" spans="1:14" x14ac:dyDescent="0.25">
      <c r="A4104" s="273">
        <v>4087</v>
      </c>
      <c r="B4104" s="323">
        <f t="shared" si="627"/>
        <v>4176.7558146072588</v>
      </c>
      <c r="D4104" s="287">
        <f t="shared" si="624"/>
        <v>3909.397897940592</v>
      </c>
      <c r="F4104" s="273">
        <f t="shared" si="628"/>
        <v>11</v>
      </c>
      <c r="H4104" s="273">
        <f t="shared" si="629"/>
        <v>3960</v>
      </c>
      <c r="J4104" s="287">
        <f t="shared" si="625"/>
        <v>41.241537738842048</v>
      </c>
      <c r="L4104" s="287">
        <f t="shared" si="630"/>
        <v>36.755814607258799</v>
      </c>
      <c r="M4104" s="344">
        <f t="shared" si="631"/>
        <v>129.39789794059197</v>
      </c>
      <c r="N4104" s="344">
        <f t="shared" si="626"/>
        <v>41.241537738842048</v>
      </c>
    </row>
    <row r="4105" spans="1:14" x14ac:dyDescent="0.25">
      <c r="A4105" s="273">
        <v>4088</v>
      </c>
      <c r="B4105" s="323">
        <f t="shared" si="627"/>
        <v>4177.7558146072588</v>
      </c>
      <c r="D4105" s="287">
        <f t="shared" si="624"/>
        <v>3910.3324812739256</v>
      </c>
      <c r="F4105" s="273">
        <f t="shared" si="628"/>
        <v>11</v>
      </c>
      <c r="H4105" s="273">
        <f t="shared" si="629"/>
        <v>3960</v>
      </c>
      <c r="J4105" s="287">
        <f t="shared" si="625"/>
        <v>40.692875316251339</v>
      </c>
      <c r="L4105" s="287">
        <f t="shared" si="630"/>
        <v>37.755814607258799</v>
      </c>
      <c r="M4105" s="344">
        <f t="shared" si="631"/>
        <v>130.33248127392562</v>
      </c>
      <c r="N4105" s="344">
        <f t="shared" si="626"/>
        <v>40.692875316251339</v>
      </c>
    </row>
    <row r="4106" spans="1:14" x14ac:dyDescent="0.25">
      <c r="A4106" s="273">
        <v>4089</v>
      </c>
      <c r="B4106" s="323">
        <f t="shared" si="627"/>
        <v>4178.7558146072588</v>
      </c>
      <c r="D4106" s="287">
        <f t="shared" si="624"/>
        <v>3911.2670646072588</v>
      </c>
      <c r="F4106" s="273">
        <f t="shared" si="628"/>
        <v>11</v>
      </c>
      <c r="H4106" s="273">
        <f t="shared" si="629"/>
        <v>3960</v>
      </c>
      <c r="J4106" s="287">
        <f t="shared" si="625"/>
        <v>40.131817449638113</v>
      </c>
      <c r="L4106" s="287">
        <f t="shared" si="630"/>
        <v>38.755814607258799</v>
      </c>
      <c r="M4106" s="344">
        <f t="shared" si="631"/>
        <v>131.26706460725882</v>
      </c>
      <c r="N4106" s="344">
        <f t="shared" si="626"/>
        <v>40.131817449638113</v>
      </c>
    </row>
    <row r="4107" spans="1:14" x14ac:dyDescent="0.25">
      <c r="A4107" s="273">
        <v>4090</v>
      </c>
      <c r="B4107" s="323">
        <f t="shared" si="627"/>
        <v>4179.7558146072588</v>
      </c>
      <c r="D4107" s="287">
        <f t="shared" si="624"/>
        <v>3912.201647940592</v>
      </c>
      <c r="F4107" s="273">
        <f t="shared" si="628"/>
        <v>11</v>
      </c>
      <c r="H4107" s="273">
        <f t="shared" si="629"/>
        <v>3960</v>
      </c>
      <c r="J4107" s="287">
        <f t="shared" si="625"/>
        <v>39.55853504266409</v>
      </c>
      <c r="L4107" s="287">
        <f t="shared" si="630"/>
        <v>39.755814607258799</v>
      </c>
      <c r="M4107" s="344">
        <f t="shared" si="631"/>
        <v>132.20164794059201</v>
      </c>
      <c r="N4107" s="344">
        <f t="shared" si="626"/>
        <v>39.55853504266409</v>
      </c>
    </row>
    <row r="4108" spans="1:14" x14ac:dyDescent="0.25">
      <c r="A4108" s="273">
        <v>4091</v>
      </c>
      <c r="B4108" s="323">
        <f t="shared" si="627"/>
        <v>4180.7558146072588</v>
      </c>
      <c r="D4108" s="287">
        <f t="shared" si="624"/>
        <v>3913.1362312739257</v>
      </c>
      <c r="F4108" s="273">
        <f t="shared" si="628"/>
        <v>11</v>
      </c>
      <c r="H4108" s="273">
        <f t="shared" si="629"/>
        <v>3960</v>
      </c>
      <c r="J4108" s="287">
        <f t="shared" si="625"/>
        <v>38.973202722703924</v>
      </c>
      <c r="L4108" s="287">
        <f t="shared" si="630"/>
        <v>40.755814607258799</v>
      </c>
      <c r="M4108" s="344">
        <f t="shared" si="631"/>
        <v>133.13623127392566</v>
      </c>
      <c r="N4108" s="344">
        <f t="shared" si="626"/>
        <v>38.973202722703924</v>
      </c>
    </row>
    <row r="4109" spans="1:14" x14ac:dyDescent="0.25">
      <c r="A4109" s="273">
        <v>4092</v>
      </c>
      <c r="B4109" s="323">
        <f t="shared" si="627"/>
        <v>4181.7558146072588</v>
      </c>
      <c r="D4109" s="287">
        <f t="shared" si="624"/>
        <v>3914.0708146072589</v>
      </c>
      <c r="F4109" s="273">
        <f t="shared" si="628"/>
        <v>11</v>
      </c>
      <c r="H4109" s="273">
        <f t="shared" si="629"/>
        <v>3960</v>
      </c>
      <c r="J4109" s="287">
        <f t="shared" si="625"/>
        <v>38.375998787652527</v>
      </c>
      <c r="L4109" s="287">
        <f t="shared" si="630"/>
        <v>41.755814607258799</v>
      </c>
      <c r="M4109" s="344">
        <f t="shared" si="631"/>
        <v>134.07081460725885</v>
      </c>
      <c r="N4109" s="344">
        <f t="shared" si="626"/>
        <v>38.375998787652527</v>
      </c>
    </row>
    <row r="4110" spans="1:14" x14ac:dyDescent="0.25">
      <c r="A4110" s="273">
        <v>4093</v>
      </c>
      <c r="B4110" s="323">
        <f t="shared" si="627"/>
        <v>4182.7558146072588</v>
      </c>
      <c r="D4110" s="287">
        <f t="shared" si="624"/>
        <v>3915.005397940592</v>
      </c>
      <c r="F4110" s="273">
        <f t="shared" si="628"/>
        <v>11</v>
      </c>
      <c r="H4110" s="273">
        <f t="shared" si="629"/>
        <v>3960</v>
      </c>
      <c r="J4110" s="287">
        <f t="shared" si="625"/>
        <v>37.767105151613769</v>
      </c>
      <c r="L4110" s="287">
        <f t="shared" si="630"/>
        <v>42.755814607258799</v>
      </c>
      <c r="M4110" s="344">
        <f t="shared" si="631"/>
        <v>135.00539794059205</v>
      </c>
      <c r="N4110" s="344">
        <f t="shared" si="626"/>
        <v>37.767105151613769</v>
      </c>
    </row>
    <row r="4111" spans="1:14" x14ac:dyDescent="0.25">
      <c r="A4111" s="273">
        <v>4094</v>
      </c>
      <c r="B4111" s="323">
        <f t="shared" si="627"/>
        <v>4183.7558146072588</v>
      </c>
      <c r="D4111" s="287">
        <f t="shared" si="624"/>
        <v>3915.9399812739257</v>
      </c>
      <c r="F4111" s="273">
        <f t="shared" si="628"/>
        <v>11</v>
      </c>
      <c r="H4111" s="273">
        <f t="shared" si="629"/>
        <v>3960</v>
      </c>
      <c r="J4111" s="287">
        <f t="shared" si="625"/>
        <v>37.146707289488162</v>
      </c>
      <c r="L4111" s="287">
        <f t="shared" si="630"/>
        <v>43.755814607258799</v>
      </c>
      <c r="M4111" s="344">
        <f t="shared" si="631"/>
        <v>135.9399812739257</v>
      </c>
      <c r="N4111" s="344">
        <f t="shared" si="626"/>
        <v>37.146707289488162</v>
      </c>
    </row>
    <row r="4112" spans="1:14" x14ac:dyDescent="0.25">
      <c r="A4112" s="273">
        <v>4095</v>
      </c>
      <c r="B4112" s="323">
        <f t="shared" si="627"/>
        <v>4184.7558146072588</v>
      </c>
      <c r="D4112" s="287">
        <f t="shared" si="624"/>
        <v>3916.8745646072589</v>
      </c>
      <c r="F4112" s="273">
        <f t="shared" si="628"/>
        <v>11</v>
      </c>
      <c r="H4112" s="273">
        <f t="shared" si="629"/>
        <v>3960</v>
      </c>
      <c r="J4112" s="287">
        <f t="shared" si="625"/>
        <v>36.514994180473451</v>
      </c>
      <c r="L4112" s="287">
        <f t="shared" si="630"/>
        <v>44.755814607258799</v>
      </c>
      <c r="M4112" s="344">
        <f t="shared" si="631"/>
        <v>136.87456460725889</v>
      </c>
      <c r="N4112" s="344">
        <f t="shared" si="626"/>
        <v>36.514994180473451</v>
      </c>
    </row>
    <row r="4113" spans="1:14" x14ac:dyDescent="0.25">
      <c r="A4113" s="273">
        <v>4096</v>
      </c>
      <c r="B4113" s="323">
        <f t="shared" si="627"/>
        <v>4185.7558146072588</v>
      </c>
      <c r="D4113" s="287">
        <f t="shared" ref="D4113:D4176" si="632">B4113-A4113/360*$E$11</f>
        <v>3917.8091479405921</v>
      </c>
      <c r="F4113" s="273">
        <f t="shared" si="628"/>
        <v>11</v>
      </c>
      <c r="H4113" s="273">
        <f t="shared" si="629"/>
        <v>3960</v>
      </c>
      <c r="J4113" s="287">
        <f t="shared" ref="J4113:J4176" si="633">SIN(RADIANS(A4113))*$E$7</f>
        <v>35.872158250502665</v>
      </c>
      <c r="L4113" s="287">
        <f t="shared" si="630"/>
        <v>45.755814607258799</v>
      </c>
      <c r="M4113" s="344">
        <f t="shared" si="631"/>
        <v>137.80914794059208</v>
      </c>
      <c r="N4113" s="344">
        <f t="shared" si="626"/>
        <v>35.872158250502665</v>
      </c>
    </row>
    <row r="4114" spans="1:14" x14ac:dyDescent="0.25">
      <c r="A4114" s="273">
        <v>4097</v>
      </c>
      <c r="B4114" s="323">
        <f t="shared" si="627"/>
        <v>4186.7558146072588</v>
      </c>
      <c r="D4114" s="287">
        <f t="shared" si="632"/>
        <v>3918.7437312739253</v>
      </c>
      <c r="F4114" s="273">
        <f t="shared" si="628"/>
        <v>11</v>
      </c>
      <c r="H4114" s="273">
        <f t="shared" si="629"/>
        <v>3960</v>
      </c>
      <c r="J4114" s="287">
        <f t="shared" si="633"/>
        <v>35.218395313627376</v>
      </c>
      <c r="L4114" s="287">
        <f t="shared" si="630"/>
        <v>46.755814607258799</v>
      </c>
      <c r="M4114" s="344">
        <f t="shared" si="631"/>
        <v>138.74373127392528</v>
      </c>
      <c r="N4114" s="344">
        <f t="shared" ref="N4114:N4177" si="634">J4114</f>
        <v>35.218395313627376</v>
      </c>
    </row>
    <row r="4115" spans="1:14" x14ac:dyDescent="0.25">
      <c r="A4115" s="273">
        <v>4098</v>
      </c>
      <c r="B4115" s="323">
        <f t="shared" ref="B4115:B4178" si="635">$B$17+A4115</f>
        <v>4187.7558146072588</v>
      </c>
      <c r="D4115" s="287">
        <f t="shared" si="632"/>
        <v>3919.6783146072589</v>
      </c>
      <c r="F4115" s="273">
        <f t="shared" si="628"/>
        <v>11</v>
      </c>
      <c r="H4115" s="273">
        <f t="shared" si="629"/>
        <v>3960</v>
      </c>
      <c r="J4115" s="287">
        <f t="shared" si="633"/>
        <v>34.553904512371297</v>
      </c>
      <c r="L4115" s="287">
        <f t="shared" si="630"/>
        <v>47.755814607258799</v>
      </c>
      <c r="M4115" s="344">
        <f t="shared" si="631"/>
        <v>139.67831460725893</v>
      </c>
      <c r="N4115" s="344">
        <f t="shared" si="634"/>
        <v>34.553904512371297</v>
      </c>
    </row>
    <row r="4116" spans="1:14" x14ac:dyDescent="0.25">
      <c r="A4116" s="273">
        <v>4099</v>
      </c>
      <c r="B4116" s="323">
        <f t="shared" si="635"/>
        <v>4188.7558146072588</v>
      </c>
      <c r="D4116" s="287">
        <f t="shared" si="632"/>
        <v>3920.6128979405921</v>
      </c>
      <c r="F4116" s="273">
        <f t="shared" si="628"/>
        <v>11</v>
      </c>
      <c r="H4116" s="273">
        <f t="shared" si="629"/>
        <v>3960</v>
      </c>
      <c r="J4116" s="287">
        <f t="shared" si="633"/>
        <v>33.878888257070109</v>
      </c>
      <c r="L4116" s="287">
        <f t="shared" si="630"/>
        <v>48.755814607258799</v>
      </c>
      <c r="M4116" s="344">
        <f t="shared" si="631"/>
        <v>140.61289794059212</v>
      </c>
      <c r="N4116" s="344">
        <f t="shared" si="634"/>
        <v>33.878888257070109</v>
      </c>
    </row>
    <row r="4117" spans="1:14" x14ac:dyDescent="0.25">
      <c r="A4117" s="273">
        <v>4100</v>
      </c>
      <c r="B4117" s="323">
        <f t="shared" si="635"/>
        <v>4189.7558146072588</v>
      </c>
      <c r="D4117" s="287">
        <f t="shared" si="632"/>
        <v>3921.5474812739253</v>
      </c>
      <c r="F4117" s="273">
        <f t="shared" si="628"/>
        <v>11</v>
      </c>
      <c r="H4117" s="273">
        <f t="shared" si="629"/>
        <v>3960</v>
      </c>
      <c r="J4117" s="287">
        <f t="shared" si="633"/>
        <v>33.193552164213109</v>
      </c>
      <c r="L4117" s="287">
        <f t="shared" si="630"/>
        <v>49.755814607258799</v>
      </c>
      <c r="M4117" s="344">
        <f t="shared" si="631"/>
        <v>141.54748127392531</v>
      </c>
      <c r="N4117" s="344">
        <f t="shared" si="634"/>
        <v>33.193552164213109</v>
      </c>
    </row>
    <row r="4118" spans="1:14" x14ac:dyDescent="0.25">
      <c r="A4118" s="273">
        <v>4101</v>
      </c>
      <c r="B4118" s="323">
        <f t="shared" si="635"/>
        <v>4190.7558146072588</v>
      </c>
      <c r="D4118" s="287">
        <f t="shared" si="632"/>
        <v>3922.482064607259</v>
      </c>
      <c r="F4118" s="273">
        <f t="shared" si="628"/>
        <v>11</v>
      </c>
      <c r="H4118" s="273">
        <f t="shared" si="629"/>
        <v>3960</v>
      </c>
      <c r="J4118" s="287">
        <f t="shared" si="633"/>
        <v>32.498104993813726</v>
      </c>
      <c r="L4118" s="287">
        <f t="shared" si="630"/>
        <v>50.755814607258799</v>
      </c>
      <c r="M4118" s="344">
        <f t="shared" si="631"/>
        <v>142.48206460725896</v>
      </c>
      <c r="N4118" s="344">
        <f t="shared" si="634"/>
        <v>32.498104993813726</v>
      </c>
    </row>
    <row r="4119" spans="1:14" x14ac:dyDescent="0.25">
      <c r="A4119" s="273">
        <v>4102</v>
      </c>
      <c r="B4119" s="323">
        <f t="shared" si="635"/>
        <v>4191.7558146072588</v>
      </c>
      <c r="D4119" s="287">
        <f t="shared" si="632"/>
        <v>3923.4166479405922</v>
      </c>
      <c r="F4119" s="273">
        <f t="shared" si="628"/>
        <v>11</v>
      </c>
      <c r="H4119" s="273">
        <f t="shared" si="629"/>
        <v>3960</v>
      </c>
      <c r="J4119" s="287">
        <f t="shared" si="633"/>
        <v>31.792758585817019</v>
      </c>
      <c r="L4119" s="287">
        <f t="shared" si="630"/>
        <v>51.755814607258799</v>
      </c>
      <c r="M4119" s="344">
        <f t="shared" si="631"/>
        <v>143.41664794059216</v>
      </c>
      <c r="N4119" s="344">
        <f t="shared" si="634"/>
        <v>31.792758585817019</v>
      </c>
    </row>
    <row r="4120" spans="1:14" x14ac:dyDescent="0.25">
      <c r="A4120" s="273">
        <v>4103</v>
      </c>
      <c r="B4120" s="323">
        <f t="shared" si="635"/>
        <v>4192.7558146072588</v>
      </c>
      <c r="D4120" s="287">
        <f t="shared" si="632"/>
        <v>3924.3512312739254</v>
      </c>
      <c r="F4120" s="273">
        <f t="shared" si="628"/>
        <v>11</v>
      </c>
      <c r="H4120" s="273">
        <f t="shared" si="629"/>
        <v>3960</v>
      </c>
      <c r="J4120" s="287">
        <f t="shared" si="633"/>
        <v>31.077727795571697</v>
      </c>
      <c r="L4120" s="287">
        <f t="shared" si="630"/>
        <v>52.755814607258799</v>
      </c>
      <c r="M4120" s="344">
        <f t="shared" si="631"/>
        <v>144.35123127392535</v>
      </c>
      <c r="N4120" s="344">
        <f t="shared" si="634"/>
        <v>31.077727795571697</v>
      </c>
    </row>
    <row r="4121" spans="1:14" x14ac:dyDescent="0.25">
      <c r="A4121" s="273">
        <v>4104</v>
      </c>
      <c r="B4121" s="323">
        <f t="shared" si="635"/>
        <v>4193.7558146072588</v>
      </c>
      <c r="D4121" s="287">
        <f t="shared" si="632"/>
        <v>3925.2858146072585</v>
      </c>
      <c r="F4121" s="273">
        <f t="shared" si="628"/>
        <v>11</v>
      </c>
      <c r="H4121" s="273">
        <f t="shared" si="629"/>
        <v>3960</v>
      </c>
      <c r="J4121" s="287">
        <f t="shared" si="633"/>
        <v>30.353230428383135</v>
      </c>
      <c r="L4121" s="287">
        <f t="shared" si="630"/>
        <v>53.755814607258799</v>
      </c>
      <c r="M4121" s="344">
        <f t="shared" si="631"/>
        <v>145.28581460725854</v>
      </c>
      <c r="N4121" s="344">
        <f t="shared" si="634"/>
        <v>30.353230428383135</v>
      </c>
    </row>
    <row r="4122" spans="1:14" x14ac:dyDescent="0.25">
      <c r="A4122" s="273">
        <v>4105</v>
      </c>
      <c r="B4122" s="323">
        <f t="shared" si="635"/>
        <v>4194.7558146072588</v>
      </c>
      <c r="D4122" s="287">
        <f t="shared" si="632"/>
        <v>3926.2203979405922</v>
      </c>
      <c r="F4122" s="273">
        <f t="shared" si="628"/>
        <v>11</v>
      </c>
      <c r="H4122" s="273">
        <f t="shared" si="629"/>
        <v>3960</v>
      </c>
      <c r="J4122" s="287">
        <f t="shared" si="633"/>
        <v>29.619487173168334</v>
      </c>
      <c r="L4122" s="287">
        <f t="shared" si="630"/>
        <v>54.755814607258799</v>
      </c>
      <c r="M4122" s="344">
        <f t="shared" si="631"/>
        <v>146.22039794059219</v>
      </c>
      <c r="N4122" s="344">
        <f t="shared" si="634"/>
        <v>29.619487173168334</v>
      </c>
    </row>
    <row r="4123" spans="1:14" x14ac:dyDescent="0.25">
      <c r="A4123" s="273">
        <v>4106</v>
      </c>
      <c r="B4123" s="323">
        <f t="shared" si="635"/>
        <v>4195.7558146072588</v>
      </c>
      <c r="D4123" s="287">
        <f t="shared" si="632"/>
        <v>3927.1549812739254</v>
      </c>
      <c r="F4123" s="273">
        <f t="shared" si="628"/>
        <v>11</v>
      </c>
      <c r="H4123" s="273">
        <f t="shared" si="629"/>
        <v>3960</v>
      </c>
      <c r="J4123" s="287">
        <f t="shared" si="633"/>
        <v>28.876721535229578</v>
      </c>
      <c r="L4123" s="287">
        <f t="shared" si="630"/>
        <v>55.755814607258799</v>
      </c>
      <c r="M4123" s="344">
        <f t="shared" si="631"/>
        <v>147.15498127392539</v>
      </c>
      <c r="N4123" s="344">
        <f t="shared" si="634"/>
        <v>28.876721535229578</v>
      </c>
    </row>
    <row r="4124" spans="1:14" x14ac:dyDescent="0.25">
      <c r="A4124" s="273">
        <v>4107</v>
      </c>
      <c r="B4124" s="323">
        <f t="shared" si="635"/>
        <v>4196.7558146072588</v>
      </c>
      <c r="D4124" s="287">
        <f t="shared" si="632"/>
        <v>3928.0895646072586</v>
      </c>
      <c r="F4124" s="273">
        <f t="shared" si="628"/>
        <v>11</v>
      </c>
      <c r="H4124" s="273">
        <f t="shared" si="629"/>
        <v>3960</v>
      </c>
      <c r="J4124" s="287">
        <f t="shared" si="633"/>
        <v>28.125159768176108</v>
      </c>
      <c r="L4124" s="287">
        <f t="shared" si="630"/>
        <v>56.755814607258799</v>
      </c>
      <c r="M4124" s="344">
        <f t="shared" si="631"/>
        <v>148.08956460725858</v>
      </c>
      <c r="N4124" s="344">
        <f t="shared" si="634"/>
        <v>28.125159768176108</v>
      </c>
    </row>
    <row r="4125" spans="1:14" x14ac:dyDescent="0.25">
      <c r="A4125" s="273">
        <v>4108</v>
      </c>
      <c r="B4125" s="323">
        <f t="shared" si="635"/>
        <v>4197.7558146072588</v>
      </c>
      <c r="D4125" s="287">
        <f t="shared" si="632"/>
        <v>3929.0241479405922</v>
      </c>
      <c r="F4125" s="273">
        <f t="shared" si="628"/>
        <v>11</v>
      </c>
      <c r="H4125" s="273">
        <f t="shared" si="629"/>
        <v>3960</v>
      </c>
      <c r="J4125" s="287">
        <f t="shared" si="633"/>
        <v>27.365030805002707</v>
      </c>
      <c r="L4125" s="287">
        <f t="shared" si="630"/>
        <v>57.755814607258799</v>
      </c>
      <c r="M4125" s="344">
        <f t="shared" si="631"/>
        <v>149.02414794059223</v>
      </c>
      <c r="N4125" s="344">
        <f t="shared" si="634"/>
        <v>27.365030805002707</v>
      </c>
    </row>
    <row r="4126" spans="1:14" x14ac:dyDescent="0.25">
      <c r="A4126" s="273">
        <v>4109</v>
      </c>
      <c r="B4126" s="323">
        <f t="shared" si="635"/>
        <v>4198.7558146072588</v>
      </c>
      <c r="D4126" s="287">
        <f t="shared" si="632"/>
        <v>3929.9587312739254</v>
      </c>
      <c r="F4126" s="273">
        <f t="shared" si="628"/>
        <v>11</v>
      </c>
      <c r="H4126" s="273">
        <f t="shared" si="629"/>
        <v>3960</v>
      </c>
      <c r="J4126" s="287">
        <f t="shared" si="633"/>
        <v>26.596566188355094</v>
      </c>
      <c r="L4126" s="287">
        <f t="shared" si="630"/>
        <v>58.755814607258799</v>
      </c>
      <c r="M4126" s="344">
        <f t="shared" si="631"/>
        <v>149.95873127392542</v>
      </c>
      <c r="N4126" s="344">
        <f t="shared" si="634"/>
        <v>26.596566188355094</v>
      </c>
    </row>
    <row r="4127" spans="1:14" x14ac:dyDescent="0.25">
      <c r="A4127" s="273">
        <v>4110</v>
      </c>
      <c r="B4127" s="323">
        <f t="shared" si="635"/>
        <v>4199.7558146072588</v>
      </c>
      <c r="D4127" s="287">
        <f t="shared" si="632"/>
        <v>3930.8933146072586</v>
      </c>
      <c r="F4127" s="273">
        <f t="shared" si="628"/>
        <v>11</v>
      </c>
      <c r="H4127" s="273">
        <f t="shared" si="629"/>
        <v>3960</v>
      </c>
      <c r="J4127" s="287">
        <f t="shared" si="633"/>
        <v>25.819999999999784</v>
      </c>
      <c r="L4127" s="287">
        <f t="shared" si="630"/>
        <v>59.755814607258799</v>
      </c>
      <c r="M4127" s="344">
        <f t="shared" si="631"/>
        <v>150.89331460725862</v>
      </c>
      <c r="N4127" s="344">
        <f t="shared" si="634"/>
        <v>25.819999999999784</v>
      </c>
    </row>
    <row r="4128" spans="1:14" x14ac:dyDescent="0.25">
      <c r="A4128" s="273">
        <v>4111</v>
      </c>
      <c r="B4128" s="323">
        <f t="shared" si="635"/>
        <v>4200.7558146072588</v>
      </c>
      <c r="D4128" s="287">
        <f t="shared" si="632"/>
        <v>3931.8278979405923</v>
      </c>
      <c r="F4128" s="273">
        <f t="shared" si="628"/>
        <v>11</v>
      </c>
      <c r="H4128" s="273">
        <f t="shared" si="629"/>
        <v>3960</v>
      </c>
      <c r="J4128" s="287">
        <f t="shared" si="633"/>
        <v>25.035568789521154</v>
      </c>
      <c r="L4128" s="287">
        <f t="shared" si="630"/>
        <v>60.755814607258799</v>
      </c>
      <c r="M4128" s="344">
        <f t="shared" si="631"/>
        <v>151.82789794059227</v>
      </c>
      <c r="N4128" s="344">
        <f t="shared" si="634"/>
        <v>25.035568789521154</v>
      </c>
    </row>
    <row r="4129" spans="1:14" x14ac:dyDescent="0.25">
      <c r="A4129" s="273">
        <v>4112</v>
      </c>
      <c r="B4129" s="323">
        <f t="shared" si="635"/>
        <v>4201.7558146072588</v>
      </c>
      <c r="D4129" s="287">
        <f t="shared" si="632"/>
        <v>3932.7624812739255</v>
      </c>
      <c r="F4129" s="273">
        <f t="shared" si="628"/>
        <v>11</v>
      </c>
      <c r="H4129" s="273">
        <f t="shared" si="629"/>
        <v>3960</v>
      </c>
      <c r="J4129" s="287">
        <f t="shared" si="633"/>
        <v>24.243511502263598</v>
      </c>
      <c r="L4129" s="287">
        <f t="shared" si="630"/>
        <v>61.755814607258799</v>
      </c>
      <c r="M4129" s="344">
        <f t="shared" si="631"/>
        <v>152.76248127392546</v>
      </c>
      <c r="N4129" s="344">
        <f t="shared" si="634"/>
        <v>24.243511502263598</v>
      </c>
    </row>
    <row r="4130" spans="1:14" x14ac:dyDescent="0.25">
      <c r="A4130" s="273">
        <v>4113</v>
      </c>
      <c r="B4130" s="323">
        <f t="shared" si="635"/>
        <v>4202.7558146072588</v>
      </c>
      <c r="D4130" s="287">
        <f t="shared" si="632"/>
        <v>3933.6970646072587</v>
      </c>
      <c r="F4130" s="273">
        <f t="shared" si="628"/>
        <v>11</v>
      </c>
      <c r="H4130" s="273">
        <f t="shared" si="629"/>
        <v>3960</v>
      </c>
      <c r="J4130" s="287">
        <f t="shared" si="633"/>
        <v>23.444069406550284</v>
      </c>
      <c r="L4130" s="287">
        <f t="shared" si="630"/>
        <v>62.755814607258799</v>
      </c>
      <c r="M4130" s="344">
        <f t="shared" si="631"/>
        <v>153.69706460725865</v>
      </c>
      <c r="N4130" s="344">
        <f t="shared" si="634"/>
        <v>23.444069406550284</v>
      </c>
    </row>
    <row r="4131" spans="1:14" x14ac:dyDescent="0.25">
      <c r="A4131" s="273">
        <v>4114</v>
      </c>
      <c r="B4131" s="323">
        <f t="shared" si="635"/>
        <v>4203.7558146072588</v>
      </c>
      <c r="D4131" s="287">
        <f t="shared" si="632"/>
        <v>3934.6316479405923</v>
      </c>
      <c r="F4131" s="273">
        <f t="shared" si="628"/>
        <v>11</v>
      </c>
      <c r="H4131" s="273">
        <f t="shared" si="629"/>
        <v>3960</v>
      </c>
      <c r="J4131" s="287">
        <f t="shared" si="633"/>
        <v>22.637486020187932</v>
      </c>
      <c r="L4131" s="287">
        <f t="shared" si="630"/>
        <v>63.755814607258799</v>
      </c>
      <c r="M4131" s="344">
        <f t="shared" si="631"/>
        <v>154.6316479405923</v>
      </c>
      <c r="N4131" s="344">
        <f t="shared" si="634"/>
        <v>22.637486020187932</v>
      </c>
    </row>
    <row r="4132" spans="1:14" x14ac:dyDescent="0.25">
      <c r="A4132" s="273">
        <v>4115</v>
      </c>
      <c r="B4132" s="323">
        <f t="shared" si="635"/>
        <v>4204.7558146072588</v>
      </c>
      <c r="D4132" s="287">
        <f t="shared" si="632"/>
        <v>3935.5662312739255</v>
      </c>
      <c r="F4132" s="273">
        <f t="shared" si="628"/>
        <v>11</v>
      </c>
      <c r="H4132" s="273">
        <f t="shared" si="629"/>
        <v>3960</v>
      </c>
      <c r="J4132" s="287">
        <f t="shared" si="633"/>
        <v>21.824007036289579</v>
      </c>
      <c r="L4132" s="287">
        <f t="shared" si="630"/>
        <v>64.755814607258799</v>
      </c>
      <c r="M4132" s="344">
        <f t="shared" si="631"/>
        <v>155.5662312739255</v>
      </c>
      <c r="N4132" s="344">
        <f t="shared" si="634"/>
        <v>21.824007036289579</v>
      </c>
    </row>
    <row r="4133" spans="1:14" x14ac:dyDescent="0.25">
      <c r="A4133" s="273">
        <v>4116</v>
      </c>
      <c r="B4133" s="323">
        <f t="shared" si="635"/>
        <v>4205.7558146072588</v>
      </c>
      <c r="D4133" s="287">
        <f t="shared" si="632"/>
        <v>3936.5008146072587</v>
      </c>
      <c r="F4133" s="273">
        <f t="shared" si="628"/>
        <v>11</v>
      </c>
      <c r="H4133" s="273">
        <f t="shared" si="629"/>
        <v>3960</v>
      </c>
      <c r="J4133" s="287">
        <f t="shared" si="633"/>
        <v>21.003880248434065</v>
      </c>
      <c r="L4133" s="287">
        <f t="shared" si="630"/>
        <v>65.755814607258799</v>
      </c>
      <c r="M4133" s="344">
        <f t="shared" si="631"/>
        <v>156.50081460725869</v>
      </c>
      <c r="N4133" s="344">
        <f t="shared" si="634"/>
        <v>21.003880248434065</v>
      </c>
    </row>
    <row r="4134" spans="1:14" x14ac:dyDescent="0.25">
      <c r="A4134" s="273">
        <v>4117</v>
      </c>
      <c r="B4134" s="323">
        <f t="shared" si="635"/>
        <v>4206.7558146072588</v>
      </c>
      <c r="D4134" s="287">
        <f t="shared" si="632"/>
        <v>3937.4353979405923</v>
      </c>
      <c r="F4134" s="273">
        <f t="shared" si="628"/>
        <v>11</v>
      </c>
      <c r="H4134" s="273">
        <f t="shared" si="629"/>
        <v>3960</v>
      </c>
      <c r="J4134" s="287">
        <f t="shared" si="633"/>
        <v>20.177355475186392</v>
      </c>
      <c r="L4134" s="287">
        <f t="shared" si="630"/>
        <v>66.755814607258799</v>
      </c>
      <c r="M4134" s="344">
        <f t="shared" si="631"/>
        <v>157.43539794059234</v>
      </c>
      <c r="N4134" s="344">
        <f t="shared" si="634"/>
        <v>20.177355475186392</v>
      </c>
    </row>
    <row r="4135" spans="1:14" x14ac:dyDescent="0.25">
      <c r="A4135" s="273">
        <v>4118</v>
      </c>
      <c r="B4135" s="323">
        <f t="shared" si="635"/>
        <v>4207.7558146072588</v>
      </c>
      <c r="D4135" s="287">
        <f t="shared" si="632"/>
        <v>3938.3699812739255</v>
      </c>
      <c r="F4135" s="273">
        <f t="shared" si="628"/>
        <v>11</v>
      </c>
      <c r="H4135" s="273">
        <f t="shared" si="629"/>
        <v>3960</v>
      </c>
      <c r="J4135" s="287">
        <f t="shared" si="633"/>
        <v>19.344684483997881</v>
      </c>
      <c r="L4135" s="287">
        <f t="shared" si="630"/>
        <v>67.755814607258799</v>
      </c>
      <c r="M4135" s="344">
        <f t="shared" si="631"/>
        <v>158.36998127392553</v>
      </c>
      <c r="N4135" s="344">
        <f t="shared" si="634"/>
        <v>19.344684483997881</v>
      </c>
    </row>
    <row r="4136" spans="1:14" x14ac:dyDescent="0.25">
      <c r="A4136" s="273">
        <v>4119</v>
      </c>
      <c r="B4136" s="323">
        <f t="shared" si="635"/>
        <v>4208.7558146072588</v>
      </c>
      <c r="D4136" s="287">
        <f t="shared" si="632"/>
        <v>3939.3045646072587</v>
      </c>
      <c r="F4136" s="273">
        <f t="shared" si="628"/>
        <v>11</v>
      </c>
      <c r="H4136" s="273">
        <f t="shared" si="629"/>
        <v>3960</v>
      </c>
      <c r="J4136" s="287">
        <f t="shared" si="633"/>
        <v>18.506120914519368</v>
      </c>
      <c r="L4136" s="287">
        <f t="shared" si="630"/>
        <v>68.755814607258799</v>
      </c>
      <c r="M4136" s="344">
        <f t="shared" si="631"/>
        <v>159.30456460725873</v>
      </c>
      <c r="N4136" s="344">
        <f t="shared" si="634"/>
        <v>18.506120914519368</v>
      </c>
    </row>
    <row r="4137" spans="1:14" x14ac:dyDescent="0.25">
      <c r="A4137" s="273">
        <v>4120</v>
      </c>
      <c r="B4137" s="323">
        <f t="shared" si="635"/>
        <v>4209.7558146072588</v>
      </c>
      <c r="D4137" s="287">
        <f t="shared" si="632"/>
        <v>3940.2391479405924</v>
      </c>
      <c r="F4137" s="273">
        <f t="shared" si="628"/>
        <v>11</v>
      </c>
      <c r="H4137" s="273">
        <f t="shared" si="629"/>
        <v>3960</v>
      </c>
      <c r="J4137" s="287">
        <f t="shared" si="633"/>
        <v>17.661920201337477</v>
      </c>
      <c r="L4137" s="287">
        <f t="shared" si="630"/>
        <v>69.755814607258799</v>
      </c>
      <c r="M4137" s="344">
        <f t="shared" si="631"/>
        <v>160.23914794059237</v>
      </c>
      <c r="N4137" s="344">
        <f t="shared" si="634"/>
        <v>17.661920201337477</v>
      </c>
    </row>
    <row r="4138" spans="1:14" x14ac:dyDescent="0.25">
      <c r="A4138" s="273">
        <v>4121</v>
      </c>
      <c r="B4138" s="323">
        <f t="shared" si="635"/>
        <v>4210.7558146072588</v>
      </c>
      <c r="D4138" s="287">
        <f t="shared" si="632"/>
        <v>3941.1737312739256</v>
      </c>
      <c r="F4138" s="273">
        <f t="shared" si="628"/>
        <v>11</v>
      </c>
      <c r="H4138" s="273">
        <f t="shared" si="629"/>
        <v>3960</v>
      </c>
      <c r="J4138" s="287">
        <f t="shared" si="633"/>
        <v>16.812339496167393</v>
      </c>
      <c r="L4138" s="287">
        <f t="shared" si="630"/>
        <v>70.755814607258799</v>
      </c>
      <c r="M4138" s="344">
        <f t="shared" si="631"/>
        <v>161.17373127392557</v>
      </c>
      <c r="N4138" s="344">
        <f t="shared" si="634"/>
        <v>16.812339496167393</v>
      </c>
    </row>
    <row r="4139" spans="1:14" x14ac:dyDescent="0.25">
      <c r="A4139" s="273">
        <v>4122</v>
      </c>
      <c r="B4139" s="323">
        <f t="shared" si="635"/>
        <v>4211.7558146072588</v>
      </c>
      <c r="D4139" s="287">
        <f t="shared" si="632"/>
        <v>3942.1083146072588</v>
      </c>
      <c r="F4139" s="273">
        <f t="shared" si="628"/>
        <v>11</v>
      </c>
      <c r="H4139" s="273">
        <f t="shared" si="629"/>
        <v>3960</v>
      </c>
      <c r="J4139" s="287">
        <f t="shared" si="633"/>
        <v>15.957637589522685</v>
      </c>
      <c r="L4139" s="287">
        <f t="shared" si="630"/>
        <v>71.755814607258799</v>
      </c>
      <c r="M4139" s="344">
        <f t="shared" si="631"/>
        <v>162.10831460725876</v>
      </c>
      <c r="N4139" s="344">
        <f t="shared" si="634"/>
        <v>15.957637589522685</v>
      </c>
    </row>
    <row r="4140" spans="1:14" x14ac:dyDescent="0.25">
      <c r="A4140" s="273">
        <v>4123</v>
      </c>
      <c r="B4140" s="323">
        <f t="shared" si="635"/>
        <v>4212.7558146072588</v>
      </c>
      <c r="D4140" s="287">
        <f t="shared" si="632"/>
        <v>3943.042897940592</v>
      </c>
      <c r="F4140" s="273">
        <f t="shared" si="628"/>
        <v>11</v>
      </c>
      <c r="H4140" s="273">
        <f t="shared" si="629"/>
        <v>3960</v>
      </c>
      <c r="J4140" s="287">
        <f t="shared" si="633"/>
        <v>15.098074831882405</v>
      </c>
      <c r="L4140" s="287">
        <f t="shared" si="630"/>
        <v>72.755814607258799</v>
      </c>
      <c r="M4140" s="344">
        <f t="shared" si="631"/>
        <v>163.04289794059196</v>
      </c>
      <c r="N4140" s="344">
        <f t="shared" si="634"/>
        <v>15.098074831882405</v>
      </c>
    </row>
    <row r="4141" spans="1:14" x14ac:dyDescent="0.25">
      <c r="A4141" s="273">
        <v>4124</v>
      </c>
      <c r="B4141" s="323">
        <f t="shared" si="635"/>
        <v>4213.7558146072588</v>
      </c>
      <c r="D4141" s="287">
        <f t="shared" si="632"/>
        <v>3943.9774812739256</v>
      </c>
      <c r="F4141" s="273">
        <f t="shared" si="628"/>
        <v>11</v>
      </c>
      <c r="H4141" s="273">
        <f t="shared" si="629"/>
        <v>3960</v>
      </c>
      <c r="J4141" s="287">
        <f t="shared" si="633"/>
        <v>14.233913054389998</v>
      </c>
      <c r="L4141" s="287">
        <f t="shared" si="630"/>
        <v>73.755814607258799</v>
      </c>
      <c r="M4141" s="344">
        <f t="shared" si="631"/>
        <v>163.9774812739256</v>
      </c>
      <c r="N4141" s="344">
        <f t="shared" si="634"/>
        <v>14.233913054389998</v>
      </c>
    </row>
    <row r="4142" spans="1:14" x14ac:dyDescent="0.25">
      <c r="A4142" s="273">
        <v>4125</v>
      </c>
      <c r="B4142" s="323">
        <f t="shared" si="635"/>
        <v>4214.7558146072588</v>
      </c>
      <c r="D4142" s="287">
        <f t="shared" si="632"/>
        <v>3944.9120646072588</v>
      </c>
      <c r="F4142" s="273">
        <f t="shared" si="628"/>
        <v>11</v>
      </c>
      <c r="H4142" s="273">
        <f t="shared" si="629"/>
        <v>3960</v>
      </c>
      <c r="J4142" s="287">
        <f t="shared" si="633"/>
        <v>13.365415489094209</v>
      </c>
      <c r="L4142" s="287">
        <f t="shared" si="630"/>
        <v>74.755814607258799</v>
      </c>
      <c r="M4142" s="344">
        <f t="shared" si="631"/>
        <v>164.9120646072588</v>
      </c>
      <c r="N4142" s="344">
        <f t="shared" si="634"/>
        <v>13.365415489094209</v>
      </c>
    </row>
    <row r="4143" spans="1:14" x14ac:dyDescent="0.25">
      <c r="A4143" s="273">
        <v>4126</v>
      </c>
      <c r="B4143" s="323">
        <f t="shared" si="635"/>
        <v>4215.7558146072588</v>
      </c>
      <c r="D4143" s="287">
        <f t="shared" si="632"/>
        <v>3945.846647940592</v>
      </c>
      <c r="F4143" s="273">
        <f t="shared" si="628"/>
        <v>11</v>
      </c>
      <c r="H4143" s="273">
        <f t="shared" si="629"/>
        <v>3960</v>
      </c>
      <c r="J4143" s="287">
        <f t="shared" si="633"/>
        <v>12.492846688766754</v>
      </c>
      <c r="L4143" s="287">
        <f t="shared" si="630"/>
        <v>75.755814607258799</v>
      </c>
      <c r="M4143" s="344">
        <f t="shared" si="631"/>
        <v>165.84664794059199</v>
      </c>
      <c r="N4143" s="344">
        <f t="shared" si="634"/>
        <v>12.492846688766754</v>
      </c>
    </row>
    <row r="4144" spans="1:14" x14ac:dyDescent="0.25">
      <c r="A4144" s="273">
        <v>4127</v>
      </c>
      <c r="B4144" s="323">
        <f t="shared" si="635"/>
        <v>4216.7558146072588</v>
      </c>
      <c r="D4144" s="287">
        <f t="shared" si="632"/>
        <v>3946.7812312739256</v>
      </c>
      <c r="F4144" s="273">
        <f t="shared" si="628"/>
        <v>11</v>
      </c>
      <c r="H4144" s="273">
        <f t="shared" si="629"/>
        <v>3960</v>
      </c>
      <c r="J4144" s="287">
        <f t="shared" si="633"/>
        <v>11.616472446316976</v>
      </c>
      <c r="L4144" s="287">
        <f t="shared" si="630"/>
        <v>76.755814607258799</v>
      </c>
      <c r="M4144" s="344">
        <f t="shared" si="631"/>
        <v>166.78123127392564</v>
      </c>
      <c r="N4144" s="344">
        <f t="shared" si="634"/>
        <v>11.616472446316976</v>
      </c>
    </row>
    <row r="4145" spans="1:14" x14ac:dyDescent="0.25">
      <c r="A4145" s="273">
        <v>4128</v>
      </c>
      <c r="B4145" s="323">
        <f t="shared" si="635"/>
        <v>4217.7558146072588</v>
      </c>
      <c r="D4145" s="287">
        <f t="shared" si="632"/>
        <v>3947.7158146072588</v>
      </c>
      <c r="F4145" s="273">
        <f t="shared" si="628"/>
        <v>11</v>
      </c>
      <c r="H4145" s="273">
        <f t="shared" si="629"/>
        <v>3960</v>
      </c>
      <c r="J4145" s="287">
        <f t="shared" si="633"/>
        <v>10.736559713829473</v>
      </c>
      <c r="L4145" s="287">
        <f t="shared" si="630"/>
        <v>77.755814607258799</v>
      </c>
      <c r="M4145" s="344">
        <f t="shared" si="631"/>
        <v>167.71581460725884</v>
      </c>
      <c r="N4145" s="344">
        <f t="shared" si="634"/>
        <v>10.736559713829473</v>
      </c>
    </row>
    <row r="4146" spans="1:14" x14ac:dyDescent="0.25">
      <c r="A4146" s="273">
        <v>4129</v>
      </c>
      <c r="B4146" s="323">
        <f t="shared" si="635"/>
        <v>4218.7558146072588</v>
      </c>
      <c r="D4146" s="287">
        <f t="shared" si="632"/>
        <v>3948.650397940592</v>
      </c>
      <c r="F4146" s="273">
        <f t="shared" si="628"/>
        <v>11</v>
      </c>
      <c r="H4146" s="273">
        <f t="shared" si="629"/>
        <v>3960</v>
      </c>
      <c r="J4146" s="287">
        <f t="shared" si="633"/>
        <v>9.8533765212450319</v>
      </c>
      <c r="L4146" s="287">
        <f t="shared" si="630"/>
        <v>78.755814607258799</v>
      </c>
      <c r="M4146" s="344">
        <f t="shared" si="631"/>
        <v>168.65039794059203</v>
      </c>
      <c r="N4146" s="344">
        <f t="shared" si="634"/>
        <v>9.8533765212450319</v>
      </c>
    </row>
    <row r="4147" spans="1:14" x14ac:dyDescent="0.25">
      <c r="A4147" s="273">
        <v>4130</v>
      </c>
      <c r="B4147" s="323">
        <f t="shared" si="635"/>
        <v>4219.7558146072588</v>
      </c>
      <c r="D4147" s="287">
        <f t="shared" si="632"/>
        <v>3949.5849812739252</v>
      </c>
      <c r="F4147" s="273">
        <f t="shared" si="628"/>
        <v>11</v>
      </c>
      <c r="H4147" s="273">
        <f t="shared" si="629"/>
        <v>3960</v>
      </c>
      <c r="J4147" s="287">
        <f t="shared" si="633"/>
        <v>8.9671918947204166</v>
      </c>
      <c r="L4147" s="287">
        <f t="shared" si="630"/>
        <v>79.755814607258799</v>
      </c>
      <c r="M4147" s="344">
        <f t="shared" si="631"/>
        <v>169.58498127392522</v>
      </c>
      <c r="N4147" s="344">
        <f t="shared" si="634"/>
        <v>8.9671918947204166</v>
      </c>
    </row>
    <row r="4148" spans="1:14" x14ac:dyDescent="0.25">
      <c r="A4148" s="273">
        <v>4131</v>
      </c>
      <c r="B4148" s="323">
        <f t="shared" si="635"/>
        <v>4220.7558146072588</v>
      </c>
      <c r="D4148" s="287">
        <f t="shared" si="632"/>
        <v>3950.5195646072589</v>
      </c>
      <c r="F4148" s="273">
        <f t="shared" si="628"/>
        <v>11</v>
      </c>
      <c r="H4148" s="273">
        <f t="shared" si="629"/>
        <v>3960</v>
      </c>
      <c r="J4148" s="287">
        <f t="shared" si="633"/>
        <v>8.0782757746775289</v>
      </c>
      <c r="L4148" s="287">
        <f t="shared" si="630"/>
        <v>80.755814607258799</v>
      </c>
      <c r="M4148" s="344">
        <f t="shared" si="631"/>
        <v>170.51956460725887</v>
      </c>
      <c r="N4148" s="344">
        <f t="shared" si="634"/>
        <v>8.0782757746775289</v>
      </c>
    </row>
    <row r="4149" spans="1:14" x14ac:dyDescent="0.25">
      <c r="A4149" s="273">
        <v>4132</v>
      </c>
      <c r="B4149" s="323">
        <f t="shared" si="635"/>
        <v>4221.7558146072588</v>
      </c>
      <c r="D4149" s="287">
        <f t="shared" si="632"/>
        <v>3951.4541479405921</v>
      </c>
      <c r="F4149" s="273">
        <f t="shared" si="628"/>
        <v>11</v>
      </c>
      <c r="H4149" s="273">
        <f t="shared" si="629"/>
        <v>3960</v>
      </c>
      <c r="J4149" s="287">
        <f t="shared" si="633"/>
        <v>7.1868989335776607</v>
      </c>
      <c r="L4149" s="287">
        <f t="shared" si="630"/>
        <v>81.755814607258799</v>
      </c>
      <c r="M4149" s="344">
        <f t="shared" si="631"/>
        <v>171.45414794059207</v>
      </c>
      <c r="N4149" s="344">
        <f t="shared" si="634"/>
        <v>7.1868989335776607</v>
      </c>
    </row>
    <row r="4150" spans="1:14" x14ac:dyDescent="0.25">
      <c r="A4150" s="273">
        <v>4133</v>
      </c>
      <c r="B4150" s="323">
        <f t="shared" si="635"/>
        <v>4222.7558146072588</v>
      </c>
      <c r="D4150" s="287">
        <f t="shared" si="632"/>
        <v>3952.3887312739253</v>
      </c>
      <c r="F4150" s="273">
        <f t="shared" si="628"/>
        <v>11</v>
      </c>
      <c r="H4150" s="273">
        <f t="shared" si="629"/>
        <v>3960</v>
      </c>
      <c r="J4150" s="287">
        <f t="shared" si="633"/>
        <v>6.2933328934415709</v>
      </c>
      <c r="L4150" s="287">
        <f t="shared" si="630"/>
        <v>82.755814607258799</v>
      </c>
      <c r="M4150" s="344">
        <f t="shared" si="631"/>
        <v>172.38873127392526</v>
      </c>
      <c r="N4150" s="344">
        <f t="shared" si="634"/>
        <v>6.2933328934415709</v>
      </c>
    </row>
    <row r="4151" spans="1:14" x14ac:dyDescent="0.25">
      <c r="A4151" s="273">
        <v>4134</v>
      </c>
      <c r="B4151" s="323">
        <f t="shared" si="635"/>
        <v>4223.7558146072588</v>
      </c>
      <c r="D4151" s="287">
        <f t="shared" si="632"/>
        <v>3953.3233146072589</v>
      </c>
      <c r="F4151" s="273">
        <f t="shared" si="628"/>
        <v>11</v>
      </c>
      <c r="H4151" s="273">
        <f t="shared" si="629"/>
        <v>3960</v>
      </c>
      <c r="J4151" s="287">
        <f t="shared" si="633"/>
        <v>5.3978498431419828</v>
      </c>
      <c r="L4151" s="287">
        <f t="shared" si="630"/>
        <v>83.755814607258799</v>
      </c>
      <c r="M4151" s="344">
        <f t="shared" si="631"/>
        <v>173.32331460725891</v>
      </c>
      <c r="N4151" s="344">
        <f t="shared" si="634"/>
        <v>5.3978498431419828</v>
      </c>
    </row>
    <row r="4152" spans="1:14" x14ac:dyDescent="0.25">
      <c r="A4152" s="273">
        <v>4135</v>
      </c>
      <c r="B4152" s="323">
        <f t="shared" si="635"/>
        <v>4224.7558146072588</v>
      </c>
      <c r="D4152" s="287">
        <f t="shared" si="632"/>
        <v>3954.2578979405921</v>
      </c>
      <c r="F4152" s="273">
        <f t="shared" si="628"/>
        <v>11</v>
      </c>
      <c r="H4152" s="273">
        <f t="shared" si="629"/>
        <v>3960</v>
      </c>
      <c r="J4152" s="287">
        <f t="shared" si="633"/>
        <v>4.5007225554892996</v>
      </c>
      <c r="L4152" s="287">
        <f t="shared" si="630"/>
        <v>84.755814607258799</v>
      </c>
      <c r="M4152" s="344">
        <f t="shared" si="631"/>
        <v>174.2578979405921</v>
      </c>
      <c r="N4152" s="344">
        <f t="shared" si="634"/>
        <v>4.5007225554892996</v>
      </c>
    </row>
    <row r="4153" spans="1:14" x14ac:dyDescent="0.25">
      <c r="A4153" s="273">
        <v>4136</v>
      </c>
      <c r="B4153" s="323">
        <f t="shared" si="635"/>
        <v>4225.7558146072588</v>
      </c>
      <c r="D4153" s="287">
        <f t="shared" si="632"/>
        <v>3955.1924812739253</v>
      </c>
      <c r="F4153" s="273">
        <f t="shared" si="628"/>
        <v>11</v>
      </c>
      <c r="H4153" s="273">
        <f t="shared" si="629"/>
        <v>3960</v>
      </c>
      <c r="J4153" s="287">
        <f t="shared" si="633"/>
        <v>3.6022243041467346</v>
      </c>
      <c r="L4153" s="287">
        <f t="shared" si="630"/>
        <v>85.755814607258799</v>
      </c>
      <c r="M4153" s="344">
        <f t="shared" si="631"/>
        <v>175.1924812739253</v>
      </c>
      <c r="N4153" s="344">
        <f t="shared" si="634"/>
        <v>3.6022243041467346</v>
      </c>
    </row>
    <row r="4154" spans="1:14" x14ac:dyDescent="0.25">
      <c r="A4154" s="273">
        <v>4137</v>
      </c>
      <c r="B4154" s="323">
        <f t="shared" si="635"/>
        <v>4226.7558146072588</v>
      </c>
      <c r="D4154" s="287">
        <f t="shared" si="632"/>
        <v>3956.1270646072589</v>
      </c>
      <c r="F4154" s="273">
        <f t="shared" si="628"/>
        <v>11</v>
      </c>
      <c r="H4154" s="273">
        <f t="shared" si="629"/>
        <v>3960</v>
      </c>
      <c r="J4154" s="287">
        <f t="shared" si="633"/>
        <v>2.7026287803855968</v>
      </c>
      <c r="L4154" s="287">
        <f t="shared" si="630"/>
        <v>86.755814607258799</v>
      </c>
      <c r="M4154" s="344">
        <f t="shared" si="631"/>
        <v>176.12706460725894</v>
      </c>
      <c r="N4154" s="344">
        <f t="shared" si="634"/>
        <v>2.7026287803855968</v>
      </c>
    </row>
    <row r="4155" spans="1:14" x14ac:dyDescent="0.25">
      <c r="A4155" s="273">
        <v>4138</v>
      </c>
      <c r="B4155" s="323">
        <f t="shared" si="635"/>
        <v>4227.7558146072588</v>
      </c>
      <c r="D4155" s="287">
        <f t="shared" si="632"/>
        <v>3957.0616479405921</v>
      </c>
      <c r="F4155" s="273">
        <f t="shared" si="628"/>
        <v>11</v>
      </c>
      <c r="H4155" s="273">
        <f t="shared" si="629"/>
        <v>3960</v>
      </c>
      <c r="J4155" s="287">
        <f t="shared" si="633"/>
        <v>1.8022100097170002</v>
      </c>
      <c r="L4155" s="287">
        <f t="shared" si="630"/>
        <v>87.755814607258799</v>
      </c>
      <c r="M4155" s="344">
        <f t="shared" si="631"/>
        <v>177.06164794059214</v>
      </c>
      <c r="N4155" s="344">
        <f t="shared" si="634"/>
        <v>1.8022100097170002</v>
      </c>
    </row>
    <row r="4156" spans="1:14" x14ac:dyDescent="0.25">
      <c r="A4156" s="273">
        <v>4139</v>
      </c>
      <c r="B4156" s="323">
        <f t="shared" si="635"/>
        <v>4228.7558146072588</v>
      </c>
      <c r="D4156" s="287">
        <f t="shared" si="632"/>
        <v>3957.9962312739253</v>
      </c>
      <c r="F4156" s="273">
        <f t="shared" si="628"/>
        <v>11</v>
      </c>
      <c r="H4156" s="273">
        <f t="shared" si="629"/>
        <v>3960</v>
      </c>
      <c r="J4156" s="287">
        <f t="shared" si="633"/>
        <v>0.90124226842104316</v>
      </c>
      <c r="L4156" s="287">
        <f t="shared" si="630"/>
        <v>88.755814607258799</v>
      </c>
      <c r="M4156" s="344">
        <f t="shared" si="631"/>
        <v>177.99623127392533</v>
      </c>
      <c r="N4156" s="344">
        <f t="shared" si="634"/>
        <v>0.90124226842104316</v>
      </c>
    </row>
    <row r="4157" spans="1:14" x14ac:dyDescent="0.25">
      <c r="A4157" s="273">
        <v>4140</v>
      </c>
      <c r="B4157" s="323">
        <f t="shared" si="635"/>
        <v>4229.7558146072588</v>
      </c>
      <c r="D4157" s="287">
        <f t="shared" si="632"/>
        <v>3958.930814607259</v>
      </c>
      <c r="F4157" s="273">
        <f t="shared" si="628"/>
        <v>11</v>
      </c>
      <c r="H4157" s="273">
        <f t="shared" si="629"/>
        <v>3960</v>
      </c>
      <c r="J4157" s="287">
        <f t="shared" si="633"/>
        <v>3.289754666596645E-13</v>
      </c>
      <c r="L4157" s="287">
        <f t="shared" si="630"/>
        <v>89.755814607258799</v>
      </c>
      <c r="M4157" s="344">
        <f t="shared" si="631"/>
        <v>178.93081460725898</v>
      </c>
      <c r="N4157" s="344">
        <f t="shared" si="634"/>
        <v>3.289754666596645E-13</v>
      </c>
    </row>
    <row r="4158" spans="1:14" x14ac:dyDescent="0.25">
      <c r="A4158" s="273">
        <v>4141</v>
      </c>
      <c r="B4158" s="323">
        <f t="shared" si="635"/>
        <v>4230.7558146072588</v>
      </c>
      <c r="D4158" s="287">
        <f t="shared" si="632"/>
        <v>3959.8653979405922</v>
      </c>
      <c r="F4158" s="273">
        <f t="shared" si="628"/>
        <v>11</v>
      </c>
      <c r="H4158" s="273">
        <f t="shared" si="629"/>
        <v>3960</v>
      </c>
      <c r="J4158" s="287">
        <f t="shared" si="633"/>
        <v>-0.90124226842111899</v>
      </c>
      <c r="L4158" s="287">
        <f t="shared" si="630"/>
        <v>90.755814607258799</v>
      </c>
      <c r="M4158" s="344">
        <f t="shared" si="631"/>
        <v>179.86539794059217</v>
      </c>
      <c r="N4158" s="344">
        <f t="shared" si="634"/>
        <v>-0.90124226842111899</v>
      </c>
    </row>
    <row r="4159" spans="1:14" x14ac:dyDescent="0.25">
      <c r="A4159" s="273">
        <v>4142</v>
      </c>
      <c r="B4159" s="323">
        <f t="shared" si="635"/>
        <v>4231.7558146072588</v>
      </c>
      <c r="D4159" s="287">
        <f t="shared" si="632"/>
        <v>3960.7999812739254</v>
      </c>
      <c r="F4159" s="273">
        <f t="shared" si="628"/>
        <v>11</v>
      </c>
      <c r="H4159" s="273">
        <f t="shared" si="629"/>
        <v>3960</v>
      </c>
      <c r="J4159" s="287">
        <f t="shared" si="633"/>
        <v>-1.8022100097170759</v>
      </c>
      <c r="L4159" s="287">
        <f t="shared" si="630"/>
        <v>91.755814607258799</v>
      </c>
      <c r="M4159" s="344">
        <f t="shared" si="631"/>
        <v>-179.20001872607463</v>
      </c>
      <c r="N4159" s="344">
        <f t="shared" si="634"/>
        <v>-1.8022100097170759</v>
      </c>
    </row>
    <row r="4160" spans="1:14" x14ac:dyDescent="0.25">
      <c r="A4160" s="273">
        <v>4143</v>
      </c>
      <c r="B4160" s="323">
        <f t="shared" si="635"/>
        <v>4232.7558146072588</v>
      </c>
      <c r="D4160" s="287">
        <f t="shared" si="632"/>
        <v>3961.734564607259</v>
      </c>
      <c r="F4160" s="273">
        <f t="shared" si="628"/>
        <v>11</v>
      </c>
      <c r="H4160" s="273">
        <f t="shared" si="629"/>
        <v>3960</v>
      </c>
      <c r="J4160" s="287">
        <f t="shared" si="633"/>
        <v>-2.7026287803856728</v>
      </c>
      <c r="L4160" s="287">
        <f t="shared" si="630"/>
        <v>92.755814607258799</v>
      </c>
      <c r="M4160" s="344">
        <f t="shared" si="631"/>
        <v>-178.26543539274098</v>
      </c>
      <c r="N4160" s="344">
        <f t="shared" si="634"/>
        <v>-2.7026287803856728</v>
      </c>
    </row>
    <row r="4161" spans="1:14" x14ac:dyDescent="0.25">
      <c r="A4161" s="273">
        <v>4144</v>
      </c>
      <c r="B4161" s="323">
        <f t="shared" si="635"/>
        <v>4233.7558146072588</v>
      </c>
      <c r="D4161" s="287">
        <f t="shared" si="632"/>
        <v>3962.6691479405922</v>
      </c>
      <c r="F4161" s="273">
        <f t="shared" si="628"/>
        <v>11</v>
      </c>
      <c r="H4161" s="273">
        <f t="shared" si="629"/>
        <v>3960</v>
      </c>
      <c r="J4161" s="287">
        <f t="shared" si="633"/>
        <v>-3.6022243041468105</v>
      </c>
      <c r="L4161" s="287">
        <f t="shared" si="630"/>
        <v>93.755814607258799</v>
      </c>
      <c r="M4161" s="344">
        <f t="shared" si="631"/>
        <v>-177.33085205940779</v>
      </c>
      <c r="N4161" s="344">
        <f t="shared" si="634"/>
        <v>-3.6022243041468105</v>
      </c>
    </row>
    <row r="4162" spans="1:14" x14ac:dyDescent="0.25">
      <c r="A4162" s="273">
        <v>4145</v>
      </c>
      <c r="B4162" s="323">
        <f t="shared" si="635"/>
        <v>4234.7558146072588</v>
      </c>
      <c r="D4162" s="287">
        <f t="shared" si="632"/>
        <v>3963.6037312739254</v>
      </c>
      <c r="F4162" s="273">
        <f t="shared" si="628"/>
        <v>11</v>
      </c>
      <c r="H4162" s="273">
        <f t="shared" si="629"/>
        <v>3960</v>
      </c>
      <c r="J4162" s="287">
        <f t="shared" si="633"/>
        <v>-4.5007225554886432</v>
      </c>
      <c r="L4162" s="287">
        <f t="shared" si="630"/>
        <v>94.755814607258799</v>
      </c>
      <c r="M4162" s="344">
        <f t="shared" si="631"/>
        <v>-176.3962687260746</v>
      </c>
      <c r="N4162" s="344">
        <f t="shared" si="634"/>
        <v>-4.5007225554886432</v>
      </c>
    </row>
    <row r="4163" spans="1:14" x14ac:dyDescent="0.25">
      <c r="A4163" s="273">
        <v>4146</v>
      </c>
      <c r="B4163" s="323">
        <f t="shared" si="635"/>
        <v>4235.7558146072588</v>
      </c>
      <c r="D4163" s="287">
        <f t="shared" si="632"/>
        <v>3964.5383146072586</v>
      </c>
      <c r="F4163" s="273">
        <f t="shared" si="628"/>
        <v>11</v>
      </c>
      <c r="H4163" s="273">
        <f t="shared" si="629"/>
        <v>3960</v>
      </c>
      <c r="J4163" s="287">
        <f t="shared" si="633"/>
        <v>-5.3978498431413282</v>
      </c>
      <c r="L4163" s="287">
        <f t="shared" si="630"/>
        <v>95.755814607258799</v>
      </c>
      <c r="M4163" s="344">
        <f t="shared" si="631"/>
        <v>-175.4616853927414</v>
      </c>
      <c r="N4163" s="344">
        <f t="shared" si="634"/>
        <v>-5.3978498431413282</v>
      </c>
    </row>
    <row r="4164" spans="1:14" x14ac:dyDescent="0.25">
      <c r="A4164" s="273">
        <v>4147</v>
      </c>
      <c r="B4164" s="323">
        <f t="shared" si="635"/>
        <v>4236.7558146072588</v>
      </c>
      <c r="D4164" s="287">
        <f t="shared" si="632"/>
        <v>3965.4728979405922</v>
      </c>
      <c r="F4164" s="273">
        <f t="shared" si="628"/>
        <v>11</v>
      </c>
      <c r="H4164" s="273">
        <f t="shared" si="629"/>
        <v>3960</v>
      </c>
      <c r="J4164" s="287">
        <f t="shared" si="633"/>
        <v>-6.2933328934416455</v>
      </c>
      <c r="L4164" s="287">
        <f t="shared" si="630"/>
        <v>96.755814607258799</v>
      </c>
      <c r="M4164" s="344">
        <f t="shared" si="631"/>
        <v>-174.52710205940775</v>
      </c>
      <c r="N4164" s="344">
        <f t="shared" si="634"/>
        <v>-6.2933328934416455</v>
      </c>
    </row>
    <row r="4165" spans="1:14" x14ac:dyDescent="0.25">
      <c r="A4165" s="273">
        <v>4148</v>
      </c>
      <c r="B4165" s="323">
        <f t="shared" si="635"/>
        <v>4237.7558146072588</v>
      </c>
      <c r="D4165" s="287">
        <f t="shared" si="632"/>
        <v>3966.4074812739254</v>
      </c>
      <c r="F4165" s="273">
        <f t="shared" si="628"/>
        <v>11</v>
      </c>
      <c r="H4165" s="273">
        <f t="shared" si="629"/>
        <v>3960</v>
      </c>
      <c r="J4165" s="287">
        <f t="shared" si="633"/>
        <v>-7.1868989335777362</v>
      </c>
      <c r="L4165" s="287">
        <f t="shared" si="630"/>
        <v>97.755814607258799</v>
      </c>
      <c r="M4165" s="344">
        <f t="shared" si="631"/>
        <v>-173.59251872607456</v>
      </c>
      <c r="N4165" s="344">
        <f t="shared" si="634"/>
        <v>-7.1868989335777362</v>
      </c>
    </row>
    <row r="4166" spans="1:14" x14ac:dyDescent="0.25">
      <c r="A4166" s="273">
        <v>4149</v>
      </c>
      <c r="B4166" s="323">
        <f t="shared" si="635"/>
        <v>4238.7558146072588</v>
      </c>
      <c r="D4166" s="287">
        <f t="shared" si="632"/>
        <v>3967.3420646072586</v>
      </c>
      <c r="F4166" s="273">
        <f t="shared" ref="F4166:F4229" si="636">INT(B4166/360)</f>
        <v>11</v>
      </c>
      <c r="H4166" s="273">
        <f t="shared" ref="H4166:H4229" si="637">F4166*360</f>
        <v>3960</v>
      </c>
      <c r="J4166" s="287">
        <f t="shared" si="633"/>
        <v>-8.0782757746776053</v>
      </c>
      <c r="L4166" s="287">
        <f t="shared" ref="L4166:L4229" si="638">B4166-H4166-180</f>
        <v>98.755814607258799</v>
      </c>
      <c r="M4166" s="344">
        <f t="shared" ref="M4166:M4229" si="639">D4166-INT(D4166/360)*360-180</f>
        <v>-172.65793539274136</v>
      </c>
      <c r="N4166" s="344">
        <f t="shared" si="634"/>
        <v>-8.0782757746776053</v>
      </c>
    </row>
    <row r="4167" spans="1:14" x14ac:dyDescent="0.25">
      <c r="A4167" s="273">
        <v>4150</v>
      </c>
      <c r="B4167" s="323">
        <f t="shared" si="635"/>
        <v>4239.7558146072588</v>
      </c>
      <c r="D4167" s="287">
        <f t="shared" si="632"/>
        <v>3968.2766479405923</v>
      </c>
      <c r="F4167" s="273">
        <f t="shared" si="636"/>
        <v>11</v>
      </c>
      <c r="H4167" s="273">
        <f t="shared" si="637"/>
        <v>3960</v>
      </c>
      <c r="J4167" s="287">
        <f t="shared" si="633"/>
        <v>-8.9671918947204912</v>
      </c>
      <c r="L4167" s="287">
        <f t="shared" si="638"/>
        <v>99.755814607258799</v>
      </c>
      <c r="M4167" s="344">
        <f t="shared" si="639"/>
        <v>-171.72335205940772</v>
      </c>
      <c r="N4167" s="344">
        <f t="shared" si="634"/>
        <v>-8.9671918947204912</v>
      </c>
    </row>
    <row r="4168" spans="1:14" x14ac:dyDescent="0.25">
      <c r="A4168" s="273">
        <v>4151</v>
      </c>
      <c r="B4168" s="323">
        <f t="shared" si="635"/>
        <v>4240.7558146072588</v>
      </c>
      <c r="D4168" s="287">
        <f t="shared" si="632"/>
        <v>3969.2112312739255</v>
      </c>
      <c r="F4168" s="273">
        <f t="shared" si="636"/>
        <v>11</v>
      </c>
      <c r="H4168" s="273">
        <f t="shared" si="637"/>
        <v>3960</v>
      </c>
      <c r="J4168" s="287">
        <f t="shared" si="633"/>
        <v>-9.8533765212443853</v>
      </c>
      <c r="L4168" s="287">
        <f t="shared" si="638"/>
        <v>100.7558146072588</v>
      </c>
      <c r="M4168" s="344">
        <f t="shared" si="639"/>
        <v>-170.78876872607452</v>
      </c>
      <c r="N4168" s="344">
        <f t="shared" si="634"/>
        <v>-9.8533765212443853</v>
      </c>
    </row>
    <row r="4169" spans="1:14" x14ac:dyDescent="0.25">
      <c r="A4169" s="273">
        <v>4152</v>
      </c>
      <c r="B4169" s="323">
        <f t="shared" si="635"/>
        <v>4241.7558146072588</v>
      </c>
      <c r="D4169" s="287">
        <f t="shared" si="632"/>
        <v>3970.1458146072587</v>
      </c>
      <c r="F4169" s="273">
        <f t="shared" si="636"/>
        <v>11</v>
      </c>
      <c r="H4169" s="273">
        <f t="shared" si="637"/>
        <v>3960</v>
      </c>
      <c r="J4169" s="287">
        <f t="shared" si="633"/>
        <v>-10.73655971382883</v>
      </c>
      <c r="L4169" s="287">
        <f t="shared" si="638"/>
        <v>101.7558146072588</v>
      </c>
      <c r="M4169" s="344">
        <f t="shared" si="639"/>
        <v>-169.85418539274133</v>
      </c>
      <c r="N4169" s="344">
        <f t="shared" si="634"/>
        <v>-10.73655971382883</v>
      </c>
    </row>
    <row r="4170" spans="1:14" x14ac:dyDescent="0.25">
      <c r="A4170" s="273">
        <v>4153</v>
      </c>
      <c r="B4170" s="323">
        <f t="shared" si="635"/>
        <v>4242.7558146072588</v>
      </c>
      <c r="D4170" s="287">
        <f t="shared" si="632"/>
        <v>3971.0803979405919</v>
      </c>
      <c r="F4170" s="273">
        <f t="shared" si="636"/>
        <v>11</v>
      </c>
      <c r="H4170" s="273">
        <f t="shared" si="637"/>
        <v>3960</v>
      </c>
      <c r="J4170" s="287">
        <f t="shared" si="633"/>
        <v>-11.616472446317051</v>
      </c>
      <c r="L4170" s="287">
        <f t="shared" si="638"/>
        <v>102.7558146072588</v>
      </c>
      <c r="M4170" s="344">
        <f t="shared" si="639"/>
        <v>-168.91960205940813</v>
      </c>
      <c r="N4170" s="344">
        <f t="shared" si="634"/>
        <v>-11.616472446317051</v>
      </c>
    </row>
    <row r="4171" spans="1:14" x14ac:dyDescent="0.25">
      <c r="A4171" s="273">
        <v>4154</v>
      </c>
      <c r="B4171" s="323">
        <f t="shared" si="635"/>
        <v>4243.7558146072588</v>
      </c>
      <c r="D4171" s="287">
        <f t="shared" si="632"/>
        <v>3972.0149812739255</v>
      </c>
      <c r="F4171" s="273">
        <f t="shared" si="636"/>
        <v>11</v>
      </c>
      <c r="H4171" s="273">
        <f t="shared" si="637"/>
        <v>3960</v>
      </c>
      <c r="J4171" s="287">
        <f t="shared" si="633"/>
        <v>-12.492846688766829</v>
      </c>
      <c r="L4171" s="287">
        <f t="shared" si="638"/>
        <v>103.7558146072588</v>
      </c>
      <c r="M4171" s="344">
        <f t="shared" si="639"/>
        <v>-167.98501872607449</v>
      </c>
      <c r="N4171" s="344">
        <f t="shared" si="634"/>
        <v>-12.492846688766829</v>
      </c>
    </row>
    <row r="4172" spans="1:14" x14ac:dyDescent="0.25">
      <c r="A4172" s="273">
        <v>4155</v>
      </c>
      <c r="B4172" s="323">
        <f t="shared" si="635"/>
        <v>4244.7558146072588</v>
      </c>
      <c r="D4172" s="287">
        <f t="shared" si="632"/>
        <v>3972.9495646072587</v>
      </c>
      <c r="F4172" s="273">
        <f t="shared" si="636"/>
        <v>11</v>
      </c>
      <c r="H4172" s="273">
        <f t="shared" si="637"/>
        <v>3960</v>
      </c>
      <c r="J4172" s="287">
        <f t="shared" si="633"/>
        <v>-13.365415489094284</v>
      </c>
      <c r="L4172" s="287">
        <f t="shared" si="638"/>
        <v>104.7558146072588</v>
      </c>
      <c r="M4172" s="344">
        <f t="shared" si="639"/>
        <v>-167.05043539274129</v>
      </c>
      <c r="N4172" s="344">
        <f t="shared" si="634"/>
        <v>-13.365415489094284</v>
      </c>
    </row>
    <row r="4173" spans="1:14" x14ac:dyDescent="0.25">
      <c r="A4173" s="273">
        <v>4156</v>
      </c>
      <c r="B4173" s="323">
        <f t="shared" si="635"/>
        <v>4245.7558146072588</v>
      </c>
      <c r="D4173" s="287">
        <f t="shared" si="632"/>
        <v>3973.8841479405919</v>
      </c>
      <c r="F4173" s="273">
        <f t="shared" si="636"/>
        <v>11</v>
      </c>
      <c r="H4173" s="273">
        <f t="shared" si="637"/>
        <v>3960</v>
      </c>
      <c r="J4173" s="287">
        <f t="shared" si="633"/>
        <v>-14.233913054390069</v>
      </c>
      <c r="L4173" s="287">
        <f t="shared" si="638"/>
        <v>105.7558146072588</v>
      </c>
      <c r="M4173" s="344">
        <f t="shared" si="639"/>
        <v>-166.1158520594081</v>
      </c>
      <c r="N4173" s="344">
        <f t="shared" si="634"/>
        <v>-14.233913054390069</v>
      </c>
    </row>
    <row r="4174" spans="1:14" x14ac:dyDescent="0.25">
      <c r="A4174" s="273">
        <v>4157</v>
      </c>
      <c r="B4174" s="323">
        <f t="shared" si="635"/>
        <v>4246.7558146072588</v>
      </c>
      <c r="D4174" s="287">
        <f t="shared" si="632"/>
        <v>3974.8187312739256</v>
      </c>
      <c r="F4174" s="273">
        <f t="shared" si="636"/>
        <v>11</v>
      </c>
      <c r="H4174" s="273">
        <f t="shared" si="637"/>
        <v>3960</v>
      </c>
      <c r="J4174" s="287">
        <f t="shared" si="633"/>
        <v>-15.098074831881775</v>
      </c>
      <c r="L4174" s="287">
        <f t="shared" si="638"/>
        <v>106.7558146072588</v>
      </c>
      <c r="M4174" s="344">
        <f t="shared" si="639"/>
        <v>-165.18126872607445</v>
      </c>
      <c r="N4174" s="344">
        <f t="shared" si="634"/>
        <v>-15.098074831881775</v>
      </c>
    </row>
    <row r="4175" spans="1:14" x14ac:dyDescent="0.25">
      <c r="A4175" s="273">
        <v>4158</v>
      </c>
      <c r="B4175" s="323">
        <f t="shared" si="635"/>
        <v>4247.7558146072588</v>
      </c>
      <c r="D4175" s="287">
        <f t="shared" si="632"/>
        <v>3975.7533146072587</v>
      </c>
      <c r="F4175" s="273">
        <f t="shared" si="636"/>
        <v>11</v>
      </c>
      <c r="H4175" s="273">
        <f t="shared" si="637"/>
        <v>3960</v>
      </c>
      <c r="J4175" s="287">
        <f t="shared" si="633"/>
        <v>-15.95763758952206</v>
      </c>
      <c r="L4175" s="287">
        <f t="shared" si="638"/>
        <v>107.7558146072588</v>
      </c>
      <c r="M4175" s="344">
        <f t="shared" si="639"/>
        <v>-164.24668539274126</v>
      </c>
      <c r="N4175" s="344">
        <f t="shared" si="634"/>
        <v>-15.95763758952206</v>
      </c>
    </row>
    <row r="4176" spans="1:14" x14ac:dyDescent="0.25">
      <c r="A4176" s="273">
        <v>4159</v>
      </c>
      <c r="B4176" s="323">
        <f t="shared" si="635"/>
        <v>4248.7558146072588</v>
      </c>
      <c r="D4176" s="287">
        <f t="shared" si="632"/>
        <v>3976.6878979405919</v>
      </c>
      <c r="F4176" s="273">
        <f t="shared" si="636"/>
        <v>11</v>
      </c>
      <c r="H4176" s="273">
        <f t="shared" si="637"/>
        <v>3960</v>
      </c>
      <c r="J4176" s="287">
        <f t="shared" si="633"/>
        <v>-16.812339496167468</v>
      </c>
      <c r="L4176" s="287">
        <f t="shared" si="638"/>
        <v>108.7558146072588</v>
      </c>
      <c r="M4176" s="344">
        <f t="shared" si="639"/>
        <v>-163.31210205940806</v>
      </c>
      <c r="N4176" s="344">
        <f t="shared" si="634"/>
        <v>-16.812339496167468</v>
      </c>
    </row>
    <row r="4177" spans="1:14" x14ac:dyDescent="0.25">
      <c r="A4177" s="273">
        <v>4160</v>
      </c>
      <c r="B4177" s="323">
        <f t="shared" si="635"/>
        <v>4249.7558146072588</v>
      </c>
      <c r="D4177" s="287">
        <f t="shared" ref="D4177:D4240" si="640">B4177-A4177/360*$E$11</f>
        <v>3977.6224812739256</v>
      </c>
      <c r="F4177" s="273">
        <f t="shared" si="636"/>
        <v>11</v>
      </c>
      <c r="H4177" s="273">
        <f t="shared" si="637"/>
        <v>3960</v>
      </c>
      <c r="J4177" s="287">
        <f t="shared" ref="J4177:J4240" si="641">SIN(RADIANS(A4177))*$E$7</f>
        <v>-17.661920201337551</v>
      </c>
      <c r="L4177" s="287">
        <f t="shared" si="638"/>
        <v>109.7558146072588</v>
      </c>
      <c r="M4177" s="344">
        <f t="shared" si="639"/>
        <v>-162.37751872607441</v>
      </c>
      <c r="N4177" s="344">
        <f t="shared" si="634"/>
        <v>-17.661920201337551</v>
      </c>
    </row>
    <row r="4178" spans="1:14" x14ac:dyDescent="0.25">
      <c r="A4178" s="273">
        <v>4161</v>
      </c>
      <c r="B4178" s="323">
        <f t="shared" si="635"/>
        <v>4250.7558146072588</v>
      </c>
      <c r="D4178" s="287">
        <f t="shared" si="640"/>
        <v>3978.5570646072588</v>
      </c>
      <c r="F4178" s="273">
        <f t="shared" si="636"/>
        <v>11</v>
      </c>
      <c r="H4178" s="273">
        <f t="shared" si="637"/>
        <v>3960</v>
      </c>
      <c r="J4178" s="287">
        <f t="shared" si="641"/>
        <v>-18.506120914519443</v>
      </c>
      <c r="L4178" s="287">
        <f t="shared" si="638"/>
        <v>110.7558146072588</v>
      </c>
      <c r="M4178" s="344">
        <f t="shared" si="639"/>
        <v>-161.44293539274122</v>
      </c>
      <c r="N4178" s="344">
        <f t="shared" ref="N4178:N4241" si="642">J4178</f>
        <v>-18.506120914519443</v>
      </c>
    </row>
    <row r="4179" spans="1:14" x14ac:dyDescent="0.25">
      <c r="A4179" s="273">
        <v>4162</v>
      </c>
      <c r="B4179" s="323">
        <f t="shared" ref="B4179:B4242" si="643">$B$17+A4179</f>
        <v>4251.7558146072588</v>
      </c>
      <c r="D4179" s="287">
        <f t="shared" si="640"/>
        <v>3979.491647940592</v>
      </c>
      <c r="F4179" s="273">
        <f t="shared" si="636"/>
        <v>11</v>
      </c>
      <c r="H4179" s="273">
        <f t="shared" si="637"/>
        <v>3960</v>
      </c>
      <c r="J4179" s="287">
        <f t="shared" si="641"/>
        <v>-19.344684483997948</v>
      </c>
      <c r="L4179" s="287">
        <f t="shared" si="638"/>
        <v>111.7558146072588</v>
      </c>
      <c r="M4179" s="344">
        <f t="shared" si="639"/>
        <v>-160.50835205940803</v>
      </c>
      <c r="N4179" s="344">
        <f t="shared" si="642"/>
        <v>-19.344684483997948</v>
      </c>
    </row>
    <row r="4180" spans="1:14" x14ac:dyDescent="0.25">
      <c r="A4180" s="273">
        <v>4163</v>
      </c>
      <c r="B4180" s="323">
        <f t="shared" si="643"/>
        <v>4252.7558146072588</v>
      </c>
      <c r="D4180" s="287">
        <f t="shared" si="640"/>
        <v>3980.4262312739256</v>
      </c>
      <c r="F4180" s="273">
        <f t="shared" si="636"/>
        <v>11</v>
      </c>
      <c r="H4180" s="273">
        <f t="shared" si="637"/>
        <v>3960</v>
      </c>
      <c r="J4180" s="287">
        <f t="shared" si="641"/>
        <v>-20.177355475185788</v>
      </c>
      <c r="L4180" s="287">
        <f t="shared" si="638"/>
        <v>112.7558146072588</v>
      </c>
      <c r="M4180" s="344">
        <f t="shared" si="639"/>
        <v>-159.57376872607438</v>
      </c>
      <c r="N4180" s="344">
        <f t="shared" si="642"/>
        <v>-20.177355475185788</v>
      </c>
    </row>
    <row r="4181" spans="1:14" x14ac:dyDescent="0.25">
      <c r="A4181" s="273">
        <v>4164</v>
      </c>
      <c r="B4181" s="323">
        <f t="shared" si="643"/>
        <v>4253.7558146072588</v>
      </c>
      <c r="D4181" s="287">
        <f t="shared" si="640"/>
        <v>3981.3608146072588</v>
      </c>
      <c r="F4181" s="273">
        <f t="shared" si="636"/>
        <v>11</v>
      </c>
      <c r="H4181" s="273">
        <f t="shared" si="637"/>
        <v>3960</v>
      </c>
      <c r="J4181" s="287">
        <f t="shared" si="641"/>
        <v>-21.003880248434132</v>
      </c>
      <c r="L4181" s="287">
        <f t="shared" si="638"/>
        <v>113.7558146072588</v>
      </c>
      <c r="M4181" s="344">
        <f t="shared" si="639"/>
        <v>-158.63918539274118</v>
      </c>
      <c r="N4181" s="344">
        <f t="shared" si="642"/>
        <v>-21.003880248434132</v>
      </c>
    </row>
    <row r="4182" spans="1:14" x14ac:dyDescent="0.25">
      <c r="A4182" s="273">
        <v>4165</v>
      </c>
      <c r="B4182" s="323">
        <f t="shared" si="643"/>
        <v>4254.7558146072588</v>
      </c>
      <c r="D4182" s="287">
        <f t="shared" si="640"/>
        <v>3982.295397940592</v>
      </c>
      <c r="F4182" s="273">
        <f t="shared" si="636"/>
        <v>11</v>
      </c>
      <c r="H4182" s="273">
        <f t="shared" si="637"/>
        <v>3960</v>
      </c>
      <c r="J4182" s="287">
        <f t="shared" si="641"/>
        <v>-21.824007036289647</v>
      </c>
      <c r="L4182" s="287">
        <f t="shared" si="638"/>
        <v>114.7558146072588</v>
      </c>
      <c r="M4182" s="344">
        <f t="shared" si="639"/>
        <v>-157.70460205940799</v>
      </c>
      <c r="N4182" s="344">
        <f t="shared" si="642"/>
        <v>-21.824007036289647</v>
      </c>
    </row>
    <row r="4183" spans="1:14" x14ac:dyDescent="0.25">
      <c r="A4183" s="273">
        <v>4166</v>
      </c>
      <c r="B4183" s="323">
        <f t="shared" si="643"/>
        <v>4255.7558146072588</v>
      </c>
      <c r="D4183" s="287">
        <f t="shared" si="640"/>
        <v>3983.2299812739257</v>
      </c>
      <c r="F4183" s="273">
        <f t="shared" si="636"/>
        <v>11</v>
      </c>
      <c r="H4183" s="273">
        <f t="shared" si="637"/>
        <v>3960</v>
      </c>
      <c r="J4183" s="287">
        <f t="shared" si="641"/>
        <v>-22.637486020188</v>
      </c>
      <c r="L4183" s="287">
        <f t="shared" si="638"/>
        <v>115.7558146072588</v>
      </c>
      <c r="M4183" s="344">
        <f t="shared" si="639"/>
        <v>-156.77001872607434</v>
      </c>
      <c r="N4183" s="344">
        <f t="shared" si="642"/>
        <v>-22.637486020188</v>
      </c>
    </row>
    <row r="4184" spans="1:14" x14ac:dyDescent="0.25">
      <c r="A4184" s="273">
        <v>4167</v>
      </c>
      <c r="B4184" s="323">
        <f t="shared" si="643"/>
        <v>4256.7558146072588</v>
      </c>
      <c r="D4184" s="287">
        <f t="shared" si="640"/>
        <v>3984.1645646072589</v>
      </c>
      <c r="F4184" s="273">
        <f t="shared" si="636"/>
        <v>11</v>
      </c>
      <c r="H4184" s="273">
        <f t="shared" si="637"/>
        <v>3960</v>
      </c>
      <c r="J4184" s="287">
        <f t="shared" si="641"/>
        <v>-23.444069406550351</v>
      </c>
      <c r="L4184" s="287">
        <f t="shared" si="638"/>
        <v>116.7558146072588</v>
      </c>
      <c r="M4184" s="344">
        <f t="shared" si="639"/>
        <v>-155.83543539274115</v>
      </c>
      <c r="N4184" s="344">
        <f t="shared" si="642"/>
        <v>-23.444069406550351</v>
      </c>
    </row>
    <row r="4185" spans="1:14" x14ac:dyDescent="0.25">
      <c r="A4185" s="273">
        <v>4168</v>
      </c>
      <c r="B4185" s="323">
        <f t="shared" si="643"/>
        <v>4257.7558146072588</v>
      </c>
      <c r="D4185" s="287">
        <f t="shared" si="640"/>
        <v>3985.099147940592</v>
      </c>
      <c r="F4185" s="273">
        <f t="shared" si="636"/>
        <v>11</v>
      </c>
      <c r="H4185" s="273">
        <f t="shared" si="637"/>
        <v>3960</v>
      </c>
      <c r="J4185" s="287">
        <f t="shared" si="641"/>
        <v>-24.243511502263665</v>
      </c>
      <c r="L4185" s="287">
        <f t="shared" si="638"/>
        <v>117.7558146072588</v>
      </c>
      <c r="M4185" s="344">
        <f t="shared" si="639"/>
        <v>-154.90085205940795</v>
      </c>
      <c r="N4185" s="344">
        <f t="shared" si="642"/>
        <v>-24.243511502263665</v>
      </c>
    </row>
    <row r="4186" spans="1:14" x14ac:dyDescent="0.25">
      <c r="A4186" s="273">
        <v>4169</v>
      </c>
      <c r="B4186" s="323">
        <f t="shared" si="643"/>
        <v>4258.7558146072588</v>
      </c>
      <c r="D4186" s="287">
        <f t="shared" si="640"/>
        <v>3986.0337312739257</v>
      </c>
      <c r="F4186" s="273">
        <f t="shared" si="636"/>
        <v>11</v>
      </c>
      <c r="H4186" s="273">
        <f t="shared" si="637"/>
        <v>3960</v>
      </c>
      <c r="J4186" s="287">
        <f t="shared" si="641"/>
        <v>-25.035568789520578</v>
      </c>
      <c r="L4186" s="287">
        <f t="shared" si="638"/>
        <v>118.7558146072588</v>
      </c>
      <c r="M4186" s="344">
        <f t="shared" si="639"/>
        <v>-153.9662687260743</v>
      </c>
      <c r="N4186" s="344">
        <f t="shared" si="642"/>
        <v>-25.035568789520578</v>
      </c>
    </row>
    <row r="4187" spans="1:14" x14ac:dyDescent="0.25">
      <c r="A4187" s="273">
        <v>4170</v>
      </c>
      <c r="B4187" s="323">
        <f t="shared" si="643"/>
        <v>4259.7558146072588</v>
      </c>
      <c r="D4187" s="287">
        <f t="shared" si="640"/>
        <v>3986.9683146072589</v>
      </c>
      <c r="F4187" s="273">
        <f t="shared" si="636"/>
        <v>11</v>
      </c>
      <c r="H4187" s="273">
        <f t="shared" si="637"/>
        <v>3960</v>
      </c>
      <c r="J4187" s="287">
        <f t="shared" si="641"/>
        <v>-25.819999999999844</v>
      </c>
      <c r="L4187" s="287">
        <f t="shared" si="638"/>
        <v>119.7558146072588</v>
      </c>
      <c r="M4187" s="344">
        <f t="shared" si="639"/>
        <v>-153.03168539274111</v>
      </c>
      <c r="N4187" s="344">
        <f t="shared" si="642"/>
        <v>-25.819999999999844</v>
      </c>
    </row>
    <row r="4188" spans="1:14" x14ac:dyDescent="0.25">
      <c r="A4188" s="273">
        <v>4171</v>
      </c>
      <c r="B4188" s="323">
        <f t="shared" si="643"/>
        <v>4260.7558146072588</v>
      </c>
      <c r="D4188" s="287">
        <f t="shared" si="640"/>
        <v>3987.9028979405921</v>
      </c>
      <c r="F4188" s="273">
        <f t="shared" si="636"/>
        <v>11</v>
      </c>
      <c r="H4188" s="273">
        <f t="shared" si="637"/>
        <v>3960</v>
      </c>
      <c r="J4188" s="287">
        <f t="shared" si="641"/>
        <v>-26.596566188355158</v>
      </c>
      <c r="L4188" s="287">
        <f t="shared" si="638"/>
        <v>120.7558146072588</v>
      </c>
      <c r="M4188" s="344">
        <f t="shared" si="639"/>
        <v>-152.09710205940792</v>
      </c>
      <c r="N4188" s="344">
        <f t="shared" si="642"/>
        <v>-26.596566188355158</v>
      </c>
    </row>
    <row r="4189" spans="1:14" x14ac:dyDescent="0.25">
      <c r="A4189" s="273">
        <v>4172</v>
      </c>
      <c r="B4189" s="323">
        <f t="shared" si="643"/>
        <v>4261.7558146072588</v>
      </c>
      <c r="D4189" s="287">
        <f t="shared" si="640"/>
        <v>3988.8374812739253</v>
      </c>
      <c r="F4189" s="273">
        <f t="shared" si="636"/>
        <v>11</v>
      </c>
      <c r="H4189" s="273">
        <f t="shared" si="637"/>
        <v>3960</v>
      </c>
      <c r="J4189" s="287">
        <f t="shared" si="641"/>
        <v>-27.365030805002771</v>
      </c>
      <c r="L4189" s="287">
        <f t="shared" si="638"/>
        <v>121.7558146072588</v>
      </c>
      <c r="M4189" s="344">
        <f t="shared" si="639"/>
        <v>-151.16251872607472</v>
      </c>
      <c r="N4189" s="344">
        <f t="shared" si="642"/>
        <v>-27.365030805002771</v>
      </c>
    </row>
    <row r="4190" spans="1:14" x14ac:dyDescent="0.25">
      <c r="A4190" s="273">
        <v>4173</v>
      </c>
      <c r="B4190" s="323">
        <f t="shared" si="643"/>
        <v>4262.7558146072588</v>
      </c>
      <c r="D4190" s="287">
        <f t="shared" si="640"/>
        <v>3989.7720646072589</v>
      </c>
      <c r="F4190" s="273">
        <f t="shared" si="636"/>
        <v>11</v>
      </c>
      <c r="H4190" s="273">
        <f t="shared" si="637"/>
        <v>3960</v>
      </c>
      <c r="J4190" s="287">
        <f t="shared" si="641"/>
        <v>-28.125159768176172</v>
      </c>
      <c r="L4190" s="287">
        <f t="shared" si="638"/>
        <v>122.7558146072588</v>
      </c>
      <c r="M4190" s="344">
        <f t="shared" si="639"/>
        <v>-150.22793539274107</v>
      </c>
      <c r="N4190" s="344">
        <f t="shared" si="642"/>
        <v>-28.125159768176172</v>
      </c>
    </row>
    <row r="4191" spans="1:14" x14ac:dyDescent="0.25">
      <c r="A4191" s="273">
        <v>4174</v>
      </c>
      <c r="B4191" s="323">
        <f t="shared" si="643"/>
        <v>4263.7558146072588</v>
      </c>
      <c r="D4191" s="287">
        <f t="shared" si="640"/>
        <v>3990.7066479405921</v>
      </c>
      <c r="F4191" s="273">
        <f t="shared" si="636"/>
        <v>11</v>
      </c>
      <c r="H4191" s="273">
        <f t="shared" si="637"/>
        <v>3960</v>
      </c>
      <c r="J4191" s="287">
        <f t="shared" si="641"/>
        <v>-28.876721535229031</v>
      </c>
      <c r="L4191" s="287">
        <f t="shared" si="638"/>
        <v>123.7558146072588</v>
      </c>
      <c r="M4191" s="344">
        <f t="shared" si="639"/>
        <v>-149.29335205940788</v>
      </c>
      <c r="N4191" s="344">
        <f t="shared" si="642"/>
        <v>-28.876721535229031</v>
      </c>
    </row>
    <row r="4192" spans="1:14" x14ac:dyDescent="0.25">
      <c r="A4192" s="273">
        <v>4175</v>
      </c>
      <c r="B4192" s="323">
        <f t="shared" si="643"/>
        <v>4264.7558146072588</v>
      </c>
      <c r="D4192" s="287">
        <f t="shared" si="640"/>
        <v>3991.6412312739253</v>
      </c>
      <c r="F4192" s="273">
        <f t="shared" si="636"/>
        <v>11</v>
      </c>
      <c r="H4192" s="273">
        <f t="shared" si="637"/>
        <v>3960</v>
      </c>
      <c r="J4192" s="287">
        <f t="shared" si="641"/>
        <v>-29.619487173167794</v>
      </c>
      <c r="L4192" s="287">
        <f t="shared" si="638"/>
        <v>124.7558146072588</v>
      </c>
      <c r="M4192" s="344">
        <f t="shared" si="639"/>
        <v>-148.35876872607469</v>
      </c>
      <c r="N4192" s="344">
        <f t="shared" si="642"/>
        <v>-29.619487173167794</v>
      </c>
    </row>
    <row r="4193" spans="1:14" x14ac:dyDescent="0.25">
      <c r="A4193" s="273">
        <v>4176</v>
      </c>
      <c r="B4193" s="323">
        <f t="shared" si="643"/>
        <v>4265.7558146072588</v>
      </c>
      <c r="D4193" s="287">
        <f t="shared" si="640"/>
        <v>3992.575814607259</v>
      </c>
      <c r="F4193" s="273">
        <f t="shared" si="636"/>
        <v>11</v>
      </c>
      <c r="H4193" s="273">
        <f t="shared" si="637"/>
        <v>3960</v>
      </c>
      <c r="J4193" s="287">
        <f t="shared" si="641"/>
        <v>-30.353230428383192</v>
      </c>
      <c r="L4193" s="287">
        <f t="shared" si="638"/>
        <v>125.7558146072588</v>
      </c>
      <c r="M4193" s="344">
        <f t="shared" si="639"/>
        <v>-147.42418539274104</v>
      </c>
      <c r="N4193" s="344">
        <f t="shared" si="642"/>
        <v>-30.353230428383192</v>
      </c>
    </row>
    <row r="4194" spans="1:14" x14ac:dyDescent="0.25">
      <c r="A4194" s="273">
        <v>4177</v>
      </c>
      <c r="B4194" s="323">
        <f t="shared" si="643"/>
        <v>4266.7558146072588</v>
      </c>
      <c r="D4194" s="287">
        <f t="shared" si="640"/>
        <v>3993.5103979405922</v>
      </c>
      <c r="F4194" s="273">
        <f t="shared" si="636"/>
        <v>11</v>
      </c>
      <c r="H4194" s="273">
        <f t="shared" si="637"/>
        <v>3960</v>
      </c>
      <c r="J4194" s="287">
        <f t="shared" si="641"/>
        <v>-31.077727795571757</v>
      </c>
      <c r="L4194" s="287">
        <f t="shared" si="638"/>
        <v>126.7558146072588</v>
      </c>
      <c r="M4194" s="344">
        <f t="shared" si="639"/>
        <v>-146.48960205940784</v>
      </c>
      <c r="N4194" s="344">
        <f t="shared" si="642"/>
        <v>-31.077727795571757</v>
      </c>
    </row>
    <row r="4195" spans="1:14" x14ac:dyDescent="0.25">
      <c r="A4195" s="273">
        <v>4178</v>
      </c>
      <c r="B4195" s="323">
        <f t="shared" si="643"/>
        <v>4267.7558146072588</v>
      </c>
      <c r="D4195" s="287">
        <f t="shared" si="640"/>
        <v>3994.4449812739254</v>
      </c>
      <c r="F4195" s="273">
        <f t="shared" si="636"/>
        <v>11</v>
      </c>
      <c r="H4195" s="273">
        <f t="shared" si="637"/>
        <v>3960</v>
      </c>
      <c r="J4195" s="287">
        <f t="shared" si="641"/>
        <v>-31.792758585817079</v>
      </c>
      <c r="L4195" s="287">
        <f t="shared" si="638"/>
        <v>127.7558146072588</v>
      </c>
      <c r="M4195" s="344">
        <f t="shared" si="639"/>
        <v>-145.55501872607465</v>
      </c>
      <c r="N4195" s="344">
        <f t="shared" si="642"/>
        <v>-31.792758585817079</v>
      </c>
    </row>
    <row r="4196" spans="1:14" x14ac:dyDescent="0.25">
      <c r="A4196" s="273">
        <v>4179</v>
      </c>
      <c r="B4196" s="323">
        <f t="shared" si="643"/>
        <v>4268.7558146072588</v>
      </c>
      <c r="D4196" s="287">
        <f t="shared" si="640"/>
        <v>3995.379564607259</v>
      </c>
      <c r="F4196" s="273">
        <f t="shared" si="636"/>
        <v>11</v>
      </c>
      <c r="H4196" s="273">
        <f t="shared" si="637"/>
        <v>3960</v>
      </c>
      <c r="J4196" s="287">
        <f t="shared" si="641"/>
        <v>-32.49810499381379</v>
      </c>
      <c r="L4196" s="287">
        <f t="shared" si="638"/>
        <v>128.7558146072588</v>
      </c>
      <c r="M4196" s="344">
        <f t="shared" si="639"/>
        <v>-144.620435392741</v>
      </c>
      <c r="N4196" s="344">
        <f t="shared" si="642"/>
        <v>-32.49810499381379</v>
      </c>
    </row>
    <row r="4197" spans="1:14" x14ac:dyDescent="0.25">
      <c r="A4197" s="273">
        <v>4180</v>
      </c>
      <c r="B4197" s="323">
        <f t="shared" si="643"/>
        <v>4269.7558146072588</v>
      </c>
      <c r="D4197" s="287">
        <f t="shared" si="640"/>
        <v>3996.3141479405922</v>
      </c>
      <c r="F4197" s="273">
        <f t="shared" si="636"/>
        <v>11</v>
      </c>
      <c r="H4197" s="273">
        <f t="shared" si="637"/>
        <v>3960</v>
      </c>
      <c r="J4197" s="287">
        <f t="shared" si="641"/>
        <v>-33.193552164212605</v>
      </c>
      <c r="L4197" s="287">
        <f t="shared" si="638"/>
        <v>129.7558146072588</v>
      </c>
      <c r="M4197" s="344">
        <f t="shared" si="639"/>
        <v>-143.68585205940781</v>
      </c>
      <c r="N4197" s="344">
        <f t="shared" si="642"/>
        <v>-33.193552164212605</v>
      </c>
    </row>
    <row r="4198" spans="1:14" x14ac:dyDescent="0.25">
      <c r="A4198" s="273">
        <v>4181</v>
      </c>
      <c r="B4198" s="323">
        <f t="shared" si="643"/>
        <v>4270.7558146072588</v>
      </c>
      <c r="D4198" s="287">
        <f t="shared" si="640"/>
        <v>3997.2487312739254</v>
      </c>
      <c r="F4198" s="273">
        <f t="shared" si="636"/>
        <v>11</v>
      </c>
      <c r="H4198" s="273">
        <f t="shared" si="637"/>
        <v>3960</v>
      </c>
      <c r="J4198" s="287">
        <f t="shared" si="641"/>
        <v>-33.878888257069612</v>
      </c>
      <c r="L4198" s="287">
        <f t="shared" si="638"/>
        <v>130.7558146072588</v>
      </c>
      <c r="M4198" s="344">
        <f t="shared" si="639"/>
        <v>-142.75126872607461</v>
      </c>
      <c r="N4198" s="344">
        <f t="shared" si="642"/>
        <v>-33.878888257069612</v>
      </c>
    </row>
    <row r="4199" spans="1:14" x14ac:dyDescent="0.25">
      <c r="A4199" s="273">
        <v>4182</v>
      </c>
      <c r="B4199" s="323">
        <f t="shared" si="643"/>
        <v>4271.7558146072588</v>
      </c>
      <c r="D4199" s="287">
        <f t="shared" si="640"/>
        <v>3998.1833146072586</v>
      </c>
      <c r="F4199" s="273">
        <f t="shared" si="636"/>
        <v>11</v>
      </c>
      <c r="H4199" s="273">
        <f t="shared" si="637"/>
        <v>3960</v>
      </c>
      <c r="J4199" s="287">
        <f t="shared" si="641"/>
        <v>-34.553904512371354</v>
      </c>
      <c r="L4199" s="287">
        <f t="shared" si="638"/>
        <v>131.7558146072588</v>
      </c>
      <c r="M4199" s="344">
        <f t="shared" si="639"/>
        <v>-141.81668539274142</v>
      </c>
      <c r="N4199" s="344">
        <f t="shared" si="642"/>
        <v>-34.553904512371354</v>
      </c>
    </row>
    <row r="4200" spans="1:14" x14ac:dyDescent="0.25">
      <c r="A4200" s="273">
        <v>4183</v>
      </c>
      <c r="B4200" s="323">
        <f t="shared" si="643"/>
        <v>4272.7558146072588</v>
      </c>
      <c r="D4200" s="287">
        <f t="shared" si="640"/>
        <v>3999.1178979405922</v>
      </c>
      <c r="F4200" s="273">
        <f t="shared" si="636"/>
        <v>11</v>
      </c>
      <c r="H4200" s="273">
        <f t="shared" si="637"/>
        <v>3960</v>
      </c>
      <c r="J4200" s="287">
        <f t="shared" si="641"/>
        <v>-35.218395313627433</v>
      </c>
      <c r="L4200" s="287">
        <f t="shared" si="638"/>
        <v>132.7558146072588</v>
      </c>
      <c r="M4200" s="344">
        <f t="shared" si="639"/>
        <v>-140.88210205940777</v>
      </c>
      <c r="N4200" s="344">
        <f t="shared" si="642"/>
        <v>-35.218395313627433</v>
      </c>
    </row>
    <row r="4201" spans="1:14" x14ac:dyDescent="0.25">
      <c r="A4201" s="273">
        <v>4184</v>
      </c>
      <c r="B4201" s="323">
        <f t="shared" si="643"/>
        <v>4273.7558146072588</v>
      </c>
      <c r="D4201" s="287">
        <f t="shared" si="640"/>
        <v>4000.0524812739254</v>
      </c>
      <c r="F4201" s="273">
        <f t="shared" si="636"/>
        <v>11</v>
      </c>
      <c r="H4201" s="273">
        <f t="shared" si="637"/>
        <v>3960</v>
      </c>
      <c r="J4201" s="287">
        <f t="shared" si="641"/>
        <v>-35.872158250502721</v>
      </c>
      <c r="L4201" s="287">
        <f t="shared" si="638"/>
        <v>133.7558146072588</v>
      </c>
      <c r="M4201" s="344">
        <f t="shared" si="639"/>
        <v>-139.94751872607458</v>
      </c>
      <c r="N4201" s="344">
        <f t="shared" si="642"/>
        <v>-35.872158250502721</v>
      </c>
    </row>
    <row r="4202" spans="1:14" x14ac:dyDescent="0.25">
      <c r="A4202" s="273">
        <v>4185</v>
      </c>
      <c r="B4202" s="323">
        <f t="shared" si="643"/>
        <v>4274.7558146072588</v>
      </c>
      <c r="D4202" s="287">
        <f t="shared" si="640"/>
        <v>4000.9870646072586</v>
      </c>
      <c r="F4202" s="273">
        <f t="shared" si="636"/>
        <v>11</v>
      </c>
      <c r="H4202" s="273">
        <f t="shared" si="637"/>
        <v>3960</v>
      </c>
      <c r="J4202" s="287">
        <f t="shared" si="641"/>
        <v>-36.514994180473501</v>
      </c>
      <c r="L4202" s="287">
        <f t="shared" si="638"/>
        <v>134.7558146072588</v>
      </c>
      <c r="M4202" s="344">
        <f t="shared" si="639"/>
        <v>-139.01293539274138</v>
      </c>
      <c r="N4202" s="344">
        <f t="shared" si="642"/>
        <v>-36.514994180473501</v>
      </c>
    </row>
    <row r="4203" spans="1:14" x14ac:dyDescent="0.25">
      <c r="A4203" s="273">
        <v>4186</v>
      </c>
      <c r="B4203" s="323">
        <f t="shared" si="643"/>
        <v>4275.7558146072588</v>
      </c>
      <c r="D4203" s="287">
        <f t="shared" si="640"/>
        <v>4001.9216479405923</v>
      </c>
      <c r="F4203" s="273">
        <f t="shared" si="636"/>
        <v>11</v>
      </c>
      <c r="H4203" s="273">
        <f t="shared" si="637"/>
        <v>3960</v>
      </c>
      <c r="J4203" s="287">
        <f t="shared" si="641"/>
        <v>-37.146707289487708</v>
      </c>
      <c r="L4203" s="287">
        <f t="shared" si="638"/>
        <v>135.7558146072588</v>
      </c>
      <c r="M4203" s="344">
        <f t="shared" si="639"/>
        <v>-138.07835205940773</v>
      </c>
      <c r="N4203" s="344">
        <f t="shared" si="642"/>
        <v>-37.146707289487708</v>
      </c>
    </row>
    <row r="4204" spans="1:14" x14ac:dyDescent="0.25">
      <c r="A4204" s="273">
        <v>4187</v>
      </c>
      <c r="B4204" s="323">
        <f t="shared" si="643"/>
        <v>4276.7558146072588</v>
      </c>
      <c r="D4204" s="287">
        <f t="shared" si="640"/>
        <v>4002.8562312739255</v>
      </c>
      <c r="F4204" s="273">
        <f t="shared" si="636"/>
        <v>11</v>
      </c>
      <c r="H4204" s="273">
        <f t="shared" si="637"/>
        <v>3960</v>
      </c>
      <c r="J4204" s="287">
        <f t="shared" si="641"/>
        <v>-37.767105151613819</v>
      </c>
      <c r="L4204" s="287">
        <f t="shared" si="638"/>
        <v>136.7558146072588</v>
      </c>
      <c r="M4204" s="344">
        <f t="shared" si="639"/>
        <v>-137.14376872607454</v>
      </c>
      <c r="N4204" s="344">
        <f t="shared" si="642"/>
        <v>-37.767105151613819</v>
      </c>
    </row>
    <row r="4205" spans="1:14" x14ac:dyDescent="0.25">
      <c r="A4205" s="273">
        <v>4188</v>
      </c>
      <c r="B4205" s="323">
        <f t="shared" si="643"/>
        <v>4277.7558146072588</v>
      </c>
      <c r="D4205" s="287">
        <f t="shared" si="640"/>
        <v>4003.7908146072587</v>
      </c>
      <c r="F4205" s="273">
        <f t="shared" si="636"/>
        <v>11</v>
      </c>
      <c r="H4205" s="273">
        <f t="shared" si="637"/>
        <v>3960</v>
      </c>
      <c r="J4205" s="287">
        <f t="shared" si="641"/>
        <v>-38.375998787652584</v>
      </c>
      <c r="L4205" s="287">
        <f t="shared" si="638"/>
        <v>137.7558146072588</v>
      </c>
      <c r="M4205" s="344">
        <f t="shared" si="639"/>
        <v>-136.20918539274135</v>
      </c>
      <c r="N4205" s="344">
        <f t="shared" si="642"/>
        <v>-38.375998787652584</v>
      </c>
    </row>
    <row r="4206" spans="1:14" x14ac:dyDescent="0.25">
      <c r="A4206" s="273">
        <v>4189</v>
      </c>
      <c r="B4206" s="323">
        <f t="shared" si="643"/>
        <v>4278.7558146072588</v>
      </c>
      <c r="D4206" s="287">
        <f t="shared" si="640"/>
        <v>4004.7253979405923</v>
      </c>
      <c r="F4206" s="273">
        <f t="shared" si="636"/>
        <v>11</v>
      </c>
      <c r="H4206" s="273">
        <f t="shared" si="637"/>
        <v>3960</v>
      </c>
      <c r="J4206" s="287">
        <f t="shared" si="641"/>
        <v>-38.973202722703974</v>
      </c>
      <c r="L4206" s="287">
        <f t="shared" si="638"/>
        <v>138.7558146072588</v>
      </c>
      <c r="M4206" s="344">
        <f t="shared" si="639"/>
        <v>-135.2746020594077</v>
      </c>
      <c r="N4206" s="344">
        <f t="shared" si="642"/>
        <v>-38.973202722703974</v>
      </c>
    </row>
    <row r="4207" spans="1:14" x14ac:dyDescent="0.25">
      <c r="A4207" s="273">
        <v>4190</v>
      </c>
      <c r="B4207" s="323">
        <f t="shared" si="643"/>
        <v>4279.7558146072588</v>
      </c>
      <c r="D4207" s="287">
        <f t="shared" si="640"/>
        <v>4005.6599812739255</v>
      </c>
      <c r="F4207" s="273">
        <f t="shared" si="636"/>
        <v>11</v>
      </c>
      <c r="H4207" s="273">
        <f t="shared" si="637"/>
        <v>3960</v>
      </c>
      <c r="J4207" s="287">
        <f t="shared" si="641"/>
        <v>-39.558535042664133</v>
      </c>
      <c r="L4207" s="287">
        <f t="shared" si="638"/>
        <v>139.7558146072588</v>
      </c>
      <c r="M4207" s="344">
        <f t="shared" si="639"/>
        <v>-134.3400187260745</v>
      </c>
      <c r="N4207" s="344">
        <f t="shared" si="642"/>
        <v>-39.558535042664133</v>
      </c>
    </row>
    <row r="4208" spans="1:14" x14ac:dyDescent="0.25">
      <c r="A4208" s="273">
        <v>4191</v>
      </c>
      <c r="B4208" s="323">
        <f t="shared" si="643"/>
        <v>4280.7558146072588</v>
      </c>
      <c r="D4208" s="287">
        <f t="shared" si="640"/>
        <v>4006.5945646072587</v>
      </c>
      <c r="F4208" s="273">
        <f t="shared" si="636"/>
        <v>11</v>
      </c>
      <c r="H4208" s="273">
        <f t="shared" si="637"/>
        <v>3960</v>
      </c>
      <c r="J4208" s="287">
        <f t="shared" si="641"/>
        <v>-40.131817449638163</v>
      </c>
      <c r="L4208" s="287">
        <f t="shared" si="638"/>
        <v>140.7558146072588</v>
      </c>
      <c r="M4208" s="344">
        <f t="shared" si="639"/>
        <v>-133.40543539274131</v>
      </c>
      <c r="N4208" s="344">
        <f t="shared" si="642"/>
        <v>-40.131817449638163</v>
      </c>
    </row>
    <row r="4209" spans="1:14" x14ac:dyDescent="0.25">
      <c r="A4209" s="273">
        <v>4192</v>
      </c>
      <c r="B4209" s="323">
        <f t="shared" si="643"/>
        <v>4281.7558146072588</v>
      </c>
      <c r="D4209" s="287">
        <f t="shared" si="640"/>
        <v>4007.5291479405923</v>
      </c>
      <c r="F4209" s="273">
        <f t="shared" si="636"/>
        <v>11</v>
      </c>
      <c r="H4209" s="273">
        <f t="shared" si="637"/>
        <v>3960</v>
      </c>
      <c r="J4209" s="287">
        <f t="shared" si="641"/>
        <v>-40.692875316250934</v>
      </c>
      <c r="L4209" s="287">
        <f t="shared" si="638"/>
        <v>141.7558146072588</v>
      </c>
      <c r="M4209" s="344">
        <f t="shared" si="639"/>
        <v>-132.47085205940766</v>
      </c>
      <c r="N4209" s="344">
        <f t="shared" si="642"/>
        <v>-40.692875316250934</v>
      </c>
    </row>
    <row r="4210" spans="1:14" x14ac:dyDescent="0.25">
      <c r="A4210" s="273">
        <v>4193</v>
      </c>
      <c r="B4210" s="323">
        <f t="shared" si="643"/>
        <v>4282.7558146072588</v>
      </c>
      <c r="D4210" s="287">
        <f t="shared" si="640"/>
        <v>4008.4637312739255</v>
      </c>
      <c r="F4210" s="273">
        <f t="shared" si="636"/>
        <v>11</v>
      </c>
      <c r="H4210" s="273">
        <f t="shared" si="637"/>
        <v>3960</v>
      </c>
      <c r="J4210" s="287">
        <f t="shared" si="641"/>
        <v>-41.241537738842091</v>
      </c>
      <c r="L4210" s="287">
        <f t="shared" si="638"/>
        <v>142.7558146072588</v>
      </c>
      <c r="M4210" s="344">
        <f t="shared" si="639"/>
        <v>-131.53626872607447</v>
      </c>
      <c r="N4210" s="344">
        <f t="shared" si="642"/>
        <v>-41.241537738842091</v>
      </c>
    </row>
    <row r="4211" spans="1:14" x14ac:dyDescent="0.25">
      <c r="A4211" s="273">
        <v>4194</v>
      </c>
      <c r="B4211" s="323">
        <f t="shared" si="643"/>
        <v>4283.7558146072588</v>
      </c>
      <c r="D4211" s="287">
        <f t="shared" si="640"/>
        <v>4009.3983146072587</v>
      </c>
      <c r="F4211" s="273">
        <f t="shared" si="636"/>
        <v>11</v>
      </c>
      <c r="H4211" s="273">
        <f t="shared" si="637"/>
        <v>3960</v>
      </c>
      <c r="J4211" s="287">
        <f t="shared" si="641"/>
        <v>-41.77763758952225</v>
      </c>
      <c r="L4211" s="287">
        <f t="shared" si="638"/>
        <v>143.7558146072588</v>
      </c>
      <c r="M4211" s="344">
        <f t="shared" si="639"/>
        <v>-130.60168539274127</v>
      </c>
      <c r="N4211" s="344">
        <f t="shared" si="642"/>
        <v>-41.77763758952225</v>
      </c>
    </row>
    <row r="4212" spans="1:14" x14ac:dyDescent="0.25">
      <c r="A4212" s="273">
        <v>4195</v>
      </c>
      <c r="B4212" s="323">
        <f t="shared" si="643"/>
        <v>4284.7558146072588</v>
      </c>
      <c r="D4212" s="287">
        <f t="shared" si="640"/>
        <v>4010.3328979405919</v>
      </c>
      <c r="F4212" s="273">
        <f t="shared" si="636"/>
        <v>11</v>
      </c>
      <c r="H4212" s="273">
        <f t="shared" si="637"/>
        <v>3960</v>
      </c>
      <c r="J4212" s="287">
        <f t="shared" si="641"/>
        <v>-42.301011567083577</v>
      </c>
      <c r="L4212" s="287">
        <f t="shared" si="638"/>
        <v>144.7558146072588</v>
      </c>
      <c r="M4212" s="344">
        <f t="shared" si="639"/>
        <v>-129.66710205940808</v>
      </c>
      <c r="N4212" s="344">
        <f t="shared" si="642"/>
        <v>-42.301011567083577</v>
      </c>
    </row>
    <row r="4213" spans="1:14" x14ac:dyDescent="0.25">
      <c r="A4213" s="273">
        <v>4196</v>
      </c>
      <c r="B4213" s="323">
        <f t="shared" si="643"/>
        <v>4285.7558146072588</v>
      </c>
      <c r="D4213" s="287">
        <f t="shared" si="640"/>
        <v>4011.2674812739256</v>
      </c>
      <c r="F4213" s="273">
        <f t="shared" si="636"/>
        <v>11</v>
      </c>
      <c r="H4213" s="273">
        <f t="shared" si="637"/>
        <v>3960</v>
      </c>
      <c r="J4213" s="287">
        <f t="shared" si="641"/>
        <v>-42.811500246742462</v>
      </c>
      <c r="L4213" s="287">
        <f t="shared" si="638"/>
        <v>145.7558146072588</v>
      </c>
      <c r="M4213" s="344">
        <f t="shared" si="639"/>
        <v>-128.73251872607443</v>
      </c>
      <c r="N4213" s="344">
        <f t="shared" si="642"/>
        <v>-42.811500246742462</v>
      </c>
    </row>
    <row r="4214" spans="1:14" x14ac:dyDescent="0.25">
      <c r="A4214" s="273">
        <v>4197</v>
      </c>
      <c r="B4214" s="323">
        <f t="shared" si="643"/>
        <v>4286.7558146072588</v>
      </c>
      <c r="D4214" s="287">
        <f t="shared" si="640"/>
        <v>4012.2020646072588</v>
      </c>
      <c r="F4214" s="273">
        <f t="shared" si="636"/>
        <v>11</v>
      </c>
      <c r="H4214" s="273">
        <f t="shared" si="637"/>
        <v>3960</v>
      </c>
      <c r="J4214" s="287">
        <f t="shared" si="641"/>
        <v>-43.308948128701473</v>
      </c>
      <c r="L4214" s="287">
        <f t="shared" si="638"/>
        <v>146.7558146072588</v>
      </c>
      <c r="M4214" s="344">
        <f t="shared" si="639"/>
        <v>-127.79793539274124</v>
      </c>
      <c r="N4214" s="344">
        <f t="shared" si="642"/>
        <v>-43.308948128701473</v>
      </c>
    </row>
    <row r="4215" spans="1:14" x14ac:dyDescent="0.25">
      <c r="A4215" s="273">
        <v>4198</v>
      </c>
      <c r="B4215" s="323">
        <f t="shared" si="643"/>
        <v>4287.7558146072588</v>
      </c>
      <c r="D4215" s="287">
        <f t="shared" si="640"/>
        <v>4013.136647940592</v>
      </c>
      <c r="F4215" s="273">
        <f t="shared" si="636"/>
        <v>11</v>
      </c>
      <c r="H4215" s="273">
        <f t="shared" si="637"/>
        <v>3960</v>
      </c>
      <c r="J4215" s="287">
        <f t="shared" si="641"/>
        <v>-43.793203685517689</v>
      </c>
      <c r="L4215" s="287">
        <f t="shared" si="638"/>
        <v>147.7558146072588</v>
      </c>
      <c r="M4215" s="344">
        <f t="shared" si="639"/>
        <v>-126.86335205940804</v>
      </c>
      <c r="N4215" s="344">
        <f t="shared" si="642"/>
        <v>-43.793203685517689</v>
      </c>
    </row>
    <row r="4216" spans="1:14" x14ac:dyDescent="0.25">
      <c r="A4216" s="273">
        <v>4199</v>
      </c>
      <c r="B4216" s="323">
        <f t="shared" si="643"/>
        <v>4288.7558146072588</v>
      </c>
      <c r="D4216" s="287">
        <f t="shared" si="640"/>
        <v>4014.0712312739256</v>
      </c>
      <c r="F4216" s="273">
        <f t="shared" si="636"/>
        <v>11</v>
      </c>
      <c r="H4216" s="273">
        <f t="shared" si="637"/>
        <v>3960</v>
      </c>
      <c r="J4216" s="287">
        <f t="shared" si="641"/>
        <v>-44.264119408257002</v>
      </c>
      <c r="L4216" s="287">
        <f t="shared" si="638"/>
        <v>148.7558146072588</v>
      </c>
      <c r="M4216" s="344">
        <f t="shared" si="639"/>
        <v>-125.9287687260744</v>
      </c>
      <c r="N4216" s="344">
        <f t="shared" si="642"/>
        <v>-44.264119408257002</v>
      </c>
    </row>
    <row r="4217" spans="1:14" x14ac:dyDescent="0.25">
      <c r="A4217" s="273">
        <v>4200</v>
      </c>
      <c r="B4217" s="323">
        <f t="shared" si="643"/>
        <v>4289.7558146072588</v>
      </c>
      <c r="D4217" s="287">
        <f t="shared" si="640"/>
        <v>4015.0058146072588</v>
      </c>
      <c r="F4217" s="273">
        <f t="shared" si="636"/>
        <v>11</v>
      </c>
      <c r="H4217" s="273">
        <f t="shared" si="637"/>
        <v>3960</v>
      </c>
      <c r="J4217" s="287">
        <f t="shared" si="641"/>
        <v>-44.721551851428401</v>
      </c>
      <c r="L4217" s="287">
        <f t="shared" si="638"/>
        <v>149.7558146072588</v>
      </c>
      <c r="M4217" s="344">
        <f t="shared" si="639"/>
        <v>-124.9941853927412</v>
      </c>
      <c r="N4217" s="344">
        <f t="shared" si="642"/>
        <v>-44.721551851428401</v>
      </c>
    </row>
    <row r="4218" spans="1:14" x14ac:dyDescent="0.25">
      <c r="A4218" s="273">
        <v>4201</v>
      </c>
      <c r="B4218" s="323">
        <f t="shared" si="643"/>
        <v>4290.7558146072588</v>
      </c>
      <c r="D4218" s="287">
        <f t="shared" si="640"/>
        <v>4015.940397940592</v>
      </c>
      <c r="F4218" s="273">
        <f t="shared" si="636"/>
        <v>11</v>
      </c>
      <c r="H4218" s="273">
        <f t="shared" si="637"/>
        <v>3960</v>
      </c>
      <c r="J4218" s="287">
        <f t="shared" si="641"/>
        <v>-45.165361676678451</v>
      </c>
      <c r="L4218" s="287">
        <f t="shared" si="638"/>
        <v>150.7558146072588</v>
      </c>
      <c r="M4218" s="344">
        <f t="shared" si="639"/>
        <v>-124.05960205940801</v>
      </c>
      <c r="N4218" s="344">
        <f t="shared" si="642"/>
        <v>-45.165361676678451</v>
      </c>
    </row>
    <row r="4219" spans="1:14" x14ac:dyDescent="0.25">
      <c r="A4219" s="273">
        <v>4202</v>
      </c>
      <c r="B4219" s="323">
        <f t="shared" si="643"/>
        <v>4291.7558146072588</v>
      </c>
      <c r="D4219" s="287">
        <f t="shared" si="640"/>
        <v>4016.8749812739256</v>
      </c>
      <c r="F4219" s="273">
        <f t="shared" si="636"/>
        <v>11</v>
      </c>
      <c r="H4219" s="273">
        <f t="shared" si="637"/>
        <v>3960</v>
      </c>
      <c r="J4219" s="287">
        <f t="shared" si="641"/>
        <v>-45.595413695235095</v>
      </c>
      <c r="L4219" s="287">
        <f t="shared" si="638"/>
        <v>151.7558146072588</v>
      </c>
      <c r="M4219" s="344">
        <f t="shared" si="639"/>
        <v>-123.12501872607436</v>
      </c>
      <c r="N4219" s="344">
        <f t="shared" si="642"/>
        <v>-45.595413695235095</v>
      </c>
    </row>
    <row r="4220" spans="1:14" x14ac:dyDescent="0.25">
      <c r="A4220" s="273">
        <v>4203</v>
      </c>
      <c r="B4220" s="323">
        <f t="shared" si="643"/>
        <v>4292.7558146072588</v>
      </c>
      <c r="D4220" s="287">
        <f t="shared" si="640"/>
        <v>4017.8095646072588</v>
      </c>
      <c r="F4220" s="273">
        <f t="shared" si="636"/>
        <v>11</v>
      </c>
      <c r="H4220" s="273">
        <f t="shared" si="637"/>
        <v>3960</v>
      </c>
      <c r="J4220" s="287">
        <f t="shared" si="641"/>
        <v>-46.011576909087147</v>
      </c>
      <c r="L4220" s="287">
        <f t="shared" si="638"/>
        <v>152.7558146072588</v>
      </c>
      <c r="M4220" s="344">
        <f t="shared" si="639"/>
        <v>-122.19043539274116</v>
      </c>
      <c r="N4220" s="344">
        <f t="shared" si="642"/>
        <v>-46.011576909087147</v>
      </c>
    </row>
    <row r="4221" spans="1:14" x14ac:dyDescent="0.25">
      <c r="A4221" s="273">
        <v>4204</v>
      </c>
      <c r="B4221" s="323">
        <f t="shared" si="643"/>
        <v>4293.7558146072588</v>
      </c>
      <c r="D4221" s="287">
        <f t="shared" si="640"/>
        <v>4018.744147940592</v>
      </c>
      <c r="F4221" s="273">
        <f t="shared" si="636"/>
        <v>11</v>
      </c>
      <c r="H4221" s="273">
        <f t="shared" si="637"/>
        <v>3960</v>
      </c>
      <c r="J4221" s="287">
        <f t="shared" si="641"/>
        <v>-46.41372455088888</v>
      </c>
      <c r="L4221" s="287">
        <f t="shared" si="638"/>
        <v>153.7558146072588</v>
      </c>
      <c r="M4221" s="344">
        <f t="shared" si="639"/>
        <v>-121.25585205940797</v>
      </c>
      <c r="N4221" s="344">
        <f t="shared" si="642"/>
        <v>-46.41372455088888</v>
      </c>
    </row>
    <row r="4222" spans="1:14" x14ac:dyDescent="0.25">
      <c r="A4222" s="273">
        <v>4205</v>
      </c>
      <c r="B4222" s="323">
        <f t="shared" si="643"/>
        <v>4294.7558146072588</v>
      </c>
      <c r="D4222" s="287">
        <f t="shared" si="640"/>
        <v>4019.6787312739252</v>
      </c>
      <c r="F4222" s="273">
        <f t="shared" si="636"/>
        <v>11</v>
      </c>
      <c r="H4222" s="273">
        <f t="shared" si="637"/>
        <v>3960</v>
      </c>
      <c r="J4222" s="287">
        <f t="shared" si="641"/>
        <v>-46.801734122572554</v>
      </c>
      <c r="L4222" s="287">
        <f t="shared" si="638"/>
        <v>154.7558146072588</v>
      </c>
      <c r="M4222" s="344">
        <f t="shared" si="639"/>
        <v>-120.32126872607478</v>
      </c>
      <c r="N4222" s="344">
        <f t="shared" si="642"/>
        <v>-46.801734122572554</v>
      </c>
    </row>
    <row r="4223" spans="1:14" x14ac:dyDescent="0.25">
      <c r="A4223" s="273">
        <v>4206</v>
      </c>
      <c r="B4223" s="323">
        <f t="shared" si="643"/>
        <v>4295.7558146072588</v>
      </c>
      <c r="D4223" s="287">
        <f t="shared" si="640"/>
        <v>4020.6133146072589</v>
      </c>
      <c r="F4223" s="273">
        <f t="shared" si="636"/>
        <v>11</v>
      </c>
      <c r="H4223" s="273">
        <f t="shared" si="637"/>
        <v>3960</v>
      </c>
      <c r="J4223" s="287">
        <f t="shared" si="641"/>
        <v>-47.175487432663914</v>
      </c>
      <c r="L4223" s="287">
        <f t="shared" si="638"/>
        <v>155.7558146072588</v>
      </c>
      <c r="M4223" s="344">
        <f t="shared" si="639"/>
        <v>-119.38668539274113</v>
      </c>
      <c r="N4223" s="344">
        <f t="shared" si="642"/>
        <v>-47.175487432663914</v>
      </c>
    </row>
    <row r="4224" spans="1:14" x14ac:dyDescent="0.25">
      <c r="A4224" s="273">
        <v>4207</v>
      </c>
      <c r="B4224" s="323">
        <f t="shared" si="643"/>
        <v>4296.7558146072588</v>
      </c>
      <c r="D4224" s="287">
        <f t="shared" si="640"/>
        <v>4021.5478979405921</v>
      </c>
      <c r="F4224" s="273">
        <f t="shared" si="636"/>
        <v>11</v>
      </c>
      <c r="H4224" s="273">
        <f t="shared" si="637"/>
        <v>3960</v>
      </c>
      <c r="J4224" s="287">
        <f t="shared" si="641"/>
        <v>-47.534870632284075</v>
      </c>
      <c r="L4224" s="287">
        <f t="shared" si="638"/>
        <v>156.7558146072588</v>
      </c>
      <c r="M4224" s="344">
        <f t="shared" si="639"/>
        <v>-118.45210205940793</v>
      </c>
      <c r="N4224" s="344">
        <f t="shared" si="642"/>
        <v>-47.534870632284075</v>
      </c>
    </row>
    <row r="4225" spans="1:14" x14ac:dyDescent="0.25">
      <c r="A4225" s="273">
        <v>4208</v>
      </c>
      <c r="B4225" s="323">
        <f t="shared" si="643"/>
        <v>4297.7558146072588</v>
      </c>
      <c r="D4225" s="287">
        <f t="shared" si="640"/>
        <v>4022.4824812739253</v>
      </c>
      <c r="F4225" s="273">
        <f t="shared" si="636"/>
        <v>11</v>
      </c>
      <c r="H4225" s="273">
        <f t="shared" si="637"/>
        <v>3960</v>
      </c>
      <c r="J4225" s="287">
        <f t="shared" si="641"/>
        <v>-47.879774249828998</v>
      </c>
      <c r="L4225" s="287">
        <f t="shared" si="638"/>
        <v>157.7558146072588</v>
      </c>
      <c r="M4225" s="344">
        <f t="shared" si="639"/>
        <v>-117.51751872607474</v>
      </c>
      <c r="N4225" s="344">
        <f t="shared" si="642"/>
        <v>-47.879774249828998</v>
      </c>
    </row>
    <row r="4226" spans="1:14" x14ac:dyDescent="0.25">
      <c r="A4226" s="273">
        <v>4209</v>
      </c>
      <c r="B4226" s="323">
        <f t="shared" si="643"/>
        <v>4298.7558146072588</v>
      </c>
      <c r="D4226" s="287">
        <f t="shared" si="640"/>
        <v>4023.4170646072589</v>
      </c>
      <c r="F4226" s="273">
        <f t="shared" si="636"/>
        <v>11</v>
      </c>
      <c r="H4226" s="273">
        <f t="shared" si="637"/>
        <v>3960</v>
      </c>
      <c r="J4226" s="287">
        <f t="shared" si="641"/>
        <v>-48.210093224315372</v>
      </c>
      <c r="L4226" s="287">
        <f t="shared" si="638"/>
        <v>158.7558146072588</v>
      </c>
      <c r="M4226" s="344">
        <f t="shared" si="639"/>
        <v>-116.58293539274109</v>
      </c>
      <c r="N4226" s="344">
        <f t="shared" si="642"/>
        <v>-48.210093224315372</v>
      </c>
    </row>
    <row r="4227" spans="1:14" x14ac:dyDescent="0.25">
      <c r="A4227" s="273">
        <v>4210</v>
      </c>
      <c r="B4227" s="323">
        <f t="shared" si="643"/>
        <v>4299.7558146072588</v>
      </c>
      <c r="D4227" s="287">
        <f t="shared" si="640"/>
        <v>4024.3516479405921</v>
      </c>
      <c r="F4227" s="273">
        <f t="shared" si="636"/>
        <v>11</v>
      </c>
      <c r="H4227" s="273">
        <f t="shared" si="637"/>
        <v>3960</v>
      </c>
      <c r="J4227" s="287">
        <f t="shared" si="641"/>
        <v>-48.525726937384235</v>
      </c>
      <c r="L4227" s="287">
        <f t="shared" si="638"/>
        <v>159.7558146072588</v>
      </c>
      <c r="M4227" s="344">
        <f t="shared" si="639"/>
        <v>-115.6483520594079</v>
      </c>
      <c r="N4227" s="344">
        <f t="shared" si="642"/>
        <v>-48.525726937384235</v>
      </c>
    </row>
    <row r="4228" spans="1:14" x14ac:dyDescent="0.25">
      <c r="A4228" s="273">
        <v>4211</v>
      </c>
      <c r="B4228" s="323">
        <f t="shared" si="643"/>
        <v>4300.7558146072588</v>
      </c>
      <c r="D4228" s="287">
        <f t="shared" si="640"/>
        <v>4025.2862312739253</v>
      </c>
      <c r="F4228" s="273">
        <f t="shared" si="636"/>
        <v>11</v>
      </c>
      <c r="H4228" s="273">
        <f t="shared" si="637"/>
        <v>3960</v>
      </c>
      <c r="J4228" s="287">
        <f t="shared" si="641"/>
        <v>-48.826579243948686</v>
      </c>
      <c r="L4228" s="287">
        <f t="shared" si="638"/>
        <v>160.7558146072588</v>
      </c>
      <c r="M4228" s="344">
        <f t="shared" si="639"/>
        <v>-114.7137687260747</v>
      </c>
      <c r="N4228" s="344">
        <f t="shared" si="642"/>
        <v>-48.826579243948686</v>
      </c>
    </row>
    <row r="4229" spans="1:14" x14ac:dyDescent="0.25">
      <c r="A4229" s="273">
        <v>4212</v>
      </c>
      <c r="B4229" s="323">
        <f t="shared" si="643"/>
        <v>4301.7558146072588</v>
      </c>
      <c r="D4229" s="287">
        <f t="shared" si="640"/>
        <v>4026.2208146072589</v>
      </c>
      <c r="F4229" s="273">
        <f t="shared" si="636"/>
        <v>11</v>
      </c>
      <c r="H4229" s="273">
        <f t="shared" si="637"/>
        <v>3960</v>
      </c>
      <c r="J4229" s="287">
        <f t="shared" si="641"/>
        <v>-49.112558501481743</v>
      </c>
      <c r="L4229" s="287">
        <f t="shared" si="638"/>
        <v>161.7558146072588</v>
      </c>
      <c r="M4229" s="344">
        <f t="shared" si="639"/>
        <v>-113.77918539274106</v>
      </c>
      <c r="N4229" s="344">
        <f t="shared" si="642"/>
        <v>-49.112558501481743</v>
      </c>
    </row>
    <row r="4230" spans="1:14" x14ac:dyDescent="0.25">
      <c r="A4230" s="273">
        <v>4213</v>
      </c>
      <c r="B4230" s="323">
        <f t="shared" si="643"/>
        <v>4302.7558146072588</v>
      </c>
      <c r="D4230" s="287">
        <f t="shared" si="640"/>
        <v>4027.1553979405921</v>
      </c>
      <c r="F4230" s="273">
        <f t="shared" ref="F4230:F4293" si="644">INT(B4230/360)</f>
        <v>11</v>
      </c>
      <c r="H4230" s="273">
        <f t="shared" ref="H4230:H4293" si="645">F4230*360</f>
        <v>3960</v>
      </c>
      <c r="J4230" s="287">
        <f t="shared" si="641"/>
        <v>-49.3835775979312</v>
      </c>
      <c r="L4230" s="287">
        <f t="shared" ref="L4230:L4293" si="646">B4230-H4230-180</f>
        <v>162.7558146072588</v>
      </c>
      <c r="M4230" s="344">
        <f t="shared" ref="M4230:M4293" si="647">D4230-INT(D4230/360)*360-180</f>
        <v>-112.84460205940786</v>
      </c>
      <c r="N4230" s="344">
        <f t="shared" si="642"/>
        <v>-49.3835775979312</v>
      </c>
    </row>
    <row r="4231" spans="1:14" x14ac:dyDescent="0.25">
      <c r="A4231" s="273">
        <v>4214</v>
      </c>
      <c r="B4231" s="323">
        <f t="shared" si="643"/>
        <v>4303.7558146072588</v>
      </c>
      <c r="D4231" s="287">
        <f t="shared" si="640"/>
        <v>4028.0899812739253</v>
      </c>
      <c r="F4231" s="273">
        <f t="shared" si="644"/>
        <v>11</v>
      </c>
      <c r="H4231" s="273">
        <f t="shared" si="645"/>
        <v>3960</v>
      </c>
      <c r="J4231" s="287">
        <f t="shared" si="641"/>
        <v>-49.639553978254867</v>
      </c>
      <c r="L4231" s="287">
        <f t="shared" si="646"/>
        <v>163.7558146072588</v>
      </c>
      <c r="M4231" s="344">
        <f t="shared" si="647"/>
        <v>-111.91001872607467</v>
      </c>
      <c r="N4231" s="344">
        <f t="shared" si="642"/>
        <v>-49.639553978254867</v>
      </c>
    </row>
    <row r="4232" spans="1:14" x14ac:dyDescent="0.25">
      <c r="A4232" s="273">
        <v>4215</v>
      </c>
      <c r="B4232" s="323">
        <f t="shared" si="643"/>
        <v>4304.7558146072588</v>
      </c>
      <c r="D4232" s="287">
        <f t="shared" si="640"/>
        <v>4029.024564607259</v>
      </c>
      <c r="F4232" s="273">
        <f t="shared" si="644"/>
        <v>11</v>
      </c>
      <c r="H4232" s="273">
        <f t="shared" si="645"/>
        <v>3960</v>
      </c>
      <c r="J4232" s="287">
        <f t="shared" si="641"/>
        <v>-49.880409669567399</v>
      </c>
      <c r="L4232" s="287">
        <f t="shared" si="646"/>
        <v>164.7558146072588</v>
      </c>
      <c r="M4232" s="344">
        <f t="shared" si="647"/>
        <v>-110.97543539274102</v>
      </c>
      <c r="N4232" s="344">
        <f t="shared" si="642"/>
        <v>-49.880409669567399</v>
      </c>
    </row>
    <row r="4233" spans="1:14" x14ac:dyDescent="0.25">
      <c r="A4233" s="273">
        <v>4216</v>
      </c>
      <c r="B4233" s="323">
        <f t="shared" si="643"/>
        <v>4305.7558146072588</v>
      </c>
      <c r="D4233" s="287">
        <f t="shared" si="640"/>
        <v>4029.9591479405922</v>
      </c>
      <c r="F4233" s="273">
        <f t="shared" si="644"/>
        <v>11</v>
      </c>
      <c r="H4233" s="273">
        <f t="shared" si="645"/>
        <v>3960</v>
      </c>
      <c r="J4233" s="287">
        <f t="shared" si="641"/>
        <v>-50.10607130489241</v>
      </c>
      <c r="L4233" s="287">
        <f t="shared" si="646"/>
        <v>165.7558146072588</v>
      </c>
      <c r="M4233" s="344">
        <f t="shared" si="647"/>
        <v>-110.04085205940783</v>
      </c>
      <c r="N4233" s="344">
        <f t="shared" si="642"/>
        <v>-50.10607130489241</v>
      </c>
    </row>
    <row r="4234" spans="1:14" x14ac:dyDescent="0.25">
      <c r="A4234" s="273">
        <v>4217</v>
      </c>
      <c r="B4234" s="323">
        <f t="shared" si="643"/>
        <v>4306.7558146072588</v>
      </c>
      <c r="D4234" s="287">
        <f t="shared" si="640"/>
        <v>4030.8937312739254</v>
      </c>
      <c r="F4234" s="273">
        <f t="shared" si="644"/>
        <v>11</v>
      </c>
      <c r="H4234" s="273">
        <f t="shared" si="645"/>
        <v>3960</v>
      </c>
      <c r="J4234" s="287">
        <f t="shared" si="641"/>
        <v>-50.316470145509534</v>
      </c>
      <c r="L4234" s="287">
        <f t="shared" si="646"/>
        <v>166.7558146072588</v>
      </c>
      <c r="M4234" s="344">
        <f t="shared" si="647"/>
        <v>-109.10626872607463</v>
      </c>
      <c r="N4234" s="344">
        <f t="shared" si="642"/>
        <v>-50.316470145509534</v>
      </c>
    </row>
    <row r="4235" spans="1:14" x14ac:dyDescent="0.25">
      <c r="A4235" s="273">
        <v>4218</v>
      </c>
      <c r="B4235" s="323">
        <f t="shared" si="643"/>
        <v>4307.7558146072588</v>
      </c>
      <c r="D4235" s="287">
        <f t="shared" si="640"/>
        <v>4031.828314607259</v>
      </c>
      <c r="F4235" s="273">
        <f t="shared" si="644"/>
        <v>11</v>
      </c>
      <c r="H4235" s="273">
        <f t="shared" si="645"/>
        <v>3960</v>
      </c>
      <c r="J4235" s="287">
        <f t="shared" si="641"/>
        <v>-50.511542101893738</v>
      </c>
      <c r="L4235" s="287">
        <f t="shared" si="646"/>
        <v>167.7558146072588</v>
      </c>
      <c r="M4235" s="344">
        <f t="shared" si="647"/>
        <v>-108.17168539274098</v>
      </c>
      <c r="N4235" s="344">
        <f t="shared" si="642"/>
        <v>-50.511542101893738</v>
      </c>
    </row>
    <row r="4236" spans="1:14" x14ac:dyDescent="0.25">
      <c r="A4236" s="273">
        <v>4219</v>
      </c>
      <c r="B4236" s="323">
        <f t="shared" si="643"/>
        <v>4308.7558146072588</v>
      </c>
      <c r="D4236" s="287">
        <f t="shared" si="640"/>
        <v>4032.7628979405922</v>
      </c>
      <c r="F4236" s="273">
        <f t="shared" si="644"/>
        <v>11</v>
      </c>
      <c r="H4236" s="273">
        <f t="shared" si="645"/>
        <v>3960</v>
      </c>
      <c r="J4236" s="287">
        <f t="shared" si="641"/>
        <v>-50.691227753237399</v>
      </c>
      <c r="L4236" s="287">
        <f t="shared" si="646"/>
        <v>168.7558146072588</v>
      </c>
      <c r="M4236" s="344">
        <f t="shared" si="647"/>
        <v>-107.23710205940779</v>
      </c>
      <c r="N4236" s="344">
        <f t="shared" si="642"/>
        <v>-50.691227753237399</v>
      </c>
    </row>
    <row r="4237" spans="1:14" x14ac:dyDescent="0.25">
      <c r="A4237" s="273">
        <v>4220</v>
      </c>
      <c r="B4237" s="323">
        <f t="shared" si="643"/>
        <v>4309.7558146072588</v>
      </c>
      <c r="D4237" s="287">
        <f t="shared" si="640"/>
        <v>4033.6974812739254</v>
      </c>
      <c r="F4237" s="273">
        <f t="shared" si="644"/>
        <v>11</v>
      </c>
      <c r="H4237" s="273">
        <f t="shared" si="645"/>
        <v>3960</v>
      </c>
      <c r="J4237" s="287">
        <f t="shared" si="641"/>
        <v>-50.855472365550355</v>
      </c>
      <c r="L4237" s="287">
        <f t="shared" si="646"/>
        <v>169.7558146072588</v>
      </c>
      <c r="M4237" s="344">
        <f t="shared" si="647"/>
        <v>-106.3025187260746</v>
      </c>
      <c r="N4237" s="344">
        <f t="shared" si="642"/>
        <v>-50.855472365550355</v>
      </c>
    </row>
    <row r="4238" spans="1:14" x14ac:dyDescent="0.25">
      <c r="A4238" s="273">
        <v>4221</v>
      </c>
      <c r="B4238" s="323">
        <f t="shared" si="643"/>
        <v>4310.7558146072588</v>
      </c>
      <c r="D4238" s="287">
        <f t="shared" si="640"/>
        <v>4034.6320646072591</v>
      </c>
      <c r="F4238" s="273">
        <f t="shared" si="644"/>
        <v>11</v>
      </c>
      <c r="H4238" s="273">
        <f t="shared" si="645"/>
        <v>3960</v>
      </c>
      <c r="J4238" s="287">
        <f t="shared" si="641"/>
        <v>-51.00422590833287</v>
      </c>
      <c r="L4238" s="287">
        <f t="shared" si="646"/>
        <v>170.7558146072588</v>
      </c>
      <c r="M4238" s="344">
        <f t="shared" si="647"/>
        <v>-105.36793539274095</v>
      </c>
      <c r="N4238" s="344">
        <f t="shared" si="642"/>
        <v>-51.00422590833287</v>
      </c>
    </row>
    <row r="4239" spans="1:14" x14ac:dyDescent="0.25">
      <c r="A4239" s="273">
        <v>4222</v>
      </c>
      <c r="B4239" s="323">
        <f t="shared" si="643"/>
        <v>4311.7558146072588</v>
      </c>
      <c r="D4239" s="287">
        <f t="shared" si="640"/>
        <v>4035.5666479405922</v>
      </c>
      <c r="F4239" s="273">
        <f t="shared" si="644"/>
        <v>11</v>
      </c>
      <c r="H4239" s="273">
        <f t="shared" si="645"/>
        <v>3960</v>
      </c>
      <c r="J4239" s="287">
        <f t="shared" si="641"/>
        <v>-51.137443069814672</v>
      </c>
      <c r="L4239" s="287">
        <f t="shared" si="646"/>
        <v>171.7558146072588</v>
      </c>
      <c r="M4239" s="344">
        <f t="shared" si="647"/>
        <v>-104.43335205940775</v>
      </c>
      <c r="N4239" s="344">
        <f t="shared" si="642"/>
        <v>-51.137443069814672</v>
      </c>
    </row>
    <row r="4240" spans="1:14" x14ac:dyDescent="0.25">
      <c r="A4240" s="273">
        <v>4223</v>
      </c>
      <c r="B4240" s="323">
        <f t="shared" si="643"/>
        <v>4312.7558146072588</v>
      </c>
      <c r="D4240" s="287">
        <f t="shared" si="640"/>
        <v>4036.5012312739254</v>
      </c>
      <c r="F4240" s="273">
        <f t="shared" si="644"/>
        <v>11</v>
      </c>
      <c r="H4240" s="273">
        <f t="shared" si="645"/>
        <v>3960</v>
      </c>
      <c r="J4240" s="287">
        <f t="shared" si="641"/>
        <v>-51.255083270757865</v>
      </c>
      <c r="L4240" s="287">
        <f t="shared" si="646"/>
        <v>172.7558146072588</v>
      </c>
      <c r="M4240" s="344">
        <f t="shared" si="647"/>
        <v>-103.49876872607456</v>
      </c>
      <c r="N4240" s="344">
        <f t="shared" si="642"/>
        <v>-51.255083270757865</v>
      </c>
    </row>
    <row r="4241" spans="1:14" x14ac:dyDescent="0.25">
      <c r="A4241" s="273">
        <v>4224</v>
      </c>
      <c r="B4241" s="323">
        <f t="shared" si="643"/>
        <v>4313.7558146072588</v>
      </c>
      <c r="D4241" s="287">
        <f t="shared" ref="D4241:D4304" si="648">B4241-A4241/360*$E$11</f>
        <v>4037.4358146072586</v>
      </c>
      <c r="F4241" s="273">
        <f t="shared" si="644"/>
        <v>11</v>
      </c>
      <c r="H4241" s="273">
        <f t="shared" si="645"/>
        <v>3960</v>
      </c>
      <c r="J4241" s="287">
        <f t="shared" ref="J4241:J4304" si="649">SIN(RADIANS(A4241))*$E$7</f>
        <v>-51.357110676817648</v>
      </c>
      <c r="L4241" s="287">
        <f t="shared" si="646"/>
        <v>173.7558146072588</v>
      </c>
      <c r="M4241" s="344">
        <f t="shared" si="647"/>
        <v>-102.56418539274136</v>
      </c>
      <c r="N4241" s="344">
        <f t="shared" si="642"/>
        <v>-51.357110676817648</v>
      </c>
    </row>
    <row r="4242" spans="1:14" x14ac:dyDescent="0.25">
      <c r="A4242" s="273">
        <v>4225</v>
      </c>
      <c r="B4242" s="323">
        <f t="shared" si="643"/>
        <v>4314.7558146072588</v>
      </c>
      <c r="D4242" s="287">
        <f t="shared" si="648"/>
        <v>4038.3703979405923</v>
      </c>
      <c r="F4242" s="273">
        <f t="shared" si="644"/>
        <v>11</v>
      </c>
      <c r="H4242" s="273">
        <f t="shared" si="645"/>
        <v>3960</v>
      </c>
      <c r="J4242" s="287">
        <f t="shared" si="649"/>
        <v>-51.443494209457761</v>
      </c>
      <c r="L4242" s="287">
        <f t="shared" si="646"/>
        <v>174.7558146072588</v>
      </c>
      <c r="M4242" s="344">
        <f t="shared" si="647"/>
        <v>-101.62960205940772</v>
      </c>
      <c r="N4242" s="344">
        <f t="shared" ref="N4242:N4305" si="650">J4242</f>
        <v>-51.443494209457761</v>
      </c>
    </row>
    <row r="4243" spans="1:14" x14ac:dyDescent="0.25">
      <c r="A4243" s="273">
        <v>4226</v>
      </c>
      <c r="B4243" s="323">
        <f t="shared" ref="B4243:B4306" si="651">$B$17+A4243</f>
        <v>4315.7558146072588</v>
      </c>
      <c r="D4243" s="287">
        <f t="shared" si="648"/>
        <v>4039.3049812739255</v>
      </c>
      <c r="F4243" s="273">
        <f t="shared" si="644"/>
        <v>11</v>
      </c>
      <c r="H4243" s="273">
        <f t="shared" si="645"/>
        <v>3960</v>
      </c>
      <c r="J4243" s="287">
        <f t="shared" si="649"/>
        <v>-51.5142075554173</v>
      </c>
      <c r="L4243" s="287">
        <f t="shared" si="646"/>
        <v>175.7558146072588</v>
      </c>
      <c r="M4243" s="344">
        <f t="shared" si="647"/>
        <v>-100.69501872607452</v>
      </c>
      <c r="N4243" s="344">
        <f t="shared" si="650"/>
        <v>-51.5142075554173</v>
      </c>
    </row>
    <row r="4244" spans="1:14" x14ac:dyDescent="0.25">
      <c r="A4244" s="273">
        <v>4227</v>
      </c>
      <c r="B4244" s="323">
        <f t="shared" si="651"/>
        <v>4316.7558146072588</v>
      </c>
      <c r="D4244" s="287">
        <f t="shared" si="648"/>
        <v>4040.2395646072587</v>
      </c>
      <c r="F4244" s="273">
        <f t="shared" si="644"/>
        <v>11</v>
      </c>
      <c r="H4244" s="273">
        <f t="shared" si="645"/>
        <v>3960</v>
      </c>
      <c r="J4244" s="287">
        <f t="shared" si="649"/>
        <v>-51.569229174726182</v>
      </c>
      <c r="L4244" s="287">
        <f t="shared" si="646"/>
        <v>176.7558146072588</v>
      </c>
      <c r="M4244" s="344">
        <f t="shared" si="647"/>
        <v>-99.760435392741329</v>
      </c>
      <c r="N4244" s="344">
        <f t="shared" si="650"/>
        <v>-51.569229174726182</v>
      </c>
    </row>
    <row r="4245" spans="1:14" x14ac:dyDescent="0.25">
      <c r="A4245" s="273">
        <v>4228</v>
      </c>
      <c r="B4245" s="323">
        <f t="shared" si="651"/>
        <v>4317.7558146072588</v>
      </c>
      <c r="D4245" s="287">
        <f t="shared" si="648"/>
        <v>4041.1741479405923</v>
      </c>
      <c r="F4245" s="273">
        <f t="shared" si="644"/>
        <v>11</v>
      </c>
      <c r="H4245" s="273">
        <f t="shared" si="645"/>
        <v>3960</v>
      </c>
      <c r="J4245" s="287">
        <f t="shared" si="649"/>
        <v>-51.608542307266099</v>
      </c>
      <c r="L4245" s="287">
        <f t="shared" si="646"/>
        <v>177.7558146072588</v>
      </c>
      <c r="M4245" s="344">
        <f t="shared" si="647"/>
        <v>-98.82585205940768</v>
      </c>
      <c r="N4245" s="344">
        <f t="shared" si="650"/>
        <v>-51.608542307266099</v>
      </c>
    </row>
    <row r="4246" spans="1:14" x14ac:dyDescent="0.25">
      <c r="A4246" s="273">
        <v>4229</v>
      </c>
      <c r="B4246" s="323">
        <f t="shared" si="651"/>
        <v>4318.7558146072588</v>
      </c>
      <c r="D4246" s="287">
        <f t="shared" si="648"/>
        <v>4042.1087312739255</v>
      </c>
      <c r="F4246" s="273">
        <f t="shared" si="644"/>
        <v>11</v>
      </c>
      <c r="H4246" s="273">
        <f t="shared" si="645"/>
        <v>3960</v>
      </c>
      <c r="J4246" s="287">
        <f t="shared" si="649"/>
        <v>-51.632134977876049</v>
      </c>
      <c r="L4246" s="287">
        <f t="shared" si="646"/>
        <v>178.7558146072588</v>
      </c>
      <c r="M4246" s="344">
        <f t="shared" si="647"/>
        <v>-97.891268726074486</v>
      </c>
      <c r="N4246" s="344">
        <f t="shared" si="650"/>
        <v>-51.632134977876049</v>
      </c>
    </row>
    <row r="4247" spans="1:14" x14ac:dyDescent="0.25">
      <c r="A4247" s="273">
        <v>4230</v>
      </c>
      <c r="B4247" s="323">
        <f t="shared" si="651"/>
        <v>4319.7558146072588</v>
      </c>
      <c r="D4247" s="287">
        <f t="shared" si="648"/>
        <v>4043.0433146072587</v>
      </c>
      <c r="F4247" s="273">
        <f t="shared" si="644"/>
        <v>11</v>
      </c>
      <c r="H4247" s="273">
        <f t="shared" si="645"/>
        <v>3960</v>
      </c>
      <c r="J4247" s="287">
        <f t="shared" si="649"/>
        <v>-51.64</v>
      </c>
      <c r="L4247" s="287">
        <f t="shared" si="646"/>
        <v>179.7558146072588</v>
      </c>
      <c r="M4247" s="344">
        <f t="shared" si="647"/>
        <v>-96.956685392741292</v>
      </c>
      <c r="N4247" s="344">
        <f t="shared" si="650"/>
        <v>-51.64</v>
      </c>
    </row>
    <row r="4248" spans="1:14" x14ac:dyDescent="0.25">
      <c r="A4248" s="273">
        <v>4231</v>
      </c>
      <c r="B4248" s="323">
        <f t="shared" si="651"/>
        <v>4320.7558146072588</v>
      </c>
      <c r="D4248" s="287">
        <f t="shared" si="648"/>
        <v>4043.9778979405919</v>
      </c>
      <c r="F4248" s="273">
        <f t="shared" si="644"/>
        <v>12</v>
      </c>
      <c r="H4248" s="273">
        <f t="shared" si="645"/>
        <v>4320</v>
      </c>
      <c r="J4248" s="287">
        <f t="shared" si="649"/>
        <v>-51.632134977876042</v>
      </c>
      <c r="L4248" s="287">
        <f t="shared" si="646"/>
        <v>-179.2441853927412</v>
      </c>
      <c r="M4248" s="344">
        <f t="shared" si="647"/>
        <v>-96.022102059408098</v>
      </c>
      <c r="N4248" s="344">
        <f t="shared" si="650"/>
        <v>-51.632134977876042</v>
      </c>
    </row>
    <row r="4249" spans="1:14" x14ac:dyDescent="0.25">
      <c r="A4249" s="273">
        <v>4232</v>
      </c>
      <c r="B4249" s="323">
        <f t="shared" si="651"/>
        <v>4321.7558146072588</v>
      </c>
      <c r="D4249" s="287">
        <f t="shared" si="648"/>
        <v>4044.9124812739256</v>
      </c>
      <c r="F4249" s="273">
        <f t="shared" si="644"/>
        <v>12</v>
      </c>
      <c r="H4249" s="273">
        <f t="shared" si="645"/>
        <v>4320</v>
      </c>
      <c r="J4249" s="287">
        <f t="shared" si="649"/>
        <v>-51.60854230726612</v>
      </c>
      <c r="L4249" s="287">
        <f t="shared" si="646"/>
        <v>-178.2441853927412</v>
      </c>
      <c r="M4249" s="344">
        <f t="shared" si="647"/>
        <v>-95.08751872607445</v>
      </c>
      <c r="N4249" s="344">
        <f t="shared" si="650"/>
        <v>-51.60854230726612</v>
      </c>
    </row>
    <row r="4250" spans="1:14" x14ac:dyDescent="0.25">
      <c r="A4250" s="273">
        <v>4233</v>
      </c>
      <c r="B4250" s="323">
        <f t="shared" si="651"/>
        <v>4322.7558146072588</v>
      </c>
      <c r="D4250" s="287">
        <f t="shared" si="648"/>
        <v>4045.8470646072587</v>
      </c>
      <c r="F4250" s="273">
        <f t="shared" si="644"/>
        <v>12</v>
      </c>
      <c r="H4250" s="273">
        <f t="shared" si="645"/>
        <v>4320</v>
      </c>
      <c r="J4250" s="287">
        <f t="shared" si="649"/>
        <v>-51.569229174726203</v>
      </c>
      <c r="L4250" s="287">
        <f t="shared" si="646"/>
        <v>-177.2441853927412</v>
      </c>
      <c r="M4250" s="344">
        <f t="shared" si="647"/>
        <v>-94.152935392741256</v>
      </c>
      <c r="N4250" s="344">
        <f t="shared" si="650"/>
        <v>-51.569229174726203</v>
      </c>
    </row>
    <row r="4251" spans="1:14" x14ac:dyDescent="0.25">
      <c r="A4251" s="273">
        <v>4234</v>
      </c>
      <c r="B4251" s="323">
        <f t="shared" si="651"/>
        <v>4323.7558146072588</v>
      </c>
      <c r="D4251" s="287">
        <f t="shared" si="648"/>
        <v>4046.7816479405919</v>
      </c>
      <c r="F4251" s="273">
        <f t="shared" si="644"/>
        <v>12</v>
      </c>
      <c r="H4251" s="273">
        <f t="shared" si="645"/>
        <v>4320</v>
      </c>
      <c r="J4251" s="287">
        <f t="shared" si="649"/>
        <v>-51.514207555417336</v>
      </c>
      <c r="L4251" s="287">
        <f t="shared" si="646"/>
        <v>-176.2441853927412</v>
      </c>
      <c r="M4251" s="344">
        <f t="shared" si="647"/>
        <v>-93.218352059408062</v>
      </c>
      <c r="N4251" s="344">
        <f t="shared" si="650"/>
        <v>-51.514207555417336</v>
      </c>
    </row>
    <row r="4252" spans="1:14" x14ac:dyDescent="0.25">
      <c r="A4252" s="273">
        <v>4235</v>
      </c>
      <c r="B4252" s="323">
        <f t="shared" si="651"/>
        <v>4324.7558146072588</v>
      </c>
      <c r="D4252" s="287">
        <f t="shared" si="648"/>
        <v>4047.7162312739256</v>
      </c>
      <c r="F4252" s="273">
        <f t="shared" si="644"/>
        <v>12</v>
      </c>
      <c r="H4252" s="273">
        <f t="shared" si="645"/>
        <v>4320</v>
      </c>
      <c r="J4252" s="287">
        <f t="shared" si="649"/>
        <v>-51.443494209457732</v>
      </c>
      <c r="L4252" s="287">
        <f t="shared" si="646"/>
        <v>-175.2441853927412</v>
      </c>
      <c r="M4252" s="344">
        <f t="shared" si="647"/>
        <v>-92.283768726074413</v>
      </c>
      <c r="N4252" s="344">
        <f t="shared" si="650"/>
        <v>-51.443494209457732</v>
      </c>
    </row>
    <row r="4253" spans="1:14" x14ac:dyDescent="0.25">
      <c r="A4253" s="273">
        <v>4236</v>
      </c>
      <c r="B4253" s="323">
        <f t="shared" si="651"/>
        <v>4325.7558146072588</v>
      </c>
      <c r="D4253" s="287">
        <f t="shared" si="648"/>
        <v>4048.6508146072588</v>
      </c>
      <c r="F4253" s="273">
        <f t="shared" si="644"/>
        <v>12</v>
      </c>
      <c r="H4253" s="273">
        <f t="shared" si="645"/>
        <v>4320</v>
      </c>
      <c r="J4253" s="287">
        <f t="shared" si="649"/>
        <v>-51.357110676817619</v>
      </c>
      <c r="L4253" s="287">
        <f t="shared" si="646"/>
        <v>-174.2441853927412</v>
      </c>
      <c r="M4253" s="344">
        <f t="shared" si="647"/>
        <v>-91.349185392741219</v>
      </c>
      <c r="N4253" s="344">
        <f t="shared" si="650"/>
        <v>-51.357110676817619</v>
      </c>
    </row>
    <row r="4254" spans="1:14" x14ac:dyDescent="0.25">
      <c r="A4254" s="273">
        <v>4237</v>
      </c>
      <c r="B4254" s="323">
        <f t="shared" si="651"/>
        <v>4326.7558146072588</v>
      </c>
      <c r="D4254" s="287">
        <f t="shared" si="648"/>
        <v>4049.585397940592</v>
      </c>
      <c r="F4254" s="273">
        <f t="shared" si="644"/>
        <v>12</v>
      </c>
      <c r="H4254" s="273">
        <f t="shared" si="645"/>
        <v>4320</v>
      </c>
      <c r="J4254" s="287">
        <f t="shared" si="649"/>
        <v>-51.255083270757837</v>
      </c>
      <c r="L4254" s="287">
        <f t="shared" si="646"/>
        <v>-173.2441853927412</v>
      </c>
      <c r="M4254" s="344">
        <f t="shared" si="647"/>
        <v>-90.414602059408026</v>
      </c>
      <c r="N4254" s="344">
        <f t="shared" si="650"/>
        <v>-51.255083270757837</v>
      </c>
    </row>
    <row r="4255" spans="1:14" x14ac:dyDescent="0.25">
      <c r="A4255" s="273">
        <v>4238</v>
      </c>
      <c r="B4255" s="323">
        <f t="shared" si="651"/>
        <v>4327.7558146072588</v>
      </c>
      <c r="D4255" s="287">
        <f t="shared" si="648"/>
        <v>4050.5199812739256</v>
      </c>
      <c r="F4255" s="273">
        <f t="shared" si="644"/>
        <v>12</v>
      </c>
      <c r="H4255" s="273">
        <f t="shared" si="645"/>
        <v>4320</v>
      </c>
      <c r="J4255" s="287">
        <f t="shared" si="649"/>
        <v>-51.137443069814736</v>
      </c>
      <c r="L4255" s="287">
        <f t="shared" si="646"/>
        <v>-172.2441853927412</v>
      </c>
      <c r="M4255" s="344">
        <f t="shared" si="647"/>
        <v>-89.480018726074377</v>
      </c>
      <c r="N4255" s="344">
        <f t="shared" si="650"/>
        <v>-51.137443069814736</v>
      </c>
    </row>
    <row r="4256" spans="1:14" x14ac:dyDescent="0.25">
      <c r="A4256" s="273">
        <v>4239</v>
      </c>
      <c r="B4256" s="323">
        <f t="shared" si="651"/>
        <v>4328.7558146072588</v>
      </c>
      <c r="D4256" s="287">
        <f t="shared" si="648"/>
        <v>4051.4545646072588</v>
      </c>
      <c r="F4256" s="273">
        <f t="shared" si="644"/>
        <v>12</v>
      </c>
      <c r="H4256" s="273">
        <f t="shared" si="645"/>
        <v>4320</v>
      </c>
      <c r="J4256" s="287">
        <f t="shared" si="649"/>
        <v>-51.004225908332941</v>
      </c>
      <c r="L4256" s="287">
        <f t="shared" si="646"/>
        <v>-171.2441853927412</v>
      </c>
      <c r="M4256" s="344">
        <f t="shared" si="647"/>
        <v>-88.545435392741183</v>
      </c>
      <c r="N4256" s="344">
        <f t="shared" si="650"/>
        <v>-51.004225908332941</v>
      </c>
    </row>
    <row r="4257" spans="1:14" x14ac:dyDescent="0.25">
      <c r="A4257" s="273">
        <v>4240</v>
      </c>
      <c r="B4257" s="323">
        <f t="shared" si="651"/>
        <v>4329.7558146072588</v>
      </c>
      <c r="D4257" s="287">
        <f t="shared" si="648"/>
        <v>4052.389147940592</v>
      </c>
      <c r="F4257" s="273">
        <f t="shared" si="644"/>
        <v>12</v>
      </c>
      <c r="H4257" s="273">
        <f t="shared" si="645"/>
        <v>4320</v>
      </c>
      <c r="J4257" s="287">
        <f t="shared" si="649"/>
        <v>-50.855472365550433</v>
      </c>
      <c r="L4257" s="287">
        <f t="shared" si="646"/>
        <v>-170.2441853927412</v>
      </c>
      <c r="M4257" s="344">
        <f t="shared" si="647"/>
        <v>-87.610852059407989</v>
      </c>
      <c r="N4257" s="344">
        <f t="shared" si="650"/>
        <v>-50.855472365550433</v>
      </c>
    </row>
    <row r="4258" spans="1:14" x14ac:dyDescent="0.25">
      <c r="A4258" s="273">
        <v>4241</v>
      </c>
      <c r="B4258" s="323">
        <f t="shared" si="651"/>
        <v>4330.7558146072588</v>
      </c>
      <c r="D4258" s="287">
        <f t="shared" si="648"/>
        <v>4053.3237312739257</v>
      </c>
      <c r="F4258" s="273">
        <f t="shared" si="644"/>
        <v>12</v>
      </c>
      <c r="H4258" s="273">
        <f t="shared" si="645"/>
        <v>4320</v>
      </c>
      <c r="J4258" s="287">
        <f t="shared" si="649"/>
        <v>-50.691227753237357</v>
      </c>
      <c r="L4258" s="287">
        <f t="shared" si="646"/>
        <v>-169.2441853927412</v>
      </c>
      <c r="M4258" s="344">
        <f t="shared" si="647"/>
        <v>-86.676268726074341</v>
      </c>
      <c r="N4258" s="344">
        <f t="shared" si="650"/>
        <v>-50.691227753237357</v>
      </c>
    </row>
    <row r="4259" spans="1:14" x14ac:dyDescent="0.25">
      <c r="A4259" s="273">
        <v>4242</v>
      </c>
      <c r="B4259" s="323">
        <f t="shared" si="651"/>
        <v>4331.7558146072588</v>
      </c>
      <c r="D4259" s="287">
        <f t="shared" si="648"/>
        <v>4054.2583146072589</v>
      </c>
      <c r="F4259" s="273">
        <f t="shared" si="644"/>
        <v>12</v>
      </c>
      <c r="H4259" s="273">
        <f t="shared" si="645"/>
        <v>4320</v>
      </c>
      <c r="J4259" s="287">
        <f t="shared" si="649"/>
        <v>-50.511542101893689</v>
      </c>
      <c r="L4259" s="287">
        <f t="shared" si="646"/>
        <v>-168.2441853927412</v>
      </c>
      <c r="M4259" s="344">
        <f t="shared" si="647"/>
        <v>-85.741685392741147</v>
      </c>
      <c r="N4259" s="344">
        <f t="shared" si="650"/>
        <v>-50.511542101893689</v>
      </c>
    </row>
    <row r="4260" spans="1:14" x14ac:dyDescent="0.25">
      <c r="A4260" s="273">
        <v>4243</v>
      </c>
      <c r="B4260" s="323">
        <f t="shared" si="651"/>
        <v>4332.7558146072588</v>
      </c>
      <c r="D4260" s="287">
        <f t="shared" si="648"/>
        <v>4055.192897940592</v>
      </c>
      <c r="F4260" s="273">
        <f t="shared" si="644"/>
        <v>12</v>
      </c>
      <c r="H4260" s="273">
        <f t="shared" si="645"/>
        <v>4320</v>
      </c>
      <c r="J4260" s="287">
        <f t="shared" si="649"/>
        <v>-50.316470145509641</v>
      </c>
      <c r="L4260" s="287">
        <f t="shared" si="646"/>
        <v>-167.2441853927412</v>
      </c>
      <c r="M4260" s="344">
        <f t="shared" si="647"/>
        <v>-84.807102059407953</v>
      </c>
      <c r="N4260" s="344">
        <f t="shared" si="650"/>
        <v>-50.316470145509641</v>
      </c>
    </row>
    <row r="4261" spans="1:14" x14ac:dyDescent="0.25">
      <c r="A4261" s="273">
        <v>4244</v>
      </c>
      <c r="B4261" s="323">
        <f t="shared" si="651"/>
        <v>4333.7558146072588</v>
      </c>
      <c r="D4261" s="287">
        <f t="shared" si="648"/>
        <v>4056.1274812739252</v>
      </c>
      <c r="F4261" s="273">
        <f t="shared" si="644"/>
        <v>12</v>
      </c>
      <c r="H4261" s="273">
        <f t="shared" si="645"/>
        <v>4320</v>
      </c>
      <c r="J4261" s="287">
        <f t="shared" si="649"/>
        <v>-50.106071304892524</v>
      </c>
      <c r="L4261" s="287">
        <f t="shared" si="646"/>
        <v>-166.2441853927412</v>
      </c>
      <c r="M4261" s="344">
        <f t="shared" si="647"/>
        <v>-83.872518726074759</v>
      </c>
      <c r="N4261" s="344">
        <f t="shared" si="650"/>
        <v>-50.106071304892524</v>
      </c>
    </row>
    <row r="4262" spans="1:14" x14ac:dyDescent="0.25">
      <c r="A4262" s="273">
        <v>4245</v>
      </c>
      <c r="B4262" s="323">
        <f t="shared" si="651"/>
        <v>4334.7558146072588</v>
      </c>
      <c r="D4262" s="287">
        <f t="shared" si="648"/>
        <v>4057.0620646072589</v>
      </c>
      <c r="F4262" s="273">
        <f t="shared" si="644"/>
        <v>12</v>
      </c>
      <c r="H4262" s="273">
        <f t="shared" si="645"/>
        <v>4320</v>
      </c>
      <c r="J4262" s="287">
        <f t="shared" si="649"/>
        <v>-49.880409669567527</v>
      </c>
      <c r="L4262" s="287">
        <f t="shared" si="646"/>
        <v>-165.2441853927412</v>
      </c>
      <c r="M4262" s="344">
        <f t="shared" si="647"/>
        <v>-82.93793539274111</v>
      </c>
      <c r="N4262" s="344">
        <f t="shared" si="650"/>
        <v>-49.880409669567527</v>
      </c>
    </row>
    <row r="4263" spans="1:14" x14ac:dyDescent="0.25">
      <c r="A4263" s="273">
        <v>4246</v>
      </c>
      <c r="B4263" s="323">
        <f t="shared" si="651"/>
        <v>4335.7558146072588</v>
      </c>
      <c r="D4263" s="287">
        <f t="shared" si="648"/>
        <v>4057.9966479405921</v>
      </c>
      <c r="F4263" s="273">
        <f t="shared" si="644"/>
        <v>12</v>
      </c>
      <c r="H4263" s="273">
        <f t="shared" si="645"/>
        <v>4320</v>
      </c>
      <c r="J4263" s="287">
        <f t="shared" si="649"/>
        <v>-49.639553978254796</v>
      </c>
      <c r="L4263" s="287">
        <f t="shared" si="646"/>
        <v>-164.2441853927412</v>
      </c>
      <c r="M4263" s="344">
        <f t="shared" si="647"/>
        <v>-82.003352059407916</v>
      </c>
      <c r="N4263" s="344">
        <f t="shared" si="650"/>
        <v>-49.639553978254796</v>
      </c>
    </row>
    <row r="4264" spans="1:14" x14ac:dyDescent="0.25">
      <c r="A4264" s="273">
        <v>4247</v>
      </c>
      <c r="B4264" s="323">
        <f t="shared" si="651"/>
        <v>4336.7558146072588</v>
      </c>
      <c r="D4264" s="287">
        <f t="shared" si="648"/>
        <v>4058.9312312739253</v>
      </c>
      <c r="F4264" s="273">
        <f t="shared" si="644"/>
        <v>12</v>
      </c>
      <c r="H4264" s="273">
        <f t="shared" si="645"/>
        <v>4320</v>
      </c>
      <c r="J4264" s="287">
        <f t="shared" si="649"/>
        <v>-49.383577597931129</v>
      </c>
      <c r="L4264" s="287">
        <f t="shared" si="646"/>
        <v>-163.2441853927412</v>
      </c>
      <c r="M4264" s="344">
        <f t="shared" si="647"/>
        <v>-81.068768726074723</v>
      </c>
      <c r="N4264" s="344">
        <f t="shared" si="650"/>
        <v>-49.383577597931129</v>
      </c>
    </row>
    <row r="4265" spans="1:14" x14ac:dyDescent="0.25">
      <c r="A4265" s="273">
        <v>4248</v>
      </c>
      <c r="B4265" s="323">
        <f t="shared" si="651"/>
        <v>4337.7558146072588</v>
      </c>
      <c r="D4265" s="287">
        <f t="shared" si="648"/>
        <v>4059.8658146072589</v>
      </c>
      <c r="F4265" s="273">
        <f t="shared" si="644"/>
        <v>12</v>
      </c>
      <c r="H4265" s="273">
        <f t="shared" si="645"/>
        <v>4320</v>
      </c>
      <c r="J4265" s="287">
        <f t="shared" si="649"/>
        <v>-49.112558501481665</v>
      </c>
      <c r="L4265" s="287">
        <f t="shared" si="646"/>
        <v>-162.2441853927412</v>
      </c>
      <c r="M4265" s="344">
        <f t="shared" si="647"/>
        <v>-80.134185392741074</v>
      </c>
      <c r="N4265" s="344">
        <f t="shared" si="650"/>
        <v>-49.112558501481665</v>
      </c>
    </row>
    <row r="4266" spans="1:14" x14ac:dyDescent="0.25">
      <c r="A4266" s="273">
        <v>4249</v>
      </c>
      <c r="B4266" s="323">
        <f t="shared" si="651"/>
        <v>4338.7558146072588</v>
      </c>
      <c r="D4266" s="287">
        <f t="shared" si="648"/>
        <v>4060.8003979405921</v>
      </c>
      <c r="F4266" s="273">
        <f t="shared" si="644"/>
        <v>12</v>
      </c>
      <c r="H4266" s="273">
        <f t="shared" si="645"/>
        <v>4320</v>
      </c>
      <c r="J4266" s="287">
        <f t="shared" si="649"/>
        <v>-48.826579243948849</v>
      </c>
      <c r="L4266" s="287">
        <f t="shared" si="646"/>
        <v>-161.2441853927412</v>
      </c>
      <c r="M4266" s="344">
        <f t="shared" si="647"/>
        <v>-79.19960205940788</v>
      </c>
      <c r="N4266" s="344">
        <f t="shared" si="650"/>
        <v>-48.826579243948849</v>
      </c>
    </row>
    <row r="4267" spans="1:14" x14ac:dyDescent="0.25">
      <c r="A4267" s="273">
        <v>4250</v>
      </c>
      <c r="B4267" s="323">
        <f t="shared" si="651"/>
        <v>4339.7558146072588</v>
      </c>
      <c r="D4267" s="287">
        <f t="shared" si="648"/>
        <v>4061.7349812739253</v>
      </c>
      <c r="F4267" s="273">
        <f t="shared" si="644"/>
        <v>12</v>
      </c>
      <c r="H4267" s="273">
        <f t="shared" si="645"/>
        <v>4320</v>
      </c>
      <c r="J4267" s="287">
        <f t="shared" si="649"/>
        <v>-48.525726937384398</v>
      </c>
      <c r="L4267" s="287">
        <f t="shared" si="646"/>
        <v>-160.2441853927412</v>
      </c>
      <c r="M4267" s="344">
        <f t="shared" si="647"/>
        <v>-78.265018726074686</v>
      </c>
      <c r="N4267" s="344">
        <f t="shared" si="650"/>
        <v>-48.525726937384398</v>
      </c>
    </row>
    <row r="4268" spans="1:14" x14ac:dyDescent="0.25">
      <c r="A4268" s="273">
        <v>4251</v>
      </c>
      <c r="B4268" s="323">
        <f t="shared" si="651"/>
        <v>4340.7558146072588</v>
      </c>
      <c r="D4268" s="287">
        <f t="shared" si="648"/>
        <v>4062.669564607259</v>
      </c>
      <c r="F4268" s="273">
        <f t="shared" si="644"/>
        <v>12</v>
      </c>
      <c r="H4268" s="273">
        <f t="shared" si="645"/>
        <v>4320</v>
      </c>
      <c r="J4268" s="287">
        <f t="shared" si="649"/>
        <v>-48.210093224315543</v>
      </c>
      <c r="L4268" s="287">
        <f t="shared" si="646"/>
        <v>-159.2441853927412</v>
      </c>
      <c r="M4268" s="344">
        <f t="shared" si="647"/>
        <v>-77.330435392741038</v>
      </c>
      <c r="N4268" s="344">
        <f t="shared" si="650"/>
        <v>-48.210093224315543</v>
      </c>
    </row>
    <row r="4269" spans="1:14" x14ac:dyDescent="0.25">
      <c r="A4269" s="273">
        <v>4252</v>
      </c>
      <c r="B4269" s="323">
        <f t="shared" si="651"/>
        <v>4341.7558146072588</v>
      </c>
      <c r="D4269" s="287">
        <f t="shared" si="648"/>
        <v>4063.6041479405922</v>
      </c>
      <c r="F4269" s="273">
        <f t="shared" si="644"/>
        <v>12</v>
      </c>
      <c r="H4269" s="273">
        <f t="shared" si="645"/>
        <v>4320</v>
      </c>
      <c r="J4269" s="287">
        <f t="shared" si="649"/>
        <v>-47.879774249828905</v>
      </c>
      <c r="L4269" s="287">
        <f t="shared" si="646"/>
        <v>-158.2441853927412</v>
      </c>
      <c r="M4269" s="344">
        <f t="shared" si="647"/>
        <v>-76.395852059407844</v>
      </c>
      <c r="N4269" s="344">
        <f t="shared" si="650"/>
        <v>-47.879774249828905</v>
      </c>
    </row>
    <row r="4270" spans="1:14" x14ac:dyDescent="0.25">
      <c r="A4270" s="273">
        <v>4253</v>
      </c>
      <c r="B4270" s="323">
        <f t="shared" si="651"/>
        <v>4342.7558146072588</v>
      </c>
      <c r="D4270" s="287">
        <f t="shared" si="648"/>
        <v>4064.5387312739254</v>
      </c>
      <c r="F4270" s="273">
        <f t="shared" si="644"/>
        <v>12</v>
      </c>
      <c r="H4270" s="273">
        <f t="shared" si="645"/>
        <v>4320</v>
      </c>
      <c r="J4270" s="287">
        <f t="shared" si="649"/>
        <v>-47.534870632283969</v>
      </c>
      <c r="L4270" s="287">
        <f t="shared" si="646"/>
        <v>-157.2441853927412</v>
      </c>
      <c r="M4270" s="344">
        <f t="shared" si="647"/>
        <v>-75.46126872607465</v>
      </c>
      <c r="N4270" s="344">
        <f t="shared" si="650"/>
        <v>-47.534870632283969</v>
      </c>
    </row>
    <row r="4271" spans="1:14" x14ac:dyDescent="0.25">
      <c r="A4271" s="273">
        <v>4254</v>
      </c>
      <c r="B4271" s="323">
        <f t="shared" si="651"/>
        <v>4343.7558146072588</v>
      </c>
      <c r="D4271" s="287">
        <f t="shared" si="648"/>
        <v>4065.4733146072585</v>
      </c>
      <c r="F4271" s="273">
        <f t="shared" si="644"/>
        <v>12</v>
      </c>
      <c r="H4271" s="273">
        <f t="shared" si="645"/>
        <v>4320</v>
      </c>
      <c r="J4271" s="287">
        <f t="shared" si="649"/>
        <v>-47.175487432663815</v>
      </c>
      <c r="L4271" s="287">
        <f t="shared" si="646"/>
        <v>-156.2441853927412</v>
      </c>
      <c r="M4271" s="344">
        <f t="shared" si="647"/>
        <v>-74.526685392741456</v>
      </c>
      <c r="N4271" s="344">
        <f t="shared" si="650"/>
        <v>-47.175487432663815</v>
      </c>
    </row>
    <row r="4272" spans="1:14" x14ac:dyDescent="0.25">
      <c r="A4272" s="273">
        <v>4255</v>
      </c>
      <c r="B4272" s="323">
        <f t="shared" si="651"/>
        <v>4344.7558146072588</v>
      </c>
      <c r="D4272" s="287">
        <f t="shared" si="648"/>
        <v>4066.4078979405922</v>
      </c>
      <c r="F4272" s="273">
        <f t="shared" si="644"/>
        <v>12</v>
      </c>
      <c r="H4272" s="273">
        <f t="shared" si="645"/>
        <v>4320</v>
      </c>
      <c r="J4272" s="287">
        <f t="shared" si="649"/>
        <v>-46.801734122572761</v>
      </c>
      <c r="L4272" s="287">
        <f t="shared" si="646"/>
        <v>-155.2441853927412</v>
      </c>
      <c r="M4272" s="344">
        <f t="shared" si="647"/>
        <v>-73.592102059407807</v>
      </c>
      <c r="N4272" s="344">
        <f t="shared" si="650"/>
        <v>-46.801734122572761</v>
      </c>
    </row>
    <row r="4273" spans="1:14" x14ac:dyDescent="0.25">
      <c r="A4273" s="273">
        <v>4256</v>
      </c>
      <c r="B4273" s="323">
        <f t="shared" si="651"/>
        <v>4345.7558146072588</v>
      </c>
      <c r="D4273" s="287">
        <f t="shared" si="648"/>
        <v>4067.3424812739254</v>
      </c>
      <c r="F4273" s="273">
        <f t="shared" si="644"/>
        <v>12</v>
      </c>
      <c r="H4273" s="273">
        <f t="shared" si="645"/>
        <v>4320</v>
      </c>
      <c r="J4273" s="287">
        <f t="shared" si="649"/>
        <v>-46.413724550889086</v>
      </c>
      <c r="L4273" s="287">
        <f t="shared" si="646"/>
        <v>-154.2441853927412</v>
      </c>
      <c r="M4273" s="344">
        <f t="shared" si="647"/>
        <v>-72.657518726074613</v>
      </c>
      <c r="N4273" s="344">
        <f t="shared" si="650"/>
        <v>-46.413724550889086</v>
      </c>
    </row>
    <row r="4274" spans="1:14" x14ac:dyDescent="0.25">
      <c r="A4274" s="273">
        <v>4257</v>
      </c>
      <c r="B4274" s="323">
        <f t="shared" si="651"/>
        <v>4346.7558146072588</v>
      </c>
      <c r="D4274" s="287">
        <f t="shared" si="648"/>
        <v>4068.2770646072586</v>
      </c>
      <c r="F4274" s="273">
        <f t="shared" si="644"/>
        <v>12</v>
      </c>
      <c r="H4274" s="273">
        <f t="shared" si="645"/>
        <v>4320</v>
      </c>
      <c r="J4274" s="287">
        <f t="shared" si="649"/>
        <v>-46.011576909087367</v>
      </c>
      <c r="L4274" s="287">
        <f t="shared" si="646"/>
        <v>-153.2441853927412</v>
      </c>
      <c r="M4274" s="344">
        <f t="shared" si="647"/>
        <v>-71.722935392741419</v>
      </c>
      <c r="N4274" s="344">
        <f t="shared" si="650"/>
        <v>-46.011576909087367</v>
      </c>
    </row>
    <row r="4275" spans="1:14" x14ac:dyDescent="0.25">
      <c r="A4275" s="273">
        <v>4258</v>
      </c>
      <c r="B4275" s="323">
        <f t="shared" si="651"/>
        <v>4347.7558146072588</v>
      </c>
      <c r="D4275" s="287">
        <f t="shared" si="648"/>
        <v>4069.2116479405922</v>
      </c>
      <c r="F4275" s="273">
        <f t="shared" si="644"/>
        <v>12</v>
      </c>
      <c r="H4275" s="273">
        <f t="shared" si="645"/>
        <v>4320</v>
      </c>
      <c r="J4275" s="287">
        <f t="shared" si="649"/>
        <v>-45.595413695234981</v>
      </c>
      <c r="L4275" s="287">
        <f t="shared" si="646"/>
        <v>-152.2441853927412</v>
      </c>
      <c r="M4275" s="344">
        <f t="shared" si="647"/>
        <v>-70.788352059407771</v>
      </c>
      <c r="N4275" s="344">
        <f t="shared" si="650"/>
        <v>-45.595413695234981</v>
      </c>
    </row>
    <row r="4276" spans="1:14" x14ac:dyDescent="0.25">
      <c r="A4276" s="273">
        <v>4259</v>
      </c>
      <c r="B4276" s="323">
        <f t="shared" si="651"/>
        <v>4348.7558146072588</v>
      </c>
      <c r="D4276" s="287">
        <f t="shared" si="648"/>
        <v>4070.1462312739254</v>
      </c>
      <c r="F4276" s="273">
        <f t="shared" si="644"/>
        <v>12</v>
      </c>
      <c r="H4276" s="273">
        <f t="shared" si="645"/>
        <v>4320</v>
      </c>
      <c r="J4276" s="287">
        <f t="shared" si="649"/>
        <v>-45.16536167667833</v>
      </c>
      <c r="L4276" s="287">
        <f t="shared" si="646"/>
        <v>-151.2441853927412</v>
      </c>
      <c r="M4276" s="344">
        <f t="shared" si="647"/>
        <v>-69.853768726074577</v>
      </c>
      <c r="N4276" s="344">
        <f t="shared" si="650"/>
        <v>-45.16536167667833</v>
      </c>
    </row>
    <row r="4277" spans="1:14" x14ac:dyDescent="0.25">
      <c r="A4277" s="273">
        <v>4260</v>
      </c>
      <c r="B4277" s="323">
        <f t="shared" si="651"/>
        <v>4349.7558146072588</v>
      </c>
      <c r="D4277" s="287">
        <f t="shared" si="648"/>
        <v>4071.0808146072586</v>
      </c>
      <c r="F4277" s="273">
        <f t="shared" si="644"/>
        <v>12</v>
      </c>
      <c r="H4277" s="273">
        <f t="shared" si="645"/>
        <v>4320</v>
      </c>
      <c r="J4277" s="287">
        <f t="shared" si="649"/>
        <v>-44.721551851428273</v>
      </c>
      <c r="L4277" s="287">
        <f t="shared" si="646"/>
        <v>-150.2441853927412</v>
      </c>
      <c r="M4277" s="344">
        <f t="shared" si="647"/>
        <v>-68.919185392741383</v>
      </c>
      <c r="N4277" s="344">
        <f t="shared" si="650"/>
        <v>-44.721551851428273</v>
      </c>
    </row>
    <row r="4278" spans="1:14" x14ac:dyDescent="0.25">
      <c r="A4278" s="273">
        <v>4261</v>
      </c>
      <c r="B4278" s="323">
        <f t="shared" si="651"/>
        <v>4350.7558146072588</v>
      </c>
      <c r="D4278" s="287">
        <f t="shared" si="648"/>
        <v>4072.0153979405923</v>
      </c>
      <c r="F4278" s="273">
        <f t="shared" si="644"/>
        <v>12</v>
      </c>
      <c r="H4278" s="273">
        <f t="shared" si="645"/>
        <v>4320</v>
      </c>
      <c r="J4278" s="287">
        <f t="shared" si="649"/>
        <v>-44.264119408257251</v>
      </c>
      <c r="L4278" s="287">
        <f t="shared" si="646"/>
        <v>-149.2441853927412</v>
      </c>
      <c r="M4278" s="344">
        <f t="shared" si="647"/>
        <v>-67.984602059407734</v>
      </c>
      <c r="N4278" s="344">
        <f t="shared" si="650"/>
        <v>-44.264119408257251</v>
      </c>
    </row>
    <row r="4279" spans="1:14" x14ac:dyDescent="0.25">
      <c r="A4279" s="273">
        <v>4262</v>
      </c>
      <c r="B4279" s="323">
        <f t="shared" si="651"/>
        <v>4351.7558146072588</v>
      </c>
      <c r="D4279" s="287">
        <f t="shared" si="648"/>
        <v>4072.9499812739255</v>
      </c>
      <c r="F4279" s="273">
        <f t="shared" si="644"/>
        <v>12</v>
      </c>
      <c r="H4279" s="273">
        <f t="shared" si="645"/>
        <v>4320</v>
      </c>
      <c r="J4279" s="287">
        <f t="shared" si="649"/>
        <v>-43.793203685517945</v>
      </c>
      <c r="L4279" s="287">
        <f t="shared" si="646"/>
        <v>-148.2441853927412</v>
      </c>
      <c r="M4279" s="344">
        <f t="shared" si="647"/>
        <v>-67.050018726074541</v>
      </c>
      <c r="N4279" s="344">
        <f t="shared" si="650"/>
        <v>-43.793203685517945</v>
      </c>
    </row>
    <row r="4280" spans="1:14" x14ac:dyDescent="0.25">
      <c r="A4280" s="273">
        <v>4263</v>
      </c>
      <c r="B4280" s="323">
        <f t="shared" si="651"/>
        <v>4352.7558146072588</v>
      </c>
      <c r="D4280" s="287">
        <f t="shared" si="648"/>
        <v>4073.8845646072587</v>
      </c>
      <c r="F4280" s="273">
        <f t="shared" si="644"/>
        <v>12</v>
      </c>
      <c r="H4280" s="273">
        <f t="shared" si="645"/>
        <v>4320</v>
      </c>
      <c r="J4280" s="287">
        <f t="shared" si="649"/>
        <v>-43.308948128701736</v>
      </c>
      <c r="L4280" s="287">
        <f t="shared" si="646"/>
        <v>-147.2441853927412</v>
      </c>
      <c r="M4280" s="344">
        <f t="shared" si="647"/>
        <v>-66.115435392741347</v>
      </c>
      <c r="N4280" s="344">
        <f t="shared" si="650"/>
        <v>-43.308948128701736</v>
      </c>
    </row>
    <row r="4281" spans="1:14" x14ac:dyDescent="0.25">
      <c r="A4281" s="273">
        <v>4264</v>
      </c>
      <c r="B4281" s="323">
        <f t="shared" si="651"/>
        <v>4353.7558146072588</v>
      </c>
      <c r="D4281" s="287">
        <f t="shared" si="648"/>
        <v>4074.8191479405923</v>
      </c>
      <c r="F4281" s="273">
        <f t="shared" si="644"/>
        <v>12</v>
      </c>
      <c r="H4281" s="273">
        <f t="shared" si="645"/>
        <v>4320</v>
      </c>
      <c r="J4281" s="287">
        <f t="shared" si="649"/>
        <v>-42.81150024674232</v>
      </c>
      <c r="L4281" s="287">
        <f t="shared" si="646"/>
        <v>-146.2441853927412</v>
      </c>
      <c r="M4281" s="344">
        <f t="shared" si="647"/>
        <v>-65.180852059407698</v>
      </c>
      <c r="N4281" s="344">
        <f t="shared" si="650"/>
        <v>-42.81150024674232</v>
      </c>
    </row>
    <row r="4282" spans="1:14" x14ac:dyDescent="0.25">
      <c r="A4282" s="273">
        <v>4265</v>
      </c>
      <c r="B4282" s="323">
        <f t="shared" si="651"/>
        <v>4354.7558146072588</v>
      </c>
      <c r="D4282" s="287">
        <f t="shared" si="648"/>
        <v>4075.7537312739255</v>
      </c>
      <c r="F4282" s="273">
        <f t="shared" si="644"/>
        <v>12</v>
      </c>
      <c r="H4282" s="273">
        <f t="shared" si="645"/>
        <v>4320</v>
      </c>
      <c r="J4282" s="287">
        <f t="shared" si="649"/>
        <v>-42.301011567083435</v>
      </c>
      <c r="L4282" s="287">
        <f t="shared" si="646"/>
        <v>-145.2441853927412</v>
      </c>
      <c r="M4282" s="344">
        <f t="shared" si="647"/>
        <v>-64.246268726074504</v>
      </c>
      <c r="N4282" s="344">
        <f t="shared" si="650"/>
        <v>-42.301011567083435</v>
      </c>
    </row>
    <row r="4283" spans="1:14" x14ac:dyDescent="0.25">
      <c r="A4283" s="273">
        <v>4266</v>
      </c>
      <c r="B4283" s="323">
        <f t="shared" si="651"/>
        <v>4355.7558146072588</v>
      </c>
      <c r="D4283" s="287">
        <f t="shared" si="648"/>
        <v>4076.6883146072587</v>
      </c>
      <c r="F4283" s="273">
        <f t="shared" si="644"/>
        <v>12</v>
      </c>
      <c r="H4283" s="273">
        <f t="shared" si="645"/>
        <v>4320</v>
      </c>
      <c r="J4283" s="287">
        <f t="shared" si="649"/>
        <v>-41.777637589522534</v>
      </c>
      <c r="L4283" s="287">
        <f t="shared" si="646"/>
        <v>-144.2441853927412</v>
      </c>
      <c r="M4283" s="344">
        <f t="shared" si="647"/>
        <v>-63.31168539274131</v>
      </c>
      <c r="N4283" s="344">
        <f t="shared" si="650"/>
        <v>-41.777637589522534</v>
      </c>
    </row>
    <row r="4284" spans="1:14" x14ac:dyDescent="0.25">
      <c r="A4284" s="273">
        <v>4267</v>
      </c>
      <c r="B4284" s="323">
        <f t="shared" si="651"/>
        <v>4356.7558146072588</v>
      </c>
      <c r="D4284" s="287">
        <f t="shared" si="648"/>
        <v>4077.6228979405923</v>
      </c>
      <c r="F4284" s="273">
        <f t="shared" si="644"/>
        <v>12</v>
      </c>
      <c r="H4284" s="273">
        <f t="shared" si="645"/>
        <v>4320</v>
      </c>
      <c r="J4284" s="287">
        <f t="shared" si="649"/>
        <v>-41.241537738842382</v>
      </c>
      <c r="L4284" s="287">
        <f t="shared" si="646"/>
        <v>-143.2441853927412</v>
      </c>
      <c r="M4284" s="344">
        <f t="shared" si="647"/>
        <v>-62.377102059407662</v>
      </c>
      <c r="N4284" s="344">
        <f t="shared" si="650"/>
        <v>-41.241537738842382</v>
      </c>
    </row>
    <row r="4285" spans="1:14" x14ac:dyDescent="0.25">
      <c r="A4285" s="273">
        <v>4268</v>
      </c>
      <c r="B4285" s="323">
        <f t="shared" si="651"/>
        <v>4357.7558146072588</v>
      </c>
      <c r="D4285" s="287">
        <f t="shared" si="648"/>
        <v>4078.5574812739255</v>
      </c>
      <c r="F4285" s="273">
        <f t="shared" si="644"/>
        <v>12</v>
      </c>
      <c r="H4285" s="273">
        <f t="shared" si="645"/>
        <v>4320</v>
      </c>
      <c r="J4285" s="287">
        <f t="shared" si="649"/>
        <v>-40.692875316251225</v>
      </c>
      <c r="L4285" s="287">
        <f t="shared" si="646"/>
        <v>-142.2441853927412</v>
      </c>
      <c r="M4285" s="344">
        <f t="shared" si="647"/>
        <v>-61.442518726074468</v>
      </c>
      <c r="N4285" s="344">
        <f t="shared" si="650"/>
        <v>-40.692875316251225</v>
      </c>
    </row>
    <row r="4286" spans="1:14" x14ac:dyDescent="0.25">
      <c r="A4286" s="273">
        <v>4269</v>
      </c>
      <c r="B4286" s="323">
        <f t="shared" si="651"/>
        <v>4358.7558146072588</v>
      </c>
      <c r="D4286" s="287">
        <f t="shared" si="648"/>
        <v>4079.4920646072587</v>
      </c>
      <c r="F4286" s="273">
        <f t="shared" si="644"/>
        <v>12</v>
      </c>
      <c r="H4286" s="273">
        <f t="shared" si="645"/>
        <v>4320</v>
      </c>
      <c r="J4286" s="287">
        <f t="shared" si="649"/>
        <v>-40.131817449638007</v>
      </c>
      <c r="L4286" s="287">
        <f t="shared" si="646"/>
        <v>-141.2441853927412</v>
      </c>
      <c r="M4286" s="344">
        <f t="shared" si="647"/>
        <v>-60.507935392741274</v>
      </c>
      <c r="N4286" s="344">
        <f t="shared" si="650"/>
        <v>-40.131817449638007</v>
      </c>
    </row>
    <row r="4287" spans="1:14" x14ac:dyDescent="0.25">
      <c r="A4287" s="273">
        <v>4270</v>
      </c>
      <c r="B4287" s="323">
        <f t="shared" si="651"/>
        <v>4359.7558146072588</v>
      </c>
      <c r="D4287" s="287">
        <f t="shared" si="648"/>
        <v>4080.4266479405924</v>
      </c>
      <c r="F4287" s="273">
        <f t="shared" si="644"/>
        <v>12</v>
      </c>
      <c r="H4287" s="273">
        <f t="shared" si="645"/>
        <v>4320</v>
      </c>
      <c r="J4287" s="287">
        <f t="shared" si="649"/>
        <v>-39.558535042663976</v>
      </c>
      <c r="L4287" s="287">
        <f t="shared" si="646"/>
        <v>-140.2441853927412</v>
      </c>
      <c r="M4287" s="344">
        <f t="shared" si="647"/>
        <v>-59.573352059407625</v>
      </c>
      <c r="N4287" s="344">
        <f t="shared" si="650"/>
        <v>-39.558535042663976</v>
      </c>
    </row>
    <row r="4288" spans="1:14" x14ac:dyDescent="0.25">
      <c r="A4288" s="273">
        <v>4271</v>
      </c>
      <c r="B4288" s="323">
        <f t="shared" si="651"/>
        <v>4360.7558146072588</v>
      </c>
      <c r="D4288" s="287">
        <f t="shared" si="648"/>
        <v>4081.3612312739256</v>
      </c>
      <c r="F4288" s="273">
        <f t="shared" si="644"/>
        <v>12</v>
      </c>
      <c r="H4288" s="273">
        <f t="shared" si="645"/>
        <v>4320</v>
      </c>
      <c r="J4288" s="287">
        <f t="shared" si="649"/>
        <v>-38.97320272270381</v>
      </c>
      <c r="L4288" s="287">
        <f t="shared" si="646"/>
        <v>-139.2441853927412</v>
      </c>
      <c r="M4288" s="344">
        <f t="shared" si="647"/>
        <v>-58.638768726074431</v>
      </c>
      <c r="N4288" s="344">
        <f t="shared" si="650"/>
        <v>-38.97320272270381</v>
      </c>
    </row>
    <row r="4289" spans="1:14" x14ac:dyDescent="0.25">
      <c r="A4289" s="273">
        <v>4272</v>
      </c>
      <c r="B4289" s="323">
        <f t="shared" si="651"/>
        <v>4361.7558146072588</v>
      </c>
      <c r="D4289" s="287">
        <f t="shared" si="648"/>
        <v>4082.2958146072588</v>
      </c>
      <c r="F4289" s="273">
        <f t="shared" si="644"/>
        <v>12</v>
      </c>
      <c r="H4289" s="273">
        <f t="shared" si="645"/>
        <v>4320</v>
      </c>
      <c r="J4289" s="287">
        <f t="shared" si="649"/>
        <v>-38.375998787652904</v>
      </c>
      <c r="L4289" s="287">
        <f t="shared" si="646"/>
        <v>-138.2441853927412</v>
      </c>
      <c r="M4289" s="344">
        <f t="shared" si="647"/>
        <v>-57.704185392741238</v>
      </c>
      <c r="N4289" s="344">
        <f t="shared" si="650"/>
        <v>-38.375998787652904</v>
      </c>
    </row>
    <row r="4290" spans="1:14" x14ac:dyDescent="0.25">
      <c r="A4290" s="273">
        <v>4273</v>
      </c>
      <c r="B4290" s="323">
        <f t="shared" si="651"/>
        <v>4362.7558146072588</v>
      </c>
      <c r="D4290" s="287">
        <f t="shared" si="648"/>
        <v>4083.230397940592</v>
      </c>
      <c r="F4290" s="273">
        <f t="shared" si="644"/>
        <v>12</v>
      </c>
      <c r="H4290" s="273">
        <f t="shared" si="645"/>
        <v>4320</v>
      </c>
      <c r="J4290" s="287">
        <f t="shared" si="649"/>
        <v>-37.767105151614146</v>
      </c>
      <c r="L4290" s="287">
        <f t="shared" si="646"/>
        <v>-137.2441853927412</v>
      </c>
      <c r="M4290" s="344">
        <f t="shared" si="647"/>
        <v>-56.769602059408044</v>
      </c>
      <c r="N4290" s="344">
        <f t="shared" si="650"/>
        <v>-37.767105151614146</v>
      </c>
    </row>
    <row r="4291" spans="1:14" x14ac:dyDescent="0.25">
      <c r="A4291" s="273">
        <v>4274</v>
      </c>
      <c r="B4291" s="323">
        <f t="shared" si="651"/>
        <v>4363.7558146072588</v>
      </c>
      <c r="D4291" s="287">
        <f t="shared" si="648"/>
        <v>4084.1649812739256</v>
      </c>
      <c r="F4291" s="273">
        <f t="shared" si="644"/>
        <v>12</v>
      </c>
      <c r="H4291" s="273">
        <f t="shared" si="645"/>
        <v>4320</v>
      </c>
      <c r="J4291" s="287">
        <f t="shared" si="649"/>
        <v>-37.146707289488042</v>
      </c>
      <c r="L4291" s="287">
        <f t="shared" si="646"/>
        <v>-136.2441853927412</v>
      </c>
      <c r="M4291" s="344">
        <f t="shared" si="647"/>
        <v>-55.835018726074395</v>
      </c>
      <c r="N4291" s="344">
        <f t="shared" si="650"/>
        <v>-37.146707289488042</v>
      </c>
    </row>
    <row r="4292" spans="1:14" x14ac:dyDescent="0.25">
      <c r="A4292" s="273">
        <v>4275</v>
      </c>
      <c r="B4292" s="323">
        <f t="shared" si="651"/>
        <v>4364.7558146072588</v>
      </c>
      <c r="D4292" s="287">
        <f t="shared" si="648"/>
        <v>4085.0995646072588</v>
      </c>
      <c r="F4292" s="273">
        <f t="shared" si="644"/>
        <v>12</v>
      </c>
      <c r="H4292" s="273">
        <f t="shared" si="645"/>
        <v>4320</v>
      </c>
      <c r="J4292" s="287">
        <f t="shared" si="649"/>
        <v>-36.514994180473323</v>
      </c>
      <c r="L4292" s="287">
        <f t="shared" si="646"/>
        <v>-135.2441853927412</v>
      </c>
      <c r="M4292" s="344">
        <f t="shared" si="647"/>
        <v>-54.900435392741201</v>
      </c>
      <c r="N4292" s="344">
        <f t="shared" si="650"/>
        <v>-36.514994180473323</v>
      </c>
    </row>
    <row r="4293" spans="1:14" x14ac:dyDescent="0.25">
      <c r="A4293" s="273">
        <v>4276</v>
      </c>
      <c r="B4293" s="323">
        <f t="shared" si="651"/>
        <v>4365.7558146072588</v>
      </c>
      <c r="D4293" s="287">
        <f t="shared" si="648"/>
        <v>4086.034147940592</v>
      </c>
      <c r="F4293" s="273">
        <f t="shared" si="644"/>
        <v>12</v>
      </c>
      <c r="H4293" s="273">
        <f t="shared" si="645"/>
        <v>4320</v>
      </c>
      <c r="J4293" s="287">
        <f t="shared" si="649"/>
        <v>-35.872158250502537</v>
      </c>
      <c r="L4293" s="287">
        <f t="shared" si="646"/>
        <v>-134.2441853927412</v>
      </c>
      <c r="M4293" s="344">
        <f t="shared" si="647"/>
        <v>-53.965852059408007</v>
      </c>
      <c r="N4293" s="344">
        <f t="shared" si="650"/>
        <v>-35.872158250502537</v>
      </c>
    </row>
    <row r="4294" spans="1:14" x14ac:dyDescent="0.25">
      <c r="A4294" s="273">
        <v>4277</v>
      </c>
      <c r="B4294" s="323">
        <f t="shared" si="651"/>
        <v>4366.7558146072588</v>
      </c>
      <c r="D4294" s="287">
        <f t="shared" si="648"/>
        <v>4086.9687312739252</v>
      </c>
      <c r="F4294" s="273">
        <f t="shared" ref="F4294:F4357" si="652">INT(B4294/360)</f>
        <v>12</v>
      </c>
      <c r="H4294" s="273">
        <f t="shared" ref="H4294:H4357" si="653">F4294*360</f>
        <v>4320</v>
      </c>
      <c r="J4294" s="287">
        <f t="shared" si="649"/>
        <v>-35.218395313627241</v>
      </c>
      <c r="L4294" s="287">
        <f t="shared" ref="L4294:L4357" si="654">B4294-H4294-180</f>
        <v>-133.2441853927412</v>
      </c>
      <c r="M4294" s="344">
        <f t="shared" ref="M4294:M4357" si="655">D4294-INT(D4294/360)*360-180</f>
        <v>-53.031268726074813</v>
      </c>
      <c r="N4294" s="344">
        <f t="shared" si="650"/>
        <v>-35.218395313627241</v>
      </c>
    </row>
    <row r="4295" spans="1:14" x14ac:dyDescent="0.25">
      <c r="A4295" s="273">
        <v>4278</v>
      </c>
      <c r="B4295" s="323">
        <f t="shared" si="651"/>
        <v>4367.7558146072588</v>
      </c>
      <c r="D4295" s="287">
        <f t="shared" si="648"/>
        <v>4087.9033146072588</v>
      </c>
      <c r="F4295" s="273">
        <f t="shared" si="652"/>
        <v>12</v>
      </c>
      <c r="H4295" s="273">
        <f t="shared" si="653"/>
        <v>4320</v>
      </c>
      <c r="J4295" s="287">
        <f t="shared" si="649"/>
        <v>-34.553904512371709</v>
      </c>
      <c r="L4295" s="287">
        <f t="shared" si="654"/>
        <v>-132.2441853927412</v>
      </c>
      <c r="M4295" s="344">
        <f t="shared" si="655"/>
        <v>-52.096685392741165</v>
      </c>
      <c r="N4295" s="344">
        <f t="shared" si="650"/>
        <v>-34.553904512371709</v>
      </c>
    </row>
    <row r="4296" spans="1:14" x14ac:dyDescent="0.25">
      <c r="A4296" s="273">
        <v>4279</v>
      </c>
      <c r="B4296" s="323">
        <f t="shared" si="651"/>
        <v>4368.7558146072588</v>
      </c>
      <c r="D4296" s="287">
        <f t="shared" si="648"/>
        <v>4088.837897940592</v>
      </c>
      <c r="F4296" s="273">
        <f t="shared" si="652"/>
        <v>12</v>
      </c>
      <c r="H4296" s="273">
        <f t="shared" si="653"/>
        <v>4320</v>
      </c>
      <c r="J4296" s="287">
        <f t="shared" si="649"/>
        <v>-33.878888257069974</v>
      </c>
      <c r="L4296" s="287">
        <f t="shared" si="654"/>
        <v>-131.2441853927412</v>
      </c>
      <c r="M4296" s="344">
        <f t="shared" si="655"/>
        <v>-51.162102059407971</v>
      </c>
      <c r="N4296" s="344">
        <f t="shared" si="650"/>
        <v>-33.878888257069974</v>
      </c>
    </row>
    <row r="4297" spans="1:14" x14ac:dyDescent="0.25">
      <c r="A4297" s="273">
        <v>4280</v>
      </c>
      <c r="B4297" s="323">
        <f t="shared" si="651"/>
        <v>4369.7558146072588</v>
      </c>
      <c r="D4297" s="287">
        <f t="shared" si="648"/>
        <v>4089.7724812739252</v>
      </c>
      <c r="F4297" s="273">
        <f t="shared" si="652"/>
        <v>12</v>
      </c>
      <c r="H4297" s="273">
        <f t="shared" si="653"/>
        <v>4320</v>
      </c>
      <c r="J4297" s="287">
        <f t="shared" si="649"/>
        <v>-33.193552164212974</v>
      </c>
      <c r="L4297" s="287">
        <f t="shared" si="654"/>
        <v>-130.2441853927412</v>
      </c>
      <c r="M4297" s="344">
        <f t="shared" si="655"/>
        <v>-50.227518726074777</v>
      </c>
      <c r="N4297" s="344">
        <f t="shared" si="650"/>
        <v>-33.193552164212974</v>
      </c>
    </row>
    <row r="4298" spans="1:14" x14ac:dyDescent="0.25">
      <c r="A4298" s="273">
        <v>4281</v>
      </c>
      <c r="B4298" s="323">
        <f t="shared" si="651"/>
        <v>4370.7558146072588</v>
      </c>
      <c r="D4298" s="287">
        <f t="shared" si="648"/>
        <v>4090.7070646072589</v>
      </c>
      <c r="F4298" s="273">
        <f t="shared" si="652"/>
        <v>12</v>
      </c>
      <c r="H4298" s="273">
        <f t="shared" si="653"/>
        <v>4320</v>
      </c>
      <c r="J4298" s="287">
        <f t="shared" si="649"/>
        <v>-32.498104993813591</v>
      </c>
      <c r="L4298" s="287">
        <f t="shared" si="654"/>
        <v>-129.2441853927412</v>
      </c>
      <c r="M4298" s="344">
        <f t="shared" si="655"/>
        <v>-49.292935392741128</v>
      </c>
      <c r="N4298" s="344">
        <f t="shared" si="650"/>
        <v>-32.498104993813591</v>
      </c>
    </row>
    <row r="4299" spans="1:14" x14ac:dyDescent="0.25">
      <c r="A4299" s="273">
        <v>4282</v>
      </c>
      <c r="B4299" s="323">
        <f t="shared" si="651"/>
        <v>4371.7558146072588</v>
      </c>
      <c r="D4299" s="287">
        <f t="shared" si="648"/>
        <v>4091.6416479405921</v>
      </c>
      <c r="F4299" s="273">
        <f t="shared" si="652"/>
        <v>12</v>
      </c>
      <c r="H4299" s="273">
        <f t="shared" si="653"/>
        <v>4320</v>
      </c>
      <c r="J4299" s="287">
        <f t="shared" si="649"/>
        <v>-31.79275858581688</v>
      </c>
      <c r="L4299" s="287">
        <f t="shared" si="654"/>
        <v>-128.2441853927412</v>
      </c>
      <c r="M4299" s="344">
        <f t="shared" si="655"/>
        <v>-48.358352059407935</v>
      </c>
      <c r="N4299" s="344">
        <f t="shared" si="650"/>
        <v>-31.79275858581688</v>
      </c>
    </row>
    <row r="4300" spans="1:14" x14ac:dyDescent="0.25">
      <c r="A4300" s="273">
        <v>4283</v>
      </c>
      <c r="B4300" s="323">
        <f t="shared" si="651"/>
        <v>4372.7558146072588</v>
      </c>
      <c r="D4300" s="287">
        <f t="shared" si="648"/>
        <v>4092.5762312739253</v>
      </c>
      <c r="F4300" s="273">
        <f t="shared" si="652"/>
        <v>12</v>
      </c>
      <c r="H4300" s="273">
        <f t="shared" si="653"/>
        <v>4320</v>
      </c>
      <c r="J4300" s="287">
        <f t="shared" si="649"/>
        <v>-31.077727795571555</v>
      </c>
      <c r="L4300" s="287">
        <f t="shared" si="654"/>
        <v>-127.2441853927412</v>
      </c>
      <c r="M4300" s="344">
        <f t="shared" si="655"/>
        <v>-47.423768726074741</v>
      </c>
      <c r="N4300" s="344">
        <f t="shared" si="650"/>
        <v>-31.077727795571555</v>
      </c>
    </row>
    <row r="4301" spans="1:14" x14ac:dyDescent="0.25">
      <c r="A4301" s="273">
        <v>4284</v>
      </c>
      <c r="B4301" s="323">
        <f t="shared" si="651"/>
        <v>4373.7558146072588</v>
      </c>
      <c r="D4301" s="287">
        <f t="shared" si="648"/>
        <v>4093.5108146072589</v>
      </c>
      <c r="F4301" s="273">
        <f t="shared" si="652"/>
        <v>12</v>
      </c>
      <c r="H4301" s="273">
        <f t="shared" si="653"/>
        <v>4320</v>
      </c>
      <c r="J4301" s="287">
        <f t="shared" si="649"/>
        <v>-30.353230428383583</v>
      </c>
      <c r="L4301" s="287">
        <f t="shared" si="654"/>
        <v>-126.2441853927412</v>
      </c>
      <c r="M4301" s="344">
        <f t="shared" si="655"/>
        <v>-46.489185392741092</v>
      </c>
      <c r="N4301" s="344">
        <f t="shared" si="650"/>
        <v>-30.353230428383583</v>
      </c>
    </row>
    <row r="4302" spans="1:14" x14ac:dyDescent="0.25">
      <c r="A4302" s="273">
        <v>4285</v>
      </c>
      <c r="B4302" s="323">
        <f t="shared" si="651"/>
        <v>4374.7558146072588</v>
      </c>
      <c r="D4302" s="287">
        <f t="shared" si="648"/>
        <v>4094.4453979405921</v>
      </c>
      <c r="F4302" s="273">
        <f t="shared" si="652"/>
        <v>12</v>
      </c>
      <c r="H4302" s="273">
        <f t="shared" si="653"/>
        <v>4320</v>
      </c>
      <c r="J4302" s="287">
        <f t="shared" si="649"/>
        <v>-29.619487173168189</v>
      </c>
      <c r="L4302" s="287">
        <f t="shared" si="654"/>
        <v>-125.2441853927412</v>
      </c>
      <c r="M4302" s="344">
        <f t="shared" si="655"/>
        <v>-45.554602059407898</v>
      </c>
      <c r="N4302" s="344">
        <f t="shared" si="650"/>
        <v>-29.619487173168189</v>
      </c>
    </row>
    <row r="4303" spans="1:14" x14ac:dyDescent="0.25">
      <c r="A4303" s="273">
        <v>4286</v>
      </c>
      <c r="B4303" s="323">
        <f t="shared" si="651"/>
        <v>4375.7558146072588</v>
      </c>
      <c r="D4303" s="287">
        <f t="shared" si="648"/>
        <v>4095.3799812739253</v>
      </c>
      <c r="F4303" s="273">
        <f t="shared" si="652"/>
        <v>12</v>
      </c>
      <c r="H4303" s="273">
        <f t="shared" si="653"/>
        <v>4320</v>
      </c>
      <c r="J4303" s="287">
        <f t="shared" si="649"/>
        <v>-28.876721535229432</v>
      </c>
      <c r="L4303" s="287">
        <f t="shared" si="654"/>
        <v>-124.2441853927412</v>
      </c>
      <c r="M4303" s="344">
        <f t="shared" si="655"/>
        <v>-44.620018726074704</v>
      </c>
      <c r="N4303" s="344">
        <f t="shared" si="650"/>
        <v>-28.876721535229432</v>
      </c>
    </row>
    <row r="4304" spans="1:14" x14ac:dyDescent="0.25">
      <c r="A4304" s="273">
        <v>4287</v>
      </c>
      <c r="B4304" s="323">
        <f t="shared" si="651"/>
        <v>4376.7558146072588</v>
      </c>
      <c r="D4304" s="287">
        <f t="shared" si="648"/>
        <v>4096.3145646072589</v>
      </c>
      <c r="F4304" s="273">
        <f t="shared" si="652"/>
        <v>12</v>
      </c>
      <c r="H4304" s="273">
        <f t="shared" si="653"/>
        <v>4320</v>
      </c>
      <c r="J4304" s="287">
        <f t="shared" si="649"/>
        <v>-28.125159768175958</v>
      </c>
      <c r="L4304" s="287">
        <f t="shared" si="654"/>
        <v>-123.2441853927412</v>
      </c>
      <c r="M4304" s="344">
        <f t="shared" si="655"/>
        <v>-43.685435392741056</v>
      </c>
      <c r="N4304" s="344">
        <f t="shared" si="650"/>
        <v>-28.125159768175958</v>
      </c>
    </row>
    <row r="4305" spans="1:14" x14ac:dyDescent="0.25">
      <c r="A4305" s="273">
        <v>4288</v>
      </c>
      <c r="B4305" s="323">
        <f t="shared" si="651"/>
        <v>4377.7558146072588</v>
      </c>
      <c r="D4305" s="287">
        <f t="shared" ref="D4305:D4368" si="656">B4305-A4305/360*$E$11</f>
        <v>4097.2491479405926</v>
      </c>
      <c r="F4305" s="273">
        <f t="shared" si="652"/>
        <v>12</v>
      </c>
      <c r="H4305" s="273">
        <f t="shared" si="653"/>
        <v>4320</v>
      </c>
      <c r="J4305" s="287">
        <f t="shared" ref="J4305:J4368" si="657">SIN(RADIANS(A4305))*$E$7</f>
        <v>-27.365030805002558</v>
      </c>
      <c r="L4305" s="287">
        <f t="shared" si="654"/>
        <v>-122.2441853927412</v>
      </c>
      <c r="M4305" s="344">
        <f t="shared" si="655"/>
        <v>-42.750852059407407</v>
      </c>
      <c r="N4305" s="344">
        <f t="shared" si="650"/>
        <v>-27.365030805002558</v>
      </c>
    </row>
    <row r="4306" spans="1:14" x14ac:dyDescent="0.25">
      <c r="A4306" s="273">
        <v>4289</v>
      </c>
      <c r="B4306" s="323">
        <f t="shared" si="651"/>
        <v>4378.7558146072588</v>
      </c>
      <c r="D4306" s="287">
        <f t="shared" si="656"/>
        <v>4098.1837312739253</v>
      </c>
      <c r="F4306" s="273">
        <f t="shared" si="652"/>
        <v>12</v>
      </c>
      <c r="H4306" s="273">
        <f t="shared" si="653"/>
        <v>4320</v>
      </c>
      <c r="J4306" s="287">
        <f t="shared" si="657"/>
        <v>-26.59656618835557</v>
      </c>
      <c r="L4306" s="287">
        <f t="shared" si="654"/>
        <v>-121.2441853927412</v>
      </c>
      <c r="M4306" s="344">
        <f t="shared" si="655"/>
        <v>-41.816268726074668</v>
      </c>
      <c r="N4306" s="344">
        <f t="shared" ref="N4306:N4369" si="658">J4306</f>
        <v>-26.59656618835557</v>
      </c>
    </row>
    <row r="4307" spans="1:14" x14ac:dyDescent="0.25">
      <c r="A4307" s="273">
        <v>4290</v>
      </c>
      <c r="B4307" s="323">
        <f t="shared" ref="B4307:B4370" si="659">$B$17+A4307</f>
        <v>4379.7558146072588</v>
      </c>
      <c r="D4307" s="287">
        <f t="shared" si="656"/>
        <v>4099.118314607259</v>
      </c>
      <c r="F4307" s="273">
        <f t="shared" si="652"/>
        <v>12</v>
      </c>
      <c r="H4307" s="273">
        <f t="shared" si="653"/>
        <v>4320</v>
      </c>
      <c r="J4307" s="287">
        <f t="shared" si="657"/>
        <v>-25.820000000000263</v>
      </c>
      <c r="L4307" s="287">
        <f t="shared" si="654"/>
        <v>-120.2441853927412</v>
      </c>
      <c r="M4307" s="344">
        <f t="shared" si="655"/>
        <v>-40.881685392741019</v>
      </c>
      <c r="N4307" s="344">
        <f t="shared" si="658"/>
        <v>-25.820000000000263</v>
      </c>
    </row>
    <row r="4308" spans="1:14" x14ac:dyDescent="0.25">
      <c r="A4308" s="273">
        <v>4291</v>
      </c>
      <c r="B4308" s="323">
        <f t="shared" si="659"/>
        <v>4380.7558146072588</v>
      </c>
      <c r="D4308" s="287">
        <f t="shared" si="656"/>
        <v>4100.0528979405917</v>
      </c>
      <c r="F4308" s="273">
        <f t="shared" si="652"/>
        <v>12</v>
      </c>
      <c r="H4308" s="273">
        <f t="shared" si="653"/>
        <v>4320</v>
      </c>
      <c r="J4308" s="287">
        <f t="shared" si="657"/>
        <v>-25.035568789520998</v>
      </c>
      <c r="L4308" s="287">
        <f t="shared" si="654"/>
        <v>-119.2441853927412</v>
      </c>
      <c r="M4308" s="344">
        <f t="shared" si="655"/>
        <v>-39.94710205940828</v>
      </c>
      <c r="N4308" s="344">
        <f t="shared" si="658"/>
        <v>-25.035568789520998</v>
      </c>
    </row>
    <row r="4309" spans="1:14" x14ac:dyDescent="0.25">
      <c r="A4309" s="273">
        <v>4292</v>
      </c>
      <c r="B4309" s="323">
        <f t="shared" si="659"/>
        <v>4381.7558146072588</v>
      </c>
      <c r="D4309" s="287">
        <f t="shared" si="656"/>
        <v>4100.9874812739254</v>
      </c>
      <c r="F4309" s="273">
        <f t="shared" si="652"/>
        <v>12</v>
      </c>
      <c r="H4309" s="273">
        <f t="shared" si="653"/>
        <v>4320</v>
      </c>
      <c r="J4309" s="287">
        <f t="shared" si="657"/>
        <v>-24.243511502263445</v>
      </c>
      <c r="L4309" s="287">
        <f t="shared" si="654"/>
        <v>-118.2441853927412</v>
      </c>
      <c r="M4309" s="344">
        <f t="shared" si="655"/>
        <v>-39.012518726074632</v>
      </c>
      <c r="N4309" s="344">
        <f t="shared" si="658"/>
        <v>-24.243511502263445</v>
      </c>
    </row>
    <row r="4310" spans="1:14" x14ac:dyDescent="0.25">
      <c r="A4310" s="273">
        <v>4293</v>
      </c>
      <c r="B4310" s="323">
        <f t="shared" si="659"/>
        <v>4382.7558146072588</v>
      </c>
      <c r="D4310" s="287">
        <f t="shared" si="656"/>
        <v>4101.922064607259</v>
      </c>
      <c r="F4310" s="273">
        <f t="shared" si="652"/>
        <v>12</v>
      </c>
      <c r="H4310" s="273">
        <f t="shared" si="653"/>
        <v>4320</v>
      </c>
      <c r="J4310" s="287">
        <f t="shared" si="657"/>
        <v>-23.444069406550124</v>
      </c>
      <c r="L4310" s="287">
        <f t="shared" si="654"/>
        <v>-117.2441853927412</v>
      </c>
      <c r="M4310" s="344">
        <f t="shared" si="655"/>
        <v>-38.077935392740983</v>
      </c>
      <c r="N4310" s="344">
        <f t="shared" si="658"/>
        <v>-23.444069406550124</v>
      </c>
    </row>
    <row r="4311" spans="1:14" x14ac:dyDescent="0.25">
      <c r="A4311" s="273">
        <v>4294</v>
      </c>
      <c r="B4311" s="323">
        <f t="shared" si="659"/>
        <v>4383.7558146072588</v>
      </c>
      <c r="D4311" s="287">
        <f t="shared" si="656"/>
        <v>4102.8566479405918</v>
      </c>
      <c r="F4311" s="273">
        <f t="shared" si="652"/>
        <v>12</v>
      </c>
      <c r="H4311" s="273">
        <f t="shared" si="653"/>
        <v>4320</v>
      </c>
      <c r="J4311" s="287">
        <f t="shared" si="657"/>
        <v>-22.637486020187772</v>
      </c>
      <c r="L4311" s="287">
        <f t="shared" si="654"/>
        <v>-116.2441853927412</v>
      </c>
      <c r="M4311" s="344">
        <f t="shared" si="655"/>
        <v>-37.143352059408244</v>
      </c>
      <c r="N4311" s="344">
        <f t="shared" si="658"/>
        <v>-22.637486020187772</v>
      </c>
    </row>
    <row r="4312" spans="1:14" x14ac:dyDescent="0.25">
      <c r="A4312" s="273">
        <v>4295</v>
      </c>
      <c r="B4312" s="323">
        <f t="shared" si="659"/>
        <v>4384.7558146072588</v>
      </c>
      <c r="D4312" s="287">
        <f t="shared" si="656"/>
        <v>4103.7912312739254</v>
      </c>
      <c r="F4312" s="273">
        <f t="shared" si="652"/>
        <v>12</v>
      </c>
      <c r="H4312" s="273">
        <f t="shared" si="653"/>
        <v>4320</v>
      </c>
      <c r="J4312" s="287">
        <f t="shared" si="657"/>
        <v>-21.824007036290084</v>
      </c>
      <c r="L4312" s="287">
        <f t="shared" si="654"/>
        <v>-115.2441853927412</v>
      </c>
      <c r="M4312" s="344">
        <f t="shared" si="655"/>
        <v>-36.208768726074595</v>
      </c>
      <c r="N4312" s="344">
        <f t="shared" si="658"/>
        <v>-21.824007036290084</v>
      </c>
    </row>
    <row r="4313" spans="1:14" x14ac:dyDescent="0.25">
      <c r="A4313" s="273">
        <v>4296</v>
      </c>
      <c r="B4313" s="323">
        <f t="shared" si="659"/>
        <v>4385.7558146072588</v>
      </c>
      <c r="D4313" s="287">
        <f t="shared" si="656"/>
        <v>4104.7258146072591</v>
      </c>
      <c r="F4313" s="273">
        <f t="shared" si="652"/>
        <v>12</v>
      </c>
      <c r="H4313" s="273">
        <f t="shared" si="653"/>
        <v>4320</v>
      </c>
      <c r="J4313" s="287">
        <f t="shared" si="657"/>
        <v>-21.003880248434573</v>
      </c>
      <c r="L4313" s="287">
        <f t="shared" si="654"/>
        <v>-114.2441853927412</v>
      </c>
      <c r="M4313" s="344">
        <f t="shared" si="655"/>
        <v>-35.274185392740947</v>
      </c>
      <c r="N4313" s="344">
        <f t="shared" si="658"/>
        <v>-21.003880248434573</v>
      </c>
    </row>
    <row r="4314" spans="1:14" x14ac:dyDescent="0.25">
      <c r="A4314" s="273">
        <v>4297</v>
      </c>
      <c r="B4314" s="323">
        <f t="shared" si="659"/>
        <v>4386.7558146072588</v>
      </c>
      <c r="D4314" s="287">
        <f t="shared" si="656"/>
        <v>4105.6603979405918</v>
      </c>
      <c r="F4314" s="273">
        <f t="shared" si="652"/>
        <v>12</v>
      </c>
      <c r="H4314" s="273">
        <f t="shared" si="653"/>
        <v>4320</v>
      </c>
      <c r="J4314" s="287">
        <f t="shared" si="657"/>
        <v>-20.177355475186232</v>
      </c>
      <c r="L4314" s="287">
        <f t="shared" si="654"/>
        <v>-113.2441853927412</v>
      </c>
      <c r="M4314" s="344">
        <f t="shared" si="655"/>
        <v>-34.339602059408207</v>
      </c>
      <c r="N4314" s="344">
        <f t="shared" si="658"/>
        <v>-20.177355475186232</v>
      </c>
    </row>
    <row r="4315" spans="1:14" x14ac:dyDescent="0.25">
      <c r="A4315" s="273">
        <v>4298</v>
      </c>
      <c r="B4315" s="323">
        <f t="shared" si="659"/>
        <v>4387.7558146072588</v>
      </c>
      <c r="D4315" s="287">
        <f t="shared" si="656"/>
        <v>4106.5949812739254</v>
      </c>
      <c r="F4315" s="273">
        <f t="shared" si="652"/>
        <v>12</v>
      </c>
      <c r="H4315" s="273">
        <f t="shared" si="653"/>
        <v>4320</v>
      </c>
      <c r="J4315" s="287">
        <f t="shared" si="657"/>
        <v>-19.344684483997714</v>
      </c>
      <c r="L4315" s="287">
        <f t="shared" si="654"/>
        <v>-112.2441853927412</v>
      </c>
      <c r="M4315" s="344">
        <f t="shared" si="655"/>
        <v>-33.405018726074559</v>
      </c>
      <c r="N4315" s="344">
        <f t="shared" si="658"/>
        <v>-19.344684483997714</v>
      </c>
    </row>
    <row r="4316" spans="1:14" x14ac:dyDescent="0.25">
      <c r="A4316" s="273">
        <v>4299</v>
      </c>
      <c r="B4316" s="323">
        <f t="shared" si="659"/>
        <v>4388.7558146072588</v>
      </c>
      <c r="D4316" s="287">
        <f t="shared" si="656"/>
        <v>4107.5295646072591</v>
      </c>
      <c r="F4316" s="273">
        <f t="shared" si="652"/>
        <v>12</v>
      </c>
      <c r="H4316" s="273">
        <f t="shared" si="653"/>
        <v>4320</v>
      </c>
      <c r="J4316" s="287">
        <f t="shared" si="657"/>
        <v>-18.506120914519204</v>
      </c>
      <c r="L4316" s="287">
        <f t="shared" si="654"/>
        <v>-111.2441853927412</v>
      </c>
      <c r="M4316" s="344">
        <f t="shared" si="655"/>
        <v>-32.47043539274091</v>
      </c>
      <c r="N4316" s="344">
        <f t="shared" si="658"/>
        <v>-18.506120914519204</v>
      </c>
    </row>
    <row r="4317" spans="1:14" x14ac:dyDescent="0.25">
      <c r="A4317" s="273">
        <v>4300</v>
      </c>
      <c r="B4317" s="323">
        <f t="shared" si="659"/>
        <v>4389.7558146072588</v>
      </c>
      <c r="D4317" s="287">
        <f t="shared" si="656"/>
        <v>4108.4641479405918</v>
      </c>
      <c r="F4317" s="273">
        <f t="shared" si="652"/>
        <v>12</v>
      </c>
      <c r="H4317" s="273">
        <f t="shared" si="653"/>
        <v>4320</v>
      </c>
      <c r="J4317" s="287">
        <f t="shared" si="657"/>
        <v>-17.661920201337313</v>
      </c>
      <c r="L4317" s="287">
        <f t="shared" si="654"/>
        <v>-110.2441853927412</v>
      </c>
      <c r="M4317" s="344">
        <f t="shared" si="655"/>
        <v>-31.535852059408171</v>
      </c>
      <c r="N4317" s="344">
        <f t="shared" si="658"/>
        <v>-17.661920201337313</v>
      </c>
    </row>
    <row r="4318" spans="1:14" x14ac:dyDescent="0.25">
      <c r="A4318" s="273">
        <v>4301</v>
      </c>
      <c r="B4318" s="323">
        <f t="shared" si="659"/>
        <v>4390.7558146072588</v>
      </c>
      <c r="D4318" s="287">
        <f t="shared" si="656"/>
        <v>4109.3987312739255</v>
      </c>
      <c r="F4318" s="273">
        <f t="shared" si="652"/>
        <v>12</v>
      </c>
      <c r="H4318" s="273">
        <f t="shared" si="653"/>
        <v>4320</v>
      </c>
      <c r="J4318" s="287">
        <f t="shared" si="657"/>
        <v>-16.812339496167922</v>
      </c>
      <c r="L4318" s="287">
        <f t="shared" si="654"/>
        <v>-109.2441853927412</v>
      </c>
      <c r="M4318" s="344">
        <f t="shared" si="655"/>
        <v>-30.601268726074522</v>
      </c>
      <c r="N4318" s="344">
        <f t="shared" si="658"/>
        <v>-16.812339496167922</v>
      </c>
    </row>
    <row r="4319" spans="1:14" x14ac:dyDescent="0.25">
      <c r="A4319" s="273">
        <v>4302</v>
      </c>
      <c r="B4319" s="323">
        <f t="shared" si="659"/>
        <v>4391.7558146072588</v>
      </c>
      <c r="D4319" s="287">
        <f t="shared" si="656"/>
        <v>4110.3333146072591</v>
      </c>
      <c r="F4319" s="273">
        <f t="shared" si="652"/>
        <v>12</v>
      </c>
      <c r="H4319" s="273">
        <f t="shared" si="653"/>
        <v>4320</v>
      </c>
      <c r="J4319" s="287">
        <f t="shared" si="657"/>
        <v>-15.957637589522516</v>
      </c>
      <c r="L4319" s="287">
        <f t="shared" si="654"/>
        <v>-108.2441853927412</v>
      </c>
      <c r="M4319" s="344">
        <f t="shared" si="655"/>
        <v>-29.666685392740874</v>
      </c>
      <c r="N4319" s="344">
        <f t="shared" si="658"/>
        <v>-15.957637589522516</v>
      </c>
    </row>
    <row r="4320" spans="1:14" x14ac:dyDescent="0.25">
      <c r="A4320" s="273">
        <v>4303</v>
      </c>
      <c r="B4320" s="323">
        <f t="shared" si="659"/>
        <v>4392.7558146072588</v>
      </c>
      <c r="D4320" s="287">
        <f t="shared" si="656"/>
        <v>4111.2678979405919</v>
      </c>
      <c r="F4320" s="273">
        <f t="shared" si="652"/>
        <v>12</v>
      </c>
      <c r="H4320" s="273">
        <f t="shared" si="653"/>
        <v>4320</v>
      </c>
      <c r="J4320" s="287">
        <f t="shared" si="657"/>
        <v>-15.098074831882236</v>
      </c>
      <c r="L4320" s="287">
        <f t="shared" si="654"/>
        <v>-107.2441853927412</v>
      </c>
      <c r="M4320" s="344">
        <f t="shared" si="655"/>
        <v>-28.732102059408135</v>
      </c>
      <c r="N4320" s="344">
        <f t="shared" si="658"/>
        <v>-15.098074831882236</v>
      </c>
    </row>
    <row r="4321" spans="1:14" x14ac:dyDescent="0.25">
      <c r="A4321" s="273">
        <v>4304</v>
      </c>
      <c r="B4321" s="323">
        <f t="shared" si="659"/>
        <v>4393.7558146072588</v>
      </c>
      <c r="D4321" s="287">
        <f t="shared" si="656"/>
        <v>4112.2024812739255</v>
      </c>
      <c r="F4321" s="273">
        <f t="shared" si="652"/>
        <v>12</v>
      </c>
      <c r="H4321" s="273">
        <f t="shared" si="653"/>
        <v>4320</v>
      </c>
      <c r="J4321" s="287">
        <f t="shared" si="657"/>
        <v>-14.233913054389825</v>
      </c>
      <c r="L4321" s="287">
        <f t="shared" si="654"/>
        <v>-106.2441853927412</v>
      </c>
      <c r="M4321" s="344">
        <f t="shared" si="655"/>
        <v>-27.797518726074486</v>
      </c>
      <c r="N4321" s="344">
        <f t="shared" si="658"/>
        <v>-14.233913054389825</v>
      </c>
    </row>
    <row r="4322" spans="1:14" x14ac:dyDescent="0.25">
      <c r="A4322" s="273">
        <v>4305</v>
      </c>
      <c r="B4322" s="323">
        <f t="shared" si="659"/>
        <v>4394.7558146072588</v>
      </c>
      <c r="D4322" s="287">
        <f t="shared" si="656"/>
        <v>4113.1370646072592</v>
      </c>
      <c r="F4322" s="273">
        <f t="shared" si="652"/>
        <v>12</v>
      </c>
      <c r="H4322" s="273">
        <f t="shared" si="653"/>
        <v>4320</v>
      </c>
      <c r="J4322" s="287">
        <f t="shared" si="657"/>
        <v>-13.365415489094039</v>
      </c>
      <c r="L4322" s="287">
        <f t="shared" si="654"/>
        <v>-105.2441853927412</v>
      </c>
      <c r="M4322" s="344">
        <f t="shared" si="655"/>
        <v>-26.862935392740837</v>
      </c>
      <c r="N4322" s="344">
        <f t="shared" si="658"/>
        <v>-13.365415489094039</v>
      </c>
    </row>
    <row r="4323" spans="1:14" x14ac:dyDescent="0.25">
      <c r="A4323" s="273">
        <v>4306</v>
      </c>
      <c r="B4323" s="323">
        <f t="shared" si="659"/>
        <v>4395.7558146072588</v>
      </c>
      <c r="D4323" s="287">
        <f t="shared" si="656"/>
        <v>4114.0716479405919</v>
      </c>
      <c r="F4323" s="273">
        <f t="shared" si="652"/>
        <v>12</v>
      </c>
      <c r="H4323" s="273">
        <f t="shared" si="653"/>
        <v>4320</v>
      </c>
      <c r="J4323" s="287">
        <f t="shared" si="657"/>
        <v>-12.492846688766582</v>
      </c>
      <c r="L4323" s="287">
        <f t="shared" si="654"/>
        <v>-104.2441853927412</v>
      </c>
      <c r="M4323" s="344">
        <f t="shared" si="655"/>
        <v>-25.928352059408098</v>
      </c>
      <c r="N4323" s="344">
        <f t="shared" si="658"/>
        <v>-12.492846688766582</v>
      </c>
    </row>
    <row r="4324" spans="1:14" x14ac:dyDescent="0.25">
      <c r="A4324" s="273">
        <v>4307</v>
      </c>
      <c r="B4324" s="323">
        <f t="shared" si="659"/>
        <v>4396.7558146072588</v>
      </c>
      <c r="D4324" s="287">
        <f t="shared" si="656"/>
        <v>4115.0062312739256</v>
      </c>
      <c r="F4324" s="273">
        <f t="shared" si="652"/>
        <v>12</v>
      </c>
      <c r="H4324" s="273">
        <f t="shared" si="653"/>
        <v>4320</v>
      </c>
      <c r="J4324" s="287">
        <f t="shared" si="657"/>
        <v>-11.61647244631752</v>
      </c>
      <c r="L4324" s="287">
        <f t="shared" si="654"/>
        <v>-103.2441853927412</v>
      </c>
      <c r="M4324" s="344">
        <f t="shared" si="655"/>
        <v>-24.99376872607445</v>
      </c>
      <c r="N4324" s="344">
        <f t="shared" si="658"/>
        <v>-11.61647244631752</v>
      </c>
    </row>
    <row r="4325" spans="1:14" x14ac:dyDescent="0.25">
      <c r="A4325" s="273">
        <v>4308</v>
      </c>
      <c r="B4325" s="323">
        <f t="shared" si="659"/>
        <v>4397.7558146072588</v>
      </c>
      <c r="D4325" s="287">
        <f t="shared" si="656"/>
        <v>4115.9408146072592</v>
      </c>
      <c r="F4325" s="273">
        <f t="shared" si="652"/>
        <v>12</v>
      </c>
      <c r="H4325" s="273">
        <f t="shared" si="653"/>
        <v>4320</v>
      </c>
      <c r="J4325" s="287">
        <f t="shared" si="657"/>
        <v>-10.736559713829301</v>
      </c>
      <c r="L4325" s="287">
        <f t="shared" si="654"/>
        <v>-102.2441853927412</v>
      </c>
      <c r="M4325" s="344">
        <f t="shared" si="655"/>
        <v>-24.059185392740801</v>
      </c>
      <c r="N4325" s="344">
        <f t="shared" si="658"/>
        <v>-10.736559713829301</v>
      </c>
    </row>
    <row r="4326" spans="1:14" x14ac:dyDescent="0.25">
      <c r="A4326" s="273">
        <v>4309</v>
      </c>
      <c r="B4326" s="323">
        <f t="shared" si="659"/>
        <v>4398.7558146072588</v>
      </c>
      <c r="D4326" s="287">
        <f t="shared" si="656"/>
        <v>4116.8753979405919</v>
      </c>
      <c r="F4326" s="273">
        <f t="shared" si="652"/>
        <v>12</v>
      </c>
      <c r="H4326" s="273">
        <f t="shared" si="653"/>
        <v>4320</v>
      </c>
      <c r="J4326" s="287">
        <f t="shared" si="657"/>
        <v>-9.8533765212448579</v>
      </c>
      <c r="L4326" s="287">
        <f t="shared" si="654"/>
        <v>-101.2441853927412</v>
      </c>
      <c r="M4326" s="344">
        <f t="shared" si="655"/>
        <v>-23.124602059408062</v>
      </c>
      <c r="N4326" s="344">
        <f t="shared" si="658"/>
        <v>-9.8533765212448579</v>
      </c>
    </row>
    <row r="4327" spans="1:14" x14ac:dyDescent="0.25">
      <c r="A4327" s="273">
        <v>4310</v>
      </c>
      <c r="B4327" s="323">
        <f t="shared" si="659"/>
        <v>4399.7558146072588</v>
      </c>
      <c r="D4327" s="287">
        <f t="shared" si="656"/>
        <v>4117.8099812739256</v>
      </c>
      <c r="F4327" s="273">
        <f t="shared" si="652"/>
        <v>12</v>
      </c>
      <c r="H4327" s="273">
        <f t="shared" si="653"/>
        <v>4320</v>
      </c>
      <c r="J4327" s="287">
        <f t="shared" si="657"/>
        <v>-8.9671918947202425</v>
      </c>
      <c r="L4327" s="287">
        <f t="shared" si="654"/>
        <v>-100.2441853927412</v>
      </c>
      <c r="M4327" s="344">
        <f t="shared" si="655"/>
        <v>-22.190018726074413</v>
      </c>
      <c r="N4327" s="344">
        <f t="shared" si="658"/>
        <v>-8.9671918947202425</v>
      </c>
    </row>
    <row r="4328" spans="1:14" x14ac:dyDescent="0.25">
      <c r="A4328" s="273">
        <v>4311</v>
      </c>
      <c r="B4328" s="323">
        <f t="shared" si="659"/>
        <v>4400.7558146072588</v>
      </c>
      <c r="D4328" s="287">
        <f t="shared" si="656"/>
        <v>4118.7445646072592</v>
      </c>
      <c r="F4328" s="273">
        <f t="shared" si="652"/>
        <v>12</v>
      </c>
      <c r="H4328" s="273">
        <f t="shared" si="653"/>
        <v>4320</v>
      </c>
      <c r="J4328" s="287">
        <f t="shared" si="657"/>
        <v>-8.0782757746773548</v>
      </c>
      <c r="L4328" s="287">
        <f t="shared" si="654"/>
        <v>-99.244185392741201</v>
      </c>
      <c r="M4328" s="344">
        <f t="shared" si="655"/>
        <v>-21.255435392740765</v>
      </c>
      <c r="N4328" s="344">
        <f t="shared" si="658"/>
        <v>-8.0782757746773548</v>
      </c>
    </row>
    <row r="4329" spans="1:14" x14ac:dyDescent="0.25">
      <c r="A4329" s="273">
        <v>4312</v>
      </c>
      <c r="B4329" s="323">
        <f t="shared" si="659"/>
        <v>4401.7558146072588</v>
      </c>
      <c r="D4329" s="287">
        <f t="shared" si="656"/>
        <v>4119.679147940592</v>
      </c>
      <c r="F4329" s="273">
        <f t="shared" si="652"/>
        <v>12</v>
      </c>
      <c r="H4329" s="273">
        <f t="shared" si="653"/>
        <v>4320</v>
      </c>
      <c r="J4329" s="287">
        <f t="shared" si="657"/>
        <v>-7.1868989335774858</v>
      </c>
      <c r="L4329" s="287">
        <f t="shared" si="654"/>
        <v>-98.244185392741201</v>
      </c>
      <c r="M4329" s="344">
        <f t="shared" si="655"/>
        <v>-20.320852059408026</v>
      </c>
      <c r="N4329" s="344">
        <f t="shared" si="658"/>
        <v>-7.1868989335774858</v>
      </c>
    </row>
    <row r="4330" spans="1:14" x14ac:dyDescent="0.25">
      <c r="A4330" s="273">
        <v>4313</v>
      </c>
      <c r="B4330" s="323">
        <f t="shared" si="659"/>
        <v>4402.7558146072588</v>
      </c>
      <c r="D4330" s="287">
        <f t="shared" si="656"/>
        <v>4120.6137312739256</v>
      </c>
      <c r="F4330" s="273">
        <f t="shared" si="652"/>
        <v>12</v>
      </c>
      <c r="H4330" s="273">
        <f t="shared" si="653"/>
        <v>4320</v>
      </c>
      <c r="J4330" s="287">
        <f t="shared" si="657"/>
        <v>-6.2933328934421233</v>
      </c>
      <c r="L4330" s="287">
        <f t="shared" si="654"/>
        <v>-97.244185392741201</v>
      </c>
      <c r="M4330" s="344">
        <f t="shared" si="655"/>
        <v>-19.386268726074377</v>
      </c>
      <c r="N4330" s="344">
        <f t="shared" si="658"/>
        <v>-6.2933328934421233</v>
      </c>
    </row>
    <row r="4331" spans="1:14" x14ac:dyDescent="0.25">
      <c r="A4331" s="273">
        <v>4314</v>
      </c>
      <c r="B4331" s="323">
        <f t="shared" si="659"/>
        <v>4403.7558146072588</v>
      </c>
      <c r="D4331" s="287">
        <f t="shared" si="656"/>
        <v>4121.5483146072584</v>
      </c>
      <c r="F4331" s="273">
        <f t="shared" si="652"/>
        <v>12</v>
      </c>
      <c r="H4331" s="273">
        <f t="shared" si="653"/>
        <v>4320</v>
      </c>
      <c r="J4331" s="287">
        <f t="shared" si="657"/>
        <v>-5.3978498431418069</v>
      </c>
      <c r="L4331" s="287">
        <f t="shared" si="654"/>
        <v>-96.244185392741201</v>
      </c>
      <c r="M4331" s="344">
        <f t="shared" si="655"/>
        <v>-18.451685392741638</v>
      </c>
      <c r="N4331" s="344">
        <f t="shared" si="658"/>
        <v>-5.3978498431418069</v>
      </c>
    </row>
    <row r="4332" spans="1:14" x14ac:dyDescent="0.25">
      <c r="A4332" s="273">
        <v>4315</v>
      </c>
      <c r="B4332" s="323">
        <f t="shared" si="659"/>
        <v>4404.7558146072588</v>
      </c>
      <c r="D4332" s="287">
        <f t="shared" si="656"/>
        <v>4122.482897940592</v>
      </c>
      <c r="F4332" s="273">
        <f t="shared" si="652"/>
        <v>12</v>
      </c>
      <c r="H4332" s="273">
        <f t="shared" si="653"/>
        <v>4320</v>
      </c>
      <c r="J4332" s="287">
        <f t="shared" si="657"/>
        <v>-4.5007225554891228</v>
      </c>
      <c r="L4332" s="287">
        <f t="shared" si="654"/>
        <v>-95.244185392741201</v>
      </c>
      <c r="M4332" s="344">
        <f t="shared" si="655"/>
        <v>-17.517102059407989</v>
      </c>
      <c r="N4332" s="344">
        <f t="shared" si="658"/>
        <v>-4.5007225554891228</v>
      </c>
    </row>
    <row r="4333" spans="1:14" x14ac:dyDescent="0.25">
      <c r="A4333" s="273">
        <v>4316</v>
      </c>
      <c r="B4333" s="323">
        <f t="shared" si="659"/>
        <v>4405.7558146072588</v>
      </c>
      <c r="D4333" s="287">
        <f t="shared" si="656"/>
        <v>4123.4174812739257</v>
      </c>
      <c r="F4333" s="273">
        <f t="shared" si="652"/>
        <v>12</v>
      </c>
      <c r="H4333" s="273">
        <f t="shared" si="653"/>
        <v>4320</v>
      </c>
      <c r="J4333" s="287">
        <f t="shared" si="657"/>
        <v>-3.6022243041465583</v>
      </c>
      <c r="L4333" s="287">
        <f t="shared" si="654"/>
        <v>-94.244185392741201</v>
      </c>
      <c r="M4333" s="344">
        <f t="shared" si="655"/>
        <v>-16.582518726074341</v>
      </c>
      <c r="N4333" s="344">
        <f t="shared" si="658"/>
        <v>-3.6022243041465583</v>
      </c>
    </row>
    <row r="4334" spans="1:14" x14ac:dyDescent="0.25">
      <c r="A4334" s="273">
        <v>4317</v>
      </c>
      <c r="B4334" s="323">
        <f t="shared" si="659"/>
        <v>4406.7558146072588</v>
      </c>
      <c r="D4334" s="287">
        <f t="shared" si="656"/>
        <v>4124.3520646072584</v>
      </c>
      <c r="F4334" s="273">
        <f t="shared" si="652"/>
        <v>12</v>
      </c>
      <c r="H4334" s="273">
        <f t="shared" si="653"/>
        <v>4320</v>
      </c>
      <c r="J4334" s="287">
        <f t="shared" si="657"/>
        <v>-2.7026287803854201</v>
      </c>
      <c r="L4334" s="287">
        <f t="shared" si="654"/>
        <v>-93.244185392741201</v>
      </c>
      <c r="M4334" s="344">
        <f t="shared" si="655"/>
        <v>-15.647935392741601</v>
      </c>
      <c r="N4334" s="344">
        <f t="shared" si="658"/>
        <v>-2.7026287803854201</v>
      </c>
    </row>
    <row r="4335" spans="1:14" x14ac:dyDescent="0.25">
      <c r="A4335" s="273">
        <v>4318</v>
      </c>
      <c r="B4335" s="323">
        <f t="shared" si="659"/>
        <v>4407.7558146072588</v>
      </c>
      <c r="D4335" s="287">
        <f t="shared" si="656"/>
        <v>4125.286647940592</v>
      </c>
      <c r="F4335" s="273">
        <f t="shared" si="652"/>
        <v>12</v>
      </c>
      <c r="H4335" s="273">
        <f t="shared" si="653"/>
        <v>4320</v>
      </c>
      <c r="J4335" s="287">
        <f t="shared" si="657"/>
        <v>-1.8022100097175564</v>
      </c>
      <c r="L4335" s="287">
        <f t="shared" si="654"/>
        <v>-92.244185392741201</v>
      </c>
      <c r="M4335" s="344">
        <f t="shared" si="655"/>
        <v>-14.713352059407953</v>
      </c>
      <c r="N4335" s="344">
        <f t="shared" si="658"/>
        <v>-1.8022100097175564</v>
      </c>
    </row>
    <row r="4336" spans="1:14" x14ac:dyDescent="0.25">
      <c r="A4336" s="273">
        <v>4319</v>
      </c>
      <c r="B4336" s="323">
        <f t="shared" si="659"/>
        <v>4408.7558146072588</v>
      </c>
      <c r="D4336" s="287">
        <f t="shared" si="656"/>
        <v>4126.2212312739257</v>
      </c>
      <c r="F4336" s="273">
        <f t="shared" si="652"/>
        <v>12</v>
      </c>
      <c r="H4336" s="273">
        <f t="shared" si="653"/>
        <v>4320</v>
      </c>
      <c r="J4336" s="287">
        <f t="shared" si="657"/>
        <v>-0.90124226842159982</v>
      </c>
      <c r="L4336" s="287">
        <f t="shared" si="654"/>
        <v>-91.244185392741201</v>
      </c>
      <c r="M4336" s="344">
        <f t="shared" si="655"/>
        <v>-13.778768726074304</v>
      </c>
      <c r="N4336" s="344">
        <f t="shared" si="658"/>
        <v>-0.90124226842159982</v>
      </c>
    </row>
    <row r="4337" spans="1:14" x14ac:dyDescent="0.25">
      <c r="A4337" s="273">
        <v>4320</v>
      </c>
      <c r="B4337" s="323">
        <f t="shared" si="659"/>
        <v>4409.7558146072588</v>
      </c>
      <c r="D4337" s="287">
        <f t="shared" si="656"/>
        <v>4127.1558146072584</v>
      </c>
      <c r="F4337" s="273">
        <f t="shared" si="652"/>
        <v>12</v>
      </c>
      <c r="H4337" s="273">
        <f t="shared" si="653"/>
        <v>4320</v>
      </c>
      <c r="J4337" s="287">
        <f t="shared" si="657"/>
        <v>-1.5183999890755473E-13</v>
      </c>
      <c r="L4337" s="287">
        <f t="shared" si="654"/>
        <v>-90.244185392741201</v>
      </c>
      <c r="M4337" s="344">
        <f t="shared" si="655"/>
        <v>-12.844185392741565</v>
      </c>
      <c r="N4337" s="344">
        <f t="shared" si="658"/>
        <v>-1.5183999890755473E-13</v>
      </c>
    </row>
    <row r="4338" spans="1:14" x14ac:dyDescent="0.25">
      <c r="A4338" s="273">
        <v>4321</v>
      </c>
      <c r="B4338" s="323">
        <f t="shared" si="659"/>
        <v>4410.7558146072588</v>
      </c>
      <c r="D4338" s="287">
        <f t="shared" si="656"/>
        <v>4128.0903979405921</v>
      </c>
      <c r="F4338" s="273">
        <f t="shared" si="652"/>
        <v>12</v>
      </c>
      <c r="H4338" s="273">
        <f t="shared" si="653"/>
        <v>4320</v>
      </c>
      <c r="J4338" s="287">
        <f t="shared" si="657"/>
        <v>0.90124226842129618</v>
      </c>
      <c r="L4338" s="287">
        <f t="shared" si="654"/>
        <v>-89.244185392741201</v>
      </c>
      <c r="M4338" s="344">
        <f t="shared" si="655"/>
        <v>-11.909602059407916</v>
      </c>
      <c r="N4338" s="344">
        <f t="shared" si="658"/>
        <v>0.90124226842129618</v>
      </c>
    </row>
    <row r="4339" spans="1:14" x14ac:dyDescent="0.25">
      <c r="A4339" s="273">
        <v>4322</v>
      </c>
      <c r="B4339" s="323">
        <f t="shared" si="659"/>
        <v>4411.7558146072588</v>
      </c>
      <c r="D4339" s="287">
        <f t="shared" si="656"/>
        <v>4129.0249812739257</v>
      </c>
      <c r="F4339" s="273">
        <f t="shared" si="652"/>
        <v>12</v>
      </c>
      <c r="H4339" s="273">
        <f t="shared" si="653"/>
        <v>4320</v>
      </c>
      <c r="J4339" s="287">
        <f t="shared" si="657"/>
        <v>1.8022100097172529</v>
      </c>
      <c r="L4339" s="287">
        <f t="shared" si="654"/>
        <v>-88.244185392741201</v>
      </c>
      <c r="M4339" s="344">
        <f t="shared" si="655"/>
        <v>-10.975018726074268</v>
      </c>
      <c r="N4339" s="344">
        <f t="shared" si="658"/>
        <v>1.8022100097172529</v>
      </c>
    </row>
    <row r="4340" spans="1:14" x14ac:dyDescent="0.25">
      <c r="A4340" s="273">
        <v>4323</v>
      </c>
      <c r="B4340" s="323">
        <f t="shared" si="659"/>
        <v>4412.7558146072588</v>
      </c>
      <c r="D4340" s="287">
        <f t="shared" si="656"/>
        <v>4129.9595646072585</v>
      </c>
      <c r="F4340" s="273">
        <f t="shared" si="652"/>
        <v>12</v>
      </c>
      <c r="H4340" s="273">
        <f t="shared" si="653"/>
        <v>4320</v>
      </c>
      <c r="J4340" s="287">
        <f t="shared" si="657"/>
        <v>2.7026287803858495</v>
      </c>
      <c r="L4340" s="287">
        <f t="shared" si="654"/>
        <v>-87.244185392741201</v>
      </c>
      <c r="M4340" s="344">
        <f t="shared" si="655"/>
        <v>-10.040435392741529</v>
      </c>
      <c r="N4340" s="344">
        <f t="shared" si="658"/>
        <v>2.7026287803858495</v>
      </c>
    </row>
    <row r="4341" spans="1:14" x14ac:dyDescent="0.25">
      <c r="A4341" s="273">
        <v>4324</v>
      </c>
      <c r="B4341" s="323">
        <f t="shared" si="659"/>
        <v>4413.7558146072588</v>
      </c>
      <c r="D4341" s="287">
        <f t="shared" si="656"/>
        <v>4130.8941479405921</v>
      </c>
      <c r="F4341" s="273">
        <f t="shared" si="652"/>
        <v>12</v>
      </c>
      <c r="H4341" s="273">
        <f t="shared" si="653"/>
        <v>4320</v>
      </c>
      <c r="J4341" s="287">
        <f t="shared" si="657"/>
        <v>3.6022243041462549</v>
      </c>
      <c r="L4341" s="287">
        <f t="shared" si="654"/>
        <v>-86.244185392741201</v>
      </c>
      <c r="M4341" s="344">
        <f t="shared" si="655"/>
        <v>-9.10585205940788</v>
      </c>
      <c r="N4341" s="344">
        <f t="shared" si="658"/>
        <v>3.6022243041462549</v>
      </c>
    </row>
    <row r="4342" spans="1:14" x14ac:dyDescent="0.25">
      <c r="A4342" s="273">
        <v>4325</v>
      </c>
      <c r="B4342" s="323">
        <f t="shared" si="659"/>
        <v>4414.7558146072588</v>
      </c>
      <c r="D4342" s="287">
        <f t="shared" si="656"/>
        <v>4131.8287312739258</v>
      </c>
      <c r="F4342" s="273">
        <f t="shared" si="652"/>
        <v>12</v>
      </c>
      <c r="H4342" s="273">
        <f t="shared" si="653"/>
        <v>4320</v>
      </c>
      <c r="J4342" s="287">
        <f t="shared" si="657"/>
        <v>4.5007225554888208</v>
      </c>
      <c r="L4342" s="287">
        <f t="shared" si="654"/>
        <v>-85.244185392741201</v>
      </c>
      <c r="M4342" s="344">
        <f t="shared" si="655"/>
        <v>-8.1712687260742314</v>
      </c>
      <c r="N4342" s="344">
        <f t="shared" si="658"/>
        <v>4.5007225554888208</v>
      </c>
    </row>
    <row r="4343" spans="1:14" x14ac:dyDescent="0.25">
      <c r="A4343" s="273">
        <v>4326</v>
      </c>
      <c r="B4343" s="323">
        <f t="shared" si="659"/>
        <v>4415.7558146072588</v>
      </c>
      <c r="D4343" s="287">
        <f t="shared" si="656"/>
        <v>4132.7633146072585</v>
      </c>
      <c r="F4343" s="273">
        <f t="shared" si="652"/>
        <v>12</v>
      </c>
      <c r="H4343" s="273">
        <f t="shared" si="653"/>
        <v>4320</v>
      </c>
      <c r="J4343" s="287">
        <f t="shared" si="657"/>
        <v>5.3978498431415041</v>
      </c>
      <c r="L4343" s="287">
        <f t="shared" si="654"/>
        <v>-84.244185392741201</v>
      </c>
      <c r="M4343" s="344">
        <f t="shared" si="655"/>
        <v>-7.2366853927414923</v>
      </c>
      <c r="N4343" s="344">
        <f t="shared" si="658"/>
        <v>5.3978498431415041</v>
      </c>
    </row>
    <row r="4344" spans="1:14" x14ac:dyDescent="0.25">
      <c r="A4344" s="273">
        <v>4327</v>
      </c>
      <c r="B4344" s="323">
        <f t="shared" si="659"/>
        <v>4416.7558146072588</v>
      </c>
      <c r="D4344" s="287">
        <f t="shared" si="656"/>
        <v>4133.6978979405922</v>
      </c>
      <c r="F4344" s="273">
        <f t="shared" si="652"/>
        <v>12</v>
      </c>
      <c r="H4344" s="273">
        <f t="shared" si="653"/>
        <v>4320</v>
      </c>
      <c r="J4344" s="287">
        <f t="shared" si="657"/>
        <v>6.2933328934418222</v>
      </c>
      <c r="L4344" s="287">
        <f t="shared" si="654"/>
        <v>-83.244185392741201</v>
      </c>
      <c r="M4344" s="344">
        <f t="shared" si="655"/>
        <v>-6.3021020594078436</v>
      </c>
      <c r="N4344" s="344">
        <f t="shared" si="658"/>
        <v>6.2933328934418222</v>
      </c>
    </row>
    <row r="4345" spans="1:14" x14ac:dyDescent="0.25">
      <c r="A4345" s="273">
        <v>4328</v>
      </c>
      <c r="B4345" s="323">
        <f t="shared" si="659"/>
        <v>4417.7558146072588</v>
      </c>
      <c r="D4345" s="287">
        <f t="shared" si="656"/>
        <v>4134.6324812739258</v>
      </c>
      <c r="F4345" s="273">
        <f t="shared" si="652"/>
        <v>12</v>
      </c>
      <c r="H4345" s="273">
        <f t="shared" si="653"/>
        <v>4320</v>
      </c>
      <c r="J4345" s="287">
        <f t="shared" si="657"/>
        <v>7.1868989335779112</v>
      </c>
      <c r="L4345" s="287">
        <f t="shared" si="654"/>
        <v>-82.244185392741201</v>
      </c>
      <c r="M4345" s="344">
        <f t="shared" si="655"/>
        <v>-5.367518726074195</v>
      </c>
      <c r="N4345" s="344">
        <f t="shared" si="658"/>
        <v>7.1868989335779112</v>
      </c>
    </row>
    <row r="4346" spans="1:14" x14ac:dyDescent="0.25">
      <c r="A4346" s="273">
        <v>4329</v>
      </c>
      <c r="B4346" s="323">
        <f t="shared" si="659"/>
        <v>4418.7558146072588</v>
      </c>
      <c r="D4346" s="287">
        <f t="shared" si="656"/>
        <v>4135.5670646072585</v>
      </c>
      <c r="F4346" s="273">
        <f t="shared" si="652"/>
        <v>12</v>
      </c>
      <c r="H4346" s="273">
        <f t="shared" si="653"/>
        <v>4320</v>
      </c>
      <c r="J4346" s="287">
        <f t="shared" si="657"/>
        <v>8.0782757746777794</v>
      </c>
      <c r="L4346" s="287">
        <f t="shared" si="654"/>
        <v>-81.244185392741201</v>
      </c>
      <c r="M4346" s="344">
        <f t="shared" si="655"/>
        <v>-4.4329353927414559</v>
      </c>
      <c r="N4346" s="344">
        <f t="shared" si="658"/>
        <v>8.0782757746777794</v>
      </c>
    </row>
    <row r="4347" spans="1:14" x14ac:dyDescent="0.25">
      <c r="A4347" s="273">
        <v>4330</v>
      </c>
      <c r="B4347" s="323">
        <f t="shared" si="659"/>
        <v>4419.7558146072588</v>
      </c>
      <c r="D4347" s="287">
        <f t="shared" si="656"/>
        <v>4136.5016479405922</v>
      </c>
      <c r="F4347" s="273">
        <f t="shared" si="652"/>
        <v>12</v>
      </c>
      <c r="H4347" s="273">
        <f t="shared" si="653"/>
        <v>4320</v>
      </c>
      <c r="J4347" s="287">
        <f t="shared" si="657"/>
        <v>8.9671918947199423</v>
      </c>
      <c r="L4347" s="287">
        <f t="shared" si="654"/>
        <v>-80.244185392741201</v>
      </c>
      <c r="M4347" s="344">
        <f t="shared" si="655"/>
        <v>-3.4983520594078072</v>
      </c>
      <c r="N4347" s="344">
        <f t="shared" si="658"/>
        <v>8.9671918947199423</v>
      </c>
    </row>
    <row r="4348" spans="1:14" x14ac:dyDescent="0.25">
      <c r="A4348" s="273">
        <v>4331</v>
      </c>
      <c r="B4348" s="323">
        <f t="shared" si="659"/>
        <v>4420.7558146072588</v>
      </c>
      <c r="D4348" s="287">
        <f t="shared" si="656"/>
        <v>4137.4362312739258</v>
      </c>
      <c r="F4348" s="273">
        <f t="shared" si="652"/>
        <v>12</v>
      </c>
      <c r="H4348" s="273">
        <f t="shared" si="653"/>
        <v>4320</v>
      </c>
      <c r="J4348" s="287">
        <f t="shared" si="657"/>
        <v>9.8533765212445594</v>
      </c>
      <c r="L4348" s="287">
        <f t="shared" si="654"/>
        <v>-79.244185392741201</v>
      </c>
      <c r="M4348" s="344">
        <f t="shared" si="655"/>
        <v>-2.5637687260741586</v>
      </c>
      <c r="N4348" s="344">
        <f t="shared" si="658"/>
        <v>9.8533765212445594</v>
      </c>
    </row>
    <row r="4349" spans="1:14" x14ac:dyDescent="0.25">
      <c r="A4349" s="273">
        <v>4332</v>
      </c>
      <c r="B4349" s="323">
        <f t="shared" si="659"/>
        <v>4421.7558146072588</v>
      </c>
      <c r="D4349" s="287">
        <f t="shared" si="656"/>
        <v>4138.3708146072586</v>
      </c>
      <c r="F4349" s="273">
        <f t="shared" si="652"/>
        <v>12</v>
      </c>
      <c r="H4349" s="273">
        <f t="shared" si="653"/>
        <v>4320</v>
      </c>
      <c r="J4349" s="287">
        <f t="shared" si="657"/>
        <v>10.736559713829005</v>
      </c>
      <c r="L4349" s="287">
        <f t="shared" si="654"/>
        <v>-78.244185392741201</v>
      </c>
      <c r="M4349" s="344">
        <f t="shared" si="655"/>
        <v>-1.6291853927414195</v>
      </c>
      <c r="N4349" s="344">
        <f t="shared" si="658"/>
        <v>10.736559713829005</v>
      </c>
    </row>
    <row r="4350" spans="1:14" x14ac:dyDescent="0.25">
      <c r="A4350" s="273">
        <v>4333</v>
      </c>
      <c r="B4350" s="323">
        <f t="shared" si="659"/>
        <v>4422.7558146072588</v>
      </c>
      <c r="D4350" s="287">
        <f t="shared" si="656"/>
        <v>4139.3053979405922</v>
      </c>
      <c r="F4350" s="273">
        <f t="shared" si="652"/>
        <v>12</v>
      </c>
      <c r="H4350" s="273">
        <f t="shared" si="653"/>
        <v>4320</v>
      </c>
      <c r="J4350" s="287">
        <f t="shared" si="657"/>
        <v>11.616472446317223</v>
      </c>
      <c r="L4350" s="287">
        <f t="shared" si="654"/>
        <v>-77.244185392741201</v>
      </c>
      <c r="M4350" s="344">
        <f t="shared" si="655"/>
        <v>-0.69460205940777087</v>
      </c>
      <c r="N4350" s="344">
        <f t="shared" si="658"/>
        <v>11.616472446317223</v>
      </c>
    </row>
    <row r="4351" spans="1:14" x14ac:dyDescent="0.25">
      <c r="A4351" s="273">
        <v>4334</v>
      </c>
      <c r="B4351" s="323">
        <f t="shared" si="659"/>
        <v>4423.7558146072588</v>
      </c>
      <c r="D4351" s="287">
        <f t="shared" si="656"/>
        <v>4140.2399812739259</v>
      </c>
      <c r="F4351" s="273">
        <f t="shared" si="652"/>
        <v>12</v>
      </c>
      <c r="H4351" s="273">
        <f t="shared" si="653"/>
        <v>4320</v>
      </c>
      <c r="J4351" s="287">
        <f t="shared" si="657"/>
        <v>12.492846688767001</v>
      </c>
      <c r="L4351" s="287">
        <f t="shared" si="654"/>
        <v>-76.244185392741201</v>
      </c>
      <c r="M4351" s="344">
        <f t="shared" si="655"/>
        <v>0.23998127392587776</v>
      </c>
      <c r="N4351" s="344">
        <f t="shared" si="658"/>
        <v>12.492846688767001</v>
      </c>
    </row>
    <row r="4352" spans="1:14" x14ac:dyDescent="0.25">
      <c r="A4352" s="273">
        <v>4335</v>
      </c>
      <c r="B4352" s="323">
        <f t="shared" si="659"/>
        <v>4424.7558146072588</v>
      </c>
      <c r="D4352" s="287">
        <f t="shared" si="656"/>
        <v>4141.1745646072586</v>
      </c>
      <c r="F4352" s="273">
        <f t="shared" si="652"/>
        <v>12</v>
      </c>
      <c r="H4352" s="273">
        <f t="shared" si="653"/>
        <v>4320</v>
      </c>
      <c r="J4352" s="287">
        <f t="shared" si="657"/>
        <v>13.365415489094453</v>
      </c>
      <c r="L4352" s="287">
        <f t="shared" si="654"/>
        <v>-75.244185392741201</v>
      </c>
      <c r="M4352" s="344">
        <f t="shared" si="655"/>
        <v>1.1745646072586169</v>
      </c>
      <c r="N4352" s="344">
        <f t="shared" si="658"/>
        <v>13.365415489094453</v>
      </c>
    </row>
    <row r="4353" spans="1:14" x14ac:dyDescent="0.25">
      <c r="A4353" s="273">
        <v>4336</v>
      </c>
      <c r="B4353" s="323">
        <f t="shared" si="659"/>
        <v>4425.7558146072588</v>
      </c>
      <c r="D4353" s="287">
        <f t="shared" si="656"/>
        <v>4142.1091479405923</v>
      </c>
      <c r="F4353" s="273">
        <f t="shared" si="652"/>
        <v>12</v>
      </c>
      <c r="H4353" s="273">
        <f t="shared" si="653"/>
        <v>4320</v>
      </c>
      <c r="J4353" s="287">
        <f t="shared" si="657"/>
        <v>14.233913054389536</v>
      </c>
      <c r="L4353" s="287">
        <f t="shared" si="654"/>
        <v>-74.244185392741201</v>
      </c>
      <c r="M4353" s="344">
        <f t="shared" si="655"/>
        <v>2.1091479405922655</v>
      </c>
      <c r="N4353" s="344">
        <f t="shared" si="658"/>
        <v>14.233913054389536</v>
      </c>
    </row>
    <row r="4354" spans="1:14" x14ac:dyDescent="0.25">
      <c r="A4354" s="273">
        <v>4337</v>
      </c>
      <c r="B4354" s="323">
        <f t="shared" si="659"/>
        <v>4426.7558146072588</v>
      </c>
      <c r="D4354" s="287">
        <f t="shared" si="656"/>
        <v>4143.043731273925</v>
      </c>
      <c r="F4354" s="273">
        <f t="shared" si="652"/>
        <v>12</v>
      </c>
      <c r="H4354" s="273">
        <f t="shared" si="653"/>
        <v>4320</v>
      </c>
      <c r="J4354" s="287">
        <f t="shared" si="657"/>
        <v>15.098074831881947</v>
      </c>
      <c r="L4354" s="287">
        <f t="shared" si="654"/>
        <v>-73.244185392741201</v>
      </c>
      <c r="M4354" s="344">
        <f t="shared" si="655"/>
        <v>3.0437312739250046</v>
      </c>
      <c r="N4354" s="344">
        <f t="shared" si="658"/>
        <v>15.098074831881947</v>
      </c>
    </row>
    <row r="4355" spans="1:14" x14ac:dyDescent="0.25">
      <c r="A4355" s="273">
        <v>4338</v>
      </c>
      <c r="B4355" s="323">
        <f t="shared" si="659"/>
        <v>4427.7558146072588</v>
      </c>
      <c r="D4355" s="287">
        <f t="shared" si="656"/>
        <v>4143.9783146072587</v>
      </c>
      <c r="F4355" s="273">
        <f t="shared" si="652"/>
        <v>12</v>
      </c>
      <c r="H4355" s="273">
        <f t="shared" si="653"/>
        <v>4320</v>
      </c>
      <c r="J4355" s="287">
        <f t="shared" si="657"/>
        <v>15.957637589522227</v>
      </c>
      <c r="L4355" s="287">
        <f t="shared" si="654"/>
        <v>-72.244185392741201</v>
      </c>
      <c r="M4355" s="344">
        <f t="shared" si="655"/>
        <v>3.9783146072586533</v>
      </c>
      <c r="N4355" s="344">
        <f t="shared" si="658"/>
        <v>15.957637589522227</v>
      </c>
    </row>
    <row r="4356" spans="1:14" x14ac:dyDescent="0.25">
      <c r="A4356" s="273">
        <v>4339</v>
      </c>
      <c r="B4356" s="323">
        <f t="shared" si="659"/>
        <v>4428.7558146072588</v>
      </c>
      <c r="D4356" s="287">
        <f t="shared" si="656"/>
        <v>4144.9128979405923</v>
      </c>
      <c r="F4356" s="273">
        <f t="shared" si="652"/>
        <v>12</v>
      </c>
      <c r="H4356" s="273">
        <f t="shared" si="653"/>
        <v>4320</v>
      </c>
      <c r="J4356" s="287">
        <f t="shared" si="657"/>
        <v>16.812339496167631</v>
      </c>
      <c r="L4356" s="287">
        <f t="shared" si="654"/>
        <v>-71.244185392741201</v>
      </c>
      <c r="M4356" s="344">
        <f t="shared" si="655"/>
        <v>4.9128979405923019</v>
      </c>
      <c r="N4356" s="344">
        <f t="shared" si="658"/>
        <v>16.812339496167631</v>
      </c>
    </row>
    <row r="4357" spans="1:14" x14ac:dyDescent="0.25">
      <c r="A4357" s="273">
        <v>4340</v>
      </c>
      <c r="B4357" s="323">
        <f t="shared" si="659"/>
        <v>4429.7558146072588</v>
      </c>
      <c r="D4357" s="287">
        <f t="shared" si="656"/>
        <v>4145.847481273925</v>
      </c>
      <c r="F4357" s="273">
        <f t="shared" si="652"/>
        <v>12</v>
      </c>
      <c r="H4357" s="273">
        <f t="shared" si="653"/>
        <v>4320</v>
      </c>
      <c r="J4357" s="287">
        <f t="shared" si="657"/>
        <v>17.661920201337715</v>
      </c>
      <c r="L4357" s="287">
        <f t="shared" si="654"/>
        <v>-70.244185392741201</v>
      </c>
      <c r="M4357" s="344">
        <f t="shared" si="655"/>
        <v>5.847481273925041</v>
      </c>
      <c r="N4357" s="344">
        <f t="shared" si="658"/>
        <v>17.661920201337715</v>
      </c>
    </row>
    <row r="4358" spans="1:14" x14ac:dyDescent="0.25">
      <c r="A4358" s="273">
        <v>4341</v>
      </c>
      <c r="B4358" s="323">
        <f t="shared" si="659"/>
        <v>4430.7558146072588</v>
      </c>
      <c r="D4358" s="287">
        <f t="shared" si="656"/>
        <v>4146.7820646072587</v>
      </c>
      <c r="F4358" s="273">
        <f t="shared" ref="F4358:F4421" si="660">INT(B4358/360)</f>
        <v>12</v>
      </c>
      <c r="H4358" s="273">
        <f t="shared" ref="H4358:H4421" si="661">F4358*360</f>
        <v>4320</v>
      </c>
      <c r="J4358" s="287">
        <f t="shared" si="657"/>
        <v>18.50612091451892</v>
      </c>
      <c r="L4358" s="287">
        <f t="shared" ref="L4358:L4421" si="662">B4358-H4358-180</f>
        <v>-69.244185392741201</v>
      </c>
      <c r="M4358" s="344">
        <f t="shared" ref="M4358:M4421" si="663">D4358-INT(D4358/360)*360-180</f>
        <v>6.7820646072586896</v>
      </c>
      <c r="N4358" s="344">
        <f t="shared" si="658"/>
        <v>18.50612091451892</v>
      </c>
    </row>
    <row r="4359" spans="1:14" x14ac:dyDescent="0.25">
      <c r="A4359" s="273">
        <v>4342</v>
      </c>
      <c r="B4359" s="323">
        <f t="shared" si="659"/>
        <v>4431.7558146072588</v>
      </c>
      <c r="D4359" s="287">
        <f t="shared" si="656"/>
        <v>4147.7166479405923</v>
      </c>
      <c r="F4359" s="273">
        <f t="shared" si="660"/>
        <v>12</v>
      </c>
      <c r="H4359" s="273">
        <f t="shared" si="661"/>
        <v>4320</v>
      </c>
      <c r="J4359" s="287">
        <f t="shared" si="657"/>
        <v>19.344684483997433</v>
      </c>
      <c r="L4359" s="287">
        <f t="shared" si="662"/>
        <v>-68.244185392741201</v>
      </c>
      <c r="M4359" s="344">
        <f t="shared" si="663"/>
        <v>7.7166479405923383</v>
      </c>
      <c r="N4359" s="344">
        <f t="shared" si="658"/>
        <v>19.344684483997433</v>
      </c>
    </row>
    <row r="4360" spans="1:14" x14ac:dyDescent="0.25">
      <c r="A4360" s="273">
        <v>4343</v>
      </c>
      <c r="B4360" s="323">
        <f t="shared" si="659"/>
        <v>4432.7558146072588</v>
      </c>
      <c r="D4360" s="287">
        <f t="shared" si="656"/>
        <v>4148.6512312739251</v>
      </c>
      <c r="F4360" s="273">
        <f t="shared" si="660"/>
        <v>12</v>
      </c>
      <c r="H4360" s="273">
        <f t="shared" si="661"/>
        <v>4320</v>
      </c>
      <c r="J4360" s="287">
        <f t="shared" si="657"/>
        <v>20.177355475185951</v>
      </c>
      <c r="L4360" s="287">
        <f t="shared" si="662"/>
        <v>-67.244185392741201</v>
      </c>
      <c r="M4360" s="344">
        <f t="shared" si="663"/>
        <v>8.6512312739250774</v>
      </c>
      <c r="N4360" s="344">
        <f t="shared" si="658"/>
        <v>20.177355475185951</v>
      </c>
    </row>
    <row r="4361" spans="1:14" x14ac:dyDescent="0.25">
      <c r="A4361" s="273">
        <v>4344</v>
      </c>
      <c r="B4361" s="323">
        <f t="shared" si="659"/>
        <v>4433.7558146072588</v>
      </c>
      <c r="D4361" s="287">
        <f t="shared" si="656"/>
        <v>4149.5858146072587</v>
      </c>
      <c r="F4361" s="273">
        <f t="shared" si="660"/>
        <v>12</v>
      </c>
      <c r="H4361" s="273">
        <f t="shared" si="661"/>
        <v>4320</v>
      </c>
      <c r="J4361" s="287">
        <f t="shared" si="657"/>
        <v>21.003880248434296</v>
      </c>
      <c r="L4361" s="287">
        <f t="shared" si="662"/>
        <v>-66.244185392741201</v>
      </c>
      <c r="M4361" s="344">
        <f t="shared" si="663"/>
        <v>9.585814607258726</v>
      </c>
      <c r="N4361" s="344">
        <f t="shared" si="658"/>
        <v>21.003880248434296</v>
      </c>
    </row>
    <row r="4362" spans="1:14" x14ac:dyDescent="0.25">
      <c r="A4362" s="273">
        <v>4345</v>
      </c>
      <c r="B4362" s="323">
        <f t="shared" si="659"/>
        <v>4434.7558146072588</v>
      </c>
      <c r="D4362" s="287">
        <f t="shared" si="656"/>
        <v>4150.5203979405924</v>
      </c>
      <c r="F4362" s="273">
        <f t="shared" si="660"/>
        <v>12</v>
      </c>
      <c r="H4362" s="273">
        <f t="shared" si="661"/>
        <v>4320</v>
      </c>
      <c r="J4362" s="287">
        <f t="shared" si="657"/>
        <v>21.824007036289807</v>
      </c>
      <c r="L4362" s="287">
        <f t="shared" si="662"/>
        <v>-65.244185392741201</v>
      </c>
      <c r="M4362" s="344">
        <f t="shared" si="663"/>
        <v>10.520397940592375</v>
      </c>
      <c r="N4362" s="344">
        <f t="shared" si="658"/>
        <v>21.824007036289807</v>
      </c>
    </row>
    <row r="4363" spans="1:14" x14ac:dyDescent="0.25">
      <c r="A4363" s="273">
        <v>4346</v>
      </c>
      <c r="B4363" s="323">
        <f t="shared" si="659"/>
        <v>4435.7558146072588</v>
      </c>
      <c r="D4363" s="287">
        <f t="shared" si="656"/>
        <v>4151.4549812739251</v>
      </c>
      <c r="F4363" s="273">
        <f t="shared" si="660"/>
        <v>12</v>
      </c>
      <c r="H4363" s="273">
        <f t="shared" si="661"/>
        <v>4320</v>
      </c>
      <c r="J4363" s="287">
        <f t="shared" si="657"/>
        <v>22.63748602018816</v>
      </c>
      <c r="L4363" s="287">
        <f t="shared" si="662"/>
        <v>-64.244185392741201</v>
      </c>
      <c r="M4363" s="344">
        <f t="shared" si="663"/>
        <v>11.454981273925114</v>
      </c>
      <c r="N4363" s="344">
        <f t="shared" si="658"/>
        <v>22.63748602018816</v>
      </c>
    </row>
    <row r="4364" spans="1:14" x14ac:dyDescent="0.25">
      <c r="A4364" s="273">
        <v>4347</v>
      </c>
      <c r="B4364" s="323">
        <f t="shared" si="659"/>
        <v>4436.7558146072588</v>
      </c>
      <c r="D4364" s="287">
        <f t="shared" si="656"/>
        <v>4152.3895646072588</v>
      </c>
      <c r="F4364" s="273">
        <f t="shared" si="660"/>
        <v>12</v>
      </c>
      <c r="H4364" s="273">
        <f t="shared" si="661"/>
        <v>4320</v>
      </c>
      <c r="J4364" s="287">
        <f t="shared" si="657"/>
        <v>23.444069406549858</v>
      </c>
      <c r="L4364" s="287">
        <f t="shared" si="662"/>
        <v>-63.244185392741201</v>
      </c>
      <c r="M4364" s="344">
        <f t="shared" si="663"/>
        <v>12.389564607258762</v>
      </c>
      <c r="N4364" s="344">
        <f t="shared" si="658"/>
        <v>23.444069406549858</v>
      </c>
    </row>
    <row r="4365" spans="1:14" x14ac:dyDescent="0.25">
      <c r="A4365" s="273">
        <v>4348</v>
      </c>
      <c r="B4365" s="323">
        <f t="shared" si="659"/>
        <v>4437.7558146072588</v>
      </c>
      <c r="D4365" s="287">
        <f t="shared" si="656"/>
        <v>4153.3241479405924</v>
      </c>
      <c r="F4365" s="273">
        <f t="shared" si="660"/>
        <v>12</v>
      </c>
      <c r="H4365" s="273">
        <f t="shared" si="661"/>
        <v>4320</v>
      </c>
      <c r="J4365" s="287">
        <f t="shared" si="657"/>
        <v>24.243511502263175</v>
      </c>
      <c r="L4365" s="287">
        <f t="shared" si="662"/>
        <v>-62.244185392741201</v>
      </c>
      <c r="M4365" s="344">
        <f t="shared" si="663"/>
        <v>13.324147940592411</v>
      </c>
      <c r="N4365" s="344">
        <f t="shared" si="658"/>
        <v>24.243511502263175</v>
      </c>
    </row>
    <row r="4366" spans="1:14" x14ac:dyDescent="0.25">
      <c r="A4366" s="273">
        <v>4349</v>
      </c>
      <c r="B4366" s="323">
        <f t="shared" si="659"/>
        <v>4438.7558146072588</v>
      </c>
      <c r="D4366" s="287">
        <f t="shared" si="656"/>
        <v>4154.2587312739252</v>
      </c>
      <c r="F4366" s="273">
        <f t="shared" si="660"/>
        <v>12</v>
      </c>
      <c r="H4366" s="273">
        <f t="shared" si="661"/>
        <v>4320</v>
      </c>
      <c r="J4366" s="287">
        <f t="shared" si="657"/>
        <v>25.035568789520735</v>
      </c>
      <c r="L4366" s="287">
        <f t="shared" si="662"/>
        <v>-61.244185392741201</v>
      </c>
      <c r="M4366" s="344">
        <f t="shared" si="663"/>
        <v>14.25873127392515</v>
      </c>
      <c r="N4366" s="344">
        <f t="shared" si="658"/>
        <v>25.035568789520735</v>
      </c>
    </row>
    <row r="4367" spans="1:14" x14ac:dyDescent="0.25">
      <c r="A4367" s="273">
        <v>4350</v>
      </c>
      <c r="B4367" s="323">
        <f t="shared" si="659"/>
        <v>4439.7558146072588</v>
      </c>
      <c r="D4367" s="287">
        <f t="shared" si="656"/>
        <v>4155.1933146072588</v>
      </c>
      <c r="F4367" s="273">
        <f t="shared" si="660"/>
        <v>12</v>
      </c>
      <c r="H4367" s="273">
        <f t="shared" si="661"/>
        <v>4320</v>
      </c>
      <c r="J4367" s="287">
        <f t="shared" si="657"/>
        <v>25.82</v>
      </c>
      <c r="L4367" s="287">
        <f t="shared" si="662"/>
        <v>-60.244185392741201</v>
      </c>
      <c r="M4367" s="344">
        <f t="shared" si="663"/>
        <v>15.193314607258799</v>
      </c>
      <c r="N4367" s="344">
        <f t="shared" si="658"/>
        <v>25.82</v>
      </c>
    </row>
    <row r="4368" spans="1:14" x14ac:dyDescent="0.25">
      <c r="A4368" s="273">
        <v>4351</v>
      </c>
      <c r="B4368" s="323">
        <f t="shared" si="659"/>
        <v>4440.7558146072588</v>
      </c>
      <c r="D4368" s="287">
        <f t="shared" si="656"/>
        <v>4156.1278979405924</v>
      </c>
      <c r="F4368" s="273">
        <f t="shared" si="660"/>
        <v>12</v>
      </c>
      <c r="H4368" s="273">
        <f t="shared" si="661"/>
        <v>4320</v>
      </c>
      <c r="J4368" s="287">
        <f t="shared" si="657"/>
        <v>26.596566188355311</v>
      </c>
      <c r="L4368" s="287">
        <f t="shared" si="662"/>
        <v>-59.244185392741201</v>
      </c>
      <c r="M4368" s="344">
        <f t="shared" si="663"/>
        <v>16.127897940592447</v>
      </c>
      <c r="N4368" s="344">
        <f t="shared" si="658"/>
        <v>26.596566188355311</v>
      </c>
    </row>
    <row r="4369" spans="1:14" x14ac:dyDescent="0.25">
      <c r="A4369" s="273">
        <v>4352</v>
      </c>
      <c r="B4369" s="323">
        <f t="shared" si="659"/>
        <v>4441.7558146072588</v>
      </c>
      <c r="D4369" s="287">
        <f t="shared" ref="D4369:D4432" si="664">B4369-A4369/360*$E$11</f>
        <v>4157.0624812739252</v>
      </c>
      <c r="F4369" s="273">
        <f t="shared" si="660"/>
        <v>12</v>
      </c>
      <c r="H4369" s="273">
        <f t="shared" si="661"/>
        <v>4320</v>
      </c>
      <c r="J4369" s="287">
        <f t="shared" ref="J4369:J4432" si="665">SIN(RADIANS(A4369))*$E$7</f>
        <v>27.36503080500292</v>
      </c>
      <c r="L4369" s="287">
        <f t="shared" si="662"/>
        <v>-58.244185392741201</v>
      </c>
      <c r="M4369" s="344">
        <f t="shared" si="663"/>
        <v>17.062481273925187</v>
      </c>
      <c r="N4369" s="344">
        <f t="shared" si="658"/>
        <v>27.36503080500292</v>
      </c>
    </row>
    <row r="4370" spans="1:14" x14ac:dyDescent="0.25">
      <c r="A4370" s="273">
        <v>4353</v>
      </c>
      <c r="B4370" s="323">
        <f t="shared" si="659"/>
        <v>4442.7558146072588</v>
      </c>
      <c r="D4370" s="287">
        <f t="shared" si="664"/>
        <v>4157.9970646072588</v>
      </c>
      <c r="F4370" s="273">
        <f t="shared" si="660"/>
        <v>12</v>
      </c>
      <c r="H4370" s="273">
        <f t="shared" si="661"/>
        <v>4320</v>
      </c>
      <c r="J4370" s="287">
        <f t="shared" si="665"/>
        <v>28.125159768175706</v>
      </c>
      <c r="L4370" s="287">
        <f t="shared" si="662"/>
        <v>-57.244185392741201</v>
      </c>
      <c r="M4370" s="344">
        <f t="shared" si="663"/>
        <v>17.997064607258835</v>
      </c>
      <c r="N4370" s="344">
        <f t="shared" ref="N4370:N4433" si="666">J4370</f>
        <v>28.125159768175706</v>
      </c>
    </row>
    <row r="4371" spans="1:14" x14ac:dyDescent="0.25">
      <c r="A4371" s="273">
        <v>4354</v>
      </c>
      <c r="B4371" s="323">
        <f t="shared" ref="B4371:B4434" si="667">$B$17+A4371</f>
        <v>4443.7558146072588</v>
      </c>
      <c r="D4371" s="287">
        <f t="shared" si="664"/>
        <v>4158.9316479405925</v>
      </c>
      <c r="F4371" s="273">
        <f t="shared" si="660"/>
        <v>12</v>
      </c>
      <c r="H4371" s="273">
        <f t="shared" si="661"/>
        <v>4320</v>
      </c>
      <c r="J4371" s="287">
        <f t="shared" si="665"/>
        <v>28.87672153522918</v>
      </c>
      <c r="L4371" s="287">
        <f t="shared" si="662"/>
        <v>-56.244185392741201</v>
      </c>
      <c r="M4371" s="344">
        <f t="shared" si="663"/>
        <v>18.931647940592484</v>
      </c>
      <c r="N4371" s="344">
        <f t="shared" si="666"/>
        <v>28.87672153522918</v>
      </c>
    </row>
    <row r="4372" spans="1:14" x14ac:dyDescent="0.25">
      <c r="A4372" s="273">
        <v>4355</v>
      </c>
      <c r="B4372" s="323">
        <f t="shared" si="667"/>
        <v>4444.7558146072588</v>
      </c>
      <c r="D4372" s="287">
        <f t="shared" si="664"/>
        <v>4159.8662312739252</v>
      </c>
      <c r="F4372" s="273">
        <f t="shared" si="660"/>
        <v>12</v>
      </c>
      <c r="H4372" s="273">
        <f t="shared" si="661"/>
        <v>4320</v>
      </c>
      <c r="J4372" s="287">
        <f t="shared" si="665"/>
        <v>29.619487173167943</v>
      </c>
      <c r="L4372" s="287">
        <f t="shared" si="662"/>
        <v>-55.244185392741201</v>
      </c>
      <c r="M4372" s="344">
        <f t="shared" si="663"/>
        <v>19.866231273925223</v>
      </c>
      <c r="N4372" s="344">
        <f t="shared" si="666"/>
        <v>29.619487173167943</v>
      </c>
    </row>
    <row r="4373" spans="1:14" x14ac:dyDescent="0.25">
      <c r="A4373" s="273">
        <v>4356</v>
      </c>
      <c r="B4373" s="323">
        <f t="shared" si="667"/>
        <v>4445.7558146072588</v>
      </c>
      <c r="D4373" s="287">
        <f t="shared" si="664"/>
        <v>4160.8008146072589</v>
      </c>
      <c r="F4373" s="273">
        <f t="shared" si="660"/>
        <v>12</v>
      </c>
      <c r="H4373" s="273">
        <f t="shared" si="661"/>
        <v>4320</v>
      </c>
      <c r="J4373" s="287">
        <f t="shared" si="665"/>
        <v>30.353230428383338</v>
      </c>
      <c r="L4373" s="287">
        <f t="shared" si="662"/>
        <v>-54.244185392741201</v>
      </c>
      <c r="M4373" s="344">
        <f t="shared" si="663"/>
        <v>20.800814607258872</v>
      </c>
      <c r="N4373" s="344">
        <f t="shared" si="666"/>
        <v>30.353230428383338</v>
      </c>
    </row>
    <row r="4374" spans="1:14" x14ac:dyDescent="0.25">
      <c r="A4374" s="273">
        <v>4357</v>
      </c>
      <c r="B4374" s="323">
        <f t="shared" si="667"/>
        <v>4446.7558146072588</v>
      </c>
      <c r="D4374" s="287">
        <f t="shared" si="664"/>
        <v>4161.7353979405925</v>
      </c>
      <c r="F4374" s="273">
        <f t="shared" si="660"/>
        <v>12</v>
      </c>
      <c r="H4374" s="273">
        <f t="shared" si="661"/>
        <v>4320</v>
      </c>
      <c r="J4374" s="287">
        <f t="shared" si="665"/>
        <v>31.077727795571899</v>
      </c>
      <c r="L4374" s="287">
        <f t="shared" si="662"/>
        <v>-53.244185392741201</v>
      </c>
      <c r="M4374" s="344">
        <f t="shared" si="663"/>
        <v>21.73539794059252</v>
      </c>
      <c r="N4374" s="344">
        <f t="shared" si="666"/>
        <v>31.077727795571899</v>
      </c>
    </row>
    <row r="4375" spans="1:14" x14ac:dyDescent="0.25">
      <c r="A4375" s="273">
        <v>4358</v>
      </c>
      <c r="B4375" s="323">
        <f t="shared" si="667"/>
        <v>4447.7558146072588</v>
      </c>
      <c r="D4375" s="287">
        <f t="shared" si="664"/>
        <v>4162.6699812739253</v>
      </c>
      <c r="F4375" s="273">
        <f t="shared" si="660"/>
        <v>12</v>
      </c>
      <c r="H4375" s="273">
        <f t="shared" si="661"/>
        <v>4320</v>
      </c>
      <c r="J4375" s="287">
        <f t="shared" si="665"/>
        <v>31.792758585817218</v>
      </c>
      <c r="L4375" s="287">
        <f t="shared" si="662"/>
        <v>-52.244185392741201</v>
      </c>
      <c r="M4375" s="344">
        <f t="shared" si="663"/>
        <v>22.669981273925259</v>
      </c>
      <c r="N4375" s="344">
        <f t="shared" si="666"/>
        <v>31.792758585817218</v>
      </c>
    </row>
    <row r="4376" spans="1:14" x14ac:dyDescent="0.25">
      <c r="A4376" s="273">
        <v>4359</v>
      </c>
      <c r="B4376" s="323">
        <f t="shared" si="667"/>
        <v>4448.7558146072588</v>
      </c>
      <c r="D4376" s="287">
        <f t="shared" si="664"/>
        <v>4163.6045646072589</v>
      </c>
      <c r="F4376" s="273">
        <f t="shared" si="660"/>
        <v>12</v>
      </c>
      <c r="H4376" s="273">
        <f t="shared" si="661"/>
        <v>4320</v>
      </c>
      <c r="J4376" s="287">
        <f t="shared" si="665"/>
        <v>32.498104993813357</v>
      </c>
      <c r="L4376" s="287">
        <f t="shared" si="662"/>
        <v>-51.244185392741201</v>
      </c>
      <c r="M4376" s="344">
        <f t="shared" si="663"/>
        <v>23.604564607258908</v>
      </c>
      <c r="N4376" s="344">
        <f t="shared" si="666"/>
        <v>32.498104993813357</v>
      </c>
    </row>
    <row r="4377" spans="1:14" x14ac:dyDescent="0.25">
      <c r="A4377" s="273">
        <v>4360</v>
      </c>
      <c r="B4377" s="323">
        <f t="shared" si="667"/>
        <v>4449.7558146072588</v>
      </c>
      <c r="D4377" s="287">
        <f t="shared" si="664"/>
        <v>4164.5391479405926</v>
      </c>
      <c r="F4377" s="273">
        <f t="shared" si="660"/>
        <v>12</v>
      </c>
      <c r="H4377" s="273">
        <f t="shared" si="661"/>
        <v>4320</v>
      </c>
      <c r="J4377" s="287">
        <f t="shared" si="665"/>
        <v>33.193552164212747</v>
      </c>
      <c r="L4377" s="287">
        <f t="shared" si="662"/>
        <v>-50.244185392741201</v>
      </c>
      <c r="M4377" s="344">
        <f t="shared" si="663"/>
        <v>24.539147940592557</v>
      </c>
      <c r="N4377" s="344">
        <f t="shared" si="666"/>
        <v>33.193552164212747</v>
      </c>
    </row>
    <row r="4378" spans="1:14" x14ac:dyDescent="0.25">
      <c r="A4378" s="273">
        <v>4361</v>
      </c>
      <c r="B4378" s="323">
        <f t="shared" si="667"/>
        <v>4450.7558146072588</v>
      </c>
      <c r="D4378" s="287">
        <f t="shared" si="664"/>
        <v>4165.4737312739253</v>
      </c>
      <c r="F4378" s="273">
        <f t="shared" si="660"/>
        <v>12</v>
      </c>
      <c r="H4378" s="273">
        <f t="shared" si="661"/>
        <v>4320</v>
      </c>
      <c r="J4378" s="287">
        <f t="shared" si="665"/>
        <v>33.878888257069747</v>
      </c>
      <c r="L4378" s="287">
        <f t="shared" si="662"/>
        <v>-49.244185392741201</v>
      </c>
      <c r="M4378" s="344">
        <f t="shared" si="663"/>
        <v>25.473731273925296</v>
      </c>
      <c r="N4378" s="344">
        <f t="shared" si="666"/>
        <v>33.878888257069747</v>
      </c>
    </row>
    <row r="4379" spans="1:14" x14ac:dyDescent="0.25">
      <c r="A4379" s="273">
        <v>4362</v>
      </c>
      <c r="B4379" s="323">
        <f t="shared" si="667"/>
        <v>4451.7558146072588</v>
      </c>
      <c r="D4379" s="287">
        <f t="shared" si="664"/>
        <v>4166.4083146072589</v>
      </c>
      <c r="F4379" s="273">
        <f t="shared" si="660"/>
        <v>12</v>
      </c>
      <c r="H4379" s="273">
        <f t="shared" si="661"/>
        <v>4320</v>
      </c>
      <c r="J4379" s="287">
        <f t="shared" si="665"/>
        <v>34.553904512371489</v>
      </c>
      <c r="L4379" s="287">
        <f t="shared" si="662"/>
        <v>-48.244185392741201</v>
      </c>
      <c r="M4379" s="344">
        <f t="shared" si="663"/>
        <v>26.408314607258944</v>
      </c>
      <c r="N4379" s="344">
        <f t="shared" si="666"/>
        <v>34.553904512371489</v>
      </c>
    </row>
    <row r="4380" spans="1:14" x14ac:dyDescent="0.25">
      <c r="A4380" s="273">
        <v>4363</v>
      </c>
      <c r="B4380" s="323">
        <f t="shared" si="667"/>
        <v>4452.7558146072588</v>
      </c>
      <c r="D4380" s="287">
        <f t="shared" si="664"/>
        <v>4167.3428979405926</v>
      </c>
      <c r="F4380" s="273">
        <f t="shared" si="660"/>
        <v>12</v>
      </c>
      <c r="H4380" s="273">
        <f t="shared" si="661"/>
        <v>4320</v>
      </c>
      <c r="J4380" s="287">
        <f t="shared" si="665"/>
        <v>35.21839531362756</v>
      </c>
      <c r="L4380" s="287">
        <f t="shared" si="662"/>
        <v>-47.244185392741201</v>
      </c>
      <c r="M4380" s="344">
        <f t="shared" si="663"/>
        <v>27.342897940592593</v>
      </c>
      <c r="N4380" s="344">
        <f t="shared" si="666"/>
        <v>35.21839531362756</v>
      </c>
    </row>
    <row r="4381" spans="1:14" x14ac:dyDescent="0.25">
      <c r="A4381" s="273">
        <v>4364</v>
      </c>
      <c r="B4381" s="323">
        <f t="shared" si="667"/>
        <v>4453.7558146072588</v>
      </c>
      <c r="D4381" s="287">
        <f t="shared" si="664"/>
        <v>4168.2774812739253</v>
      </c>
      <c r="F4381" s="273">
        <f t="shared" si="660"/>
        <v>12</v>
      </c>
      <c r="H4381" s="273">
        <f t="shared" si="661"/>
        <v>4320</v>
      </c>
      <c r="J4381" s="287">
        <f t="shared" si="665"/>
        <v>35.872158250502324</v>
      </c>
      <c r="L4381" s="287">
        <f t="shared" si="662"/>
        <v>-46.244185392741201</v>
      </c>
      <c r="M4381" s="344">
        <f t="shared" si="663"/>
        <v>28.277481273925332</v>
      </c>
      <c r="N4381" s="344">
        <f t="shared" si="666"/>
        <v>35.872158250502324</v>
      </c>
    </row>
    <row r="4382" spans="1:14" x14ac:dyDescent="0.25">
      <c r="A4382" s="273">
        <v>4365</v>
      </c>
      <c r="B4382" s="323">
        <f t="shared" si="667"/>
        <v>4454.7558146072588</v>
      </c>
      <c r="D4382" s="287">
        <f t="shared" si="664"/>
        <v>4169.212064607259</v>
      </c>
      <c r="F4382" s="273">
        <f t="shared" si="660"/>
        <v>12</v>
      </c>
      <c r="H4382" s="273">
        <f t="shared" si="661"/>
        <v>4320</v>
      </c>
      <c r="J4382" s="287">
        <f t="shared" si="665"/>
        <v>36.51499418047311</v>
      </c>
      <c r="L4382" s="287">
        <f t="shared" si="662"/>
        <v>-45.244185392741201</v>
      </c>
      <c r="M4382" s="344">
        <f t="shared" si="663"/>
        <v>29.212064607258981</v>
      </c>
      <c r="N4382" s="344">
        <f t="shared" si="666"/>
        <v>36.51499418047311</v>
      </c>
    </row>
    <row r="4383" spans="1:14" x14ac:dyDescent="0.25">
      <c r="A4383" s="273">
        <v>4366</v>
      </c>
      <c r="B4383" s="323">
        <f t="shared" si="667"/>
        <v>4455.7558146072588</v>
      </c>
      <c r="D4383" s="287">
        <f t="shared" si="664"/>
        <v>4170.1466479405917</v>
      </c>
      <c r="F4383" s="273">
        <f t="shared" si="660"/>
        <v>12</v>
      </c>
      <c r="H4383" s="273">
        <f t="shared" si="661"/>
        <v>4320</v>
      </c>
      <c r="J4383" s="287">
        <f t="shared" si="665"/>
        <v>37.146707289487836</v>
      </c>
      <c r="L4383" s="287">
        <f t="shared" si="662"/>
        <v>-44.244185392741201</v>
      </c>
      <c r="M4383" s="344">
        <f t="shared" si="663"/>
        <v>30.14664794059172</v>
      </c>
      <c r="N4383" s="344">
        <f t="shared" si="666"/>
        <v>37.146707289487836</v>
      </c>
    </row>
    <row r="4384" spans="1:14" x14ac:dyDescent="0.25">
      <c r="A4384" s="273">
        <v>4367</v>
      </c>
      <c r="B4384" s="323">
        <f t="shared" si="667"/>
        <v>4456.7558146072588</v>
      </c>
      <c r="D4384" s="287">
        <f t="shared" si="664"/>
        <v>4171.0812312739254</v>
      </c>
      <c r="F4384" s="273">
        <f t="shared" si="660"/>
        <v>12</v>
      </c>
      <c r="H4384" s="273">
        <f t="shared" si="661"/>
        <v>4320</v>
      </c>
      <c r="J4384" s="287">
        <f t="shared" si="665"/>
        <v>37.76710515161394</v>
      </c>
      <c r="L4384" s="287">
        <f t="shared" si="662"/>
        <v>-43.244185392741201</v>
      </c>
      <c r="M4384" s="344">
        <f t="shared" si="663"/>
        <v>31.081231273925368</v>
      </c>
      <c r="N4384" s="344">
        <f t="shared" si="666"/>
        <v>37.76710515161394</v>
      </c>
    </row>
    <row r="4385" spans="1:14" x14ac:dyDescent="0.25">
      <c r="A4385" s="273">
        <v>4368</v>
      </c>
      <c r="B4385" s="323">
        <f t="shared" si="667"/>
        <v>4457.7558146072588</v>
      </c>
      <c r="D4385" s="287">
        <f t="shared" si="664"/>
        <v>4172.015814607259</v>
      </c>
      <c r="F4385" s="273">
        <f t="shared" si="660"/>
        <v>12</v>
      </c>
      <c r="H4385" s="273">
        <f t="shared" si="661"/>
        <v>4320</v>
      </c>
      <c r="J4385" s="287">
        <f t="shared" si="665"/>
        <v>38.375998787652705</v>
      </c>
      <c r="L4385" s="287">
        <f t="shared" si="662"/>
        <v>-42.244185392741201</v>
      </c>
      <c r="M4385" s="344">
        <f t="shared" si="663"/>
        <v>32.015814607259017</v>
      </c>
      <c r="N4385" s="344">
        <f t="shared" si="666"/>
        <v>38.375998787652705</v>
      </c>
    </row>
    <row r="4386" spans="1:14" x14ac:dyDescent="0.25">
      <c r="A4386" s="273">
        <v>4369</v>
      </c>
      <c r="B4386" s="323">
        <f t="shared" si="667"/>
        <v>4458.7558146072588</v>
      </c>
      <c r="D4386" s="287">
        <f t="shared" si="664"/>
        <v>4172.9503979405918</v>
      </c>
      <c r="F4386" s="273">
        <f t="shared" si="660"/>
        <v>12</v>
      </c>
      <c r="H4386" s="273">
        <f t="shared" si="661"/>
        <v>4320</v>
      </c>
      <c r="J4386" s="287">
        <f t="shared" si="665"/>
        <v>38.973202722704087</v>
      </c>
      <c r="L4386" s="287">
        <f t="shared" si="662"/>
        <v>-41.244185392741201</v>
      </c>
      <c r="M4386" s="344">
        <f t="shared" si="663"/>
        <v>32.950397940591756</v>
      </c>
      <c r="N4386" s="344">
        <f t="shared" si="666"/>
        <v>38.973202722704087</v>
      </c>
    </row>
    <row r="4387" spans="1:14" x14ac:dyDescent="0.25">
      <c r="A4387" s="273">
        <v>4370</v>
      </c>
      <c r="B4387" s="323">
        <f t="shared" si="667"/>
        <v>4459.7558146072588</v>
      </c>
      <c r="D4387" s="287">
        <f t="shared" si="664"/>
        <v>4173.8849812739254</v>
      </c>
      <c r="F4387" s="273">
        <f t="shared" si="660"/>
        <v>12</v>
      </c>
      <c r="H4387" s="273">
        <f t="shared" si="661"/>
        <v>4320</v>
      </c>
      <c r="J4387" s="287">
        <f t="shared" si="665"/>
        <v>39.558535042663777</v>
      </c>
      <c r="L4387" s="287">
        <f t="shared" si="662"/>
        <v>-40.244185392741201</v>
      </c>
      <c r="M4387" s="344">
        <f t="shared" si="663"/>
        <v>33.884981273925405</v>
      </c>
      <c r="N4387" s="344">
        <f t="shared" si="666"/>
        <v>39.558535042663777</v>
      </c>
    </row>
    <row r="4388" spans="1:14" x14ac:dyDescent="0.25">
      <c r="A4388" s="273">
        <v>4371</v>
      </c>
      <c r="B4388" s="323">
        <f t="shared" si="667"/>
        <v>4460.7558146072588</v>
      </c>
      <c r="D4388" s="287">
        <f t="shared" si="664"/>
        <v>4174.8195646072591</v>
      </c>
      <c r="F4388" s="273">
        <f t="shared" si="660"/>
        <v>12</v>
      </c>
      <c r="H4388" s="273">
        <f t="shared" si="661"/>
        <v>4320</v>
      </c>
      <c r="J4388" s="287">
        <f t="shared" si="665"/>
        <v>40.131817449637815</v>
      </c>
      <c r="L4388" s="287">
        <f t="shared" si="662"/>
        <v>-39.244185392741201</v>
      </c>
      <c r="M4388" s="344">
        <f t="shared" si="663"/>
        <v>34.819564607259053</v>
      </c>
      <c r="N4388" s="344">
        <f t="shared" si="666"/>
        <v>40.131817449637815</v>
      </c>
    </row>
    <row r="4389" spans="1:14" x14ac:dyDescent="0.25">
      <c r="A4389" s="273">
        <v>4372</v>
      </c>
      <c r="B4389" s="323">
        <f t="shared" si="667"/>
        <v>4461.7558146072588</v>
      </c>
      <c r="D4389" s="287">
        <f t="shared" si="664"/>
        <v>4175.7541479405918</v>
      </c>
      <c r="F4389" s="273">
        <f t="shared" si="660"/>
        <v>12</v>
      </c>
      <c r="H4389" s="273">
        <f t="shared" si="661"/>
        <v>4320</v>
      </c>
      <c r="J4389" s="287">
        <f t="shared" si="665"/>
        <v>40.69287531625104</v>
      </c>
      <c r="L4389" s="287">
        <f t="shared" si="662"/>
        <v>-38.244185392741201</v>
      </c>
      <c r="M4389" s="344">
        <f t="shared" si="663"/>
        <v>35.754147940591793</v>
      </c>
      <c r="N4389" s="344">
        <f t="shared" si="666"/>
        <v>40.69287531625104</v>
      </c>
    </row>
    <row r="4390" spans="1:14" x14ac:dyDescent="0.25">
      <c r="A4390" s="273">
        <v>4373</v>
      </c>
      <c r="B4390" s="323">
        <f t="shared" si="667"/>
        <v>4462.7558146072588</v>
      </c>
      <c r="D4390" s="287">
        <f t="shared" si="664"/>
        <v>4176.6887312739254</v>
      </c>
      <c r="F4390" s="273">
        <f t="shared" si="660"/>
        <v>12</v>
      </c>
      <c r="H4390" s="273">
        <f t="shared" si="661"/>
        <v>4320</v>
      </c>
      <c r="J4390" s="287">
        <f t="shared" si="665"/>
        <v>41.241537738842204</v>
      </c>
      <c r="L4390" s="287">
        <f t="shared" si="662"/>
        <v>-37.244185392741201</v>
      </c>
      <c r="M4390" s="344">
        <f t="shared" si="663"/>
        <v>36.688731273925441</v>
      </c>
      <c r="N4390" s="344">
        <f t="shared" si="666"/>
        <v>41.241537738842204</v>
      </c>
    </row>
    <row r="4391" spans="1:14" x14ac:dyDescent="0.25">
      <c r="A4391" s="273">
        <v>4374</v>
      </c>
      <c r="B4391" s="323">
        <f t="shared" si="667"/>
        <v>4463.7558146072588</v>
      </c>
      <c r="D4391" s="287">
        <f t="shared" si="664"/>
        <v>4177.6233146072591</v>
      </c>
      <c r="F4391" s="273">
        <f t="shared" si="660"/>
        <v>12</v>
      </c>
      <c r="H4391" s="273">
        <f t="shared" si="661"/>
        <v>4320</v>
      </c>
      <c r="J4391" s="287">
        <f t="shared" si="665"/>
        <v>41.777637589522357</v>
      </c>
      <c r="L4391" s="287">
        <f t="shared" si="662"/>
        <v>-36.244185392741201</v>
      </c>
      <c r="M4391" s="344">
        <f t="shared" si="663"/>
        <v>37.62331460725909</v>
      </c>
      <c r="N4391" s="344">
        <f t="shared" si="666"/>
        <v>41.777637589522357</v>
      </c>
    </row>
    <row r="4392" spans="1:14" x14ac:dyDescent="0.25">
      <c r="A4392" s="273">
        <v>4375</v>
      </c>
      <c r="B4392" s="323">
        <f t="shared" si="667"/>
        <v>4464.7558146072588</v>
      </c>
      <c r="D4392" s="287">
        <f t="shared" si="664"/>
        <v>4178.5578979405918</v>
      </c>
      <c r="F4392" s="273">
        <f t="shared" si="660"/>
        <v>12</v>
      </c>
      <c r="H4392" s="273">
        <f t="shared" si="661"/>
        <v>4320</v>
      </c>
      <c r="J4392" s="287">
        <f t="shared" si="665"/>
        <v>42.301011567083677</v>
      </c>
      <c r="L4392" s="287">
        <f t="shared" si="662"/>
        <v>-35.244185392741201</v>
      </c>
      <c r="M4392" s="344">
        <f t="shared" si="663"/>
        <v>38.557897940591829</v>
      </c>
      <c r="N4392" s="344">
        <f t="shared" si="666"/>
        <v>42.301011567083677</v>
      </c>
    </row>
    <row r="4393" spans="1:14" x14ac:dyDescent="0.25">
      <c r="A4393" s="273">
        <v>4376</v>
      </c>
      <c r="B4393" s="323">
        <f t="shared" si="667"/>
        <v>4465.7558146072588</v>
      </c>
      <c r="D4393" s="287">
        <f t="shared" si="664"/>
        <v>4179.4924812739255</v>
      </c>
      <c r="F4393" s="273">
        <f t="shared" si="660"/>
        <v>12</v>
      </c>
      <c r="H4393" s="273">
        <f t="shared" si="661"/>
        <v>4320</v>
      </c>
      <c r="J4393" s="287">
        <f t="shared" si="665"/>
        <v>42.811500246742156</v>
      </c>
      <c r="L4393" s="287">
        <f t="shared" si="662"/>
        <v>-34.244185392741201</v>
      </c>
      <c r="M4393" s="344">
        <f t="shared" si="663"/>
        <v>39.492481273925478</v>
      </c>
      <c r="N4393" s="344">
        <f t="shared" si="666"/>
        <v>42.811500246742156</v>
      </c>
    </row>
    <row r="4394" spans="1:14" x14ac:dyDescent="0.25">
      <c r="A4394" s="273">
        <v>4377</v>
      </c>
      <c r="B4394" s="323">
        <f t="shared" si="667"/>
        <v>4466.7558146072588</v>
      </c>
      <c r="D4394" s="287">
        <f t="shared" si="664"/>
        <v>4180.4270646072591</v>
      </c>
      <c r="F4394" s="273">
        <f t="shared" si="660"/>
        <v>12</v>
      </c>
      <c r="H4394" s="273">
        <f t="shared" si="661"/>
        <v>4320</v>
      </c>
      <c r="J4394" s="287">
        <f t="shared" si="665"/>
        <v>43.308948128701573</v>
      </c>
      <c r="L4394" s="287">
        <f t="shared" si="662"/>
        <v>-33.244185392741201</v>
      </c>
      <c r="M4394" s="344">
        <f t="shared" si="663"/>
        <v>40.427064607259126</v>
      </c>
      <c r="N4394" s="344">
        <f t="shared" si="666"/>
        <v>43.308948128701573</v>
      </c>
    </row>
    <row r="4395" spans="1:14" x14ac:dyDescent="0.25">
      <c r="A4395" s="273">
        <v>4378</v>
      </c>
      <c r="B4395" s="323">
        <f t="shared" si="667"/>
        <v>4467.7558146072588</v>
      </c>
      <c r="D4395" s="287">
        <f t="shared" si="664"/>
        <v>4181.3616479405919</v>
      </c>
      <c r="F4395" s="273">
        <f t="shared" si="660"/>
        <v>12</v>
      </c>
      <c r="H4395" s="273">
        <f t="shared" si="661"/>
        <v>4320</v>
      </c>
      <c r="J4395" s="287">
        <f t="shared" si="665"/>
        <v>43.793203685517788</v>
      </c>
      <c r="L4395" s="287">
        <f t="shared" si="662"/>
        <v>-32.244185392741201</v>
      </c>
      <c r="M4395" s="344">
        <f t="shared" si="663"/>
        <v>41.361647940591865</v>
      </c>
      <c r="N4395" s="344">
        <f t="shared" si="666"/>
        <v>43.793203685517788</v>
      </c>
    </row>
    <row r="4396" spans="1:14" x14ac:dyDescent="0.25">
      <c r="A4396" s="273">
        <v>4379</v>
      </c>
      <c r="B4396" s="323">
        <f t="shared" si="667"/>
        <v>4468.7558146072588</v>
      </c>
      <c r="D4396" s="287">
        <f t="shared" si="664"/>
        <v>4182.2962312739255</v>
      </c>
      <c r="F4396" s="273">
        <f t="shared" si="660"/>
        <v>12</v>
      </c>
      <c r="H4396" s="273">
        <f t="shared" si="661"/>
        <v>4320</v>
      </c>
      <c r="J4396" s="287">
        <f t="shared" si="665"/>
        <v>44.264119408257095</v>
      </c>
      <c r="L4396" s="287">
        <f t="shared" si="662"/>
        <v>-31.244185392741201</v>
      </c>
      <c r="M4396" s="344">
        <f t="shared" si="663"/>
        <v>42.296231273925514</v>
      </c>
      <c r="N4396" s="344">
        <f t="shared" si="666"/>
        <v>44.264119408257095</v>
      </c>
    </row>
    <row r="4397" spans="1:14" x14ac:dyDescent="0.25">
      <c r="A4397" s="273">
        <v>4380</v>
      </c>
      <c r="B4397" s="323">
        <f t="shared" si="667"/>
        <v>4469.7558146072588</v>
      </c>
      <c r="D4397" s="287">
        <f t="shared" si="664"/>
        <v>4183.2308146072592</v>
      </c>
      <c r="F4397" s="273">
        <f t="shared" si="660"/>
        <v>12</v>
      </c>
      <c r="H4397" s="273">
        <f t="shared" si="661"/>
        <v>4320</v>
      </c>
      <c r="J4397" s="287">
        <f t="shared" si="665"/>
        <v>44.721551851428487</v>
      </c>
      <c r="L4397" s="287">
        <f t="shared" si="662"/>
        <v>-30.244185392741201</v>
      </c>
      <c r="M4397" s="344">
        <f t="shared" si="663"/>
        <v>43.230814607259163</v>
      </c>
      <c r="N4397" s="344">
        <f t="shared" si="666"/>
        <v>44.721551851428487</v>
      </c>
    </row>
    <row r="4398" spans="1:14" x14ac:dyDescent="0.25">
      <c r="A4398" s="273">
        <v>4381</v>
      </c>
      <c r="B4398" s="323">
        <f t="shared" si="667"/>
        <v>4470.7558146072588</v>
      </c>
      <c r="D4398" s="287">
        <f t="shared" si="664"/>
        <v>4184.1653979405919</v>
      </c>
      <c r="F4398" s="273">
        <f t="shared" si="660"/>
        <v>12</v>
      </c>
      <c r="H4398" s="273">
        <f t="shared" si="661"/>
        <v>4320</v>
      </c>
      <c r="J4398" s="287">
        <f t="shared" si="665"/>
        <v>45.165361676678536</v>
      </c>
      <c r="L4398" s="287">
        <f t="shared" si="662"/>
        <v>-29.244185392741201</v>
      </c>
      <c r="M4398" s="344">
        <f t="shared" si="663"/>
        <v>44.165397940591902</v>
      </c>
      <c r="N4398" s="344">
        <f t="shared" si="666"/>
        <v>45.165361676678536</v>
      </c>
    </row>
    <row r="4399" spans="1:14" x14ac:dyDescent="0.25">
      <c r="A4399" s="273">
        <v>4382</v>
      </c>
      <c r="B4399" s="323">
        <f t="shared" si="667"/>
        <v>4471.7558146072588</v>
      </c>
      <c r="D4399" s="287">
        <f t="shared" si="664"/>
        <v>4185.0999812739256</v>
      </c>
      <c r="F4399" s="273">
        <f t="shared" si="660"/>
        <v>12</v>
      </c>
      <c r="H4399" s="273">
        <f t="shared" si="661"/>
        <v>4320</v>
      </c>
      <c r="J4399" s="287">
        <f t="shared" si="665"/>
        <v>45.595413695234832</v>
      </c>
      <c r="L4399" s="287">
        <f t="shared" si="662"/>
        <v>-28.244185392741201</v>
      </c>
      <c r="M4399" s="344">
        <f t="shared" si="663"/>
        <v>45.09998127392555</v>
      </c>
      <c r="N4399" s="344">
        <f t="shared" si="666"/>
        <v>45.595413695234832</v>
      </c>
    </row>
    <row r="4400" spans="1:14" x14ac:dyDescent="0.25">
      <c r="A4400" s="273">
        <v>4383</v>
      </c>
      <c r="B4400" s="323">
        <f t="shared" si="667"/>
        <v>4472.7558146072588</v>
      </c>
      <c r="D4400" s="287">
        <f t="shared" si="664"/>
        <v>4186.0345646072592</v>
      </c>
      <c r="F4400" s="273">
        <f t="shared" si="660"/>
        <v>12</v>
      </c>
      <c r="H4400" s="273">
        <f t="shared" si="661"/>
        <v>4320</v>
      </c>
      <c r="J4400" s="287">
        <f t="shared" si="665"/>
        <v>46.011576909087225</v>
      </c>
      <c r="L4400" s="287">
        <f t="shared" si="662"/>
        <v>-27.244185392741201</v>
      </c>
      <c r="M4400" s="344">
        <f t="shared" si="663"/>
        <v>46.034564607259199</v>
      </c>
      <c r="N4400" s="344">
        <f t="shared" si="666"/>
        <v>46.011576909087225</v>
      </c>
    </row>
    <row r="4401" spans="1:14" x14ac:dyDescent="0.25">
      <c r="A4401" s="273">
        <v>4384</v>
      </c>
      <c r="B4401" s="323">
        <f t="shared" si="667"/>
        <v>4473.7558146072588</v>
      </c>
      <c r="D4401" s="287">
        <f t="shared" si="664"/>
        <v>4186.9691479405919</v>
      </c>
      <c r="F4401" s="273">
        <f t="shared" si="660"/>
        <v>12</v>
      </c>
      <c r="H4401" s="273">
        <f t="shared" si="661"/>
        <v>4320</v>
      </c>
      <c r="J4401" s="287">
        <f t="shared" si="665"/>
        <v>46.413724550888951</v>
      </c>
      <c r="L4401" s="287">
        <f t="shared" si="662"/>
        <v>-26.244185392741201</v>
      </c>
      <c r="M4401" s="344">
        <f t="shared" si="663"/>
        <v>46.969147940591938</v>
      </c>
      <c r="N4401" s="344">
        <f t="shared" si="666"/>
        <v>46.413724550888951</v>
      </c>
    </row>
    <row r="4402" spans="1:14" x14ac:dyDescent="0.25">
      <c r="A4402" s="273">
        <v>4385</v>
      </c>
      <c r="B4402" s="323">
        <f t="shared" si="667"/>
        <v>4474.7558146072588</v>
      </c>
      <c r="D4402" s="287">
        <f t="shared" si="664"/>
        <v>4187.9037312739256</v>
      </c>
      <c r="F4402" s="273">
        <f t="shared" si="660"/>
        <v>12</v>
      </c>
      <c r="H4402" s="273">
        <f t="shared" si="661"/>
        <v>4320</v>
      </c>
      <c r="J4402" s="287">
        <f t="shared" si="665"/>
        <v>46.801734122572626</v>
      </c>
      <c r="L4402" s="287">
        <f t="shared" si="662"/>
        <v>-25.244185392741201</v>
      </c>
      <c r="M4402" s="344">
        <f t="shared" si="663"/>
        <v>47.903731273925587</v>
      </c>
      <c r="N4402" s="344">
        <f t="shared" si="666"/>
        <v>46.801734122572626</v>
      </c>
    </row>
    <row r="4403" spans="1:14" x14ac:dyDescent="0.25">
      <c r="A4403" s="273">
        <v>4386</v>
      </c>
      <c r="B4403" s="323">
        <f t="shared" si="667"/>
        <v>4475.7558146072588</v>
      </c>
      <c r="D4403" s="287">
        <f t="shared" si="664"/>
        <v>4188.8383146072592</v>
      </c>
      <c r="F4403" s="273">
        <f t="shared" si="660"/>
        <v>12</v>
      </c>
      <c r="H4403" s="273">
        <f t="shared" si="661"/>
        <v>4320</v>
      </c>
      <c r="J4403" s="287">
        <f t="shared" si="665"/>
        <v>47.175487432663985</v>
      </c>
      <c r="L4403" s="287">
        <f t="shared" si="662"/>
        <v>-24.244185392741201</v>
      </c>
      <c r="M4403" s="344">
        <f t="shared" si="663"/>
        <v>48.838314607259235</v>
      </c>
      <c r="N4403" s="344">
        <f t="shared" si="666"/>
        <v>47.175487432663985</v>
      </c>
    </row>
    <row r="4404" spans="1:14" x14ac:dyDescent="0.25">
      <c r="A4404" s="273">
        <v>4387</v>
      </c>
      <c r="B4404" s="323">
        <f t="shared" si="667"/>
        <v>4476.7558146072588</v>
      </c>
      <c r="D4404" s="287">
        <f t="shared" si="664"/>
        <v>4189.772897940592</v>
      </c>
      <c r="F4404" s="273">
        <f t="shared" si="660"/>
        <v>12</v>
      </c>
      <c r="H4404" s="273">
        <f t="shared" si="661"/>
        <v>4320</v>
      </c>
      <c r="J4404" s="287">
        <f t="shared" si="665"/>
        <v>47.534870632283855</v>
      </c>
      <c r="L4404" s="287">
        <f t="shared" si="662"/>
        <v>-23.244185392741201</v>
      </c>
      <c r="M4404" s="344">
        <f t="shared" si="663"/>
        <v>49.772897940591974</v>
      </c>
      <c r="N4404" s="344">
        <f t="shared" si="666"/>
        <v>47.534870632283855</v>
      </c>
    </row>
    <row r="4405" spans="1:14" x14ac:dyDescent="0.25">
      <c r="A4405" s="273">
        <v>4388</v>
      </c>
      <c r="B4405" s="323">
        <f t="shared" si="667"/>
        <v>4477.7558146072588</v>
      </c>
      <c r="D4405" s="287">
        <f t="shared" si="664"/>
        <v>4190.7074812739256</v>
      </c>
      <c r="F4405" s="273">
        <f t="shared" si="660"/>
        <v>12</v>
      </c>
      <c r="H4405" s="273">
        <f t="shared" si="661"/>
        <v>4320</v>
      </c>
      <c r="J4405" s="287">
        <f t="shared" si="665"/>
        <v>47.879774249828792</v>
      </c>
      <c r="L4405" s="287">
        <f t="shared" si="662"/>
        <v>-22.244185392741201</v>
      </c>
      <c r="M4405" s="344">
        <f t="shared" si="663"/>
        <v>50.707481273925623</v>
      </c>
      <c r="N4405" s="344">
        <f t="shared" si="666"/>
        <v>47.879774249828792</v>
      </c>
    </row>
    <row r="4406" spans="1:14" x14ac:dyDescent="0.25">
      <c r="A4406" s="273">
        <v>4389</v>
      </c>
      <c r="B4406" s="323">
        <f t="shared" si="667"/>
        <v>4478.7558146072588</v>
      </c>
      <c r="D4406" s="287">
        <f t="shared" si="664"/>
        <v>4191.6420646072584</v>
      </c>
      <c r="F4406" s="273">
        <f t="shared" si="660"/>
        <v>12</v>
      </c>
      <c r="H4406" s="273">
        <f t="shared" si="661"/>
        <v>4320</v>
      </c>
      <c r="J4406" s="287">
        <f t="shared" si="665"/>
        <v>48.210093224315436</v>
      </c>
      <c r="L4406" s="287">
        <f t="shared" si="662"/>
        <v>-21.244185392741201</v>
      </c>
      <c r="M4406" s="344">
        <f t="shared" si="663"/>
        <v>51.642064607258362</v>
      </c>
      <c r="N4406" s="344">
        <f t="shared" si="666"/>
        <v>48.210093224315436</v>
      </c>
    </row>
    <row r="4407" spans="1:14" x14ac:dyDescent="0.25">
      <c r="A4407" s="273">
        <v>4390</v>
      </c>
      <c r="B4407" s="323">
        <f t="shared" si="667"/>
        <v>4479.7558146072588</v>
      </c>
      <c r="D4407" s="287">
        <f t="shared" si="664"/>
        <v>4192.576647940592</v>
      </c>
      <c r="F4407" s="273">
        <f t="shared" si="660"/>
        <v>12</v>
      </c>
      <c r="H4407" s="273">
        <f t="shared" si="661"/>
        <v>4320</v>
      </c>
      <c r="J4407" s="287">
        <f t="shared" si="665"/>
        <v>48.525726937384292</v>
      </c>
      <c r="L4407" s="287">
        <f t="shared" si="662"/>
        <v>-20.244185392741201</v>
      </c>
      <c r="M4407" s="344">
        <f t="shared" si="663"/>
        <v>52.576647940592011</v>
      </c>
      <c r="N4407" s="344">
        <f t="shared" si="666"/>
        <v>48.525726937384292</v>
      </c>
    </row>
    <row r="4408" spans="1:14" x14ac:dyDescent="0.25">
      <c r="A4408" s="273">
        <v>4391</v>
      </c>
      <c r="B4408" s="323">
        <f t="shared" si="667"/>
        <v>4480.7558146072588</v>
      </c>
      <c r="D4408" s="287">
        <f t="shared" si="664"/>
        <v>4193.5112312739257</v>
      </c>
      <c r="F4408" s="273">
        <f t="shared" si="660"/>
        <v>12</v>
      </c>
      <c r="H4408" s="273">
        <f t="shared" si="661"/>
        <v>4320</v>
      </c>
      <c r="J4408" s="287">
        <f t="shared" si="665"/>
        <v>48.82657924394875</v>
      </c>
      <c r="L4408" s="287">
        <f t="shared" si="662"/>
        <v>-19.244185392741201</v>
      </c>
      <c r="M4408" s="344">
        <f t="shared" si="663"/>
        <v>53.511231273925659</v>
      </c>
      <c r="N4408" s="344">
        <f t="shared" si="666"/>
        <v>48.82657924394875</v>
      </c>
    </row>
    <row r="4409" spans="1:14" x14ac:dyDescent="0.25">
      <c r="A4409" s="273">
        <v>4392</v>
      </c>
      <c r="B4409" s="323">
        <f t="shared" si="667"/>
        <v>4481.7558146072588</v>
      </c>
      <c r="D4409" s="287">
        <f t="shared" si="664"/>
        <v>4194.4458146072584</v>
      </c>
      <c r="F4409" s="273">
        <f t="shared" si="660"/>
        <v>12</v>
      </c>
      <c r="H4409" s="273">
        <f t="shared" si="661"/>
        <v>4320</v>
      </c>
      <c r="J4409" s="287">
        <f t="shared" si="665"/>
        <v>49.1125585014818</v>
      </c>
      <c r="L4409" s="287">
        <f t="shared" si="662"/>
        <v>-18.244185392741201</v>
      </c>
      <c r="M4409" s="344">
        <f t="shared" si="663"/>
        <v>54.445814607258399</v>
      </c>
      <c r="N4409" s="344">
        <f t="shared" si="666"/>
        <v>49.1125585014818</v>
      </c>
    </row>
    <row r="4410" spans="1:14" x14ac:dyDescent="0.25">
      <c r="A4410" s="273">
        <v>4393</v>
      </c>
      <c r="B4410" s="323">
        <f t="shared" si="667"/>
        <v>4482.7558146072588</v>
      </c>
      <c r="D4410" s="287">
        <f t="shared" si="664"/>
        <v>4195.380397940592</v>
      </c>
      <c r="F4410" s="273">
        <f t="shared" si="660"/>
        <v>12</v>
      </c>
      <c r="H4410" s="273">
        <f t="shared" si="661"/>
        <v>4320</v>
      </c>
      <c r="J4410" s="287">
        <f t="shared" si="665"/>
        <v>49.383577597931037</v>
      </c>
      <c r="L4410" s="287">
        <f t="shared" si="662"/>
        <v>-17.244185392741201</v>
      </c>
      <c r="M4410" s="344">
        <f t="shared" si="663"/>
        <v>55.380397940592047</v>
      </c>
      <c r="N4410" s="344">
        <f t="shared" si="666"/>
        <v>49.383577597931037</v>
      </c>
    </row>
    <row r="4411" spans="1:14" x14ac:dyDescent="0.25">
      <c r="A4411" s="273">
        <v>4394</v>
      </c>
      <c r="B4411" s="323">
        <f t="shared" si="667"/>
        <v>4483.7558146072588</v>
      </c>
      <c r="D4411" s="287">
        <f t="shared" si="664"/>
        <v>4196.3149812739257</v>
      </c>
      <c r="F4411" s="273">
        <f t="shared" si="660"/>
        <v>12</v>
      </c>
      <c r="H4411" s="273">
        <f t="shared" si="661"/>
        <v>4320</v>
      </c>
      <c r="J4411" s="287">
        <f t="shared" si="665"/>
        <v>49.63955397825471</v>
      </c>
      <c r="L4411" s="287">
        <f t="shared" si="662"/>
        <v>-16.244185392741201</v>
      </c>
      <c r="M4411" s="344">
        <f t="shared" si="663"/>
        <v>56.314981273925696</v>
      </c>
      <c r="N4411" s="344">
        <f t="shared" si="666"/>
        <v>49.63955397825471</v>
      </c>
    </row>
    <row r="4412" spans="1:14" x14ac:dyDescent="0.25">
      <c r="A4412" s="273">
        <v>4395</v>
      </c>
      <c r="B4412" s="323">
        <f t="shared" si="667"/>
        <v>4484.7558146072588</v>
      </c>
      <c r="D4412" s="287">
        <f t="shared" si="664"/>
        <v>4197.2495646072584</v>
      </c>
      <c r="F4412" s="273">
        <f t="shared" si="660"/>
        <v>12</v>
      </c>
      <c r="H4412" s="273">
        <f t="shared" si="661"/>
        <v>4320</v>
      </c>
      <c r="J4412" s="287">
        <f t="shared" si="665"/>
        <v>49.880409669567449</v>
      </c>
      <c r="L4412" s="287">
        <f t="shared" si="662"/>
        <v>-15.244185392741201</v>
      </c>
      <c r="M4412" s="344">
        <f t="shared" si="663"/>
        <v>57.249564607258435</v>
      </c>
      <c r="N4412" s="344">
        <f t="shared" si="666"/>
        <v>49.880409669567449</v>
      </c>
    </row>
    <row r="4413" spans="1:14" x14ac:dyDescent="0.25">
      <c r="A4413" s="273">
        <v>4396</v>
      </c>
      <c r="B4413" s="323">
        <f t="shared" si="667"/>
        <v>4485.7558146072588</v>
      </c>
      <c r="D4413" s="287">
        <f t="shared" si="664"/>
        <v>4198.1841479405921</v>
      </c>
      <c r="F4413" s="273">
        <f t="shared" si="660"/>
        <v>12</v>
      </c>
      <c r="H4413" s="273">
        <f t="shared" si="661"/>
        <v>4320</v>
      </c>
      <c r="J4413" s="287">
        <f t="shared" si="665"/>
        <v>50.106071304892453</v>
      </c>
      <c r="L4413" s="287">
        <f t="shared" si="662"/>
        <v>-14.244185392741201</v>
      </c>
      <c r="M4413" s="344">
        <f t="shared" si="663"/>
        <v>58.184147940592084</v>
      </c>
      <c r="N4413" s="344">
        <f t="shared" si="666"/>
        <v>50.106071304892453</v>
      </c>
    </row>
    <row r="4414" spans="1:14" x14ac:dyDescent="0.25">
      <c r="A4414" s="273">
        <v>4397</v>
      </c>
      <c r="B4414" s="323">
        <f t="shared" si="667"/>
        <v>4486.7558146072588</v>
      </c>
      <c r="D4414" s="287">
        <f t="shared" si="664"/>
        <v>4199.1187312739257</v>
      </c>
      <c r="F4414" s="273">
        <f t="shared" si="660"/>
        <v>12</v>
      </c>
      <c r="H4414" s="273">
        <f t="shared" si="661"/>
        <v>4320</v>
      </c>
      <c r="J4414" s="287">
        <f t="shared" si="665"/>
        <v>50.31647014550957</v>
      </c>
      <c r="L4414" s="287">
        <f t="shared" si="662"/>
        <v>-13.244185392741201</v>
      </c>
      <c r="M4414" s="344">
        <f t="shared" si="663"/>
        <v>59.118731273925732</v>
      </c>
      <c r="N4414" s="344">
        <f t="shared" si="666"/>
        <v>50.31647014550957</v>
      </c>
    </row>
    <row r="4415" spans="1:14" x14ac:dyDescent="0.25">
      <c r="A4415" s="273">
        <v>4398</v>
      </c>
      <c r="B4415" s="323">
        <f t="shared" si="667"/>
        <v>4487.7558146072588</v>
      </c>
      <c r="D4415" s="287">
        <f t="shared" si="664"/>
        <v>4200.0533146072585</v>
      </c>
      <c r="F4415" s="273">
        <f t="shared" si="660"/>
        <v>12</v>
      </c>
      <c r="H4415" s="273">
        <f t="shared" si="661"/>
        <v>4320</v>
      </c>
      <c r="J4415" s="287">
        <f t="shared" si="665"/>
        <v>50.511542101893774</v>
      </c>
      <c r="L4415" s="287">
        <f t="shared" si="662"/>
        <v>-12.244185392741201</v>
      </c>
      <c r="M4415" s="344">
        <f t="shared" si="663"/>
        <v>60.053314607258471</v>
      </c>
      <c r="N4415" s="344">
        <f t="shared" si="666"/>
        <v>50.511542101893774</v>
      </c>
    </row>
    <row r="4416" spans="1:14" x14ac:dyDescent="0.25">
      <c r="A4416" s="273">
        <v>4399</v>
      </c>
      <c r="B4416" s="323">
        <f t="shared" si="667"/>
        <v>4488.7558146072588</v>
      </c>
      <c r="D4416" s="287">
        <f t="shared" si="664"/>
        <v>4200.9878979405921</v>
      </c>
      <c r="F4416" s="273">
        <f t="shared" si="660"/>
        <v>12</v>
      </c>
      <c r="H4416" s="273">
        <f t="shared" si="661"/>
        <v>4320</v>
      </c>
      <c r="J4416" s="287">
        <f t="shared" si="665"/>
        <v>50.6912277532373</v>
      </c>
      <c r="L4416" s="287">
        <f t="shared" si="662"/>
        <v>-11.244185392741201</v>
      </c>
      <c r="M4416" s="344">
        <f t="shared" si="663"/>
        <v>60.98789794059212</v>
      </c>
      <c r="N4416" s="344">
        <f t="shared" si="666"/>
        <v>50.6912277532373</v>
      </c>
    </row>
    <row r="4417" spans="1:14" x14ac:dyDescent="0.25">
      <c r="A4417" s="273">
        <v>4400</v>
      </c>
      <c r="B4417" s="323">
        <f t="shared" si="667"/>
        <v>4489.7558146072588</v>
      </c>
      <c r="D4417" s="287">
        <f t="shared" si="664"/>
        <v>4201.9224812739258</v>
      </c>
      <c r="F4417" s="273">
        <f t="shared" si="660"/>
        <v>12</v>
      </c>
      <c r="H4417" s="273">
        <f t="shared" si="661"/>
        <v>4320</v>
      </c>
      <c r="J4417" s="287">
        <f t="shared" si="665"/>
        <v>50.855472365550384</v>
      </c>
      <c r="L4417" s="287">
        <f t="shared" si="662"/>
        <v>-10.244185392741201</v>
      </c>
      <c r="M4417" s="344">
        <f t="shared" si="663"/>
        <v>61.922481273925769</v>
      </c>
      <c r="N4417" s="344">
        <f t="shared" si="666"/>
        <v>50.855472365550384</v>
      </c>
    </row>
    <row r="4418" spans="1:14" x14ac:dyDescent="0.25">
      <c r="A4418" s="273">
        <v>4401</v>
      </c>
      <c r="B4418" s="323">
        <f t="shared" si="667"/>
        <v>4490.7558146072588</v>
      </c>
      <c r="D4418" s="287">
        <f t="shared" si="664"/>
        <v>4202.8570646072585</v>
      </c>
      <c r="F4418" s="273">
        <f t="shared" si="660"/>
        <v>12</v>
      </c>
      <c r="H4418" s="273">
        <f t="shared" si="661"/>
        <v>4320</v>
      </c>
      <c r="J4418" s="287">
        <f t="shared" si="665"/>
        <v>51.004225908332899</v>
      </c>
      <c r="L4418" s="287">
        <f t="shared" si="662"/>
        <v>-9.2441853927412012</v>
      </c>
      <c r="M4418" s="344">
        <f t="shared" si="663"/>
        <v>62.857064607258508</v>
      </c>
      <c r="N4418" s="344">
        <f t="shared" si="666"/>
        <v>51.004225908332899</v>
      </c>
    </row>
    <row r="4419" spans="1:14" x14ac:dyDescent="0.25">
      <c r="A4419" s="273">
        <v>4402</v>
      </c>
      <c r="B4419" s="323">
        <f t="shared" si="667"/>
        <v>4491.7558146072588</v>
      </c>
      <c r="D4419" s="287">
        <f t="shared" si="664"/>
        <v>4203.7916479405922</v>
      </c>
      <c r="F4419" s="273">
        <f t="shared" si="660"/>
        <v>12</v>
      </c>
      <c r="H4419" s="273">
        <f t="shared" si="661"/>
        <v>4320</v>
      </c>
      <c r="J4419" s="287">
        <f t="shared" si="665"/>
        <v>51.137443069814694</v>
      </c>
      <c r="L4419" s="287">
        <f t="shared" si="662"/>
        <v>-8.2441853927412012</v>
      </c>
      <c r="M4419" s="344">
        <f t="shared" si="663"/>
        <v>63.791647940592156</v>
      </c>
      <c r="N4419" s="344">
        <f t="shared" si="666"/>
        <v>51.137443069814694</v>
      </c>
    </row>
    <row r="4420" spans="1:14" x14ac:dyDescent="0.25">
      <c r="A4420" s="273">
        <v>4403</v>
      </c>
      <c r="B4420" s="323">
        <f t="shared" si="667"/>
        <v>4492.7558146072588</v>
      </c>
      <c r="D4420" s="287">
        <f t="shared" si="664"/>
        <v>4204.7262312739258</v>
      </c>
      <c r="F4420" s="273">
        <f t="shared" si="660"/>
        <v>12</v>
      </c>
      <c r="H4420" s="273">
        <f t="shared" si="661"/>
        <v>4320</v>
      </c>
      <c r="J4420" s="287">
        <f t="shared" si="665"/>
        <v>51.255083270757893</v>
      </c>
      <c r="L4420" s="287">
        <f t="shared" si="662"/>
        <v>-7.2441853927412012</v>
      </c>
      <c r="M4420" s="344">
        <f t="shared" si="663"/>
        <v>64.726231273925805</v>
      </c>
      <c r="N4420" s="344">
        <f t="shared" si="666"/>
        <v>51.255083270757893</v>
      </c>
    </row>
    <row r="4421" spans="1:14" x14ac:dyDescent="0.25">
      <c r="A4421" s="273">
        <v>4404</v>
      </c>
      <c r="B4421" s="323">
        <f t="shared" si="667"/>
        <v>4493.7558146072588</v>
      </c>
      <c r="D4421" s="287">
        <f t="shared" si="664"/>
        <v>4205.6608146072585</v>
      </c>
      <c r="F4421" s="273">
        <f t="shared" si="660"/>
        <v>12</v>
      </c>
      <c r="H4421" s="273">
        <f t="shared" si="661"/>
        <v>4320</v>
      </c>
      <c r="J4421" s="287">
        <f t="shared" si="665"/>
        <v>51.357110676817662</v>
      </c>
      <c r="L4421" s="287">
        <f t="shared" si="662"/>
        <v>-6.2441853927412012</v>
      </c>
      <c r="M4421" s="344">
        <f t="shared" si="663"/>
        <v>65.660814607258544</v>
      </c>
      <c r="N4421" s="344">
        <f t="shared" si="666"/>
        <v>51.357110676817662</v>
      </c>
    </row>
    <row r="4422" spans="1:14" x14ac:dyDescent="0.25">
      <c r="A4422" s="273">
        <v>4405</v>
      </c>
      <c r="B4422" s="323">
        <f t="shared" si="667"/>
        <v>4494.7558146072588</v>
      </c>
      <c r="D4422" s="287">
        <f t="shared" si="664"/>
        <v>4206.5953979405922</v>
      </c>
      <c r="F4422" s="273">
        <f t="shared" ref="F4422:F4485" si="668">INT(B4422/360)</f>
        <v>12</v>
      </c>
      <c r="H4422" s="273">
        <f t="shared" ref="H4422:H4485" si="669">F4422*360</f>
        <v>4320</v>
      </c>
      <c r="J4422" s="287">
        <f t="shared" si="665"/>
        <v>51.443494209457711</v>
      </c>
      <c r="L4422" s="287">
        <f t="shared" ref="L4422:L4485" si="670">B4422-H4422-180</f>
        <v>-5.2441853927412012</v>
      </c>
      <c r="M4422" s="344">
        <f t="shared" ref="M4422:M4485" si="671">D4422-INT(D4422/360)*360-180</f>
        <v>66.595397940592193</v>
      </c>
      <c r="N4422" s="344">
        <f t="shared" si="666"/>
        <v>51.443494209457711</v>
      </c>
    </row>
    <row r="4423" spans="1:14" x14ac:dyDescent="0.25">
      <c r="A4423" s="273">
        <v>4406</v>
      </c>
      <c r="B4423" s="323">
        <f t="shared" si="667"/>
        <v>4495.7558146072588</v>
      </c>
      <c r="D4423" s="287">
        <f t="shared" si="664"/>
        <v>4207.5299812739258</v>
      </c>
      <c r="F4423" s="273">
        <f t="shared" si="668"/>
        <v>12</v>
      </c>
      <c r="H4423" s="273">
        <f t="shared" si="669"/>
        <v>4320</v>
      </c>
      <c r="J4423" s="287">
        <f t="shared" si="665"/>
        <v>51.514207555417308</v>
      </c>
      <c r="L4423" s="287">
        <f t="shared" si="670"/>
        <v>-4.2441853927412012</v>
      </c>
      <c r="M4423" s="344">
        <f t="shared" si="671"/>
        <v>67.529981273925841</v>
      </c>
      <c r="N4423" s="344">
        <f t="shared" si="666"/>
        <v>51.514207555417308</v>
      </c>
    </row>
    <row r="4424" spans="1:14" x14ac:dyDescent="0.25">
      <c r="A4424" s="273">
        <v>4407</v>
      </c>
      <c r="B4424" s="323">
        <f t="shared" si="667"/>
        <v>4496.7558146072588</v>
      </c>
      <c r="D4424" s="287">
        <f t="shared" si="664"/>
        <v>4208.4645646072586</v>
      </c>
      <c r="F4424" s="273">
        <f t="shared" si="668"/>
        <v>12</v>
      </c>
      <c r="H4424" s="273">
        <f t="shared" si="669"/>
        <v>4320</v>
      </c>
      <c r="J4424" s="287">
        <f t="shared" si="665"/>
        <v>51.569229174726196</v>
      </c>
      <c r="L4424" s="287">
        <f t="shared" si="670"/>
        <v>-3.2441853927412012</v>
      </c>
      <c r="M4424" s="344">
        <f t="shared" si="671"/>
        <v>68.464564607258581</v>
      </c>
      <c r="N4424" s="344">
        <f t="shared" si="666"/>
        <v>51.569229174726196</v>
      </c>
    </row>
    <row r="4425" spans="1:14" x14ac:dyDescent="0.25">
      <c r="A4425" s="273">
        <v>4408</v>
      </c>
      <c r="B4425" s="323">
        <f t="shared" si="667"/>
        <v>4497.7558146072588</v>
      </c>
      <c r="D4425" s="287">
        <f t="shared" si="664"/>
        <v>4209.3991479405922</v>
      </c>
      <c r="F4425" s="273">
        <f t="shared" si="668"/>
        <v>12</v>
      </c>
      <c r="H4425" s="273">
        <f t="shared" si="669"/>
        <v>4320</v>
      </c>
      <c r="J4425" s="287">
        <f t="shared" si="665"/>
        <v>51.608542307266106</v>
      </c>
      <c r="L4425" s="287">
        <f t="shared" si="670"/>
        <v>-2.2441853927412012</v>
      </c>
      <c r="M4425" s="344">
        <f t="shared" si="671"/>
        <v>69.399147940592229</v>
      </c>
      <c r="N4425" s="344">
        <f t="shared" si="666"/>
        <v>51.608542307266106</v>
      </c>
    </row>
    <row r="4426" spans="1:14" x14ac:dyDescent="0.25">
      <c r="A4426" s="273">
        <v>4409</v>
      </c>
      <c r="B4426" s="323">
        <f t="shared" si="667"/>
        <v>4498.7558146072588</v>
      </c>
      <c r="D4426" s="287">
        <f t="shared" si="664"/>
        <v>4210.3337312739259</v>
      </c>
      <c r="F4426" s="273">
        <f t="shared" si="668"/>
        <v>12</v>
      </c>
      <c r="H4426" s="273">
        <f t="shared" si="669"/>
        <v>4320</v>
      </c>
      <c r="J4426" s="287">
        <f t="shared" si="665"/>
        <v>51.632134977876049</v>
      </c>
      <c r="L4426" s="287">
        <f t="shared" si="670"/>
        <v>-1.2441853927412012</v>
      </c>
      <c r="M4426" s="344">
        <f t="shared" si="671"/>
        <v>70.333731273925878</v>
      </c>
      <c r="N4426" s="344">
        <f t="shared" si="666"/>
        <v>51.632134977876049</v>
      </c>
    </row>
    <row r="4427" spans="1:14" x14ac:dyDescent="0.25">
      <c r="A4427" s="273">
        <v>4410</v>
      </c>
      <c r="B4427" s="323">
        <f t="shared" si="667"/>
        <v>4499.7558146072588</v>
      </c>
      <c r="D4427" s="287">
        <f t="shared" si="664"/>
        <v>4211.2683146072586</v>
      </c>
      <c r="F4427" s="273">
        <f t="shared" si="668"/>
        <v>12</v>
      </c>
      <c r="H4427" s="273">
        <f t="shared" si="669"/>
        <v>4320</v>
      </c>
      <c r="J4427" s="287">
        <f t="shared" si="665"/>
        <v>51.64</v>
      </c>
      <c r="L4427" s="287">
        <f t="shared" si="670"/>
        <v>-0.24418539274120121</v>
      </c>
      <c r="M4427" s="344">
        <f t="shared" si="671"/>
        <v>71.268314607258617</v>
      </c>
      <c r="N4427" s="344">
        <f t="shared" si="666"/>
        <v>51.64</v>
      </c>
    </row>
    <row r="4428" spans="1:14" x14ac:dyDescent="0.25">
      <c r="A4428" s="273">
        <v>4411</v>
      </c>
      <c r="B4428" s="323">
        <f t="shared" si="667"/>
        <v>4500.7558146072588</v>
      </c>
      <c r="D4428" s="287">
        <f t="shared" si="664"/>
        <v>4212.2028979405923</v>
      </c>
      <c r="F4428" s="273">
        <f t="shared" si="668"/>
        <v>12</v>
      </c>
      <c r="H4428" s="273">
        <f t="shared" si="669"/>
        <v>4320</v>
      </c>
      <c r="J4428" s="287">
        <f t="shared" si="665"/>
        <v>51.632134977876049</v>
      </c>
      <c r="L4428" s="287">
        <f t="shared" si="670"/>
        <v>0.75581460725879879</v>
      </c>
      <c r="M4428" s="344">
        <f t="shared" si="671"/>
        <v>72.202897940592266</v>
      </c>
      <c r="N4428" s="344">
        <f t="shared" si="666"/>
        <v>51.632134977876049</v>
      </c>
    </row>
    <row r="4429" spans="1:14" x14ac:dyDescent="0.25">
      <c r="A4429" s="273">
        <v>4412</v>
      </c>
      <c r="B4429" s="323">
        <f t="shared" si="667"/>
        <v>4501.7558146072588</v>
      </c>
      <c r="D4429" s="287">
        <f t="shared" si="664"/>
        <v>4213.137481273925</v>
      </c>
      <c r="F4429" s="273">
        <f t="shared" si="668"/>
        <v>12</v>
      </c>
      <c r="H4429" s="273">
        <f t="shared" si="669"/>
        <v>4320</v>
      </c>
      <c r="J4429" s="287">
        <f t="shared" si="665"/>
        <v>51.608542307266113</v>
      </c>
      <c r="L4429" s="287">
        <f t="shared" si="670"/>
        <v>1.7558146072587988</v>
      </c>
      <c r="M4429" s="344">
        <f t="shared" si="671"/>
        <v>73.137481273925005</v>
      </c>
      <c r="N4429" s="344">
        <f t="shared" si="666"/>
        <v>51.608542307266113</v>
      </c>
    </row>
    <row r="4430" spans="1:14" x14ac:dyDescent="0.25">
      <c r="A4430" s="273">
        <v>4413</v>
      </c>
      <c r="B4430" s="323">
        <f t="shared" si="667"/>
        <v>4502.7558146072588</v>
      </c>
      <c r="D4430" s="287">
        <f t="shared" si="664"/>
        <v>4214.0720646072587</v>
      </c>
      <c r="F4430" s="273">
        <f t="shared" si="668"/>
        <v>12</v>
      </c>
      <c r="H4430" s="273">
        <f t="shared" si="669"/>
        <v>4320</v>
      </c>
      <c r="J4430" s="287">
        <f t="shared" si="665"/>
        <v>51.569229174726196</v>
      </c>
      <c r="L4430" s="287">
        <f t="shared" si="670"/>
        <v>2.7558146072587988</v>
      </c>
      <c r="M4430" s="344">
        <f t="shared" si="671"/>
        <v>74.072064607258653</v>
      </c>
      <c r="N4430" s="344">
        <f t="shared" si="666"/>
        <v>51.569229174726196</v>
      </c>
    </row>
    <row r="4431" spans="1:14" x14ac:dyDescent="0.25">
      <c r="A4431" s="273">
        <v>4414</v>
      </c>
      <c r="B4431" s="323">
        <f t="shared" si="667"/>
        <v>4503.7558146072588</v>
      </c>
      <c r="D4431" s="287">
        <f t="shared" si="664"/>
        <v>4215.0066479405923</v>
      </c>
      <c r="F4431" s="273">
        <f t="shared" si="668"/>
        <v>12</v>
      </c>
      <c r="H4431" s="273">
        <f t="shared" si="669"/>
        <v>4320</v>
      </c>
      <c r="J4431" s="287">
        <f t="shared" si="665"/>
        <v>51.514207555417315</v>
      </c>
      <c r="L4431" s="287">
        <f t="shared" si="670"/>
        <v>3.7558146072587988</v>
      </c>
      <c r="M4431" s="344">
        <f t="shared" si="671"/>
        <v>75.006647940592302</v>
      </c>
      <c r="N4431" s="344">
        <f t="shared" si="666"/>
        <v>51.514207555417315</v>
      </c>
    </row>
    <row r="4432" spans="1:14" x14ac:dyDescent="0.25">
      <c r="A4432" s="273">
        <v>4415</v>
      </c>
      <c r="B4432" s="323">
        <f t="shared" si="667"/>
        <v>4504.7558146072588</v>
      </c>
      <c r="D4432" s="287">
        <f t="shared" si="664"/>
        <v>4215.941231273925</v>
      </c>
      <c r="F4432" s="273">
        <f t="shared" si="668"/>
        <v>12</v>
      </c>
      <c r="H4432" s="273">
        <f t="shared" si="669"/>
        <v>4320</v>
      </c>
      <c r="J4432" s="287">
        <f t="shared" si="665"/>
        <v>51.443494209457725</v>
      </c>
      <c r="L4432" s="287">
        <f t="shared" si="670"/>
        <v>4.7558146072587988</v>
      </c>
      <c r="M4432" s="344">
        <f t="shared" si="671"/>
        <v>75.941231273925041</v>
      </c>
      <c r="N4432" s="344">
        <f t="shared" si="666"/>
        <v>51.443494209457725</v>
      </c>
    </row>
    <row r="4433" spans="1:14" x14ac:dyDescent="0.25">
      <c r="A4433" s="273">
        <v>4416</v>
      </c>
      <c r="B4433" s="323">
        <f t="shared" si="667"/>
        <v>4505.7558146072588</v>
      </c>
      <c r="D4433" s="287">
        <f t="shared" ref="D4433:D4496" si="672">B4433-A4433/360*$E$11</f>
        <v>4216.8758146072587</v>
      </c>
      <c r="F4433" s="273">
        <f t="shared" si="668"/>
        <v>12</v>
      </c>
      <c r="H4433" s="273">
        <f t="shared" si="669"/>
        <v>4320</v>
      </c>
      <c r="J4433" s="287">
        <f t="shared" ref="J4433:J4496" si="673">SIN(RADIANS(A4433))*$E$7</f>
        <v>51.357110676817676</v>
      </c>
      <c r="L4433" s="287">
        <f t="shared" si="670"/>
        <v>5.7558146072587988</v>
      </c>
      <c r="M4433" s="344">
        <f t="shared" si="671"/>
        <v>76.87581460725869</v>
      </c>
      <c r="N4433" s="344">
        <f t="shared" si="666"/>
        <v>51.357110676817676</v>
      </c>
    </row>
    <row r="4434" spans="1:14" x14ac:dyDescent="0.25">
      <c r="A4434" s="273">
        <v>4417</v>
      </c>
      <c r="B4434" s="323">
        <f t="shared" si="667"/>
        <v>4506.7558146072588</v>
      </c>
      <c r="D4434" s="287">
        <f t="shared" si="672"/>
        <v>4217.8103979405923</v>
      </c>
      <c r="F4434" s="273">
        <f t="shared" si="668"/>
        <v>12</v>
      </c>
      <c r="H4434" s="273">
        <f t="shared" si="669"/>
        <v>4320</v>
      </c>
      <c r="J4434" s="287">
        <f t="shared" si="673"/>
        <v>51.2550832707579</v>
      </c>
      <c r="L4434" s="287">
        <f t="shared" si="670"/>
        <v>6.7558146072587988</v>
      </c>
      <c r="M4434" s="344">
        <f t="shared" si="671"/>
        <v>77.810397940592338</v>
      </c>
      <c r="N4434" s="344">
        <f t="shared" ref="N4434:N4497" si="674">J4434</f>
        <v>51.2550832707579</v>
      </c>
    </row>
    <row r="4435" spans="1:14" x14ac:dyDescent="0.25">
      <c r="A4435" s="273">
        <v>4418</v>
      </c>
      <c r="B4435" s="323">
        <f t="shared" ref="B4435:B4498" si="675">$B$17+A4435</f>
        <v>4507.7558146072588</v>
      </c>
      <c r="D4435" s="287">
        <f t="shared" si="672"/>
        <v>4218.7449812739251</v>
      </c>
      <c r="F4435" s="273">
        <f t="shared" si="668"/>
        <v>12</v>
      </c>
      <c r="H4435" s="273">
        <f t="shared" si="669"/>
        <v>4320</v>
      </c>
      <c r="J4435" s="287">
        <f t="shared" si="673"/>
        <v>51.137443069814708</v>
      </c>
      <c r="L4435" s="287">
        <f t="shared" si="670"/>
        <v>7.7558146072587988</v>
      </c>
      <c r="M4435" s="344">
        <f t="shared" si="671"/>
        <v>78.744981273925077</v>
      </c>
      <c r="N4435" s="344">
        <f t="shared" si="674"/>
        <v>51.137443069814708</v>
      </c>
    </row>
    <row r="4436" spans="1:14" x14ac:dyDescent="0.25">
      <c r="A4436" s="273">
        <v>4419</v>
      </c>
      <c r="B4436" s="323">
        <f t="shared" si="675"/>
        <v>4508.7558146072588</v>
      </c>
      <c r="D4436" s="287">
        <f t="shared" si="672"/>
        <v>4219.6795646072587</v>
      </c>
      <c r="F4436" s="273">
        <f t="shared" si="668"/>
        <v>12</v>
      </c>
      <c r="H4436" s="273">
        <f t="shared" si="669"/>
        <v>4320</v>
      </c>
      <c r="J4436" s="287">
        <f t="shared" si="673"/>
        <v>51.004225908332913</v>
      </c>
      <c r="L4436" s="287">
        <f t="shared" si="670"/>
        <v>8.7558146072587988</v>
      </c>
      <c r="M4436" s="344">
        <f t="shared" si="671"/>
        <v>79.679564607258726</v>
      </c>
      <c r="N4436" s="344">
        <f t="shared" si="674"/>
        <v>51.004225908332913</v>
      </c>
    </row>
    <row r="4437" spans="1:14" x14ac:dyDescent="0.25">
      <c r="A4437" s="273">
        <v>4420</v>
      </c>
      <c r="B4437" s="323">
        <f t="shared" si="675"/>
        <v>4509.7558146072588</v>
      </c>
      <c r="D4437" s="287">
        <f t="shared" si="672"/>
        <v>4220.6141479405924</v>
      </c>
      <c r="F4437" s="273">
        <f t="shared" si="668"/>
        <v>12</v>
      </c>
      <c r="H4437" s="273">
        <f t="shared" si="669"/>
        <v>4320</v>
      </c>
      <c r="J4437" s="287">
        <f t="shared" si="673"/>
        <v>50.855472365550405</v>
      </c>
      <c r="L4437" s="287">
        <f t="shared" si="670"/>
        <v>9.7558146072587988</v>
      </c>
      <c r="M4437" s="344">
        <f t="shared" si="671"/>
        <v>80.614147940592375</v>
      </c>
      <c r="N4437" s="344">
        <f t="shared" si="674"/>
        <v>50.855472365550405</v>
      </c>
    </row>
    <row r="4438" spans="1:14" x14ac:dyDescent="0.25">
      <c r="A4438" s="273">
        <v>4421</v>
      </c>
      <c r="B4438" s="323">
        <f t="shared" si="675"/>
        <v>4510.7558146072588</v>
      </c>
      <c r="D4438" s="287">
        <f t="shared" si="672"/>
        <v>4221.5487312739251</v>
      </c>
      <c r="F4438" s="273">
        <f t="shared" si="668"/>
        <v>12</v>
      </c>
      <c r="H4438" s="273">
        <f t="shared" si="669"/>
        <v>4320</v>
      </c>
      <c r="J4438" s="287">
        <f t="shared" si="673"/>
        <v>50.691227753237321</v>
      </c>
      <c r="L4438" s="287">
        <f t="shared" si="670"/>
        <v>10.755814607258799</v>
      </c>
      <c r="M4438" s="344">
        <f t="shared" si="671"/>
        <v>81.548731273925114</v>
      </c>
      <c r="N4438" s="344">
        <f t="shared" si="674"/>
        <v>50.691227753237321</v>
      </c>
    </row>
    <row r="4439" spans="1:14" x14ac:dyDescent="0.25">
      <c r="A4439" s="273">
        <v>4422</v>
      </c>
      <c r="B4439" s="323">
        <f t="shared" si="675"/>
        <v>4511.7558146072588</v>
      </c>
      <c r="D4439" s="287">
        <f t="shared" si="672"/>
        <v>4222.4833146072588</v>
      </c>
      <c r="F4439" s="273">
        <f t="shared" si="668"/>
        <v>12</v>
      </c>
      <c r="H4439" s="273">
        <f t="shared" si="669"/>
        <v>4320</v>
      </c>
      <c r="J4439" s="287">
        <f t="shared" si="673"/>
        <v>50.511542101893802</v>
      </c>
      <c r="L4439" s="287">
        <f t="shared" si="670"/>
        <v>11.755814607258799</v>
      </c>
      <c r="M4439" s="344">
        <f t="shared" si="671"/>
        <v>82.483314607258762</v>
      </c>
      <c r="N4439" s="344">
        <f t="shared" si="674"/>
        <v>50.511542101893802</v>
      </c>
    </row>
    <row r="4440" spans="1:14" x14ac:dyDescent="0.25">
      <c r="A4440" s="273">
        <v>4423</v>
      </c>
      <c r="B4440" s="323">
        <f t="shared" si="675"/>
        <v>4512.7558146072588</v>
      </c>
      <c r="D4440" s="287">
        <f t="shared" si="672"/>
        <v>4223.4178979405924</v>
      </c>
      <c r="F4440" s="273">
        <f t="shared" si="668"/>
        <v>12</v>
      </c>
      <c r="H4440" s="273">
        <f t="shared" si="669"/>
        <v>4320</v>
      </c>
      <c r="J4440" s="287">
        <f t="shared" si="673"/>
        <v>50.316470145509598</v>
      </c>
      <c r="L4440" s="287">
        <f t="shared" si="670"/>
        <v>12.755814607258799</v>
      </c>
      <c r="M4440" s="344">
        <f t="shared" si="671"/>
        <v>83.417897940592411</v>
      </c>
      <c r="N4440" s="344">
        <f t="shared" si="674"/>
        <v>50.316470145509598</v>
      </c>
    </row>
    <row r="4441" spans="1:14" x14ac:dyDescent="0.25">
      <c r="A4441" s="273">
        <v>4424</v>
      </c>
      <c r="B4441" s="323">
        <f t="shared" si="675"/>
        <v>4513.7558146072588</v>
      </c>
      <c r="D4441" s="287">
        <f t="shared" si="672"/>
        <v>4224.3524812739252</v>
      </c>
      <c r="F4441" s="273">
        <f t="shared" si="668"/>
        <v>12</v>
      </c>
      <c r="H4441" s="273">
        <f t="shared" si="669"/>
        <v>4320</v>
      </c>
      <c r="J4441" s="287">
        <f t="shared" si="673"/>
        <v>50.106071304892488</v>
      </c>
      <c r="L4441" s="287">
        <f t="shared" si="670"/>
        <v>13.755814607258799</v>
      </c>
      <c r="M4441" s="344">
        <f t="shared" si="671"/>
        <v>84.35248127392515</v>
      </c>
      <c r="N4441" s="344">
        <f t="shared" si="674"/>
        <v>50.106071304892488</v>
      </c>
    </row>
    <row r="4442" spans="1:14" x14ac:dyDescent="0.25">
      <c r="A4442" s="273">
        <v>4425</v>
      </c>
      <c r="B4442" s="323">
        <f t="shared" si="675"/>
        <v>4514.7558146072588</v>
      </c>
      <c r="D4442" s="287">
        <f t="shared" si="672"/>
        <v>4225.2870646072588</v>
      </c>
      <c r="F4442" s="273">
        <f t="shared" si="668"/>
        <v>12</v>
      </c>
      <c r="H4442" s="273">
        <f t="shared" si="669"/>
        <v>4320</v>
      </c>
      <c r="J4442" s="287">
        <f t="shared" si="673"/>
        <v>49.880409669567484</v>
      </c>
      <c r="L4442" s="287">
        <f t="shared" si="670"/>
        <v>14.755814607258799</v>
      </c>
      <c r="M4442" s="344">
        <f t="shared" si="671"/>
        <v>85.287064607258799</v>
      </c>
      <c r="N4442" s="344">
        <f t="shared" si="674"/>
        <v>49.880409669567484</v>
      </c>
    </row>
    <row r="4443" spans="1:14" x14ac:dyDescent="0.25">
      <c r="A4443" s="273">
        <v>4426</v>
      </c>
      <c r="B4443" s="323">
        <f t="shared" si="675"/>
        <v>4515.7558146072588</v>
      </c>
      <c r="D4443" s="287">
        <f t="shared" si="672"/>
        <v>4226.2216479405924</v>
      </c>
      <c r="F4443" s="273">
        <f t="shared" si="668"/>
        <v>12</v>
      </c>
      <c r="H4443" s="273">
        <f t="shared" si="669"/>
        <v>4320</v>
      </c>
      <c r="J4443" s="287">
        <f t="shared" si="673"/>
        <v>49.639553978254746</v>
      </c>
      <c r="L4443" s="287">
        <f t="shared" si="670"/>
        <v>15.755814607258799</v>
      </c>
      <c r="M4443" s="344">
        <f t="shared" si="671"/>
        <v>86.221647940592447</v>
      </c>
      <c r="N4443" s="344">
        <f t="shared" si="674"/>
        <v>49.639553978254746</v>
      </c>
    </row>
    <row r="4444" spans="1:14" x14ac:dyDescent="0.25">
      <c r="A4444" s="273">
        <v>4427</v>
      </c>
      <c r="B4444" s="323">
        <f t="shared" si="675"/>
        <v>4516.7558146072588</v>
      </c>
      <c r="D4444" s="287">
        <f t="shared" si="672"/>
        <v>4227.1562312739252</v>
      </c>
      <c r="F4444" s="273">
        <f t="shared" si="668"/>
        <v>12</v>
      </c>
      <c r="H4444" s="273">
        <f t="shared" si="669"/>
        <v>4320</v>
      </c>
      <c r="J4444" s="287">
        <f t="shared" si="673"/>
        <v>49.383577597931072</v>
      </c>
      <c r="L4444" s="287">
        <f t="shared" si="670"/>
        <v>16.755814607258799</v>
      </c>
      <c r="M4444" s="344">
        <f t="shared" si="671"/>
        <v>87.156231273925187</v>
      </c>
      <c r="N4444" s="344">
        <f t="shared" si="674"/>
        <v>49.383577597931072</v>
      </c>
    </row>
    <row r="4445" spans="1:14" x14ac:dyDescent="0.25">
      <c r="A4445" s="273">
        <v>4428</v>
      </c>
      <c r="B4445" s="323">
        <f t="shared" si="675"/>
        <v>4517.7558146072588</v>
      </c>
      <c r="D4445" s="287">
        <f t="shared" si="672"/>
        <v>4228.0908146072588</v>
      </c>
      <c r="F4445" s="273">
        <f t="shared" si="668"/>
        <v>12</v>
      </c>
      <c r="H4445" s="273">
        <f t="shared" si="669"/>
        <v>4320</v>
      </c>
      <c r="J4445" s="287">
        <f t="shared" si="673"/>
        <v>49.112558501481836</v>
      </c>
      <c r="L4445" s="287">
        <f t="shared" si="670"/>
        <v>17.755814607258799</v>
      </c>
      <c r="M4445" s="344">
        <f t="shared" si="671"/>
        <v>88.090814607258835</v>
      </c>
      <c r="N4445" s="344">
        <f t="shared" si="674"/>
        <v>49.112558501481836</v>
      </c>
    </row>
    <row r="4446" spans="1:14" x14ac:dyDescent="0.25">
      <c r="A4446" s="273">
        <v>4429</v>
      </c>
      <c r="B4446" s="323">
        <f t="shared" si="675"/>
        <v>4518.7558146072588</v>
      </c>
      <c r="D4446" s="287">
        <f t="shared" si="672"/>
        <v>4229.0253979405925</v>
      </c>
      <c r="F4446" s="273">
        <f t="shared" si="668"/>
        <v>12</v>
      </c>
      <c r="H4446" s="273">
        <f t="shared" si="669"/>
        <v>4320</v>
      </c>
      <c r="J4446" s="287">
        <f t="shared" si="673"/>
        <v>48.826579243948792</v>
      </c>
      <c r="L4446" s="287">
        <f t="shared" si="670"/>
        <v>18.755814607258799</v>
      </c>
      <c r="M4446" s="344">
        <f t="shared" si="671"/>
        <v>89.025397940592484</v>
      </c>
      <c r="N4446" s="344">
        <f t="shared" si="674"/>
        <v>48.826579243948792</v>
      </c>
    </row>
    <row r="4447" spans="1:14" x14ac:dyDescent="0.25">
      <c r="A4447" s="273">
        <v>4430</v>
      </c>
      <c r="B4447" s="323">
        <f t="shared" si="675"/>
        <v>4519.7558146072588</v>
      </c>
      <c r="D4447" s="287">
        <f t="shared" si="672"/>
        <v>4229.9599812739252</v>
      </c>
      <c r="F4447" s="273">
        <f t="shared" si="668"/>
        <v>12</v>
      </c>
      <c r="H4447" s="273">
        <f t="shared" si="669"/>
        <v>4320</v>
      </c>
      <c r="J4447" s="287">
        <f t="shared" si="673"/>
        <v>48.525726937384341</v>
      </c>
      <c r="L4447" s="287">
        <f t="shared" si="670"/>
        <v>19.755814607258799</v>
      </c>
      <c r="M4447" s="344">
        <f t="shared" si="671"/>
        <v>89.959981273925223</v>
      </c>
      <c r="N4447" s="344">
        <f t="shared" si="674"/>
        <v>48.525726937384341</v>
      </c>
    </row>
    <row r="4448" spans="1:14" x14ac:dyDescent="0.25">
      <c r="A4448" s="273">
        <v>4431</v>
      </c>
      <c r="B4448" s="323">
        <f t="shared" si="675"/>
        <v>4520.7558146072588</v>
      </c>
      <c r="D4448" s="287">
        <f t="shared" si="672"/>
        <v>4230.8945646072589</v>
      </c>
      <c r="F4448" s="273">
        <f t="shared" si="668"/>
        <v>12</v>
      </c>
      <c r="H4448" s="273">
        <f t="shared" si="669"/>
        <v>4320</v>
      </c>
      <c r="J4448" s="287">
        <f t="shared" si="673"/>
        <v>48.210093224315479</v>
      </c>
      <c r="L4448" s="287">
        <f t="shared" si="670"/>
        <v>20.755814607258799</v>
      </c>
      <c r="M4448" s="344">
        <f t="shared" si="671"/>
        <v>90.894564607258872</v>
      </c>
      <c r="N4448" s="344">
        <f t="shared" si="674"/>
        <v>48.210093224315479</v>
      </c>
    </row>
    <row r="4449" spans="1:14" x14ac:dyDescent="0.25">
      <c r="A4449" s="273">
        <v>4432</v>
      </c>
      <c r="B4449" s="323">
        <f t="shared" si="675"/>
        <v>4521.7558146072588</v>
      </c>
      <c r="D4449" s="287">
        <f t="shared" si="672"/>
        <v>4231.8291479405925</v>
      </c>
      <c r="F4449" s="273">
        <f t="shared" si="668"/>
        <v>12</v>
      </c>
      <c r="H4449" s="273">
        <f t="shared" si="669"/>
        <v>4320</v>
      </c>
      <c r="J4449" s="287">
        <f t="shared" si="673"/>
        <v>47.879774249828841</v>
      </c>
      <c r="L4449" s="287">
        <f t="shared" si="670"/>
        <v>21.755814607258799</v>
      </c>
      <c r="M4449" s="344">
        <f t="shared" si="671"/>
        <v>91.82914794059252</v>
      </c>
      <c r="N4449" s="344">
        <f t="shared" si="674"/>
        <v>47.879774249828841</v>
      </c>
    </row>
    <row r="4450" spans="1:14" x14ac:dyDescent="0.25">
      <c r="A4450" s="273">
        <v>4433</v>
      </c>
      <c r="B4450" s="323">
        <f t="shared" si="675"/>
        <v>4522.7558146072588</v>
      </c>
      <c r="D4450" s="287">
        <f t="shared" si="672"/>
        <v>4232.7637312739253</v>
      </c>
      <c r="F4450" s="273">
        <f t="shared" si="668"/>
        <v>12</v>
      </c>
      <c r="H4450" s="273">
        <f t="shared" si="669"/>
        <v>4320</v>
      </c>
      <c r="J4450" s="287">
        <f t="shared" si="673"/>
        <v>47.534870632283898</v>
      </c>
      <c r="L4450" s="287">
        <f t="shared" si="670"/>
        <v>22.755814607258799</v>
      </c>
      <c r="M4450" s="344">
        <f t="shared" si="671"/>
        <v>92.763731273925259</v>
      </c>
      <c r="N4450" s="344">
        <f t="shared" si="674"/>
        <v>47.534870632283898</v>
      </c>
    </row>
    <row r="4451" spans="1:14" x14ac:dyDescent="0.25">
      <c r="A4451" s="273">
        <v>4434</v>
      </c>
      <c r="B4451" s="323">
        <f t="shared" si="675"/>
        <v>4523.7558146072588</v>
      </c>
      <c r="D4451" s="287">
        <f t="shared" si="672"/>
        <v>4233.6983146072589</v>
      </c>
      <c r="F4451" s="273">
        <f t="shared" si="668"/>
        <v>12</v>
      </c>
      <c r="H4451" s="273">
        <f t="shared" si="669"/>
        <v>4320</v>
      </c>
      <c r="J4451" s="287">
        <f t="shared" si="673"/>
        <v>47.175487432664035</v>
      </c>
      <c r="L4451" s="287">
        <f t="shared" si="670"/>
        <v>23.755814607258799</v>
      </c>
      <c r="M4451" s="344">
        <f t="shared" si="671"/>
        <v>93.698314607258908</v>
      </c>
      <c r="N4451" s="344">
        <f t="shared" si="674"/>
        <v>47.175487432664035</v>
      </c>
    </row>
    <row r="4452" spans="1:14" x14ac:dyDescent="0.25">
      <c r="A4452" s="273">
        <v>4435</v>
      </c>
      <c r="B4452" s="323">
        <f t="shared" si="675"/>
        <v>4524.7558146072588</v>
      </c>
      <c r="D4452" s="287">
        <f t="shared" si="672"/>
        <v>4234.6328979405916</v>
      </c>
      <c r="F4452" s="273">
        <f t="shared" si="668"/>
        <v>12</v>
      </c>
      <c r="H4452" s="273">
        <f t="shared" si="669"/>
        <v>4320</v>
      </c>
      <c r="J4452" s="287">
        <f t="shared" si="673"/>
        <v>46.801734122572682</v>
      </c>
      <c r="L4452" s="287">
        <f t="shared" si="670"/>
        <v>24.755814607258799</v>
      </c>
      <c r="M4452" s="344">
        <f t="shared" si="671"/>
        <v>94.632897940591647</v>
      </c>
      <c r="N4452" s="344">
        <f t="shared" si="674"/>
        <v>46.801734122572682</v>
      </c>
    </row>
    <row r="4453" spans="1:14" x14ac:dyDescent="0.25">
      <c r="A4453" s="273">
        <v>4436</v>
      </c>
      <c r="B4453" s="323">
        <f t="shared" si="675"/>
        <v>4525.7558146072588</v>
      </c>
      <c r="D4453" s="287">
        <f t="shared" si="672"/>
        <v>4235.5674812739253</v>
      </c>
      <c r="F4453" s="273">
        <f t="shared" si="668"/>
        <v>12</v>
      </c>
      <c r="H4453" s="273">
        <f t="shared" si="669"/>
        <v>4320</v>
      </c>
      <c r="J4453" s="287">
        <f t="shared" si="673"/>
        <v>46.413724550889008</v>
      </c>
      <c r="L4453" s="287">
        <f t="shared" si="670"/>
        <v>25.755814607258799</v>
      </c>
      <c r="M4453" s="344">
        <f t="shared" si="671"/>
        <v>95.567481273925296</v>
      </c>
      <c r="N4453" s="344">
        <f t="shared" si="674"/>
        <v>46.413724550889008</v>
      </c>
    </row>
    <row r="4454" spans="1:14" x14ac:dyDescent="0.25">
      <c r="A4454" s="273">
        <v>4437</v>
      </c>
      <c r="B4454" s="323">
        <f t="shared" si="675"/>
        <v>4526.7558146072588</v>
      </c>
      <c r="D4454" s="287">
        <f t="shared" si="672"/>
        <v>4236.5020646072589</v>
      </c>
      <c r="F4454" s="273">
        <f t="shared" si="668"/>
        <v>12</v>
      </c>
      <c r="H4454" s="273">
        <f t="shared" si="669"/>
        <v>4320</v>
      </c>
      <c r="J4454" s="287">
        <f t="shared" si="673"/>
        <v>46.011576909087282</v>
      </c>
      <c r="L4454" s="287">
        <f t="shared" si="670"/>
        <v>26.755814607258799</v>
      </c>
      <c r="M4454" s="344">
        <f t="shared" si="671"/>
        <v>96.502064607258944</v>
      </c>
      <c r="N4454" s="344">
        <f t="shared" si="674"/>
        <v>46.011576909087282</v>
      </c>
    </row>
    <row r="4455" spans="1:14" x14ac:dyDescent="0.25">
      <c r="A4455" s="273">
        <v>4438</v>
      </c>
      <c r="B4455" s="323">
        <f t="shared" si="675"/>
        <v>4527.7558146072588</v>
      </c>
      <c r="D4455" s="287">
        <f t="shared" si="672"/>
        <v>4237.4366479405926</v>
      </c>
      <c r="F4455" s="273">
        <f t="shared" si="668"/>
        <v>12</v>
      </c>
      <c r="H4455" s="273">
        <f t="shared" si="669"/>
        <v>4320</v>
      </c>
      <c r="J4455" s="287">
        <f t="shared" si="673"/>
        <v>45.595413695234896</v>
      </c>
      <c r="L4455" s="287">
        <f t="shared" si="670"/>
        <v>27.755814607258799</v>
      </c>
      <c r="M4455" s="344">
        <f t="shared" si="671"/>
        <v>97.436647940592593</v>
      </c>
      <c r="N4455" s="344">
        <f t="shared" si="674"/>
        <v>45.595413695234896</v>
      </c>
    </row>
    <row r="4456" spans="1:14" x14ac:dyDescent="0.25">
      <c r="A4456" s="273">
        <v>4439</v>
      </c>
      <c r="B4456" s="323">
        <f t="shared" si="675"/>
        <v>4528.7558146072588</v>
      </c>
      <c r="D4456" s="287">
        <f t="shared" si="672"/>
        <v>4238.3712312739253</v>
      </c>
      <c r="F4456" s="273">
        <f t="shared" si="668"/>
        <v>12</v>
      </c>
      <c r="H4456" s="273">
        <f t="shared" si="669"/>
        <v>4320</v>
      </c>
      <c r="J4456" s="287">
        <f t="shared" si="673"/>
        <v>45.1653616766786</v>
      </c>
      <c r="L4456" s="287">
        <f t="shared" si="670"/>
        <v>28.755814607258799</v>
      </c>
      <c r="M4456" s="344">
        <f t="shared" si="671"/>
        <v>98.371231273925332</v>
      </c>
      <c r="N4456" s="344">
        <f t="shared" si="674"/>
        <v>45.1653616766786</v>
      </c>
    </row>
    <row r="4457" spans="1:14" x14ac:dyDescent="0.25">
      <c r="A4457" s="273">
        <v>4440</v>
      </c>
      <c r="B4457" s="323">
        <f t="shared" si="675"/>
        <v>4529.7558146072588</v>
      </c>
      <c r="D4457" s="287">
        <f t="shared" si="672"/>
        <v>4239.305814607259</v>
      </c>
      <c r="F4457" s="273">
        <f t="shared" si="668"/>
        <v>12</v>
      </c>
      <c r="H4457" s="273">
        <f t="shared" si="669"/>
        <v>4320</v>
      </c>
      <c r="J4457" s="287">
        <f t="shared" si="673"/>
        <v>44.721551851428551</v>
      </c>
      <c r="L4457" s="287">
        <f t="shared" si="670"/>
        <v>29.755814607258799</v>
      </c>
      <c r="M4457" s="344">
        <f t="shared" si="671"/>
        <v>99.305814607258981</v>
      </c>
      <c r="N4457" s="344">
        <f t="shared" si="674"/>
        <v>44.721551851428551</v>
      </c>
    </row>
    <row r="4458" spans="1:14" x14ac:dyDescent="0.25">
      <c r="A4458" s="273">
        <v>4441</v>
      </c>
      <c r="B4458" s="323">
        <f t="shared" si="675"/>
        <v>4530.7558146072588</v>
      </c>
      <c r="D4458" s="287">
        <f t="shared" si="672"/>
        <v>4240.2403979405917</v>
      </c>
      <c r="F4458" s="273">
        <f t="shared" si="668"/>
        <v>12</v>
      </c>
      <c r="H4458" s="273">
        <f t="shared" si="669"/>
        <v>4320</v>
      </c>
      <c r="J4458" s="287">
        <f t="shared" si="673"/>
        <v>44.264119408257159</v>
      </c>
      <c r="L4458" s="287">
        <f t="shared" si="670"/>
        <v>30.755814607258799</v>
      </c>
      <c r="M4458" s="344">
        <f t="shared" si="671"/>
        <v>100.24039794059172</v>
      </c>
      <c r="N4458" s="344">
        <f t="shared" si="674"/>
        <v>44.264119408257159</v>
      </c>
    </row>
    <row r="4459" spans="1:14" x14ac:dyDescent="0.25">
      <c r="A4459" s="273">
        <v>4442</v>
      </c>
      <c r="B4459" s="323">
        <f t="shared" si="675"/>
        <v>4531.7558146072588</v>
      </c>
      <c r="D4459" s="287">
        <f t="shared" si="672"/>
        <v>4241.1749812739254</v>
      </c>
      <c r="F4459" s="273">
        <f t="shared" si="668"/>
        <v>12</v>
      </c>
      <c r="H4459" s="273">
        <f t="shared" si="669"/>
        <v>4320</v>
      </c>
      <c r="J4459" s="287">
        <f t="shared" si="673"/>
        <v>43.793203685517845</v>
      </c>
      <c r="L4459" s="287">
        <f t="shared" si="670"/>
        <v>31.755814607258799</v>
      </c>
      <c r="M4459" s="344">
        <f t="shared" si="671"/>
        <v>101.17498127392537</v>
      </c>
      <c r="N4459" s="344">
        <f t="shared" si="674"/>
        <v>43.793203685517845</v>
      </c>
    </row>
    <row r="4460" spans="1:14" x14ac:dyDescent="0.25">
      <c r="A4460" s="273">
        <v>4443</v>
      </c>
      <c r="B4460" s="323">
        <f t="shared" si="675"/>
        <v>4532.7558146072588</v>
      </c>
      <c r="D4460" s="287">
        <f t="shared" si="672"/>
        <v>4242.109564607259</v>
      </c>
      <c r="F4460" s="273">
        <f t="shared" si="668"/>
        <v>12</v>
      </c>
      <c r="H4460" s="273">
        <f t="shared" si="669"/>
        <v>4320</v>
      </c>
      <c r="J4460" s="287">
        <f t="shared" si="673"/>
        <v>43.308948128701644</v>
      </c>
      <c r="L4460" s="287">
        <f t="shared" si="670"/>
        <v>32.755814607258799</v>
      </c>
      <c r="M4460" s="344">
        <f t="shared" si="671"/>
        <v>102.10956460725902</v>
      </c>
      <c r="N4460" s="344">
        <f t="shared" si="674"/>
        <v>43.308948128701644</v>
      </c>
    </row>
    <row r="4461" spans="1:14" x14ac:dyDescent="0.25">
      <c r="A4461" s="273">
        <v>4444</v>
      </c>
      <c r="B4461" s="323">
        <f t="shared" si="675"/>
        <v>4533.7558146072588</v>
      </c>
      <c r="D4461" s="287">
        <f t="shared" si="672"/>
        <v>4243.0441479405918</v>
      </c>
      <c r="F4461" s="273">
        <f t="shared" si="668"/>
        <v>12</v>
      </c>
      <c r="H4461" s="273">
        <f t="shared" si="669"/>
        <v>4320</v>
      </c>
      <c r="J4461" s="287">
        <f t="shared" si="673"/>
        <v>42.811500246742227</v>
      </c>
      <c r="L4461" s="287">
        <f t="shared" si="670"/>
        <v>33.755814607258799</v>
      </c>
      <c r="M4461" s="344">
        <f t="shared" si="671"/>
        <v>103.04414794059176</v>
      </c>
      <c r="N4461" s="344">
        <f t="shared" si="674"/>
        <v>42.811500246742227</v>
      </c>
    </row>
    <row r="4462" spans="1:14" x14ac:dyDescent="0.25">
      <c r="A4462" s="273">
        <v>4445</v>
      </c>
      <c r="B4462" s="323">
        <f t="shared" si="675"/>
        <v>4534.7558146072588</v>
      </c>
      <c r="D4462" s="287">
        <f t="shared" si="672"/>
        <v>4243.9787312739254</v>
      </c>
      <c r="F4462" s="273">
        <f t="shared" si="668"/>
        <v>12</v>
      </c>
      <c r="H4462" s="273">
        <f t="shared" si="669"/>
        <v>4320</v>
      </c>
      <c r="J4462" s="287">
        <f t="shared" si="673"/>
        <v>42.301011567083748</v>
      </c>
      <c r="L4462" s="287">
        <f t="shared" si="670"/>
        <v>34.755814607258799</v>
      </c>
      <c r="M4462" s="344">
        <f t="shared" si="671"/>
        <v>103.9787312739254</v>
      </c>
      <c r="N4462" s="344">
        <f t="shared" si="674"/>
        <v>42.301011567083748</v>
      </c>
    </row>
    <row r="4463" spans="1:14" x14ac:dyDescent="0.25">
      <c r="A4463" s="273">
        <v>4446</v>
      </c>
      <c r="B4463" s="323">
        <f t="shared" si="675"/>
        <v>4535.7558146072588</v>
      </c>
      <c r="D4463" s="287">
        <f t="shared" si="672"/>
        <v>4244.9133146072591</v>
      </c>
      <c r="F4463" s="273">
        <f t="shared" si="668"/>
        <v>12</v>
      </c>
      <c r="H4463" s="273">
        <f t="shared" si="669"/>
        <v>4320</v>
      </c>
      <c r="J4463" s="287">
        <f t="shared" si="673"/>
        <v>41.777637589522428</v>
      </c>
      <c r="L4463" s="287">
        <f t="shared" si="670"/>
        <v>35.755814607258799</v>
      </c>
      <c r="M4463" s="344">
        <f t="shared" si="671"/>
        <v>104.91331460725905</v>
      </c>
      <c r="N4463" s="344">
        <f t="shared" si="674"/>
        <v>41.777637589522428</v>
      </c>
    </row>
    <row r="4464" spans="1:14" x14ac:dyDescent="0.25">
      <c r="A4464" s="273">
        <v>4447</v>
      </c>
      <c r="B4464" s="323">
        <f t="shared" si="675"/>
        <v>4536.7558146072588</v>
      </c>
      <c r="D4464" s="287">
        <f t="shared" si="672"/>
        <v>4245.8478979405918</v>
      </c>
      <c r="F4464" s="273">
        <f t="shared" si="668"/>
        <v>12</v>
      </c>
      <c r="H4464" s="273">
        <f t="shared" si="669"/>
        <v>4320</v>
      </c>
      <c r="J4464" s="287">
        <f t="shared" si="673"/>
        <v>41.241537738842275</v>
      </c>
      <c r="L4464" s="287">
        <f t="shared" si="670"/>
        <v>36.755814607258799</v>
      </c>
      <c r="M4464" s="344">
        <f t="shared" si="671"/>
        <v>105.84789794059179</v>
      </c>
      <c r="N4464" s="344">
        <f t="shared" si="674"/>
        <v>41.241537738842275</v>
      </c>
    </row>
    <row r="4465" spans="1:14" x14ac:dyDescent="0.25">
      <c r="A4465" s="273">
        <v>4448</v>
      </c>
      <c r="B4465" s="323">
        <f t="shared" si="675"/>
        <v>4537.7558146072588</v>
      </c>
      <c r="D4465" s="287">
        <f t="shared" si="672"/>
        <v>4246.7824812739254</v>
      </c>
      <c r="F4465" s="273">
        <f t="shared" si="668"/>
        <v>12</v>
      </c>
      <c r="H4465" s="273">
        <f t="shared" si="669"/>
        <v>4320</v>
      </c>
      <c r="J4465" s="287">
        <f t="shared" si="673"/>
        <v>40.692875316251119</v>
      </c>
      <c r="L4465" s="287">
        <f t="shared" si="670"/>
        <v>37.755814607258799</v>
      </c>
      <c r="M4465" s="344">
        <f t="shared" si="671"/>
        <v>106.78248127392544</v>
      </c>
      <c r="N4465" s="344">
        <f t="shared" si="674"/>
        <v>40.692875316251119</v>
      </c>
    </row>
    <row r="4466" spans="1:14" x14ac:dyDescent="0.25">
      <c r="A4466" s="273">
        <v>4449</v>
      </c>
      <c r="B4466" s="323">
        <f t="shared" si="675"/>
        <v>4538.7558146072588</v>
      </c>
      <c r="D4466" s="287">
        <f t="shared" si="672"/>
        <v>4247.7170646072591</v>
      </c>
      <c r="F4466" s="273">
        <f t="shared" si="668"/>
        <v>12</v>
      </c>
      <c r="H4466" s="273">
        <f t="shared" si="669"/>
        <v>4320</v>
      </c>
      <c r="J4466" s="287">
        <f t="shared" si="673"/>
        <v>40.131817449637893</v>
      </c>
      <c r="L4466" s="287">
        <f t="shared" si="670"/>
        <v>38.755814607258799</v>
      </c>
      <c r="M4466" s="344">
        <f t="shared" si="671"/>
        <v>107.71706460725909</v>
      </c>
      <c r="N4466" s="344">
        <f t="shared" si="674"/>
        <v>40.131817449637893</v>
      </c>
    </row>
    <row r="4467" spans="1:14" x14ac:dyDescent="0.25">
      <c r="A4467" s="273">
        <v>4450</v>
      </c>
      <c r="B4467" s="323">
        <f t="shared" si="675"/>
        <v>4539.7558146072588</v>
      </c>
      <c r="D4467" s="287">
        <f t="shared" si="672"/>
        <v>4248.6516479405918</v>
      </c>
      <c r="F4467" s="273">
        <f t="shared" si="668"/>
        <v>12</v>
      </c>
      <c r="H4467" s="273">
        <f t="shared" si="669"/>
        <v>4320</v>
      </c>
      <c r="J4467" s="287">
        <f t="shared" si="673"/>
        <v>39.558535042663856</v>
      </c>
      <c r="L4467" s="287">
        <f t="shared" si="670"/>
        <v>39.755814607258799</v>
      </c>
      <c r="M4467" s="344">
        <f t="shared" si="671"/>
        <v>108.65164794059183</v>
      </c>
      <c r="N4467" s="344">
        <f t="shared" si="674"/>
        <v>39.558535042663856</v>
      </c>
    </row>
    <row r="4468" spans="1:14" x14ac:dyDescent="0.25">
      <c r="A4468" s="273">
        <v>4451</v>
      </c>
      <c r="B4468" s="323">
        <f t="shared" si="675"/>
        <v>4540.7558146072588</v>
      </c>
      <c r="D4468" s="287">
        <f t="shared" si="672"/>
        <v>4249.5862312739255</v>
      </c>
      <c r="F4468" s="273">
        <f t="shared" si="668"/>
        <v>12</v>
      </c>
      <c r="H4468" s="273">
        <f t="shared" si="669"/>
        <v>4320</v>
      </c>
      <c r="J4468" s="287">
        <f t="shared" si="673"/>
        <v>38.973202722704173</v>
      </c>
      <c r="L4468" s="287">
        <f t="shared" si="670"/>
        <v>40.755814607258799</v>
      </c>
      <c r="M4468" s="344">
        <f t="shared" si="671"/>
        <v>109.58623127392548</v>
      </c>
      <c r="N4468" s="344">
        <f t="shared" si="674"/>
        <v>38.973202722704173</v>
      </c>
    </row>
    <row r="4469" spans="1:14" x14ac:dyDescent="0.25">
      <c r="A4469" s="273">
        <v>4452</v>
      </c>
      <c r="B4469" s="323">
        <f t="shared" si="675"/>
        <v>4541.7558146072588</v>
      </c>
      <c r="D4469" s="287">
        <f t="shared" si="672"/>
        <v>4250.5208146072591</v>
      </c>
      <c r="F4469" s="273">
        <f t="shared" si="668"/>
        <v>12</v>
      </c>
      <c r="H4469" s="273">
        <f t="shared" si="669"/>
        <v>4320</v>
      </c>
      <c r="J4469" s="287">
        <f t="shared" si="673"/>
        <v>38.375998787652783</v>
      </c>
      <c r="L4469" s="287">
        <f t="shared" si="670"/>
        <v>41.755814607258799</v>
      </c>
      <c r="M4469" s="344">
        <f t="shared" si="671"/>
        <v>110.52081460725913</v>
      </c>
      <c r="N4469" s="344">
        <f t="shared" si="674"/>
        <v>38.375998787652783</v>
      </c>
    </row>
    <row r="4470" spans="1:14" x14ac:dyDescent="0.25">
      <c r="A4470" s="273">
        <v>4453</v>
      </c>
      <c r="B4470" s="323">
        <f t="shared" si="675"/>
        <v>4542.7558146072588</v>
      </c>
      <c r="D4470" s="287">
        <f t="shared" si="672"/>
        <v>4251.4553979405919</v>
      </c>
      <c r="F4470" s="273">
        <f t="shared" si="668"/>
        <v>12</v>
      </c>
      <c r="H4470" s="273">
        <f t="shared" si="669"/>
        <v>4320</v>
      </c>
      <c r="J4470" s="287">
        <f t="shared" si="673"/>
        <v>37.767105151614025</v>
      </c>
      <c r="L4470" s="287">
        <f t="shared" si="670"/>
        <v>42.755814607258799</v>
      </c>
      <c r="M4470" s="344">
        <f t="shared" si="671"/>
        <v>111.45539794059187</v>
      </c>
      <c r="N4470" s="344">
        <f t="shared" si="674"/>
        <v>37.767105151614025</v>
      </c>
    </row>
    <row r="4471" spans="1:14" x14ac:dyDescent="0.25">
      <c r="A4471" s="273">
        <v>4454</v>
      </c>
      <c r="B4471" s="323">
        <f t="shared" si="675"/>
        <v>4543.7558146072588</v>
      </c>
      <c r="D4471" s="287">
        <f t="shared" si="672"/>
        <v>4252.3899812739255</v>
      </c>
      <c r="F4471" s="273">
        <f t="shared" si="668"/>
        <v>12</v>
      </c>
      <c r="H4471" s="273">
        <f t="shared" si="669"/>
        <v>4320</v>
      </c>
      <c r="J4471" s="287">
        <f t="shared" si="673"/>
        <v>37.146707289487921</v>
      </c>
      <c r="L4471" s="287">
        <f t="shared" si="670"/>
        <v>43.755814607258799</v>
      </c>
      <c r="M4471" s="344">
        <f t="shared" si="671"/>
        <v>112.38998127392551</v>
      </c>
      <c r="N4471" s="344">
        <f t="shared" si="674"/>
        <v>37.146707289487921</v>
      </c>
    </row>
    <row r="4472" spans="1:14" x14ac:dyDescent="0.25">
      <c r="A4472" s="273">
        <v>4455</v>
      </c>
      <c r="B4472" s="323">
        <f t="shared" si="675"/>
        <v>4544.7558146072588</v>
      </c>
      <c r="D4472" s="287">
        <f t="shared" si="672"/>
        <v>4253.3245646072592</v>
      </c>
      <c r="F4472" s="273">
        <f t="shared" si="668"/>
        <v>12</v>
      </c>
      <c r="H4472" s="273">
        <f t="shared" si="669"/>
        <v>4320</v>
      </c>
      <c r="J4472" s="287">
        <f t="shared" si="673"/>
        <v>36.514994180473195</v>
      </c>
      <c r="L4472" s="287">
        <f t="shared" si="670"/>
        <v>44.755814607258799</v>
      </c>
      <c r="M4472" s="344">
        <f t="shared" si="671"/>
        <v>113.32456460725916</v>
      </c>
      <c r="N4472" s="344">
        <f t="shared" si="674"/>
        <v>36.514994180473195</v>
      </c>
    </row>
    <row r="4473" spans="1:14" x14ac:dyDescent="0.25">
      <c r="A4473" s="273">
        <v>4456</v>
      </c>
      <c r="B4473" s="323">
        <f t="shared" si="675"/>
        <v>4545.7558146072588</v>
      </c>
      <c r="D4473" s="287">
        <f t="shared" si="672"/>
        <v>4254.2591479405919</v>
      </c>
      <c r="F4473" s="273">
        <f t="shared" si="668"/>
        <v>12</v>
      </c>
      <c r="H4473" s="273">
        <f t="shared" si="669"/>
        <v>4320</v>
      </c>
      <c r="J4473" s="287">
        <f t="shared" si="673"/>
        <v>35.872158250502409</v>
      </c>
      <c r="L4473" s="287">
        <f t="shared" si="670"/>
        <v>45.755814607258799</v>
      </c>
      <c r="M4473" s="344">
        <f t="shared" si="671"/>
        <v>114.2591479405919</v>
      </c>
      <c r="N4473" s="344">
        <f t="shared" si="674"/>
        <v>35.872158250502409</v>
      </c>
    </row>
    <row r="4474" spans="1:14" x14ac:dyDescent="0.25">
      <c r="A4474" s="273">
        <v>4457</v>
      </c>
      <c r="B4474" s="323">
        <f t="shared" si="675"/>
        <v>4546.7558146072588</v>
      </c>
      <c r="D4474" s="287">
        <f t="shared" si="672"/>
        <v>4255.1937312739256</v>
      </c>
      <c r="F4474" s="273">
        <f t="shared" si="668"/>
        <v>12</v>
      </c>
      <c r="H4474" s="273">
        <f t="shared" si="669"/>
        <v>4320</v>
      </c>
      <c r="J4474" s="287">
        <f t="shared" si="673"/>
        <v>35.218395313627653</v>
      </c>
      <c r="L4474" s="287">
        <f t="shared" si="670"/>
        <v>46.755814607258799</v>
      </c>
      <c r="M4474" s="344">
        <f t="shared" si="671"/>
        <v>115.19373127392555</v>
      </c>
      <c r="N4474" s="344">
        <f t="shared" si="674"/>
        <v>35.218395313627653</v>
      </c>
    </row>
    <row r="4475" spans="1:14" x14ac:dyDescent="0.25">
      <c r="A4475" s="273">
        <v>4458</v>
      </c>
      <c r="B4475" s="323">
        <f t="shared" si="675"/>
        <v>4547.7558146072588</v>
      </c>
      <c r="D4475" s="287">
        <f t="shared" si="672"/>
        <v>4256.1283146072592</v>
      </c>
      <c r="F4475" s="273">
        <f t="shared" si="668"/>
        <v>12</v>
      </c>
      <c r="H4475" s="273">
        <f t="shared" si="669"/>
        <v>4320</v>
      </c>
      <c r="J4475" s="287">
        <f t="shared" si="673"/>
        <v>34.553904512371581</v>
      </c>
      <c r="L4475" s="287">
        <f t="shared" si="670"/>
        <v>47.755814607258799</v>
      </c>
      <c r="M4475" s="344">
        <f t="shared" si="671"/>
        <v>116.1283146072592</v>
      </c>
      <c r="N4475" s="344">
        <f t="shared" si="674"/>
        <v>34.553904512371581</v>
      </c>
    </row>
    <row r="4476" spans="1:14" x14ac:dyDescent="0.25">
      <c r="A4476" s="273">
        <v>4459</v>
      </c>
      <c r="B4476" s="323">
        <f t="shared" si="675"/>
        <v>4548.7558146072588</v>
      </c>
      <c r="D4476" s="287">
        <f t="shared" si="672"/>
        <v>4257.0628979405919</v>
      </c>
      <c r="F4476" s="273">
        <f t="shared" si="668"/>
        <v>12</v>
      </c>
      <c r="H4476" s="273">
        <f t="shared" si="669"/>
        <v>4320</v>
      </c>
      <c r="J4476" s="287">
        <f t="shared" si="673"/>
        <v>33.878888257069839</v>
      </c>
      <c r="L4476" s="287">
        <f t="shared" si="670"/>
        <v>48.755814607258799</v>
      </c>
      <c r="M4476" s="344">
        <f t="shared" si="671"/>
        <v>117.06289794059194</v>
      </c>
      <c r="N4476" s="344">
        <f t="shared" si="674"/>
        <v>33.878888257069839</v>
      </c>
    </row>
    <row r="4477" spans="1:14" x14ac:dyDescent="0.25">
      <c r="A4477" s="273">
        <v>4460</v>
      </c>
      <c r="B4477" s="323">
        <f t="shared" si="675"/>
        <v>4549.7558146072588</v>
      </c>
      <c r="D4477" s="287">
        <f t="shared" si="672"/>
        <v>4257.9974812739256</v>
      </c>
      <c r="F4477" s="273">
        <f t="shared" si="668"/>
        <v>12</v>
      </c>
      <c r="H4477" s="273">
        <f t="shared" si="669"/>
        <v>4320</v>
      </c>
      <c r="J4477" s="287">
        <f t="shared" si="673"/>
        <v>33.193552164212839</v>
      </c>
      <c r="L4477" s="287">
        <f t="shared" si="670"/>
        <v>49.755814607258799</v>
      </c>
      <c r="M4477" s="344">
        <f t="shared" si="671"/>
        <v>117.99748127392559</v>
      </c>
      <c r="N4477" s="344">
        <f t="shared" si="674"/>
        <v>33.193552164212839</v>
      </c>
    </row>
    <row r="4478" spans="1:14" x14ac:dyDescent="0.25">
      <c r="A4478" s="273">
        <v>4461</v>
      </c>
      <c r="B4478" s="323">
        <f t="shared" si="675"/>
        <v>4550.7558146072588</v>
      </c>
      <c r="D4478" s="287">
        <f t="shared" si="672"/>
        <v>4258.9320646072592</v>
      </c>
      <c r="F4478" s="273">
        <f t="shared" si="668"/>
        <v>12</v>
      </c>
      <c r="H4478" s="273">
        <f t="shared" si="669"/>
        <v>4320</v>
      </c>
      <c r="J4478" s="287">
        <f t="shared" si="673"/>
        <v>32.498104993813456</v>
      </c>
      <c r="L4478" s="287">
        <f t="shared" si="670"/>
        <v>50.755814607258799</v>
      </c>
      <c r="M4478" s="344">
        <f t="shared" si="671"/>
        <v>118.93206460725924</v>
      </c>
      <c r="N4478" s="344">
        <f t="shared" si="674"/>
        <v>32.498104993813456</v>
      </c>
    </row>
    <row r="4479" spans="1:14" x14ac:dyDescent="0.25">
      <c r="A4479" s="273">
        <v>4462</v>
      </c>
      <c r="B4479" s="323">
        <f t="shared" si="675"/>
        <v>4551.7558146072588</v>
      </c>
      <c r="D4479" s="287">
        <f t="shared" si="672"/>
        <v>4259.866647940592</v>
      </c>
      <c r="F4479" s="273">
        <f t="shared" si="668"/>
        <v>12</v>
      </c>
      <c r="H4479" s="273">
        <f t="shared" si="669"/>
        <v>4320</v>
      </c>
      <c r="J4479" s="287">
        <f t="shared" si="673"/>
        <v>31.792758585817314</v>
      </c>
      <c r="L4479" s="287">
        <f t="shared" si="670"/>
        <v>51.755814607258799</v>
      </c>
      <c r="M4479" s="344">
        <f t="shared" si="671"/>
        <v>119.86664794059197</v>
      </c>
      <c r="N4479" s="344">
        <f t="shared" si="674"/>
        <v>31.792758585817314</v>
      </c>
    </row>
    <row r="4480" spans="1:14" x14ac:dyDescent="0.25">
      <c r="A4480" s="273">
        <v>4463</v>
      </c>
      <c r="B4480" s="323">
        <f t="shared" si="675"/>
        <v>4552.7558146072588</v>
      </c>
      <c r="D4480" s="287">
        <f t="shared" si="672"/>
        <v>4260.8012312739256</v>
      </c>
      <c r="F4480" s="273">
        <f t="shared" si="668"/>
        <v>12</v>
      </c>
      <c r="H4480" s="273">
        <f t="shared" si="669"/>
        <v>4320</v>
      </c>
      <c r="J4480" s="287">
        <f t="shared" si="673"/>
        <v>31.077727795572002</v>
      </c>
      <c r="L4480" s="287">
        <f t="shared" si="670"/>
        <v>52.755814607258799</v>
      </c>
      <c r="M4480" s="344">
        <f t="shared" si="671"/>
        <v>120.80123127392562</v>
      </c>
      <c r="N4480" s="344">
        <f t="shared" si="674"/>
        <v>31.077727795572002</v>
      </c>
    </row>
    <row r="4481" spans="1:14" x14ac:dyDescent="0.25">
      <c r="A4481" s="273">
        <v>4464</v>
      </c>
      <c r="B4481" s="323">
        <f t="shared" si="675"/>
        <v>4553.7558146072588</v>
      </c>
      <c r="D4481" s="287">
        <f t="shared" si="672"/>
        <v>4261.7358146072584</v>
      </c>
      <c r="F4481" s="273">
        <f t="shared" si="668"/>
        <v>12</v>
      </c>
      <c r="H4481" s="273">
        <f t="shared" si="669"/>
        <v>4320</v>
      </c>
      <c r="J4481" s="287">
        <f t="shared" si="673"/>
        <v>30.353230428383441</v>
      </c>
      <c r="L4481" s="287">
        <f t="shared" si="670"/>
        <v>53.755814607258799</v>
      </c>
      <c r="M4481" s="344">
        <f t="shared" si="671"/>
        <v>121.73581460725836</v>
      </c>
      <c r="N4481" s="344">
        <f t="shared" si="674"/>
        <v>30.353230428383441</v>
      </c>
    </row>
    <row r="4482" spans="1:14" x14ac:dyDescent="0.25">
      <c r="A4482" s="273">
        <v>4465</v>
      </c>
      <c r="B4482" s="323">
        <f t="shared" si="675"/>
        <v>4554.7558146072588</v>
      </c>
      <c r="D4482" s="287">
        <f t="shared" si="672"/>
        <v>4262.670397940592</v>
      </c>
      <c r="F4482" s="273">
        <f t="shared" si="668"/>
        <v>12</v>
      </c>
      <c r="H4482" s="273">
        <f t="shared" si="669"/>
        <v>4320</v>
      </c>
      <c r="J4482" s="287">
        <f t="shared" si="673"/>
        <v>29.619487173168046</v>
      </c>
      <c r="L4482" s="287">
        <f t="shared" si="670"/>
        <v>54.755814607258799</v>
      </c>
      <c r="M4482" s="344">
        <f t="shared" si="671"/>
        <v>122.67039794059201</v>
      </c>
      <c r="N4482" s="344">
        <f t="shared" si="674"/>
        <v>29.619487173168046</v>
      </c>
    </row>
    <row r="4483" spans="1:14" x14ac:dyDescent="0.25">
      <c r="A4483" s="273">
        <v>4466</v>
      </c>
      <c r="B4483" s="323">
        <f t="shared" si="675"/>
        <v>4555.7558146072588</v>
      </c>
      <c r="D4483" s="287">
        <f t="shared" si="672"/>
        <v>4263.6049812739257</v>
      </c>
      <c r="F4483" s="273">
        <f t="shared" si="668"/>
        <v>12</v>
      </c>
      <c r="H4483" s="273">
        <f t="shared" si="669"/>
        <v>4320</v>
      </c>
      <c r="J4483" s="287">
        <f t="shared" si="673"/>
        <v>28.876721535229283</v>
      </c>
      <c r="L4483" s="287">
        <f t="shared" si="670"/>
        <v>55.755814607258799</v>
      </c>
      <c r="M4483" s="344">
        <f t="shared" si="671"/>
        <v>123.60498127392566</v>
      </c>
      <c r="N4483" s="344">
        <f t="shared" si="674"/>
        <v>28.876721535229283</v>
      </c>
    </row>
    <row r="4484" spans="1:14" x14ac:dyDescent="0.25">
      <c r="A4484" s="273">
        <v>4467</v>
      </c>
      <c r="B4484" s="323">
        <f t="shared" si="675"/>
        <v>4556.7558146072588</v>
      </c>
      <c r="D4484" s="287">
        <f t="shared" si="672"/>
        <v>4264.5395646072584</v>
      </c>
      <c r="F4484" s="273">
        <f t="shared" si="668"/>
        <v>12</v>
      </c>
      <c r="H4484" s="273">
        <f t="shared" si="669"/>
        <v>4320</v>
      </c>
      <c r="J4484" s="287">
        <f t="shared" si="673"/>
        <v>28.125159768175809</v>
      </c>
      <c r="L4484" s="287">
        <f t="shared" si="670"/>
        <v>56.755814607258799</v>
      </c>
      <c r="M4484" s="344">
        <f t="shared" si="671"/>
        <v>124.5395646072584</v>
      </c>
      <c r="N4484" s="344">
        <f t="shared" si="674"/>
        <v>28.125159768175809</v>
      </c>
    </row>
    <row r="4485" spans="1:14" x14ac:dyDescent="0.25">
      <c r="A4485" s="273">
        <v>4468</v>
      </c>
      <c r="B4485" s="323">
        <f t="shared" si="675"/>
        <v>4557.7558146072588</v>
      </c>
      <c r="D4485" s="287">
        <f t="shared" si="672"/>
        <v>4265.474147940592</v>
      </c>
      <c r="F4485" s="273">
        <f t="shared" si="668"/>
        <v>12</v>
      </c>
      <c r="H4485" s="273">
        <f t="shared" si="669"/>
        <v>4320</v>
      </c>
      <c r="J4485" s="287">
        <f t="shared" si="673"/>
        <v>27.365030805003027</v>
      </c>
      <c r="L4485" s="287">
        <f t="shared" si="670"/>
        <v>57.755814607258799</v>
      </c>
      <c r="M4485" s="344">
        <f t="shared" si="671"/>
        <v>125.47414794059205</v>
      </c>
      <c r="N4485" s="344">
        <f t="shared" si="674"/>
        <v>27.365030805003027</v>
      </c>
    </row>
    <row r="4486" spans="1:14" x14ac:dyDescent="0.25">
      <c r="A4486" s="273">
        <v>4469</v>
      </c>
      <c r="B4486" s="323">
        <f t="shared" si="675"/>
        <v>4558.7558146072588</v>
      </c>
      <c r="D4486" s="287">
        <f t="shared" si="672"/>
        <v>4266.4087312739257</v>
      </c>
      <c r="F4486" s="273">
        <f t="shared" ref="F4486:F4549" si="676">INT(B4486/360)</f>
        <v>12</v>
      </c>
      <c r="H4486" s="273">
        <f t="shared" ref="H4486:H4549" si="677">F4486*360</f>
        <v>4320</v>
      </c>
      <c r="J4486" s="287">
        <f t="shared" si="673"/>
        <v>26.596566188355414</v>
      </c>
      <c r="L4486" s="287">
        <f t="shared" ref="L4486:L4549" si="678">B4486-H4486-180</f>
        <v>58.755814607258799</v>
      </c>
      <c r="M4486" s="344">
        <f t="shared" ref="M4486:M4549" si="679">D4486-INT(D4486/360)*360-180</f>
        <v>126.4087312739257</v>
      </c>
      <c r="N4486" s="344">
        <f t="shared" si="674"/>
        <v>26.596566188355414</v>
      </c>
    </row>
    <row r="4487" spans="1:14" x14ac:dyDescent="0.25">
      <c r="A4487" s="273">
        <v>4470</v>
      </c>
      <c r="B4487" s="323">
        <f t="shared" si="675"/>
        <v>4559.7558146072588</v>
      </c>
      <c r="D4487" s="287">
        <f t="shared" si="672"/>
        <v>4267.3433146072584</v>
      </c>
      <c r="F4487" s="273">
        <f t="shared" si="676"/>
        <v>12</v>
      </c>
      <c r="H4487" s="273">
        <f t="shared" si="677"/>
        <v>4320</v>
      </c>
      <c r="J4487" s="287">
        <f t="shared" si="673"/>
        <v>25.82000000000011</v>
      </c>
      <c r="L4487" s="287">
        <f t="shared" si="678"/>
        <v>59.755814607258799</v>
      </c>
      <c r="M4487" s="344">
        <f t="shared" si="679"/>
        <v>127.34331460725843</v>
      </c>
      <c r="N4487" s="344">
        <f t="shared" si="674"/>
        <v>25.82000000000011</v>
      </c>
    </row>
    <row r="4488" spans="1:14" x14ac:dyDescent="0.25">
      <c r="A4488" s="273">
        <v>4471</v>
      </c>
      <c r="B4488" s="323">
        <f t="shared" si="675"/>
        <v>4560.7558146072588</v>
      </c>
      <c r="D4488" s="287">
        <f t="shared" si="672"/>
        <v>4268.2778979405921</v>
      </c>
      <c r="F4488" s="273">
        <f t="shared" si="676"/>
        <v>12</v>
      </c>
      <c r="H4488" s="273">
        <f t="shared" si="677"/>
        <v>4320</v>
      </c>
      <c r="J4488" s="287">
        <f t="shared" si="673"/>
        <v>25.035568789520845</v>
      </c>
      <c r="L4488" s="287">
        <f t="shared" si="678"/>
        <v>60.755814607258799</v>
      </c>
      <c r="M4488" s="344">
        <f t="shared" si="679"/>
        <v>128.27789794059208</v>
      </c>
      <c r="N4488" s="344">
        <f t="shared" si="674"/>
        <v>25.035568789520845</v>
      </c>
    </row>
    <row r="4489" spans="1:14" x14ac:dyDescent="0.25">
      <c r="A4489" s="273">
        <v>4472</v>
      </c>
      <c r="B4489" s="323">
        <f t="shared" si="675"/>
        <v>4561.7558146072588</v>
      </c>
      <c r="D4489" s="287">
        <f t="shared" si="672"/>
        <v>4269.2124812739257</v>
      </c>
      <c r="F4489" s="273">
        <f t="shared" si="676"/>
        <v>12</v>
      </c>
      <c r="H4489" s="273">
        <f t="shared" si="677"/>
        <v>4320</v>
      </c>
      <c r="J4489" s="287">
        <f t="shared" si="673"/>
        <v>24.243511502263289</v>
      </c>
      <c r="L4489" s="287">
        <f t="shared" si="678"/>
        <v>61.755814607258799</v>
      </c>
      <c r="M4489" s="344">
        <f t="shared" si="679"/>
        <v>129.21248127392573</v>
      </c>
      <c r="N4489" s="344">
        <f t="shared" si="674"/>
        <v>24.243511502263289</v>
      </c>
    </row>
    <row r="4490" spans="1:14" x14ac:dyDescent="0.25">
      <c r="A4490" s="273">
        <v>4473</v>
      </c>
      <c r="B4490" s="323">
        <f t="shared" si="675"/>
        <v>4562.7558146072588</v>
      </c>
      <c r="D4490" s="287">
        <f t="shared" si="672"/>
        <v>4270.1470646072585</v>
      </c>
      <c r="F4490" s="273">
        <f t="shared" si="676"/>
        <v>12</v>
      </c>
      <c r="H4490" s="273">
        <f t="shared" si="677"/>
        <v>4320</v>
      </c>
      <c r="J4490" s="287">
        <f t="shared" si="673"/>
        <v>23.444069406549968</v>
      </c>
      <c r="L4490" s="287">
        <f t="shared" si="678"/>
        <v>62.755814607258799</v>
      </c>
      <c r="M4490" s="344">
        <f t="shared" si="679"/>
        <v>130.14706460725847</v>
      </c>
      <c r="N4490" s="344">
        <f t="shared" si="674"/>
        <v>23.444069406549968</v>
      </c>
    </row>
    <row r="4491" spans="1:14" x14ac:dyDescent="0.25">
      <c r="A4491" s="273">
        <v>4474</v>
      </c>
      <c r="B4491" s="323">
        <f t="shared" si="675"/>
        <v>4563.7558146072588</v>
      </c>
      <c r="D4491" s="287">
        <f t="shared" si="672"/>
        <v>4271.0816479405921</v>
      </c>
      <c r="F4491" s="273">
        <f t="shared" si="676"/>
        <v>12</v>
      </c>
      <c r="H4491" s="273">
        <f t="shared" si="677"/>
        <v>4320</v>
      </c>
      <c r="J4491" s="287">
        <f t="shared" si="673"/>
        <v>22.637486020188273</v>
      </c>
      <c r="L4491" s="287">
        <f t="shared" si="678"/>
        <v>63.755814607258799</v>
      </c>
      <c r="M4491" s="344">
        <f t="shared" si="679"/>
        <v>131.08164794059212</v>
      </c>
      <c r="N4491" s="344">
        <f t="shared" si="674"/>
        <v>22.637486020188273</v>
      </c>
    </row>
    <row r="4492" spans="1:14" x14ac:dyDescent="0.25">
      <c r="A4492" s="273">
        <v>4475</v>
      </c>
      <c r="B4492" s="323">
        <f t="shared" si="675"/>
        <v>4564.7558146072588</v>
      </c>
      <c r="D4492" s="287">
        <f t="shared" si="672"/>
        <v>4272.0162312739258</v>
      </c>
      <c r="F4492" s="273">
        <f t="shared" si="676"/>
        <v>12</v>
      </c>
      <c r="H4492" s="273">
        <f t="shared" si="677"/>
        <v>4320</v>
      </c>
      <c r="J4492" s="287">
        <f t="shared" si="673"/>
        <v>21.824007036289924</v>
      </c>
      <c r="L4492" s="287">
        <f t="shared" si="678"/>
        <v>64.755814607258799</v>
      </c>
      <c r="M4492" s="344">
        <f t="shared" si="679"/>
        <v>132.01623127392577</v>
      </c>
      <c r="N4492" s="344">
        <f t="shared" si="674"/>
        <v>21.824007036289924</v>
      </c>
    </row>
    <row r="4493" spans="1:14" x14ac:dyDescent="0.25">
      <c r="A4493" s="273">
        <v>4476</v>
      </c>
      <c r="B4493" s="323">
        <f t="shared" si="675"/>
        <v>4565.7558146072588</v>
      </c>
      <c r="D4493" s="287">
        <f t="shared" si="672"/>
        <v>4272.9508146072585</v>
      </c>
      <c r="F4493" s="273">
        <f t="shared" si="676"/>
        <v>12</v>
      </c>
      <c r="H4493" s="273">
        <f t="shared" si="677"/>
        <v>4320</v>
      </c>
      <c r="J4493" s="287">
        <f t="shared" si="673"/>
        <v>21.003880248434413</v>
      </c>
      <c r="L4493" s="287">
        <f t="shared" si="678"/>
        <v>65.755814607258799</v>
      </c>
      <c r="M4493" s="344">
        <f t="shared" si="679"/>
        <v>132.95081460725851</v>
      </c>
      <c r="N4493" s="344">
        <f t="shared" si="674"/>
        <v>21.003880248434413</v>
      </c>
    </row>
    <row r="4494" spans="1:14" x14ac:dyDescent="0.25">
      <c r="A4494" s="273">
        <v>4477</v>
      </c>
      <c r="B4494" s="323">
        <f t="shared" si="675"/>
        <v>4566.7558146072588</v>
      </c>
      <c r="D4494" s="287">
        <f t="shared" si="672"/>
        <v>4273.8853979405922</v>
      </c>
      <c r="F4494" s="273">
        <f t="shared" si="676"/>
        <v>12</v>
      </c>
      <c r="H4494" s="273">
        <f t="shared" si="677"/>
        <v>4320</v>
      </c>
      <c r="J4494" s="287">
        <f t="shared" si="673"/>
        <v>20.177355475186069</v>
      </c>
      <c r="L4494" s="287">
        <f t="shared" si="678"/>
        <v>66.755814607258799</v>
      </c>
      <c r="M4494" s="344">
        <f t="shared" si="679"/>
        <v>133.88539794059216</v>
      </c>
      <c r="N4494" s="344">
        <f t="shared" si="674"/>
        <v>20.177355475186069</v>
      </c>
    </row>
    <row r="4495" spans="1:14" x14ac:dyDescent="0.25">
      <c r="A4495" s="273">
        <v>4478</v>
      </c>
      <c r="B4495" s="323">
        <f t="shared" si="675"/>
        <v>4567.7558146072588</v>
      </c>
      <c r="D4495" s="287">
        <f t="shared" si="672"/>
        <v>4274.8199812739258</v>
      </c>
      <c r="F4495" s="273">
        <f t="shared" si="676"/>
        <v>12</v>
      </c>
      <c r="H4495" s="273">
        <f t="shared" si="677"/>
        <v>4320</v>
      </c>
      <c r="J4495" s="287">
        <f t="shared" si="673"/>
        <v>19.34468448399755</v>
      </c>
      <c r="L4495" s="287">
        <f t="shared" si="678"/>
        <v>67.755814607258799</v>
      </c>
      <c r="M4495" s="344">
        <f t="shared" si="679"/>
        <v>134.8199812739258</v>
      </c>
      <c r="N4495" s="344">
        <f t="shared" si="674"/>
        <v>19.34468448399755</v>
      </c>
    </row>
    <row r="4496" spans="1:14" x14ac:dyDescent="0.25">
      <c r="A4496" s="273">
        <v>4479</v>
      </c>
      <c r="B4496" s="323">
        <f t="shared" si="675"/>
        <v>4568.7558146072588</v>
      </c>
      <c r="D4496" s="287">
        <f t="shared" si="672"/>
        <v>4275.7545646072585</v>
      </c>
      <c r="F4496" s="273">
        <f t="shared" si="676"/>
        <v>12</v>
      </c>
      <c r="H4496" s="273">
        <f t="shared" si="677"/>
        <v>4320</v>
      </c>
      <c r="J4496" s="287">
        <f t="shared" si="673"/>
        <v>18.506120914519041</v>
      </c>
      <c r="L4496" s="287">
        <f t="shared" si="678"/>
        <v>68.755814607258799</v>
      </c>
      <c r="M4496" s="344">
        <f t="shared" si="679"/>
        <v>135.75456460725854</v>
      </c>
      <c r="N4496" s="344">
        <f t="shared" si="674"/>
        <v>18.506120914519041</v>
      </c>
    </row>
    <row r="4497" spans="1:14" x14ac:dyDescent="0.25">
      <c r="A4497" s="273">
        <v>4480</v>
      </c>
      <c r="B4497" s="323">
        <f t="shared" si="675"/>
        <v>4569.7558146072588</v>
      </c>
      <c r="D4497" s="287">
        <f t="shared" ref="D4497:D4560" si="680">B4497-A4497/360*$E$11</f>
        <v>4276.6891479405922</v>
      </c>
      <c r="F4497" s="273">
        <f t="shared" si="676"/>
        <v>12</v>
      </c>
      <c r="H4497" s="273">
        <f t="shared" si="677"/>
        <v>4320</v>
      </c>
      <c r="J4497" s="287">
        <f t="shared" ref="J4497:J4560" si="681">SIN(RADIANS(A4497))*$E$7</f>
        <v>17.661920201337832</v>
      </c>
      <c r="L4497" s="287">
        <f t="shared" si="678"/>
        <v>69.755814607258799</v>
      </c>
      <c r="M4497" s="344">
        <f t="shared" si="679"/>
        <v>136.68914794059219</v>
      </c>
      <c r="N4497" s="344">
        <f t="shared" si="674"/>
        <v>17.661920201337832</v>
      </c>
    </row>
    <row r="4498" spans="1:14" x14ac:dyDescent="0.25">
      <c r="A4498" s="273">
        <v>4481</v>
      </c>
      <c r="B4498" s="323">
        <f t="shared" si="675"/>
        <v>4570.7558146072588</v>
      </c>
      <c r="D4498" s="287">
        <f t="shared" si="680"/>
        <v>4277.6237312739258</v>
      </c>
      <c r="F4498" s="273">
        <f t="shared" si="676"/>
        <v>12</v>
      </c>
      <c r="H4498" s="273">
        <f t="shared" si="677"/>
        <v>4320</v>
      </c>
      <c r="J4498" s="287">
        <f t="shared" si="681"/>
        <v>16.812339496167752</v>
      </c>
      <c r="L4498" s="287">
        <f t="shared" si="678"/>
        <v>70.755814607258799</v>
      </c>
      <c r="M4498" s="344">
        <f t="shared" si="679"/>
        <v>137.62373127392584</v>
      </c>
      <c r="N4498" s="344">
        <f t="shared" ref="N4498:N4561" si="682">J4498</f>
        <v>16.812339496167752</v>
      </c>
    </row>
    <row r="4499" spans="1:14" x14ac:dyDescent="0.25">
      <c r="A4499" s="273">
        <v>4482</v>
      </c>
      <c r="B4499" s="323">
        <f t="shared" ref="B4499:B4562" si="683">$B$17+A4499</f>
        <v>4571.7558146072588</v>
      </c>
      <c r="D4499" s="287">
        <f t="shared" si="680"/>
        <v>4278.5583146072586</v>
      </c>
      <c r="F4499" s="273">
        <f t="shared" si="676"/>
        <v>12</v>
      </c>
      <c r="H4499" s="273">
        <f t="shared" si="677"/>
        <v>4320</v>
      </c>
      <c r="J4499" s="287">
        <f t="shared" si="681"/>
        <v>15.957637589522347</v>
      </c>
      <c r="L4499" s="287">
        <f t="shared" si="678"/>
        <v>71.755814607258799</v>
      </c>
      <c r="M4499" s="344">
        <f t="shared" si="679"/>
        <v>138.55831460725858</v>
      </c>
      <c r="N4499" s="344">
        <f t="shared" si="682"/>
        <v>15.957637589522347</v>
      </c>
    </row>
    <row r="4500" spans="1:14" x14ac:dyDescent="0.25">
      <c r="A4500" s="273">
        <v>4483</v>
      </c>
      <c r="B4500" s="323">
        <f t="shared" si="683"/>
        <v>4572.7558146072588</v>
      </c>
      <c r="D4500" s="287">
        <f t="shared" si="680"/>
        <v>4279.4928979405922</v>
      </c>
      <c r="F4500" s="273">
        <f t="shared" si="676"/>
        <v>12</v>
      </c>
      <c r="H4500" s="273">
        <f t="shared" si="677"/>
        <v>4320</v>
      </c>
      <c r="J4500" s="287">
        <f t="shared" si="681"/>
        <v>15.098074831882066</v>
      </c>
      <c r="L4500" s="287">
        <f t="shared" si="678"/>
        <v>72.755814607258799</v>
      </c>
      <c r="M4500" s="344">
        <f t="shared" si="679"/>
        <v>139.49289794059223</v>
      </c>
      <c r="N4500" s="344">
        <f t="shared" si="682"/>
        <v>15.098074831882066</v>
      </c>
    </row>
    <row r="4501" spans="1:14" x14ac:dyDescent="0.25">
      <c r="A4501" s="273">
        <v>4484</v>
      </c>
      <c r="B4501" s="323">
        <f t="shared" si="683"/>
        <v>4573.7558146072588</v>
      </c>
      <c r="D4501" s="287">
        <f t="shared" si="680"/>
        <v>4280.4274812739259</v>
      </c>
      <c r="F4501" s="273">
        <f t="shared" si="676"/>
        <v>12</v>
      </c>
      <c r="H4501" s="273">
        <f t="shared" si="677"/>
        <v>4320</v>
      </c>
      <c r="J4501" s="287">
        <f t="shared" si="681"/>
        <v>14.233913054389657</v>
      </c>
      <c r="L4501" s="287">
        <f t="shared" si="678"/>
        <v>73.755814607258799</v>
      </c>
      <c r="M4501" s="344">
        <f t="shared" si="679"/>
        <v>140.42748127392588</v>
      </c>
      <c r="N4501" s="344">
        <f t="shared" si="682"/>
        <v>14.233913054389657</v>
      </c>
    </row>
    <row r="4502" spans="1:14" x14ac:dyDescent="0.25">
      <c r="A4502" s="273">
        <v>4485</v>
      </c>
      <c r="B4502" s="323">
        <f t="shared" si="683"/>
        <v>4574.7558146072588</v>
      </c>
      <c r="D4502" s="287">
        <f t="shared" si="680"/>
        <v>4281.3620646072586</v>
      </c>
      <c r="F4502" s="273">
        <f t="shared" si="676"/>
        <v>12</v>
      </c>
      <c r="H4502" s="273">
        <f t="shared" si="677"/>
        <v>4320</v>
      </c>
      <c r="J4502" s="287">
        <f t="shared" si="681"/>
        <v>13.365415489094575</v>
      </c>
      <c r="L4502" s="287">
        <f t="shared" si="678"/>
        <v>74.755814607258799</v>
      </c>
      <c r="M4502" s="344">
        <f t="shared" si="679"/>
        <v>141.36206460725862</v>
      </c>
      <c r="N4502" s="344">
        <f t="shared" si="682"/>
        <v>13.365415489094575</v>
      </c>
    </row>
    <row r="4503" spans="1:14" x14ac:dyDescent="0.25">
      <c r="A4503" s="273">
        <v>4486</v>
      </c>
      <c r="B4503" s="323">
        <f t="shared" si="683"/>
        <v>4575.7558146072588</v>
      </c>
      <c r="D4503" s="287">
        <f t="shared" si="680"/>
        <v>4282.2966479405923</v>
      </c>
      <c r="F4503" s="273">
        <f t="shared" si="676"/>
        <v>12</v>
      </c>
      <c r="H4503" s="273">
        <f t="shared" si="677"/>
        <v>4320</v>
      </c>
      <c r="J4503" s="287">
        <f t="shared" si="681"/>
        <v>12.492846688767123</v>
      </c>
      <c r="L4503" s="287">
        <f t="shared" si="678"/>
        <v>75.755814607258799</v>
      </c>
      <c r="M4503" s="344">
        <f t="shared" si="679"/>
        <v>142.29664794059227</v>
      </c>
      <c r="N4503" s="344">
        <f t="shared" si="682"/>
        <v>12.492846688767123</v>
      </c>
    </row>
    <row r="4504" spans="1:14" x14ac:dyDescent="0.25">
      <c r="A4504" s="273">
        <v>4487</v>
      </c>
      <c r="B4504" s="323">
        <f t="shared" si="683"/>
        <v>4576.7558146072588</v>
      </c>
      <c r="D4504" s="287">
        <f t="shared" si="680"/>
        <v>4283.231231273925</v>
      </c>
      <c r="F4504" s="273">
        <f t="shared" si="676"/>
        <v>12</v>
      </c>
      <c r="H4504" s="273">
        <f t="shared" si="677"/>
        <v>4320</v>
      </c>
      <c r="J4504" s="287">
        <f t="shared" si="681"/>
        <v>11.616472446317347</v>
      </c>
      <c r="L4504" s="287">
        <f t="shared" si="678"/>
        <v>76.755814607258799</v>
      </c>
      <c r="M4504" s="344">
        <f t="shared" si="679"/>
        <v>143.231231273925</v>
      </c>
      <c r="N4504" s="344">
        <f t="shared" si="682"/>
        <v>11.616472446317347</v>
      </c>
    </row>
    <row r="4505" spans="1:14" x14ac:dyDescent="0.25">
      <c r="A4505" s="273">
        <v>4488</v>
      </c>
      <c r="B4505" s="323">
        <f t="shared" si="683"/>
        <v>4577.7558146072588</v>
      </c>
      <c r="D4505" s="287">
        <f t="shared" si="680"/>
        <v>4284.1658146072587</v>
      </c>
      <c r="F4505" s="273">
        <f t="shared" si="676"/>
        <v>12</v>
      </c>
      <c r="H4505" s="273">
        <f t="shared" si="677"/>
        <v>4320</v>
      </c>
      <c r="J4505" s="287">
        <f t="shared" si="681"/>
        <v>10.736559713829127</v>
      </c>
      <c r="L4505" s="287">
        <f t="shared" si="678"/>
        <v>77.755814607258799</v>
      </c>
      <c r="M4505" s="344">
        <f t="shared" si="679"/>
        <v>144.16581460725865</v>
      </c>
      <c r="N4505" s="344">
        <f t="shared" si="682"/>
        <v>10.736559713829127</v>
      </c>
    </row>
    <row r="4506" spans="1:14" x14ac:dyDescent="0.25">
      <c r="A4506" s="273">
        <v>4489</v>
      </c>
      <c r="B4506" s="323">
        <f t="shared" si="683"/>
        <v>4578.7558146072588</v>
      </c>
      <c r="D4506" s="287">
        <f t="shared" si="680"/>
        <v>4285.1003979405923</v>
      </c>
      <c r="F4506" s="273">
        <f t="shared" si="676"/>
        <v>12</v>
      </c>
      <c r="H4506" s="273">
        <f t="shared" si="677"/>
        <v>4320</v>
      </c>
      <c r="J4506" s="287">
        <f t="shared" si="681"/>
        <v>9.8533765212446838</v>
      </c>
      <c r="L4506" s="287">
        <f t="shared" si="678"/>
        <v>78.755814607258799</v>
      </c>
      <c r="M4506" s="344">
        <f t="shared" si="679"/>
        <v>145.1003979405923</v>
      </c>
      <c r="N4506" s="344">
        <f t="shared" si="682"/>
        <v>9.8533765212446838</v>
      </c>
    </row>
    <row r="4507" spans="1:14" x14ac:dyDescent="0.25">
      <c r="A4507" s="273">
        <v>4490</v>
      </c>
      <c r="B4507" s="323">
        <f t="shared" si="683"/>
        <v>4579.7558146072588</v>
      </c>
      <c r="D4507" s="287">
        <f t="shared" si="680"/>
        <v>4286.034981273926</v>
      </c>
      <c r="F4507" s="273">
        <f t="shared" si="676"/>
        <v>12</v>
      </c>
      <c r="H4507" s="273">
        <f t="shared" si="677"/>
        <v>4320</v>
      </c>
      <c r="J4507" s="287">
        <f t="shared" si="681"/>
        <v>8.9671918947200666</v>
      </c>
      <c r="L4507" s="287">
        <f t="shared" si="678"/>
        <v>79.755814607258799</v>
      </c>
      <c r="M4507" s="344">
        <f t="shared" si="679"/>
        <v>146.03498127392595</v>
      </c>
      <c r="N4507" s="344">
        <f t="shared" si="682"/>
        <v>8.9671918947200666</v>
      </c>
    </row>
    <row r="4508" spans="1:14" x14ac:dyDescent="0.25">
      <c r="A4508" s="273">
        <v>4491</v>
      </c>
      <c r="B4508" s="323">
        <f t="shared" si="683"/>
        <v>4580.7558146072588</v>
      </c>
      <c r="D4508" s="287">
        <f t="shared" si="680"/>
        <v>4286.9695646072587</v>
      </c>
      <c r="F4508" s="273">
        <f t="shared" si="676"/>
        <v>12</v>
      </c>
      <c r="H4508" s="273">
        <f t="shared" si="677"/>
        <v>4320</v>
      </c>
      <c r="J4508" s="287">
        <f t="shared" si="681"/>
        <v>8.0782757746779055</v>
      </c>
      <c r="L4508" s="287">
        <f t="shared" si="678"/>
        <v>80.755814607258799</v>
      </c>
      <c r="M4508" s="344">
        <f t="shared" si="679"/>
        <v>146.96956460725869</v>
      </c>
      <c r="N4508" s="344">
        <f t="shared" si="682"/>
        <v>8.0782757746779055</v>
      </c>
    </row>
    <row r="4509" spans="1:14" x14ac:dyDescent="0.25">
      <c r="A4509" s="273">
        <v>4492</v>
      </c>
      <c r="B4509" s="323">
        <f t="shared" si="683"/>
        <v>4581.7558146072588</v>
      </c>
      <c r="D4509" s="287">
        <f t="shared" si="680"/>
        <v>4287.9041479405923</v>
      </c>
      <c r="F4509" s="273">
        <f t="shared" si="676"/>
        <v>12</v>
      </c>
      <c r="H4509" s="273">
        <f t="shared" si="677"/>
        <v>4320</v>
      </c>
      <c r="J4509" s="287">
        <f t="shared" si="681"/>
        <v>7.1868989335780373</v>
      </c>
      <c r="L4509" s="287">
        <f t="shared" si="678"/>
        <v>81.755814607258799</v>
      </c>
      <c r="M4509" s="344">
        <f t="shared" si="679"/>
        <v>147.90414794059234</v>
      </c>
      <c r="N4509" s="344">
        <f t="shared" si="682"/>
        <v>7.1868989335780373</v>
      </c>
    </row>
    <row r="4510" spans="1:14" x14ac:dyDescent="0.25">
      <c r="A4510" s="273">
        <v>4493</v>
      </c>
      <c r="B4510" s="323">
        <f t="shared" si="683"/>
        <v>4582.7558146072588</v>
      </c>
      <c r="D4510" s="287">
        <f t="shared" si="680"/>
        <v>4288.8387312739251</v>
      </c>
      <c r="F4510" s="273">
        <f t="shared" si="676"/>
        <v>12</v>
      </c>
      <c r="H4510" s="273">
        <f t="shared" si="677"/>
        <v>4320</v>
      </c>
      <c r="J4510" s="287">
        <f t="shared" si="681"/>
        <v>6.2933328934419475</v>
      </c>
      <c r="L4510" s="287">
        <f t="shared" si="678"/>
        <v>82.755814607258799</v>
      </c>
      <c r="M4510" s="344">
        <f t="shared" si="679"/>
        <v>148.83873127392508</v>
      </c>
      <c r="N4510" s="344">
        <f t="shared" si="682"/>
        <v>6.2933328934419475</v>
      </c>
    </row>
    <row r="4511" spans="1:14" x14ac:dyDescent="0.25">
      <c r="A4511" s="273">
        <v>4494</v>
      </c>
      <c r="B4511" s="323">
        <f t="shared" si="683"/>
        <v>4583.7558146072588</v>
      </c>
      <c r="D4511" s="287">
        <f t="shared" si="680"/>
        <v>4289.7733146072587</v>
      </c>
      <c r="F4511" s="273">
        <f t="shared" si="676"/>
        <v>12</v>
      </c>
      <c r="H4511" s="273">
        <f t="shared" si="677"/>
        <v>4320</v>
      </c>
      <c r="J4511" s="287">
        <f t="shared" si="681"/>
        <v>5.3978498431416302</v>
      </c>
      <c r="L4511" s="287">
        <f t="shared" si="678"/>
        <v>83.755814607258799</v>
      </c>
      <c r="M4511" s="344">
        <f t="shared" si="679"/>
        <v>149.77331460725873</v>
      </c>
      <c r="N4511" s="344">
        <f t="shared" si="682"/>
        <v>5.3978498431416302</v>
      </c>
    </row>
    <row r="4512" spans="1:14" x14ac:dyDescent="0.25">
      <c r="A4512" s="273">
        <v>4495</v>
      </c>
      <c r="B4512" s="323">
        <f t="shared" si="683"/>
        <v>4584.7558146072588</v>
      </c>
      <c r="D4512" s="287">
        <f t="shared" si="680"/>
        <v>4290.7078979405924</v>
      </c>
      <c r="F4512" s="273">
        <f t="shared" si="676"/>
        <v>12</v>
      </c>
      <c r="H4512" s="273">
        <f t="shared" si="677"/>
        <v>4320</v>
      </c>
      <c r="J4512" s="287">
        <f t="shared" si="681"/>
        <v>4.500722555488947</v>
      </c>
      <c r="L4512" s="287">
        <f t="shared" si="678"/>
        <v>84.755814607258799</v>
      </c>
      <c r="M4512" s="344">
        <f t="shared" si="679"/>
        <v>150.70789794059237</v>
      </c>
      <c r="N4512" s="344">
        <f t="shared" si="682"/>
        <v>4.500722555488947</v>
      </c>
    </row>
    <row r="4513" spans="1:14" x14ac:dyDescent="0.25">
      <c r="A4513" s="273">
        <v>4496</v>
      </c>
      <c r="B4513" s="323">
        <f t="shared" si="683"/>
        <v>4585.7558146072588</v>
      </c>
      <c r="D4513" s="287">
        <f t="shared" si="680"/>
        <v>4291.6424812739251</v>
      </c>
      <c r="F4513" s="273">
        <f t="shared" si="676"/>
        <v>12</v>
      </c>
      <c r="H4513" s="273">
        <f t="shared" si="677"/>
        <v>4320</v>
      </c>
      <c r="J4513" s="287">
        <f t="shared" si="681"/>
        <v>3.6022243041463811</v>
      </c>
      <c r="L4513" s="287">
        <f t="shared" si="678"/>
        <v>85.755814607258799</v>
      </c>
      <c r="M4513" s="344">
        <f t="shared" si="679"/>
        <v>151.64248127392511</v>
      </c>
      <c r="N4513" s="344">
        <f t="shared" si="682"/>
        <v>3.6022243041463811</v>
      </c>
    </row>
    <row r="4514" spans="1:14" x14ac:dyDescent="0.25">
      <c r="A4514" s="273">
        <v>4497</v>
      </c>
      <c r="B4514" s="323">
        <f t="shared" si="683"/>
        <v>4586.7558146072588</v>
      </c>
      <c r="D4514" s="287">
        <f t="shared" si="680"/>
        <v>4292.5770646072588</v>
      </c>
      <c r="F4514" s="273">
        <f t="shared" si="676"/>
        <v>12</v>
      </c>
      <c r="H4514" s="273">
        <f t="shared" si="677"/>
        <v>4320</v>
      </c>
      <c r="J4514" s="287">
        <f t="shared" si="681"/>
        <v>2.7026287803859756</v>
      </c>
      <c r="L4514" s="287">
        <f t="shared" si="678"/>
        <v>86.755814607258799</v>
      </c>
      <c r="M4514" s="344">
        <f t="shared" si="679"/>
        <v>152.57706460725876</v>
      </c>
      <c r="N4514" s="344">
        <f t="shared" si="682"/>
        <v>2.7026287803859756</v>
      </c>
    </row>
    <row r="4515" spans="1:14" x14ac:dyDescent="0.25">
      <c r="A4515" s="273">
        <v>4498</v>
      </c>
      <c r="B4515" s="323">
        <f t="shared" si="683"/>
        <v>4587.7558146072588</v>
      </c>
      <c r="D4515" s="287">
        <f t="shared" si="680"/>
        <v>4293.5116479405924</v>
      </c>
      <c r="F4515" s="273">
        <f t="shared" si="676"/>
        <v>12</v>
      </c>
      <c r="H4515" s="273">
        <f t="shared" si="677"/>
        <v>4320</v>
      </c>
      <c r="J4515" s="287">
        <f t="shared" si="681"/>
        <v>1.8022100097173794</v>
      </c>
      <c r="L4515" s="287">
        <f t="shared" si="678"/>
        <v>87.755814607258799</v>
      </c>
      <c r="M4515" s="344">
        <f t="shared" si="679"/>
        <v>153.51164794059241</v>
      </c>
      <c r="N4515" s="344">
        <f t="shared" si="682"/>
        <v>1.8022100097173794</v>
      </c>
    </row>
    <row r="4516" spans="1:14" x14ac:dyDescent="0.25">
      <c r="A4516" s="273">
        <v>4499</v>
      </c>
      <c r="B4516" s="323">
        <f t="shared" si="683"/>
        <v>4588.7558146072588</v>
      </c>
      <c r="D4516" s="287">
        <f t="shared" si="680"/>
        <v>4294.4462312739252</v>
      </c>
      <c r="F4516" s="273">
        <f t="shared" si="676"/>
        <v>12</v>
      </c>
      <c r="H4516" s="273">
        <f t="shared" si="677"/>
        <v>4320</v>
      </c>
      <c r="J4516" s="287">
        <f t="shared" si="681"/>
        <v>0.90124226842142263</v>
      </c>
      <c r="L4516" s="287">
        <f t="shared" si="678"/>
        <v>88.755814607258799</v>
      </c>
      <c r="M4516" s="344">
        <f t="shared" si="679"/>
        <v>154.44623127392515</v>
      </c>
      <c r="N4516" s="344">
        <f t="shared" si="682"/>
        <v>0.90124226842142263</v>
      </c>
    </row>
    <row r="4517" spans="1:14" x14ac:dyDescent="0.25">
      <c r="A4517" s="273">
        <v>4500</v>
      </c>
      <c r="B4517" s="323">
        <f t="shared" si="683"/>
        <v>4589.7558146072588</v>
      </c>
      <c r="D4517" s="287">
        <f t="shared" si="680"/>
        <v>4295.3808146072588</v>
      </c>
      <c r="F4517" s="273">
        <f t="shared" si="676"/>
        <v>12</v>
      </c>
      <c r="H4517" s="273">
        <f t="shared" si="677"/>
        <v>4320</v>
      </c>
      <c r="J4517" s="287">
        <f t="shared" si="681"/>
        <v>-2.5295468844555024E-14</v>
      </c>
      <c r="L4517" s="287">
        <f t="shared" si="678"/>
        <v>89.755814607258799</v>
      </c>
      <c r="M4517" s="344">
        <f t="shared" si="679"/>
        <v>155.3808146072588</v>
      </c>
      <c r="N4517" s="344">
        <f t="shared" si="682"/>
        <v>-2.5295468844555024E-14</v>
      </c>
    </row>
    <row r="4518" spans="1:14" x14ac:dyDescent="0.25">
      <c r="A4518" s="273">
        <v>4501</v>
      </c>
      <c r="B4518" s="323">
        <f t="shared" si="683"/>
        <v>4590.7558146072588</v>
      </c>
      <c r="D4518" s="287">
        <f t="shared" si="680"/>
        <v>4296.3153979405924</v>
      </c>
      <c r="F4518" s="273">
        <f t="shared" si="676"/>
        <v>12</v>
      </c>
      <c r="H4518" s="273">
        <f t="shared" si="677"/>
        <v>4320</v>
      </c>
      <c r="J4518" s="287">
        <f t="shared" si="681"/>
        <v>-0.90124226842147315</v>
      </c>
      <c r="L4518" s="287">
        <f t="shared" si="678"/>
        <v>90.755814607258799</v>
      </c>
      <c r="M4518" s="344">
        <f t="shared" si="679"/>
        <v>156.31539794059245</v>
      </c>
      <c r="N4518" s="344">
        <f t="shared" si="682"/>
        <v>-0.90124226842147315</v>
      </c>
    </row>
    <row r="4519" spans="1:14" x14ac:dyDescent="0.25">
      <c r="A4519" s="273">
        <v>4502</v>
      </c>
      <c r="B4519" s="323">
        <f t="shared" si="683"/>
        <v>4591.7558146072588</v>
      </c>
      <c r="D4519" s="287">
        <f t="shared" si="680"/>
        <v>4297.2499812739252</v>
      </c>
      <c r="F4519" s="273">
        <f t="shared" si="676"/>
        <v>12</v>
      </c>
      <c r="H4519" s="273">
        <f t="shared" si="677"/>
        <v>4320</v>
      </c>
      <c r="J4519" s="287">
        <f t="shared" si="681"/>
        <v>-1.8022100097174298</v>
      </c>
      <c r="L4519" s="287">
        <f t="shared" si="678"/>
        <v>91.755814607258799</v>
      </c>
      <c r="M4519" s="344">
        <f t="shared" si="679"/>
        <v>157.24998127392519</v>
      </c>
      <c r="N4519" s="344">
        <f t="shared" si="682"/>
        <v>-1.8022100097174298</v>
      </c>
    </row>
    <row r="4520" spans="1:14" x14ac:dyDescent="0.25">
      <c r="A4520" s="273">
        <v>4503</v>
      </c>
      <c r="B4520" s="323">
        <f t="shared" si="683"/>
        <v>4592.7558146072588</v>
      </c>
      <c r="D4520" s="287">
        <f t="shared" si="680"/>
        <v>4298.1845646072588</v>
      </c>
      <c r="F4520" s="273">
        <f t="shared" si="676"/>
        <v>12</v>
      </c>
      <c r="H4520" s="273">
        <f t="shared" si="677"/>
        <v>4320</v>
      </c>
      <c r="J4520" s="287">
        <f t="shared" si="681"/>
        <v>-2.7026287803852935</v>
      </c>
      <c r="L4520" s="287">
        <f t="shared" si="678"/>
        <v>92.755814607258799</v>
      </c>
      <c r="M4520" s="344">
        <f t="shared" si="679"/>
        <v>158.18456460725884</v>
      </c>
      <c r="N4520" s="344">
        <f t="shared" si="682"/>
        <v>-2.7026287803852935</v>
      </c>
    </row>
    <row r="4521" spans="1:14" x14ac:dyDescent="0.25">
      <c r="A4521" s="273">
        <v>4504</v>
      </c>
      <c r="B4521" s="323">
        <f t="shared" si="683"/>
        <v>4593.7558146072588</v>
      </c>
      <c r="D4521" s="287">
        <f t="shared" si="680"/>
        <v>4299.1191479405925</v>
      </c>
      <c r="F4521" s="273">
        <f t="shared" si="676"/>
        <v>12</v>
      </c>
      <c r="H4521" s="273">
        <f t="shared" si="677"/>
        <v>4320</v>
      </c>
      <c r="J4521" s="287">
        <f t="shared" si="681"/>
        <v>-3.6022243041464321</v>
      </c>
      <c r="L4521" s="287">
        <f t="shared" si="678"/>
        <v>93.755814607258799</v>
      </c>
      <c r="M4521" s="344">
        <f t="shared" si="679"/>
        <v>159.11914794059248</v>
      </c>
      <c r="N4521" s="344">
        <f t="shared" si="682"/>
        <v>-3.6022243041464321</v>
      </c>
    </row>
    <row r="4522" spans="1:14" x14ac:dyDescent="0.25">
      <c r="A4522" s="273">
        <v>4505</v>
      </c>
      <c r="B4522" s="323">
        <f t="shared" si="683"/>
        <v>4594.7558146072588</v>
      </c>
      <c r="D4522" s="287">
        <f t="shared" si="680"/>
        <v>4300.0537312739252</v>
      </c>
      <c r="F4522" s="273">
        <f t="shared" si="676"/>
        <v>12</v>
      </c>
      <c r="H4522" s="273">
        <f t="shared" si="677"/>
        <v>4320</v>
      </c>
      <c r="J4522" s="287">
        <f t="shared" si="681"/>
        <v>-4.5007225554889967</v>
      </c>
      <c r="L4522" s="287">
        <f t="shared" si="678"/>
        <v>94.755814607258799</v>
      </c>
      <c r="M4522" s="344">
        <f t="shared" si="679"/>
        <v>160.05373127392522</v>
      </c>
      <c r="N4522" s="344">
        <f t="shared" si="682"/>
        <v>-4.5007225554889967</v>
      </c>
    </row>
    <row r="4523" spans="1:14" x14ac:dyDescent="0.25">
      <c r="A4523" s="273">
        <v>4506</v>
      </c>
      <c r="B4523" s="323">
        <f t="shared" si="683"/>
        <v>4595.7558146072588</v>
      </c>
      <c r="D4523" s="287">
        <f t="shared" si="680"/>
        <v>4300.9883146072589</v>
      </c>
      <c r="F4523" s="273">
        <f t="shared" si="676"/>
        <v>12</v>
      </c>
      <c r="H4523" s="273">
        <f t="shared" si="677"/>
        <v>4320</v>
      </c>
      <c r="J4523" s="287">
        <f t="shared" si="681"/>
        <v>-5.3978498431416808</v>
      </c>
      <c r="L4523" s="287">
        <f t="shared" si="678"/>
        <v>95.755814607258799</v>
      </c>
      <c r="M4523" s="344">
        <f t="shared" si="679"/>
        <v>160.98831460725887</v>
      </c>
      <c r="N4523" s="344">
        <f t="shared" si="682"/>
        <v>-5.3978498431416808</v>
      </c>
    </row>
    <row r="4524" spans="1:14" x14ac:dyDescent="0.25">
      <c r="A4524" s="273">
        <v>4507</v>
      </c>
      <c r="B4524" s="323">
        <f t="shared" si="683"/>
        <v>4596.7558146072588</v>
      </c>
      <c r="D4524" s="287">
        <f t="shared" si="680"/>
        <v>4301.9228979405925</v>
      </c>
      <c r="F4524" s="273">
        <f t="shared" si="676"/>
        <v>12</v>
      </c>
      <c r="H4524" s="273">
        <f t="shared" si="677"/>
        <v>4320</v>
      </c>
      <c r="J4524" s="287">
        <f t="shared" si="681"/>
        <v>-6.2933328934419981</v>
      </c>
      <c r="L4524" s="287">
        <f t="shared" si="678"/>
        <v>96.755814607258799</v>
      </c>
      <c r="M4524" s="344">
        <f t="shared" si="679"/>
        <v>161.92289794059252</v>
      </c>
      <c r="N4524" s="344">
        <f t="shared" si="682"/>
        <v>-6.2933328934419981</v>
      </c>
    </row>
    <row r="4525" spans="1:14" x14ac:dyDescent="0.25">
      <c r="A4525" s="273">
        <v>4508</v>
      </c>
      <c r="B4525" s="323">
        <f t="shared" si="683"/>
        <v>4597.7558146072588</v>
      </c>
      <c r="D4525" s="287">
        <f t="shared" si="680"/>
        <v>4302.8574812739253</v>
      </c>
      <c r="F4525" s="273">
        <f t="shared" si="676"/>
        <v>12</v>
      </c>
      <c r="H4525" s="273">
        <f t="shared" si="677"/>
        <v>4320</v>
      </c>
      <c r="J4525" s="287">
        <f t="shared" si="681"/>
        <v>-7.1868989335773605</v>
      </c>
      <c r="L4525" s="287">
        <f t="shared" si="678"/>
        <v>97.755814607258799</v>
      </c>
      <c r="M4525" s="344">
        <f t="shared" si="679"/>
        <v>162.85748127392526</v>
      </c>
      <c r="N4525" s="344">
        <f t="shared" si="682"/>
        <v>-7.1868989335773605</v>
      </c>
    </row>
    <row r="4526" spans="1:14" x14ac:dyDescent="0.25">
      <c r="A4526" s="273">
        <v>4509</v>
      </c>
      <c r="B4526" s="323">
        <f t="shared" si="683"/>
        <v>4598.7558146072588</v>
      </c>
      <c r="D4526" s="287">
        <f t="shared" si="680"/>
        <v>4303.7920646072589</v>
      </c>
      <c r="F4526" s="273">
        <f t="shared" si="676"/>
        <v>12</v>
      </c>
      <c r="H4526" s="273">
        <f t="shared" si="677"/>
        <v>4320</v>
      </c>
      <c r="J4526" s="287">
        <f t="shared" si="681"/>
        <v>-8.0782757746772305</v>
      </c>
      <c r="L4526" s="287">
        <f t="shared" si="678"/>
        <v>98.755814607258799</v>
      </c>
      <c r="M4526" s="344">
        <f t="shared" si="679"/>
        <v>163.79206460725891</v>
      </c>
      <c r="N4526" s="344">
        <f t="shared" si="682"/>
        <v>-8.0782757746772305</v>
      </c>
    </row>
    <row r="4527" spans="1:14" x14ac:dyDescent="0.25">
      <c r="A4527" s="273">
        <v>4510</v>
      </c>
      <c r="B4527" s="323">
        <f t="shared" si="683"/>
        <v>4599.7558146072588</v>
      </c>
      <c r="D4527" s="287">
        <f t="shared" si="680"/>
        <v>4304.7266479405916</v>
      </c>
      <c r="F4527" s="273">
        <f t="shared" si="676"/>
        <v>12</v>
      </c>
      <c r="H4527" s="273">
        <f t="shared" si="677"/>
        <v>4320</v>
      </c>
      <c r="J4527" s="287">
        <f t="shared" si="681"/>
        <v>-8.9671918947201181</v>
      </c>
      <c r="L4527" s="287">
        <f t="shared" si="678"/>
        <v>99.755814607258799</v>
      </c>
      <c r="M4527" s="344">
        <f t="shared" si="679"/>
        <v>164.72664794059165</v>
      </c>
      <c r="N4527" s="344">
        <f t="shared" si="682"/>
        <v>-8.9671918947201181</v>
      </c>
    </row>
    <row r="4528" spans="1:14" x14ac:dyDescent="0.25">
      <c r="A4528" s="273">
        <v>4511</v>
      </c>
      <c r="B4528" s="323">
        <f t="shared" si="683"/>
        <v>4600.7558146072588</v>
      </c>
      <c r="D4528" s="287">
        <f t="shared" si="680"/>
        <v>4305.6612312739253</v>
      </c>
      <c r="F4528" s="273">
        <f t="shared" si="676"/>
        <v>12</v>
      </c>
      <c r="H4528" s="273">
        <f t="shared" si="677"/>
        <v>4320</v>
      </c>
      <c r="J4528" s="287">
        <f t="shared" si="681"/>
        <v>-9.8533765212447335</v>
      </c>
      <c r="L4528" s="287">
        <f t="shared" si="678"/>
        <v>100.7558146072588</v>
      </c>
      <c r="M4528" s="344">
        <f t="shared" si="679"/>
        <v>165.6612312739253</v>
      </c>
      <c r="N4528" s="344">
        <f t="shared" si="682"/>
        <v>-9.8533765212447335</v>
      </c>
    </row>
    <row r="4529" spans="1:14" x14ac:dyDescent="0.25">
      <c r="A4529" s="273">
        <v>4512</v>
      </c>
      <c r="B4529" s="323">
        <f t="shared" si="683"/>
        <v>4601.7558146072588</v>
      </c>
      <c r="D4529" s="287">
        <f t="shared" si="680"/>
        <v>4306.5958146072589</v>
      </c>
      <c r="F4529" s="273">
        <f t="shared" si="676"/>
        <v>12</v>
      </c>
      <c r="H4529" s="273">
        <f t="shared" si="677"/>
        <v>4320</v>
      </c>
      <c r="J4529" s="287">
        <f t="shared" si="681"/>
        <v>-10.736559713829177</v>
      </c>
      <c r="L4529" s="287">
        <f t="shared" si="678"/>
        <v>101.7558146072588</v>
      </c>
      <c r="M4529" s="344">
        <f t="shared" si="679"/>
        <v>166.59581460725894</v>
      </c>
      <c r="N4529" s="344">
        <f t="shared" si="682"/>
        <v>-10.736559713829177</v>
      </c>
    </row>
    <row r="4530" spans="1:14" x14ac:dyDescent="0.25">
      <c r="A4530" s="273">
        <v>4513</v>
      </c>
      <c r="B4530" s="323">
        <f t="shared" si="683"/>
        <v>4602.7558146072588</v>
      </c>
      <c r="D4530" s="287">
        <f t="shared" si="680"/>
        <v>4307.5303979405926</v>
      </c>
      <c r="F4530" s="273">
        <f t="shared" si="676"/>
        <v>12</v>
      </c>
      <c r="H4530" s="273">
        <f t="shared" si="677"/>
        <v>4320</v>
      </c>
      <c r="J4530" s="287">
        <f t="shared" si="681"/>
        <v>-11.616472446317397</v>
      </c>
      <c r="L4530" s="287">
        <f t="shared" si="678"/>
        <v>102.7558146072588</v>
      </c>
      <c r="M4530" s="344">
        <f t="shared" si="679"/>
        <v>167.53039794059259</v>
      </c>
      <c r="N4530" s="344">
        <f t="shared" si="682"/>
        <v>-11.616472446317397</v>
      </c>
    </row>
    <row r="4531" spans="1:14" x14ac:dyDescent="0.25">
      <c r="A4531" s="273">
        <v>4514</v>
      </c>
      <c r="B4531" s="323">
        <f t="shared" si="683"/>
        <v>4603.7558146072588</v>
      </c>
      <c r="D4531" s="287">
        <f t="shared" si="680"/>
        <v>4308.4649812739253</v>
      </c>
      <c r="F4531" s="273">
        <f t="shared" si="676"/>
        <v>12</v>
      </c>
      <c r="H4531" s="273">
        <f t="shared" si="677"/>
        <v>4320</v>
      </c>
      <c r="J4531" s="287">
        <f t="shared" si="681"/>
        <v>-12.492846688766461</v>
      </c>
      <c r="L4531" s="287">
        <f t="shared" si="678"/>
        <v>103.7558146072588</v>
      </c>
      <c r="M4531" s="344">
        <f t="shared" si="679"/>
        <v>168.46498127392533</v>
      </c>
      <c r="N4531" s="344">
        <f t="shared" si="682"/>
        <v>-12.492846688766461</v>
      </c>
    </row>
    <row r="4532" spans="1:14" x14ac:dyDescent="0.25">
      <c r="A4532" s="273">
        <v>4515</v>
      </c>
      <c r="B4532" s="323">
        <f t="shared" si="683"/>
        <v>4604.7558146072588</v>
      </c>
      <c r="D4532" s="287">
        <f t="shared" si="680"/>
        <v>4309.399564607259</v>
      </c>
      <c r="F4532" s="273">
        <f t="shared" si="676"/>
        <v>12</v>
      </c>
      <c r="H4532" s="273">
        <f t="shared" si="677"/>
        <v>4320</v>
      </c>
      <c r="J4532" s="287">
        <f t="shared" si="681"/>
        <v>-13.365415489093916</v>
      </c>
      <c r="L4532" s="287">
        <f t="shared" si="678"/>
        <v>104.7558146072588</v>
      </c>
      <c r="M4532" s="344">
        <f t="shared" si="679"/>
        <v>169.39956460725898</v>
      </c>
      <c r="N4532" s="344">
        <f t="shared" si="682"/>
        <v>-13.365415489093916</v>
      </c>
    </row>
    <row r="4533" spans="1:14" x14ac:dyDescent="0.25">
      <c r="A4533" s="273">
        <v>4516</v>
      </c>
      <c r="B4533" s="323">
        <f t="shared" si="683"/>
        <v>4605.7558146072588</v>
      </c>
      <c r="D4533" s="287">
        <f t="shared" si="680"/>
        <v>4310.3341479405917</v>
      </c>
      <c r="F4533" s="273">
        <f t="shared" si="676"/>
        <v>12</v>
      </c>
      <c r="H4533" s="273">
        <f t="shared" si="677"/>
        <v>4320</v>
      </c>
      <c r="J4533" s="287">
        <f t="shared" si="681"/>
        <v>-14.233913054389705</v>
      </c>
      <c r="L4533" s="287">
        <f t="shared" si="678"/>
        <v>105.7558146072588</v>
      </c>
      <c r="M4533" s="344">
        <f t="shared" si="679"/>
        <v>170.33414794059172</v>
      </c>
      <c r="N4533" s="344">
        <f t="shared" si="682"/>
        <v>-14.233913054389705</v>
      </c>
    </row>
    <row r="4534" spans="1:14" x14ac:dyDescent="0.25">
      <c r="A4534" s="273">
        <v>4517</v>
      </c>
      <c r="B4534" s="323">
        <f t="shared" si="683"/>
        <v>4606.7558146072588</v>
      </c>
      <c r="D4534" s="287">
        <f t="shared" si="680"/>
        <v>4311.2687312739254</v>
      </c>
      <c r="F4534" s="273">
        <f t="shared" si="676"/>
        <v>12</v>
      </c>
      <c r="H4534" s="273">
        <f t="shared" si="677"/>
        <v>4320</v>
      </c>
      <c r="J4534" s="287">
        <f t="shared" si="681"/>
        <v>-15.098074831882116</v>
      </c>
      <c r="L4534" s="287">
        <f t="shared" si="678"/>
        <v>106.7558146072588</v>
      </c>
      <c r="M4534" s="344">
        <f t="shared" si="679"/>
        <v>171.26873127392537</v>
      </c>
      <c r="N4534" s="344">
        <f t="shared" si="682"/>
        <v>-15.098074831882116</v>
      </c>
    </row>
    <row r="4535" spans="1:14" x14ac:dyDescent="0.25">
      <c r="A4535" s="273">
        <v>4518</v>
      </c>
      <c r="B4535" s="323">
        <f t="shared" si="683"/>
        <v>4607.7558146072588</v>
      </c>
      <c r="D4535" s="287">
        <f t="shared" si="680"/>
        <v>4312.203314607259</v>
      </c>
      <c r="F4535" s="273">
        <f t="shared" si="676"/>
        <v>12</v>
      </c>
      <c r="H4535" s="273">
        <f t="shared" si="677"/>
        <v>4320</v>
      </c>
      <c r="J4535" s="287">
        <f t="shared" si="681"/>
        <v>-15.957637589522395</v>
      </c>
      <c r="L4535" s="287">
        <f t="shared" si="678"/>
        <v>107.7558146072588</v>
      </c>
      <c r="M4535" s="344">
        <f t="shared" si="679"/>
        <v>172.20331460725902</v>
      </c>
      <c r="N4535" s="344">
        <f t="shared" si="682"/>
        <v>-15.957637589522395</v>
      </c>
    </row>
    <row r="4536" spans="1:14" x14ac:dyDescent="0.25">
      <c r="A4536" s="273">
        <v>4519</v>
      </c>
      <c r="B4536" s="323">
        <f t="shared" si="683"/>
        <v>4608.7558146072588</v>
      </c>
      <c r="D4536" s="287">
        <f t="shared" si="680"/>
        <v>4313.1378979405918</v>
      </c>
      <c r="F4536" s="273">
        <f t="shared" si="676"/>
        <v>12</v>
      </c>
      <c r="H4536" s="273">
        <f t="shared" si="677"/>
        <v>4320</v>
      </c>
      <c r="J4536" s="287">
        <f t="shared" si="681"/>
        <v>-16.812339496167802</v>
      </c>
      <c r="L4536" s="287">
        <f t="shared" si="678"/>
        <v>108.7558146072588</v>
      </c>
      <c r="M4536" s="344">
        <f t="shared" si="679"/>
        <v>173.13789794059176</v>
      </c>
      <c r="N4536" s="344">
        <f t="shared" si="682"/>
        <v>-16.812339496167802</v>
      </c>
    </row>
    <row r="4537" spans="1:14" x14ac:dyDescent="0.25">
      <c r="A4537" s="273">
        <v>4520</v>
      </c>
      <c r="B4537" s="323">
        <f t="shared" si="683"/>
        <v>4609.7558146072588</v>
      </c>
      <c r="D4537" s="287">
        <f t="shared" si="680"/>
        <v>4314.0724812739254</v>
      </c>
      <c r="F4537" s="273">
        <f t="shared" si="676"/>
        <v>12</v>
      </c>
      <c r="H4537" s="273">
        <f t="shared" si="677"/>
        <v>4320</v>
      </c>
      <c r="J4537" s="287">
        <f t="shared" si="681"/>
        <v>-17.661920201337193</v>
      </c>
      <c r="L4537" s="287">
        <f t="shared" si="678"/>
        <v>109.7558146072588</v>
      </c>
      <c r="M4537" s="344">
        <f t="shared" si="679"/>
        <v>174.0724812739254</v>
      </c>
      <c r="N4537" s="344">
        <f t="shared" si="682"/>
        <v>-17.661920201337193</v>
      </c>
    </row>
    <row r="4538" spans="1:14" x14ac:dyDescent="0.25">
      <c r="A4538" s="273">
        <v>4521</v>
      </c>
      <c r="B4538" s="323">
        <f t="shared" si="683"/>
        <v>4610.7558146072588</v>
      </c>
      <c r="D4538" s="287">
        <f t="shared" si="680"/>
        <v>4315.0070646072591</v>
      </c>
      <c r="F4538" s="273">
        <f t="shared" si="676"/>
        <v>12</v>
      </c>
      <c r="H4538" s="273">
        <f t="shared" si="677"/>
        <v>4320</v>
      </c>
      <c r="J4538" s="287">
        <f t="shared" si="681"/>
        <v>-18.506120914519084</v>
      </c>
      <c r="L4538" s="287">
        <f t="shared" si="678"/>
        <v>110.7558146072588</v>
      </c>
      <c r="M4538" s="344">
        <f t="shared" si="679"/>
        <v>175.00706460725905</v>
      </c>
      <c r="N4538" s="344">
        <f t="shared" si="682"/>
        <v>-18.506120914519084</v>
      </c>
    </row>
    <row r="4539" spans="1:14" x14ac:dyDescent="0.25">
      <c r="A4539" s="273">
        <v>4522</v>
      </c>
      <c r="B4539" s="323">
        <f t="shared" si="683"/>
        <v>4611.7558146072588</v>
      </c>
      <c r="D4539" s="287">
        <f t="shared" si="680"/>
        <v>4315.9416479405918</v>
      </c>
      <c r="F4539" s="273">
        <f t="shared" si="676"/>
        <v>12</v>
      </c>
      <c r="H4539" s="273">
        <f t="shared" si="677"/>
        <v>4320</v>
      </c>
      <c r="J4539" s="287">
        <f t="shared" si="681"/>
        <v>-19.344684483997597</v>
      </c>
      <c r="L4539" s="287">
        <f t="shared" si="678"/>
        <v>111.7558146072588</v>
      </c>
      <c r="M4539" s="344">
        <f t="shared" si="679"/>
        <v>175.94164794059179</v>
      </c>
      <c r="N4539" s="344">
        <f t="shared" si="682"/>
        <v>-19.344684483997597</v>
      </c>
    </row>
    <row r="4540" spans="1:14" x14ac:dyDescent="0.25">
      <c r="A4540" s="273">
        <v>4523</v>
      </c>
      <c r="B4540" s="323">
        <f t="shared" si="683"/>
        <v>4612.7558146072588</v>
      </c>
      <c r="D4540" s="287">
        <f t="shared" si="680"/>
        <v>4316.8762312739254</v>
      </c>
      <c r="F4540" s="273">
        <f t="shared" si="676"/>
        <v>12</v>
      </c>
      <c r="H4540" s="273">
        <f t="shared" si="677"/>
        <v>4320</v>
      </c>
      <c r="J4540" s="287">
        <f t="shared" si="681"/>
        <v>-20.177355475186115</v>
      </c>
      <c r="L4540" s="287">
        <f t="shared" si="678"/>
        <v>112.7558146072588</v>
      </c>
      <c r="M4540" s="344">
        <f t="shared" si="679"/>
        <v>176.87623127392544</v>
      </c>
      <c r="N4540" s="344">
        <f t="shared" si="682"/>
        <v>-20.177355475186115</v>
      </c>
    </row>
    <row r="4541" spans="1:14" x14ac:dyDescent="0.25">
      <c r="A4541" s="273">
        <v>4524</v>
      </c>
      <c r="B4541" s="323">
        <f t="shared" si="683"/>
        <v>4613.7558146072588</v>
      </c>
      <c r="D4541" s="287">
        <f t="shared" si="680"/>
        <v>4317.8108146072591</v>
      </c>
      <c r="F4541" s="273">
        <f t="shared" si="676"/>
        <v>12</v>
      </c>
      <c r="H4541" s="273">
        <f t="shared" si="677"/>
        <v>4320</v>
      </c>
      <c r="J4541" s="287">
        <f t="shared" si="681"/>
        <v>-21.003880248434459</v>
      </c>
      <c r="L4541" s="287">
        <f t="shared" si="678"/>
        <v>113.7558146072588</v>
      </c>
      <c r="M4541" s="344">
        <f t="shared" si="679"/>
        <v>177.81081460725909</v>
      </c>
      <c r="N4541" s="344">
        <f t="shared" si="682"/>
        <v>-21.003880248434459</v>
      </c>
    </row>
    <row r="4542" spans="1:14" x14ac:dyDescent="0.25">
      <c r="A4542" s="273">
        <v>4525</v>
      </c>
      <c r="B4542" s="323">
        <f t="shared" si="683"/>
        <v>4614.7558146072588</v>
      </c>
      <c r="D4542" s="287">
        <f t="shared" si="680"/>
        <v>4318.7453979405918</v>
      </c>
      <c r="F4542" s="273">
        <f t="shared" si="676"/>
        <v>12</v>
      </c>
      <c r="H4542" s="273">
        <f t="shared" si="677"/>
        <v>4320</v>
      </c>
      <c r="J4542" s="287">
        <f t="shared" si="681"/>
        <v>-21.82400703628997</v>
      </c>
      <c r="L4542" s="287">
        <f t="shared" si="678"/>
        <v>114.7558146072588</v>
      </c>
      <c r="M4542" s="344">
        <f t="shared" si="679"/>
        <v>178.74539794059183</v>
      </c>
      <c r="N4542" s="344">
        <f t="shared" si="682"/>
        <v>-21.82400703628997</v>
      </c>
    </row>
    <row r="4543" spans="1:14" x14ac:dyDescent="0.25">
      <c r="A4543" s="273">
        <v>4526</v>
      </c>
      <c r="B4543" s="323">
        <f t="shared" si="683"/>
        <v>4615.7558146072588</v>
      </c>
      <c r="D4543" s="287">
        <f t="shared" si="680"/>
        <v>4319.6799812739255</v>
      </c>
      <c r="F4543" s="273">
        <f t="shared" si="676"/>
        <v>12</v>
      </c>
      <c r="H4543" s="273">
        <f t="shared" si="677"/>
        <v>4320</v>
      </c>
      <c r="J4543" s="287">
        <f t="shared" si="681"/>
        <v>-22.637486020187659</v>
      </c>
      <c r="L4543" s="287">
        <f t="shared" si="678"/>
        <v>115.7558146072588</v>
      </c>
      <c r="M4543" s="344">
        <f t="shared" si="679"/>
        <v>179.67998127392548</v>
      </c>
      <c r="N4543" s="344">
        <f t="shared" si="682"/>
        <v>-22.637486020187659</v>
      </c>
    </row>
    <row r="4544" spans="1:14" x14ac:dyDescent="0.25">
      <c r="A4544" s="273">
        <v>4527</v>
      </c>
      <c r="B4544" s="323">
        <f t="shared" si="683"/>
        <v>4616.7558146072588</v>
      </c>
      <c r="D4544" s="287">
        <f t="shared" si="680"/>
        <v>4320.6145646072591</v>
      </c>
      <c r="F4544" s="273">
        <f t="shared" si="676"/>
        <v>12</v>
      </c>
      <c r="H4544" s="273">
        <f t="shared" si="677"/>
        <v>4320</v>
      </c>
      <c r="J4544" s="287">
        <f t="shared" si="681"/>
        <v>-23.444069406550014</v>
      </c>
      <c r="L4544" s="287">
        <f t="shared" si="678"/>
        <v>116.7558146072588</v>
      </c>
      <c r="M4544" s="344">
        <f t="shared" si="679"/>
        <v>-179.38543539274087</v>
      </c>
      <c r="N4544" s="344">
        <f t="shared" si="682"/>
        <v>-23.444069406550014</v>
      </c>
    </row>
    <row r="4545" spans="1:14" x14ac:dyDescent="0.25">
      <c r="A4545" s="273">
        <v>4528</v>
      </c>
      <c r="B4545" s="323">
        <f t="shared" si="683"/>
        <v>4617.7558146072588</v>
      </c>
      <c r="D4545" s="287">
        <f t="shared" si="680"/>
        <v>4321.5491479405919</v>
      </c>
      <c r="F4545" s="273">
        <f t="shared" si="676"/>
        <v>12</v>
      </c>
      <c r="H4545" s="273">
        <f t="shared" si="677"/>
        <v>4320</v>
      </c>
      <c r="J4545" s="287">
        <f t="shared" si="681"/>
        <v>-24.243511502263331</v>
      </c>
      <c r="L4545" s="287">
        <f t="shared" si="678"/>
        <v>117.7558146072588</v>
      </c>
      <c r="M4545" s="344">
        <f t="shared" si="679"/>
        <v>-178.45085205940813</v>
      </c>
      <c r="N4545" s="344">
        <f t="shared" si="682"/>
        <v>-24.243511502263331</v>
      </c>
    </row>
    <row r="4546" spans="1:14" x14ac:dyDescent="0.25">
      <c r="A4546" s="273">
        <v>4529</v>
      </c>
      <c r="B4546" s="323">
        <f t="shared" si="683"/>
        <v>4618.7558146072588</v>
      </c>
      <c r="D4546" s="287">
        <f t="shared" si="680"/>
        <v>4322.4837312739255</v>
      </c>
      <c r="F4546" s="273">
        <f t="shared" si="676"/>
        <v>12</v>
      </c>
      <c r="H4546" s="273">
        <f t="shared" si="677"/>
        <v>4320</v>
      </c>
      <c r="J4546" s="287">
        <f t="shared" si="681"/>
        <v>-25.035568789520887</v>
      </c>
      <c r="L4546" s="287">
        <f t="shared" si="678"/>
        <v>118.7558146072588</v>
      </c>
      <c r="M4546" s="344">
        <f t="shared" si="679"/>
        <v>-177.51626872607449</v>
      </c>
      <c r="N4546" s="344">
        <f t="shared" si="682"/>
        <v>-25.035568789520887</v>
      </c>
    </row>
    <row r="4547" spans="1:14" x14ac:dyDescent="0.25">
      <c r="A4547" s="273">
        <v>4530</v>
      </c>
      <c r="B4547" s="323">
        <f t="shared" si="683"/>
        <v>4619.7558146072588</v>
      </c>
      <c r="D4547" s="287">
        <f t="shared" si="680"/>
        <v>4323.4183146072592</v>
      </c>
      <c r="F4547" s="273">
        <f t="shared" si="676"/>
        <v>12</v>
      </c>
      <c r="H4547" s="273">
        <f t="shared" si="677"/>
        <v>4320</v>
      </c>
      <c r="J4547" s="287">
        <f t="shared" si="681"/>
        <v>-25.820000000000157</v>
      </c>
      <c r="L4547" s="287">
        <f t="shared" si="678"/>
        <v>119.7558146072588</v>
      </c>
      <c r="M4547" s="344">
        <f t="shared" si="679"/>
        <v>-176.58168539274084</v>
      </c>
      <c r="N4547" s="344">
        <f t="shared" si="682"/>
        <v>-25.820000000000157</v>
      </c>
    </row>
    <row r="4548" spans="1:14" x14ac:dyDescent="0.25">
      <c r="A4548" s="273">
        <v>4531</v>
      </c>
      <c r="B4548" s="323">
        <f t="shared" si="683"/>
        <v>4620.7558146072588</v>
      </c>
      <c r="D4548" s="287">
        <f t="shared" si="680"/>
        <v>4324.3528979405919</v>
      </c>
      <c r="F4548" s="273">
        <f t="shared" si="676"/>
        <v>12</v>
      </c>
      <c r="H4548" s="273">
        <f t="shared" si="677"/>
        <v>4320</v>
      </c>
      <c r="J4548" s="287">
        <f t="shared" si="681"/>
        <v>-26.596566188354831</v>
      </c>
      <c r="L4548" s="287">
        <f t="shared" si="678"/>
        <v>120.7558146072588</v>
      </c>
      <c r="M4548" s="344">
        <f t="shared" si="679"/>
        <v>-175.6471020594081</v>
      </c>
      <c r="N4548" s="344">
        <f t="shared" si="682"/>
        <v>-26.596566188354831</v>
      </c>
    </row>
    <row r="4549" spans="1:14" x14ac:dyDescent="0.25">
      <c r="A4549" s="273">
        <v>4532</v>
      </c>
      <c r="B4549" s="323">
        <f t="shared" si="683"/>
        <v>4621.7558146072588</v>
      </c>
      <c r="D4549" s="287">
        <f t="shared" si="680"/>
        <v>4325.2874812739256</v>
      </c>
      <c r="F4549" s="273">
        <f t="shared" si="676"/>
        <v>12</v>
      </c>
      <c r="H4549" s="273">
        <f t="shared" si="677"/>
        <v>4320</v>
      </c>
      <c r="J4549" s="287">
        <f t="shared" si="681"/>
        <v>-27.365030805002448</v>
      </c>
      <c r="L4549" s="287">
        <f t="shared" si="678"/>
        <v>121.7558146072588</v>
      </c>
      <c r="M4549" s="344">
        <f t="shared" si="679"/>
        <v>-174.71251872607445</v>
      </c>
      <c r="N4549" s="344">
        <f t="shared" si="682"/>
        <v>-27.365030805002448</v>
      </c>
    </row>
    <row r="4550" spans="1:14" x14ac:dyDescent="0.25">
      <c r="A4550" s="273">
        <v>4533</v>
      </c>
      <c r="B4550" s="323">
        <f t="shared" si="683"/>
        <v>4622.7558146072588</v>
      </c>
      <c r="D4550" s="287">
        <f t="shared" si="680"/>
        <v>4326.2220646072592</v>
      </c>
      <c r="F4550" s="273">
        <f t="shared" ref="F4550:F4613" si="684">INT(B4550/360)</f>
        <v>12</v>
      </c>
      <c r="H4550" s="273">
        <f t="shared" ref="H4550:H4613" si="685">F4550*360</f>
        <v>4320</v>
      </c>
      <c r="J4550" s="287">
        <f t="shared" si="681"/>
        <v>-28.125159768175848</v>
      </c>
      <c r="L4550" s="287">
        <f t="shared" ref="L4550:L4613" si="686">B4550-H4550-180</f>
        <v>122.7558146072588</v>
      </c>
      <c r="M4550" s="344">
        <f t="shared" ref="M4550:M4613" si="687">D4550-INT(D4550/360)*360-180</f>
        <v>-173.7779353927408</v>
      </c>
      <c r="N4550" s="344">
        <f t="shared" si="682"/>
        <v>-28.125159768175848</v>
      </c>
    </row>
    <row r="4551" spans="1:14" x14ac:dyDescent="0.25">
      <c r="A4551" s="273">
        <v>4534</v>
      </c>
      <c r="B4551" s="323">
        <f t="shared" si="683"/>
        <v>4623.7558146072588</v>
      </c>
      <c r="D4551" s="287">
        <f t="shared" si="680"/>
        <v>4327.1566479405919</v>
      </c>
      <c r="F4551" s="273">
        <f t="shared" si="684"/>
        <v>12</v>
      </c>
      <c r="H4551" s="273">
        <f t="shared" si="685"/>
        <v>4320</v>
      </c>
      <c r="J4551" s="287">
        <f t="shared" si="681"/>
        <v>-28.876721535229326</v>
      </c>
      <c r="L4551" s="287">
        <f t="shared" si="686"/>
        <v>123.7558146072588</v>
      </c>
      <c r="M4551" s="344">
        <f t="shared" si="687"/>
        <v>-172.84335205940806</v>
      </c>
      <c r="N4551" s="344">
        <f t="shared" si="682"/>
        <v>-28.876721535229326</v>
      </c>
    </row>
    <row r="4552" spans="1:14" x14ac:dyDescent="0.25">
      <c r="A4552" s="273">
        <v>4535</v>
      </c>
      <c r="B4552" s="323">
        <f t="shared" si="683"/>
        <v>4624.7558146072588</v>
      </c>
      <c r="D4552" s="287">
        <f t="shared" si="680"/>
        <v>4328.0912312739256</v>
      </c>
      <c r="F4552" s="273">
        <f t="shared" si="684"/>
        <v>12</v>
      </c>
      <c r="H4552" s="273">
        <f t="shared" si="685"/>
        <v>4320</v>
      </c>
      <c r="J4552" s="287">
        <f t="shared" si="681"/>
        <v>-29.619487173168086</v>
      </c>
      <c r="L4552" s="287">
        <f t="shared" si="686"/>
        <v>124.7558146072588</v>
      </c>
      <c r="M4552" s="344">
        <f t="shared" si="687"/>
        <v>-171.90876872607441</v>
      </c>
      <c r="N4552" s="344">
        <f t="shared" si="682"/>
        <v>-29.619487173168086</v>
      </c>
    </row>
    <row r="4553" spans="1:14" x14ac:dyDescent="0.25">
      <c r="A4553" s="273">
        <v>4536</v>
      </c>
      <c r="B4553" s="323">
        <f t="shared" si="683"/>
        <v>4625.7558146072588</v>
      </c>
      <c r="D4553" s="287">
        <f t="shared" si="680"/>
        <v>4329.0258146072592</v>
      </c>
      <c r="F4553" s="273">
        <f t="shared" si="684"/>
        <v>12</v>
      </c>
      <c r="H4553" s="273">
        <f t="shared" si="685"/>
        <v>4320</v>
      </c>
      <c r="J4553" s="287">
        <f t="shared" si="681"/>
        <v>-30.35323042838348</v>
      </c>
      <c r="L4553" s="287">
        <f t="shared" si="686"/>
        <v>125.7558146072588</v>
      </c>
      <c r="M4553" s="344">
        <f t="shared" si="687"/>
        <v>-170.97418539274076</v>
      </c>
      <c r="N4553" s="344">
        <f t="shared" si="682"/>
        <v>-30.35323042838348</v>
      </c>
    </row>
    <row r="4554" spans="1:14" x14ac:dyDescent="0.25">
      <c r="A4554" s="273">
        <v>4537</v>
      </c>
      <c r="B4554" s="323">
        <f t="shared" si="683"/>
        <v>4626.7558146072588</v>
      </c>
      <c r="D4554" s="287">
        <f t="shared" si="680"/>
        <v>4329.960397940592</v>
      </c>
      <c r="F4554" s="273">
        <f t="shared" si="684"/>
        <v>12</v>
      </c>
      <c r="H4554" s="273">
        <f t="shared" si="685"/>
        <v>4320</v>
      </c>
      <c r="J4554" s="287">
        <f t="shared" si="681"/>
        <v>-31.077727795571459</v>
      </c>
      <c r="L4554" s="287">
        <f t="shared" si="686"/>
        <v>126.7558146072588</v>
      </c>
      <c r="M4554" s="344">
        <f t="shared" si="687"/>
        <v>-170.03960205940803</v>
      </c>
      <c r="N4554" s="344">
        <f t="shared" si="682"/>
        <v>-31.077727795571459</v>
      </c>
    </row>
    <row r="4555" spans="1:14" x14ac:dyDescent="0.25">
      <c r="A4555" s="273">
        <v>4538</v>
      </c>
      <c r="B4555" s="323">
        <f t="shared" si="683"/>
        <v>4627.7558146072588</v>
      </c>
      <c r="D4555" s="287">
        <f t="shared" si="680"/>
        <v>4330.8949812739256</v>
      </c>
      <c r="F4555" s="273">
        <f t="shared" si="684"/>
        <v>12</v>
      </c>
      <c r="H4555" s="273">
        <f t="shared" si="685"/>
        <v>4320</v>
      </c>
      <c r="J4555" s="287">
        <f t="shared" si="681"/>
        <v>-31.792758585816781</v>
      </c>
      <c r="L4555" s="287">
        <f t="shared" si="686"/>
        <v>127.7558146072588</v>
      </c>
      <c r="M4555" s="344">
        <f t="shared" si="687"/>
        <v>-169.10501872607438</v>
      </c>
      <c r="N4555" s="344">
        <f t="shared" si="682"/>
        <v>-31.792758585816781</v>
      </c>
    </row>
    <row r="4556" spans="1:14" x14ac:dyDescent="0.25">
      <c r="A4556" s="273">
        <v>4539</v>
      </c>
      <c r="B4556" s="323">
        <f t="shared" si="683"/>
        <v>4628.7558146072588</v>
      </c>
      <c r="D4556" s="287">
        <f t="shared" si="680"/>
        <v>4331.8295646072584</v>
      </c>
      <c r="F4556" s="273">
        <f t="shared" si="684"/>
        <v>12</v>
      </c>
      <c r="H4556" s="273">
        <f t="shared" si="685"/>
        <v>4320</v>
      </c>
      <c r="J4556" s="287">
        <f t="shared" si="681"/>
        <v>-32.498104993813492</v>
      </c>
      <c r="L4556" s="287">
        <f t="shared" si="686"/>
        <v>128.7558146072588</v>
      </c>
      <c r="M4556" s="344">
        <f t="shared" si="687"/>
        <v>-168.17043539274164</v>
      </c>
      <c r="N4556" s="344">
        <f t="shared" si="682"/>
        <v>-32.498104993813492</v>
      </c>
    </row>
    <row r="4557" spans="1:14" x14ac:dyDescent="0.25">
      <c r="A4557" s="273">
        <v>4540</v>
      </c>
      <c r="B4557" s="323">
        <f t="shared" si="683"/>
        <v>4629.7558146072588</v>
      </c>
      <c r="D4557" s="287">
        <f t="shared" si="680"/>
        <v>4332.764147940592</v>
      </c>
      <c r="F4557" s="273">
        <f t="shared" si="684"/>
        <v>12</v>
      </c>
      <c r="H4557" s="273">
        <f t="shared" si="685"/>
        <v>4320</v>
      </c>
      <c r="J4557" s="287">
        <f t="shared" si="681"/>
        <v>-33.193552164212875</v>
      </c>
      <c r="L4557" s="287">
        <f t="shared" si="686"/>
        <v>129.7558146072588</v>
      </c>
      <c r="M4557" s="344">
        <f t="shared" si="687"/>
        <v>-167.23585205940799</v>
      </c>
      <c r="N4557" s="344">
        <f t="shared" si="682"/>
        <v>-33.193552164212875</v>
      </c>
    </row>
    <row r="4558" spans="1:14" x14ac:dyDescent="0.25">
      <c r="A4558" s="273">
        <v>4541</v>
      </c>
      <c r="B4558" s="323">
        <f t="shared" si="683"/>
        <v>4630.7558146072588</v>
      </c>
      <c r="D4558" s="287">
        <f t="shared" si="680"/>
        <v>4333.6987312739257</v>
      </c>
      <c r="F4558" s="273">
        <f t="shared" si="684"/>
        <v>12</v>
      </c>
      <c r="H4558" s="273">
        <f t="shared" si="685"/>
        <v>4320</v>
      </c>
      <c r="J4558" s="287">
        <f t="shared" si="681"/>
        <v>-33.878888257069882</v>
      </c>
      <c r="L4558" s="287">
        <f t="shared" si="686"/>
        <v>130.7558146072588</v>
      </c>
      <c r="M4558" s="344">
        <f t="shared" si="687"/>
        <v>-166.30126872607434</v>
      </c>
      <c r="N4558" s="344">
        <f t="shared" si="682"/>
        <v>-33.878888257069882</v>
      </c>
    </row>
    <row r="4559" spans="1:14" x14ac:dyDescent="0.25">
      <c r="A4559" s="273">
        <v>4542</v>
      </c>
      <c r="B4559" s="323">
        <f t="shared" si="683"/>
        <v>4631.7558146072588</v>
      </c>
      <c r="D4559" s="287">
        <f t="shared" si="680"/>
        <v>4334.6333146072584</v>
      </c>
      <c r="F4559" s="273">
        <f t="shared" si="684"/>
        <v>12</v>
      </c>
      <c r="H4559" s="273">
        <f t="shared" si="685"/>
        <v>4320</v>
      </c>
      <c r="J4559" s="287">
        <f t="shared" si="681"/>
        <v>-34.553904512371616</v>
      </c>
      <c r="L4559" s="287">
        <f t="shared" si="686"/>
        <v>131.7558146072588</v>
      </c>
      <c r="M4559" s="344">
        <f t="shared" si="687"/>
        <v>-165.3666853927416</v>
      </c>
      <c r="N4559" s="344">
        <f t="shared" si="682"/>
        <v>-34.553904512371616</v>
      </c>
    </row>
    <row r="4560" spans="1:14" x14ac:dyDescent="0.25">
      <c r="A4560" s="273">
        <v>4543</v>
      </c>
      <c r="B4560" s="323">
        <f t="shared" si="683"/>
        <v>4632.7558146072588</v>
      </c>
      <c r="D4560" s="287">
        <f t="shared" si="680"/>
        <v>4335.567897940592</v>
      </c>
      <c r="F4560" s="273">
        <f t="shared" si="684"/>
        <v>12</v>
      </c>
      <c r="H4560" s="273">
        <f t="shared" si="685"/>
        <v>4320</v>
      </c>
      <c r="J4560" s="287">
        <f t="shared" si="681"/>
        <v>-35.218395313627155</v>
      </c>
      <c r="L4560" s="287">
        <f t="shared" si="686"/>
        <v>132.7558146072588</v>
      </c>
      <c r="M4560" s="344">
        <f t="shared" si="687"/>
        <v>-164.43210205940795</v>
      </c>
      <c r="N4560" s="344">
        <f t="shared" si="682"/>
        <v>-35.218395313627155</v>
      </c>
    </row>
    <row r="4561" spans="1:14" x14ac:dyDescent="0.25">
      <c r="A4561" s="273">
        <v>4544</v>
      </c>
      <c r="B4561" s="323">
        <f t="shared" si="683"/>
        <v>4633.7558146072588</v>
      </c>
      <c r="D4561" s="287">
        <f t="shared" ref="D4561:D4624" si="688">B4561-A4561/360*$E$11</f>
        <v>4336.5024812739257</v>
      </c>
      <c r="F4561" s="273">
        <f t="shared" si="684"/>
        <v>12</v>
      </c>
      <c r="H4561" s="273">
        <f t="shared" si="685"/>
        <v>4320</v>
      </c>
      <c r="J4561" s="287">
        <f t="shared" ref="J4561:J4624" si="689">SIN(RADIANS(A4561))*$E$7</f>
        <v>-35.872158250502444</v>
      </c>
      <c r="L4561" s="287">
        <f t="shared" si="686"/>
        <v>133.7558146072588</v>
      </c>
      <c r="M4561" s="344">
        <f t="shared" si="687"/>
        <v>-163.4975187260743</v>
      </c>
      <c r="N4561" s="344">
        <f t="shared" si="682"/>
        <v>-35.872158250502444</v>
      </c>
    </row>
    <row r="4562" spans="1:14" x14ac:dyDescent="0.25">
      <c r="A4562" s="273">
        <v>4545</v>
      </c>
      <c r="B4562" s="323">
        <f t="shared" si="683"/>
        <v>4634.7558146072588</v>
      </c>
      <c r="D4562" s="287">
        <f t="shared" si="688"/>
        <v>4337.4370646072584</v>
      </c>
      <c r="F4562" s="273">
        <f t="shared" si="684"/>
        <v>12</v>
      </c>
      <c r="H4562" s="273">
        <f t="shared" si="685"/>
        <v>4320</v>
      </c>
      <c r="J4562" s="287">
        <f t="shared" si="689"/>
        <v>-36.514994180473238</v>
      </c>
      <c r="L4562" s="287">
        <f t="shared" si="686"/>
        <v>134.7558146072588</v>
      </c>
      <c r="M4562" s="344">
        <f t="shared" si="687"/>
        <v>-162.56293539274157</v>
      </c>
      <c r="N4562" s="344">
        <f t="shared" ref="N4562:N4625" si="690">J4562</f>
        <v>-36.514994180473238</v>
      </c>
    </row>
    <row r="4563" spans="1:14" x14ac:dyDescent="0.25">
      <c r="A4563" s="273">
        <v>4546</v>
      </c>
      <c r="B4563" s="323">
        <f t="shared" ref="B4563:B4626" si="691">$B$17+A4563</f>
        <v>4635.7558146072588</v>
      </c>
      <c r="D4563" s="287">
        <f t="shared" si="688"/>
        <v>4338.3716479405921</v>
      </c>
      <c r="F4563" s="273">
        <f t="shared" si="684"/>
        <v>12</v>
      </c>
      <c r="H4563" s="273">
        <f t="shared" si="685"/>
        <v>4320</v>
      </c>
      <c r="J4563" s="287">
        <f t="shared" si="689"/>
        <v>-37.146707289487956</v>
      </c>
      <c r="L4563" s="287">
        <f t="shared" si="686"/>
        <v>135.7558146072588</v>
      </c>
      <c r="M4563" s="344">
        <f t="shared" si="687"/>
        <v>-161.62835205940792</v>
      </c>
      <c r="N4563" s="344">
        <f t="shared" si="690"/>
        <v>-37.146707289487956</v>
      </c>
    </row>
    <row r="4564" spans="1:14" x14ac:dyDescent="0.25">
      <c r="A4564" s="273">
        <v>4547</v>
      </c>
      <c r="B4564" s="323">
        <f t="shared" si="691"/>
        <v>4636.7558146072588</v>
      </c>
      <c r="D4564" s="287">
        <f t="shared" si="688"/>
        <v>4339.3062312739257</v>
      </c>
      <c r="F4564" s="273">
        <f t="shared" si="684"/>
        <v>12</v>
      </c>
      <c r="H4564" s="273">
        <f t="shared" si="685"/>
        <v>4320</v>
      </c>
      <c r="J4564" s="287">
        <f t="shared" si="689"/>
        <v>-37.767105151614061</v>
      </c>
      <c r="L4564" s="287">
        <f t="shared" si="686"/>
        <v>136.7558146072588</v>
      </c>
      <c r="M4564" s="344">
        <f t="shared" si="687"/>
        <v>-160.69376872607427</v>
      </c>
      <c r="N4564" s="344">
        <f t="shared" si="690"/>
        <v>-37.767105151614061</v>
      </c>
    </row>
    <row r="4565" spans="1:14" x14ac:dyDescent="0.25">
      <c r="A4565" s="273">
        <v>4548</v>
      </c>
      <c r="B4565" s="323">
        <f t="shared" si="691"/>
        <v>4637.7558146072588</v>
      </c>
      <c r="D4565" s="287">
        <f t="shared" si="688"/>
        <v>4340.2408146072585</v>
      </c>
      <c r="F4565" s="273">
        <f t="shared" si="684"/>
        <v>12</v>
      </c>
      <c r="H4565" s="273">
        <f t="shared" si="685"/>
        <v>4320</v>
      </c>
      <c r="J4565" s="287">
        <f t="shared" si="689"/>
        <v>-38.375998787652819</v>
      </c>
      <c r="L4565" s="287">
        <f t="shared" si="686"/>
        <v>137.7558146072588</v>
      </c>
      <c r="M4565" s="344">
        <f t="shared" si="687"/>
        <v>-159.75918539274153</v>
      </c>
      <c r="N4565" s="344">
        <f t="shared" si="690"/>
        <v>-38.375998787652819</v>
      </c>
    </row>
    <row r="4566" spans="1:14" x14ac:dyDescent="0.25">
      <c r="A4566" s="273">
        <v>4549</v>
      </c>
      <c r="B4566" s="323">
        <f t="shared" si="691"/>
        <v>4638.7558146072588</v>
      </c>
      <c r="D4566" s="287">
        <f t="shared" si="688"/>
        <v>4341.1753979405921</v>
      </c>
      <c r="F4566" s="273">
        <f t="shared" si="684"/>
        <v>12</v>
      </c>
      <c r="H4566" s="273">
        <f t="shared" si="685"/>
        <v>4320</v>
      </c>
      <c r="J4566" s="287">
        <f t="shared" si="689"/>
        <v>-38.973202722703725</v>
      </c>
      <c r="L4566" s="287">
        <f t="shared" si="686"/>
        <v>138.7558146072588</v>
      </c>
      <c r="M4566" s="344">
        <f t="shared" si="687"/>
        <v>-158.82460205940788</v>
      </c>
      <c r="N4566" s="344">
        <f t="shared" si="690"/>
        <v>-38.973202722703725</v>
      </c>
    </row>
    <row r="4567" spans="1:14" x14ac:dyDescent="0.25">
      <c r="A4567" s="273">
        <v>4550</v>
      </c>
      <c r="B4567" s="323">
        <f t="shared" si="691"/>
        <v>4639.7558146072588</v>
      </c>
      <c r="D4567" s="287">
        <f t="shared" si="688"/>
        <v>4342.1099812739258</v>
      </c>
      <c r="F4567" s="273">
        <f t="shared" si="684"/>
        <v>12</v>
      </c>
      <c r="H4567" s="273">
        <f t="shared" si="685"/>
        <v>4320</v>
      </c>
      <c r="J4567" s="287">
        <f t="shared" si="689"/>
        <v>-39.558535042663891</v>
      </c>
      <c r="L4567" s="287">
        <f t="shared" si="686"/>
        <v>139.7558146072588</v>
      </c>
      <c r="M4567" s="344">
        <f t="shared" si="687"/>
        <v>-157.89001872607423</v>
      </c>
      <c r="N4567" s="344">
        <f t="shared" si="690"/>
        <v>-39.558535042663891</v>
      </c>
    </row>
    <row r="4568" spans="1:14" x14ac:dyDescent="0.25">
      <c r="A4568" s="273">
        <v>4551</v>
      </c>
      <c r="B4568" s="323">
        <f t="shared" si="691"/>
        <v>4640.7558146072588</v>
      </c>
      <c r="D4568" s="287">
        <f t="shared" si="688"/>
        <v>4343.0445646072585</v>
      </c>
      <c r="F4568" s="273">
        <f t="shared" si="684"/>
        <v>12</v>
      </c>
      <c r="H4568" s="273">
        <f t="shared" si="685"/>
        <v>4320</v>
      </c>
      <c r="J4568" s="287">
        <f t="shared" si="689"/>
        <v>-40.131817449637929</v>
      </c>
      <c r="L4568" s="287">
        <f t="shared" si="686"/>
        <v>140.7558146072588</v>
      </c>
      <c r="M4568" s="344">
        <f t="shared" si="687"/>
        <v>-156.95543539274149</v>
      </c>
      <c r="N4568" s="344">
        <f t="shared" si="690"/>
        <v>-40.131817449637929</v>
      </c>
    </row>
    <row r="4569" spans="1:14" x14ac:dyDescent="0.25">
      <c r="A4569" s="273">
        <v>4552</v>
      </c>
      <c r="B4569" s="323">
        <f t="shared" si="691"/>
        <v>4641.7558146072588</v>
      </c>
      <c r="D4569" s="287">
        <f t="shared" si="688"/>
        <v>4343.9791479405922</v>
      </c>
      <c r="F4569" s="273">
        <f t="shared" si="684"/>
        <v>12</v>
      </c>
      <c r="H4569" s="273">
        <f t="shared" si="685"/>
        <v>4320</v>
      </c>
      <c r="J4569" s="287">
        <f t="shared" si="689"/>
        <v>-40.692875316251147</v>
      </c>
      <c r="L4569" s="287">
        <f t="shared" si="686"/>
        <v>141.7558146072588</v>
      </c>
      <c r="M4569" s="344">
        <f t="shared" si="687"/>
        <v>-156.02085205940784</v>
      </c>
      <c r="N4569" s="344">
        <f t="shared" si="690"/>
        <v>-40.692875316251147</v>
      </c>
    </row>
    <row r="4570" spans="1:14" x14ac:dyDescent="0.25">
      <c r="A4570" s="273">
        <v>4553</v>
      </c>
      <c r="B4570" s="323">
        <f t="shared" si="691"/>
        <v>4642.7558146072588</v>
      </c>
      <c r="D4570" s="287">
        <f t="shared" si="688"/>
        <v>4344.9137312739258</v>
      </c>
      <c r="F4570" s="273">
        <f t="shared" si="684"/>
        <v>12</v>
      </c>
      <c r="H4570" s="273">
        <f t="shared" si="685"/>
        <v>4320</v>
      </c>
      <c r="J4570" s="287">
        <f t="shared" si="689"/>
        <v>-41.241537738842304</v>
      </c>
      <c r="L4570" s="287">
        <f t="shared" si="686"/>
        <v>142.7558146072588</v>
      </c>
      <c r="M4570" s="344">
        <f t="shared" si="687"/>
        <v>-155.0862687260742</v>
      </c>
      <c r="N4570" s="344">
        <f t="shared" si="690"/>
        <v>-41.241537738842304</v>
      </c>
    </row>
    <row r="4571" spans="1:14" x14ac:dyDescent="0.25">
      <c r="A4571" s="273">
        <v>4554</v>
      </c>
      <c r="B4571" s="323">
        <f t="shared" si="691"/>
        <v>4643.7558146072588</v>
      </c>
      <c r="D4571" s="287">
        <f t="shared" si="688"/>
        <v>4345.8483146072585</v>
      </c>
      <c r="F4571" s="273">
        <f t="shared" si="684"/>
        <v>12</v>
      </c>
      <c r="H4571" s="273">
        <f t="shared" si="685"/>
        <v>4320</v>
      </c>
      <c r="J4571" s="287">
        <f t="shared" si="689"/>
        <v>-41.77763758952203</v>
      </c>
      <c r="L4571" s="287">
        <f t="shared" si="686"/>
        <v>143.7558146072588</v>
      </c>
      <c r="M4571" s="344">
        <f t="shared" si="687"/>
        <v>-154.15168539274146</v>
      </c>
      <c r="N4571" s="344">
        <f t="shared" si="690"/>
        <v>-41.77763758952203</v>
      </c>
    </row>
    <row r="4572" spans="1:14" x14ac:dyDescent="0.25">
      <c r="A4572" s="273">
        <v>4555</v>
      </c>
      <c r="B4572" s="323">
        <f t="shared" si="691"/>
        <v>4644.7558146072588</v>
      </c>
      <c r="D4572" s="287">
        <f t="shared" si="688"/>
        <v>4346.7828979405922</v>
      </c>
      <c r="F4572" s="273">
        <f t="shared" si="684"/>
        <v>12</v>
      </c>
      <c r="H4572" s="273">
        <f t="shared" si="685"/>
        <v>4320</v>
      </c>
      <c r="J4572" s="287">
        <f t="shared" si="689"/>
        <v>-42.301011567083357</v>
      </c>
      <c r="L4572" s="287">
        <f t="shared" si="686"/>
        <v>144.7558146072588</v>
      </c>
      <c r="M4572" s="344">
        <f t="shared" si="687"/>
        <v>-153.21710205940781</v>
      </c>
      <c r="N4572" s="344">
        <f t="shared" si="690"/>
        <v>-42.301011567083357</v>
      </c>
    </row>
    <row r="4573" spans="1:14" x14ac:dyDescent="0.25">
      <c r="A4573" s="273">
        <v>4556</v>
      </c>
      <c r="B4573" s="323">
        <f t="shared" si="691"/>
        <v>4645.7558146072588</v>
      </c>
      <c r="D4573" s="287">
        <f t="shared" si="688"/>
        <v>4347.7174812739258</v>
      </c>
      <c r="F4573" s="273">
        <f t="shared" si="684"/>
        <v>12</v>
      </c>
      <c r="H4573" s="273">
        <f t="shared" si="685"/>
        <v>4320</v>
      </c>
      <c r="J4573" s="287">
        <f t="shared" si="689"/>
        <v>-42.811500246742256</v>
      </c>
      <c r="L4573" s="287">
        <f t="shared" si="686"/>
        <v>145.7558146072588</v>
      </c>
      <c r="M4573" s="344">
        <f t="shared" si="687"/>
        <v>-152.28251872607416</v>
      </c>
      <c r="N4573" s="344">
        <f t="shared" si="690"/>
        <v>-42.811500246742256</v>
      </c>
    </row>
    <row r="4574" spans="1:14" x14ac:dyDescent="0.25">
      <c r="A4574" s="273">
        <v>4557</v>
      </c>
      <c r="B4574" s="323">
        <f t="shared" si="691"/>
        <v>4646.7558146072588</v>
      </c>
      <c r="D4574" s="287">
        <f t="shared" si="688"/>
        <v>4348.6520646072586</v>
      </c>
      <c r="F4574" s="273">
        <f t="shared" si="684"/>
        <v>12</v>
      </c>
      <c r="H4574" s="273">
        <f t="shared" si="685"/>
        <v>4320</v>
      </c>
      <c r="J4574" s="287">
        <f t="shared" si="689"/>
        <v>-43.308948128701672</v>
      </c>
      <c r="L4574" s="287">
        <f t="shared" si="686"/>
        <v>146.7558146072588</v>
      </c>
      <c r="M4574" s="344">
        <f t="shared" si="687"/>
        <v>-151.34793539274142</v>
      </c>
      <c r="N4574" s="344">
        <f t="shared" si="690"/>
        <v>-43.308948128701672</v>
      </c>
    </row>
    <row r="4575" spans="1:14" x14ac:dyDescent="0.25">
      <c r="A4575" s="273">
        <v>4558</v>
      </c>
      <c r="B4575" s="323">
        <f t="shared" si="691"/>
        <v>4647.7558146072588</v>
      </c>
      <c r="D4575" s="287">
        <f t="shared" si="688"/>
        <v>4349.5866479405922</v>
      </c>
      <c r="F4575" s="273">
        <f t="shared" si="684"/>
        <v>12</v>
      </c>
      <c r="H4575" s="273">
        <f t="shared" si="685"/>
        <v>4320</v>
      </c>
      <c r="J4575" s="287">
        <f t="shared" si="689"/>
        <v>-43.793203685517874</v>
      </c>
      <c r="L4575" s="287">
        <f t="shared" si="686"/>
        <v>147.7558146072588</v>
      </c>
      <c r="M4575" s="344">
        <f t="shared" si="687"/>
        <v>-150.41335205940777</v>
      </c>
      <c r="N4575" s="344">
        <f t="shared" si="690"/>
        <v>-43.793203685517874</v>
      </c>
    </row>
    <row r="4576" spans="1:14" x14ac:dyDescent="0.25">
      <c r="A4576" s="273">
        <v>4559</v>
      </c>
      <c r="B4576" s="323">
        <f t="shared" si="691"/>
        <v>4648.7558146072588</v>
      </c>
      <c r="D4576" s="287">
        <f t="shared" si="688"/>
        <v>4350.5212312739259</v>
      </c>
      <c r="F4576" s="273">
        <f t="shared" si="684"/>
        <v>12</v>
      </c>
      <c r="H4576" s="273">
        <f t="shared" si="685"/>
        <v>4320</v>
      </c>
      <c r="J4576" s="287">
        <f t="shared" si="689"/>
        <v>-44.264119408257187</v>
      </c>
      <c r="L4576" s="287">
        <f t="shared" si="686"/>
        <v>148.7558146072588</v>
      </c>
      <c r="M4576" s="344">
        <f t="shared" si="687"/>
        <v>-149.47876872607412</v>
      </c>
      <c r="N4576" s="344">
        <f t="shared" si="690"/>
        <v>-44.264119408257187</v>
      </c>
    </row>
    <row r="4577" spans="1:14" x14ac:dyDescent="0.25">
      <c r="A4577" s="273">
        <v>4560</v>
      </c>
      <c r="B4577" s="323">
        <f t="shared" si="691"/>
        <v>4649.7558146072588</v>
      </c>
      <c r="D4577" s="287">
        <f t="shared" si="688"/>
        <v>4351.4558146072586</v>
      </c>
      <c r="F4577" s="273">
        <f t="shared" si="684"/>
        <v>12</v>
      </c>
      <c r="H4577" s="273">
        <f t="shared" si="685"/>
        <v>4320</v>
      </c>
      <c r="J4577" s="287">
        <f t="shared" si="689"/>
        <v>-44.72155185142821</v>
      </c>
      <c r="L4577" s="287">
        <f t="shared" si="686"/>
        <v>149.7558146072588</v>
      </c>
      <c r="M4577" s="344">
        <f t="shared" si="687"/>
        <v>-148.54418539274138</v>
      </c>
      <c r="N4577" s="344">
        <f t="shared" si="690"/>
        <v>-44.72155185142821</v>
      </c>
    </row>
    <row r="4578" spans="1:14" x14ac:dyDescent="0.25">
      <c r="A4578" s="273">
        <v>4561</v>
      </c>
      <c r="B4578" s="323">
        <f t="shared" si="691"/>
        <v>4650.7558146072588</v>
      </c>
      <c r="D4578" s="287">
        <f t="shared" si="688"/>
        <v>4352.3903979405923</v>
      </c>
      <c r="F4578" s="273">
        <f t="shared" si="684"/>
        <v>12</v>
      </c>
      <c r="H4578" s="273">
        <f t="shared" si="685"/>
        <v>4320</v>
      </c>
      <c r="J4578" s="287">
        <f t="shared" si="689"/>
        <v>-45.165361676678266</v>
      </c>
      <c r="L4578" s="287">
        <f t="shared" si="686"/>
        <v>150.7558146072588</v>
      </c>
      <c r="M4578" s="344">
        <f t="shared" si="687"/>
        <v>-147.60960205940773</v>
      </c>
      <c r="N4578" s="344">
        <f t="shared" si="690"/>
        <v>-45.165361676678266</v>
      </c>
    </row>
    <row r="4579" spans="1:14" x14ac:dyDescent="0.25">
      <c r="A4579" s="273">
        <v>4562</v>
      </c>
      <c r="B4579" s="323">
        <f t="shared" si="691"/>
        <v>4651.7558146072588</v>
      </c>
      <c r="D4579" s="287">
        <f t="shared" si="688"/>
        <v>4353.324981273925</v>
      </c>
      <c r="F4579" s="273">
        <f t="shared" si="684"/>
        <v>12</v>
      </c>
      <c r="H4579" s="273">
        <f t="shared" si="685"/>
        <v>4320</v>
      </c>
      <c r="J4579" s="287">
        <f t="shared" si="689"/>
        <v>-45.595413695234917</v>
      </c>
      <c r="L4579" s="287">
        <f t="shared" si="686"/>
        <v>151.7558146072588</v>
      </c>
      <c r="M4579" s="344">
        <f t="shared" si="687"/>
        <v>-146.675018726075</v>
      </c>
      <c r="N4579" s="344">
        <f t="shared" si="690"/>
        <v>-45.595413695234917</v>
      </c>
    </row>
    <row r="4580" spans="1:14" x14ac:dyDescent="0.25">
      <c r="A4580" s="273">
        <v>4563</v>
      </c>
      <c r="B4580" s="323">
        <f t="shared" si="691"/>
        <v>4652.7558146072588</v>
      </c>
      <c r="D4580" s="287">
        <f t="shared" si="688"/>
        <v>4354.2595646072587</v>
      </c>
      <c r="F4580" s="273">
        <f t="shared" si="684"/>
        <v>12</v>
      </c>
      <c r="H4580" s="273">
        <f t="shared" si="685"/>
        <v>4320</v>
      </c>
      <c r="J4580" s="287">
        <f t="shared" si="689"/>
        <v>-46.01157690908731</v>
      </c>
      <c r="L4580" s="287">
        <f t="shared" si="686"/>
        <v>152.7558146072588</v>
      </c>
      <c r="M4580" s="344">
        <f t="shared" si="687"/>
        <v>-145.74043539274135</v>
      </c>
      <c r="N4580" s="344">
        <f t="shared" si="690"/>
        <v>-46.01157690908731</v>
      </c>
    </row>
    <row r="4581" spans="1:14" x14ac:dyDescent="0.25">
      <c r="A4581" s="273">
        <v>4564</v>
      </c>
      <c r="B4581" s="323">
        <f t="shared" si="691"/>
        <v>4653.7558146072588</v>
      </c>
      <c r="D4581" s="287">
        <f t="shared" si="688"/>
        <v>4355.1941479405923</v>
      </c>
      <c r="F4581" s="273">
        <f t="shared" si="684"/>
        <v>12</v>
      </c>
      <c r="H4581" s="273">
        <f t="shared" si="685"/>
        <v>4320</v>
      </c>
      <c r="J4581" s="287">
        <f t="shared" si="689"/>
        <v>-46.413724550889029</v>
      </c>
      <c r="L4581" s="287">
        <f t="shared" si="686"/>
        <v>153.7558146072588</v>
      </c>
      <c r="M4581" s="344">
        <f t="shared" si="687"/>
        <v>-144.8058520594077</v>
      </c>
      <c r="N4581" s="344">
        <f t="shared" si="690"/>
        <v>-46.413724550889029</v>
      </c>
    </row>
    <row r="4582" spans="1:14" x14ac:dyDescent="0.25">
      <c r="A4582" s="273">
        <v>4565</v>
      </c>
      <c r="B4582" s="323">
        <f t="shared" si="691"/>
        <v>4654.7558146072588</v>
      </c>
      <c r="D4582" s="287">
        <f t="shared" si="688"/>
        <v>4356.128731273925</v>
      </c>
      <c r="F4582" s="273">
        <f t="shared" si="684"/>
        <v>12</v>
      </c>
      <c r="H4582" s="273">
        <f t="shared" si="685"/>
        <v>4320</v>
      </c>
      <c r="J4582" s="287">
        <f t="shared" si="689"/>
        <v>-46.801734122572704</v>
      </c>
      <c r="L4582" s="287">
        <f t="shared" si="686"/>
        <v>154.7558146072588</v>
      </c>
      <c r="M4582" s="344">
        <f t="shared" si="687"/>
        <v>-143.87126872607496</v>
      </c>
      <c r="N4582" s="344">
        <f t="shared" si="690"/>
        <v>-46.801734122572704</v>
      </c>
    </row>
    <row r="4583" spans="1:14" x14ac:dyDescent="0.25">
      <c r="A4583" s="273">
        <v>4566</v>
      </c>
      <c r="B4583" s="323">
        <f t="shared" si="691"/>
        <v>4655.7558146072588</v>
      </c>
      <c r="D4583" s="287">
        <f t="shared" si="688"/>
        <v>4357.0633146072587</v>
      </c>
      <c r="F4583" s="273">
        <f t="shared" si="684"/>
        <v>12</v>
      </c>
      <c r="H4583" s="273">
        <f t="shared" si="685"/>
        <v>4320</v>
      </c>
      <c r="J4583" s="287">
        <f t="shared" si="689"/>
        <v>-47.175487432663758</v>
      </c>
      <c r="L4583" s="287">
        <f t="shared" si="686"/>
        <v>155.7558146072588</v>
      </c>
      <c r="M4583" s="344">
        <f t="shared" si="687"/>
        <v>-142.93668539274131</v>
      </c>
      <c r="N4583" s="344">
        <f t="shared" si="690"/>
        <v>-47.175487432663758</v>
      </c>
    </row>
    <row r="4584" spans="1:14" x14ac:dyDescent="0.25">
      <c r="A4584" s="273">
        <v>4567</v>
      </c>
      <c r="B4584" s="323">
        <f t="shared" si="691"/>
        <v>4656.7558146072588</v>
      </c>
      <c r="D4584" s="287">
        <f t="shared" si="688"/>
        <v>4357.9978979405923</v>
      </c>
      <c r="F4584" s="273">
        <f t="shared" si="684"/>
        <v>12</v>
      </c>
      <c r="H4584" s="273">
        <f t="shared" si="685"/>
        <v>4320</v>
      </c>
      <c r="J4584" s="287">
        <f t="shared" si="689"/>
        <v>-47.534870632283926</v>
      </c>
      <c r="L4584" s="287">
        <f t="shared" si="686"/>
        <v>156.7558146072588</v>
      </c>
      <c r="M4584" s="344">
        <f t="shared" si="687"/>
        <v>-142.00210205940766</v>
      </c>
      <c r="N4584" s="344">
        <f t="shared" si="690"/>
        <v>-47.534870632283926</v>
      </c>
    </row>
    <row r="4585" spans="1:14" x14ac:dyDescent="0.25">
      <c r="A4585" s="273">
        <v>4568</v>
      </c>
      <c r="B4585" s="323">
        <f t="shared" si="691"/>
        <v>4657.7558146072588</v>
      </c>
      <c r="D4585" s="287">
        <f t="shared" si="688"/>
        <v>4358.9324812739251</v>
      </c>
      <c r="F4585" s="273">
        <f t="shared" si="684"/>
        <v>12</v>
      </c>
      <c r="H4585" s="273">
        <f t="shared" si="685"/>
        <v>4320</v>
      </c>
      <c r="J4585" s="287">
        <f t="shared" si="689"/>
        <v>-47.879774249828856</v>
      </c>
      <c r="L4585" s="287">
        <f t="shared" si="686"/>
        <v>157.7558146072588</v>
      </c>
      <c r="M4585" s="344">
        <f t="shared" si="687"/>
        <v>-141.06751872607492</v>
      </c>
      <c r="N4585" s="344">
        <f t="shared" si="690"/>
        <v>-47.879774249828856</v>
      </c>
    </row>
    <row r="4586" spans="1:14" x14ac:dyDescent="0.25">
      <c r="A4586" s="273">
        <v>4569</v>
      </c>
      <c r="B4586" s="323">
        <f t="shared" si="691"/>
        <v>4658.7558146072588</v>
      </c>
      <c r="D4586" s="287">
        <f t="shared" si="688"/>
        <v>4359.8670646072587</v>
      </c>
      <c r="F4586" s="273">
        <f t="shared" si="684"/>
        <v>12</v>
      </c>
      <c r="H4586" s="273">
        <f t="shared" si="685"/>
        <v>4320</v>
      </c>
      <c r="J4586" s="287">
        <f t="shared" si="689"/>
        <v>-48.210093224315507</v>
      </c>
      <c r="L4586" s="287">
        <f t="shared" si="686"/>
        <v>158.7558146072588</v>
      </c>
      <c r="M4586" s="344">
        <f t="shared" si="687"/>
        <v>-140.13293539274127</v>
      </c>
      <c r="N4586" s="344">
        <f t="shared" si="690"/>
        <v>-48.210093224315507</v>
      </c>
    </row>
    <row r="4587" spans="1:14" x14ac:dyDescent="0.25">
      <c r="A4587" s="273">
        <v>4570</v>
      </c>
      <c r="B4587" s="323">
        <f t="shared" si="691"/>
        <v>4659.7558146072588</v>
      </c>
      <c r="D4587" s="287">
        <f t="shared" si="688"/>
        <v>4360.8016479405924</v>
      </c>
      <c r="F4587" s="273">
        <f t="shared" si="684"/>
        <v>12</v>
      </c>
      <c r="H4587" s="273">
        <f t="shared" si="685"/>
        <v>4320</v>
      </c>
      <c r="J4587" s="287">
        <f t="shared" si="689"/>
        <v>-48.525726937384356</v>
      </c>
      <c r="L4587" s="287">
        <f t="shared" si="686"/>
        <v>159.7558146072588</v>
      </c>
      <c r="M4587" s="344">
        <f t="shared" si="687"/>
        <v>-139.19835205940763</v>
      </c>
      <c r="N4587" s="344">
        <f t="shared" si="690"/>
        <v>-48.525726937384356</v>
      </c>
    </row>
    <row r="4588" spans="1:14" x14ac:dyDescent="0.25">
      <c r="A4588" s="273">
        <v>4571</v>
      </c>
      <c r="B4588" s="323">
        <f t="shared" si="691"/>
        <v>4660.7558146072588</v>
      </c>
      <c r="D4588" s="287">
        <f t="shared" si="688"/>
        <v>4361.7362312739251</v>
      </c>
      <c r="F4588" s="273">
        <f t="shared" si="684"/>
        <v>12</v>
      </c>
      <c r="H4588" s="273">
        <f t="shared" si="685"/>
        <v>4320</v>
      </c>
      <c r="J4588" s="287">
        <f t="shared" si="689"/>
        <v>-48.826579243948807</v>
      </c>
      <c r="L4588" s="287">
        <f t="shared" si="686"/>
        <v>160.7558146072588</v>
      </c>
      <c r="M4588" s="344">
        <f t="shared" si="687"/>
        <v>-138.26376872607489</v>
      </c>
      <c r="N4588" s="344">
        <f t="shared" si="690"/>
        <v>-48.826579243948807</v>
      </c>
    </row>
    <row r="4589" spans="1:14" x14ac:dyDescent="0.25">
      <c r="A4589" s="273">
        <v>4572</v>
      </c>
      <c r="B4589" s="323">
        <f t="shared" si="691"/>
        <v>4661.7558146072588</v>
      </c>
      <c r="D4589" s="287">
        <f t="shared" si="688"/>
        <v>4362.6708146072588</v>
      </c>
      <c r="F4589" s="273">
        <f t="shared" si="684"/>
        <v>12</v>
      </c>
      <c r="H4589" s="273">
        <f t="shared" si="685"/>
        <v>4320</v>
      </c>
      <c r="J4589" s="287">
        <f t="shared" si="689"/>
        <v>-49.112558501481622</v>
      </c>
      <c r="L4589" s="287">
        <f t="shared" si="686"/>
        <v>161.7558146072588</v>
      </c>
      <c r="M4589" s="344">
        <f t="shared" si="687"/>
        <v>-137.32918539274124</v>
      </c>
      <c r="N4589" s="344">
        <f t="shared" si="690"/>
        <v>-49.112558501481622</v>
      </c>
    </row>
    <row r="4590" spans="1:14" x14ac:dyDescent="0.25">
      <c r="A4590" s="273">
        <v>4573</v>
      </c>
      <c r="B4590" s="323">
        <f t="shared" si="691"/>
        <v>4662.7558146072588</v>
      </c>
      <c r="D4590" s="287">
        <f t="shared" si="688"/>
        <v>4363.6053979405924</v>
      </c>
      <c r="F4590" s="273">
        <f t="shared" si="684"/>
        <v>12</v>
      </c>
      <c r="H4590" s="273">
        <f t="shared" si="685"/>
        <v>4320</v>
      </c>
      <c r="J4590" s="287">
        <f t="shared" si="689"/>
        <v>-49.383577597931087</v>
      </c>
      <c r="L4590" s="287">
        <f t="shared" si="686"/>
        <v>162.7558146072588</v>
      </c>
      <c r="M4590" s="344">
        <f t="shared" si="687"/>
        <v>-136.39460205940759</v>
      </c>
      <c r="N4590" s="344">
        <f t="shared" si="690"/>
        <v>-49.383577597931087</v>
      </c>
    </row>
    <row r="4591" spans="1:14" x14ac:dyDescent="0.25">
      <c r="A4591" s="273">
        <v>4574</v>
      </c>
      <c r="B4591" s="323">
        <f t="shared" si="691"/>
        <v>4663.7558146072588</v>
      </c>
      <c r="D4591" s="287">
        <f t="shared" si="688"/>
        <v>4364.5399812739252</v>
      </c>
      <c r="F4591" s="273">
        <f t="shared" si="684"/>
        <v>12</v>
      </c>
      <c r="H4591" s="273">
        <f t="shared" si="685"/>
        <v>4320</v>
      </c>
      <c r="J4591" s="287">
        <f t="shared" si="689"/>
        <v>-49.63955397825476</v>
      </c>
      <c r="L4591" s="287">
        <f t="shared" si="686"/>
        <v>163.7558146072588</v>
      </c>
      <c r="M4591" s="344">
        <f t="shared" si="687"/>
        <v>-135.46001872607485</v>
      </c>
      <c r="N4591" s="344">
        <f t="shared" si="690"/>
        <v>-49.63955397825476</v>
      </c>
    </row>
    <row r="4592" spans="1:14" x14ac:dyDescent="0.25">
      <c r="A4592" s="273">
        <v>4575</v>
      </c>
      <c r="B4592" s="323">
        <f t="shared" si="691"/>
        <v>4664.7558146072588</v>
      </c>
      <c r="D4592" s="287">
        <f t="shared" si="688"/>
        <v>4365.4745646072588</v>
      </c>
      <c r="F4592" s="273">
        <f t="shared" si="684"/>
        <v>12</v>
      </c>
      <c r="H4592" s="273">
        <f t="shared" si="685"/>
        <v>4320</v>
      </c>
      <c r="J4592" s="287">
        <f t="shared" si="689"/>
        <v>-49.880409669567491</v>
      </c>
      <c r="L4592" s="287">
        <f t="shared" si="686"/>
        <v>164.7558146072588</v>
      </c>
      <c r="M4592" s="344">
        <f t="shared" si="687"/>
        <v>-134.5254353927412</v>
      </c>
      <c r="N4592" s="344">
        <f t="shared" si="690"/>
        <v>-49.880409669567491</v>
      </c>
    </row>
    <row r="4593" spans="1:14" x14ac:dyDescent="0.25">
      <c r="A4593" s="273">
        <v>4576</v>
      </c>
      <c r="B4593" s="323">
        <f t="shared" si="691"/>
        <v>4665.7558146072588</v>
      </c>
      <c r="D4593" s="287">
        <f t="shared" si="688"/>
        <v>4366.4091479405924</v>
      </c>
      <c r="F4593" s="273">
        <f t="shared" si="684"/>
        <v>12</v>
      </c>
      <c r="H4593" s="273">
        <f t="shared" si="685"/>
        <v>4320</v>
      </c>
      <c r="J4593" s="287">
        <f t="shared" si="689"/>
        <v>-50.106071304892495</v>
      </c>
      <c r="L4593" s="287">
        <f t="shared" si="686"/>
        <v>165.7558146072588</v>
      </c>
      <c r="M4593" s="344">
        <f t="shared" si="687"/>
        <v>-133.59085205940755</v>
      </c>
      <c r="N4593" s="344">
        <f t="shared" si="690"/>
        <v>-50.106071304892495</v>
      </c>
    </row>
    <row r="4594" spans="1:14" x14ac:dyDescent="0.25">
      <c r="A4594" s="273">
        <v>4577</v>
      </c>
      <c r="B4594" s="323">
        <f t="shared" si="691"/>
        <v>4666.7558146072588</v>
      </c>
      <c r="D4594" s="287">
        <f t="shared" si="688"/>
        <v>4367.3437312739252</v>
      </c>
      <c r="F4594" s="273">
        <f t="shared" si="684"/>
        <v>12</v>
      </c>
      <c r="H4594" s="273">
        <f t="shared" si="685"/>
        <v>4320</v>
      </c>
      <c r="J4594" s="287">
        <f t="shared" si="689"/>
        <v>-50.316470145509612</v>
      </c>
      <c r="L4594" s="287">
        <f t="shared" si="686"/>
        <v>166.7558146072588</v>
      </c>
      <c r="M4594" s="344">
        <f t="shared" si="687"/>
        <v>-132.65626872607481</v>
      </c>
      <c r="N4594" s="344">
        <f t="shared" si="690"/>
        <v>-50.316470145509612</v>
      </c>
    </row>
    <row r="4595" spans="1:14" x14ac:dyDescent="0.25">
      <c r="A4595" s="273">
        <v>4578</v>
      </c>
      <c r="B4595" s="323">
        <f t="shared" si="691"/>
        <v>4667.7558146072588</v>
      </c>
      <c r="D4595" s="287">
        <f t="shared" si="688"/>
        <v>4368.2783146072588</v>
      </c>
      <c r="F4595" s="273">
        <f t="shared" si="684"/>
        <v>12</v>
      </c>
      <c r="H4595" s="273">
        <f t="shared" si="685"/>
        <v>4320</v>
      </c>
      <c r="J4595" s="287">
        <f t="shared" si="689"/>
        <v>-50.51154210189366</v>
      </c>
      <c r="L4595" s="287">
        <f t="shared" si="686"/>
        <v>167.7558146072588</v>
      </c>
      <c r="M4595" s="344">
        <f t="shared" si="687"/>
        <v>-131.72168539274116</v>
      </c>
      <c r="N4595" s="344">
        <f t="shared" si="690"/>
        <v>-50.51154210189366</v>
      </c>
    </row>
    <row r="4596" spans="1:14" x14ac:dyDescent="0.25">
      <c r="A4596" s="273">
        <v>4579</v>
      </c>
      <c r="B4596" s="323">
        <f t="shared" si="691"/>
        <v>4668.7558146072588</v>
      </c>
      <c r="D4596" s="287">
        <f t="shared" si="688"/>
        <v>4369.2128979405925</v>
      </c>
      <c r="F4596" s="273">
        <f t="shared" si="684"/>
        <v>12</v>
      </c>
      <c r="H4596" s="273">
        <f t="shared" si="685"/>
        <v>4320</v>
      </c>
      <c r="J4596" s="287">
        <f t="shared" si="689"/>
        <v>-50.691227753237335</v>
      </c>
      <c r="L4596" s="287">
        <f t="shared" si="686"/>
        <v>168.7558146072588</v>
      </c>
      <c r="M4596" s="344">
        <f t="shared" si="687"/>
        <v>-130.78710205940752</v>
      </c>
      <c r="N4596" s="344">
        <f t="shared" si="690"/>
        <v>-50.691227753237335</v>
      </c>
    </row>
    <row r="4597" spans="1:14" x14ac:dyDescent="0.25">
      <c r="A4597" s="273">
        <v>4580</v>
      </c>
      <c r="B4597" s="323">
        <f t="shared" si="691"/>
        <v>4669.7558146072588</v>
      </c>
      <c r="D4597" s="287">
        <f t="shared" si="688"/>
        <v>4370.1474812739252</v>
      </c>
      <c r="F4597" s="273">
        <f t="shared" si="684"/>
        <v>12</v>
      </c>
      <c r="H4597" s="273">
        <f t="shared" si="685"/>
        <v>4320</v>
      </c>
      <c r="J4597" s="287">
        <f t="shared" si="689"/>
        <v>-50.855472365550419</v>
      </c>
      <c r="L4597" s="287">
        <f t="shared" si="686"/>
        <v>169.7558146072588</v>
      </c>
      <c r="M4597" s="344">
        <f t="shared" si="687"/>
        <v>-129.85251872607478</v>
      </c>
      <c r="N4597" s="344">
        <f t="shared" si="690"/>
        <v>-50.855472365550419</v>
      </c>
    </row>
    <row r="4598" spans="1:14" x14ac:dyDescent="0.25">
      <c r="A4598" s="273">
        <v>4581</v>
      </c>
      <c r="B4598" s="323">
        <f t="shared" si="691"/>
        <v>4670.7558146072588</v>
      </c>
      <c r="D4598" s="287">
        <f t="shared" si="688"/>
        <v>4371.0820646072589</v>
      </c>
      <c r="F4598" s="273">
        <f t="shared" si="684"/>
        <v>12</v>
      </c>
      <c r="H4598" s="273">
        <f t="shared" si="685"/>
        <v>4320</v>
      </c>
      <c r="J4598" s="287">
        <f t="shared" si="689"/>
        <v>-51.00422590833292</v>
      </c>
      <c r="L4598" s="287">
        <f t="shared" si="686"/>
        <v>170.7558146072588</v>
      </c>
      <c r="M4598" s="344">
        <f t="shared" si="687"/>
        <v>-128.91793539274113</v>
      </c>
      <c r="N4598" s="344">
        <f t="shared" si="690"/>
        <v>-51.00422590833292</v>
      </c>
    </row>
    <row r="4599" spans="1:14" x14ac:dyDescent="0.25">
      <c r="A4599" s="273">
        <v>4582</v>
      </c>
      <c r="B4599" s="323">
        <f t="shared" si="691"/>
        <v>4671.7558146072588</v>
      </c>
      <c r="D4599" s="287">
        <f t="shared" si="688"/>
        <v>4372.0166479405925</v>
      </c>
      <c r="F4599" s="273">
        <f t="shared" si="684"/>
        <v>12</v>
      </c>
      <c r="H4599" s="273">
        <f t="shared" si="685"/>
        <v>4320</v>
      </c>
      <c r="J4599" s="287">
        <f t="shared" si="689"/>
        <v>-51.137443069814715</v>
      </c>
      <c r="L4599" s="287">
        <f t="shared" si="686"/>
        <v>171.7558146072588</v>
      </c>
      <c r="M4599" s="344">
        <f t="shared" si="687"/>
        <v>-127.98335205940748</v>
      </c>
      <c r="N4599" s="344">
        <f t="shared" si="690"/>
        <v>-51.137443069814715</v>
      </c>
    </row>
    <row r="4600" spans="1:14" x14ac:dyDescent="0.25">
      <c r="A4600" s="273">
        <v>4583</v>
      </c>
      <c r="B4600" s="323">
        <f t="shared" si="691"/>
        <v>4672.7558146072588</v>
      </c>
      <c r="D4600" s="287">
        <f t="shared" si="688"/>
        <v>4372.9512312739253</v>
      </c>
      <c r="F4600" s="273">
        <f t="shared" si="684"/>
        <v>12</v>
      </c>
      <c r="H4600" s="273">
        <f t="shared" si="685"/>
        <v>4320</v>
      </c>
      <c r="J4600" s="287">
        <f t="shared" si="689"/>
        <v>-51.255083270757822</v>
      </c>
      <c r="L4600" s="287">
        <f t="shared" si="686"/>
        <v>172.7558146072588</v>
      </c>
      <c r="M4600" s="344">
        <f t="shared" si="687"/>
        <v>-127.04876872607474</v>
      </c>
      <c r="N4600" s="344">
        <f t="shared" si="690"/>
        <v>-51.255083270757822</v>
      </c>
    </row>
    <row r="4601" spans="1:14" x14ac:dyDescent="0.25">
      <c r="A4601" s="273">
        <v>4584</v>
      </c>
      <c r="B4601" s="323">
        <f t="shared" si="691"/>
        <v>4673.7558146072588</v>
      </c>
      <c r="D4601" s="287">
        <f t="shared" si="688"/>
        <v>4373.8858146072589</v>
      </c>
      <c r="F4601" s="273">
        <f t="shared" si="684"/>
        <v>12</v>
      </c>
      <c r="H4601" s="273">
        <f t="shared" si="685"/>
        <v>4320</v>
      </c>
      <c r="J4601" s="287">
        <f t="shared" si="689"/>
        <v>-51.357110676817605</v>
      </c>
      <c r="L4601" s="287">
        <f t="shared" si="686"/>
        <v>173.7558146072588</v>
      </c>
      <c r="M4601" s="344">
        <f t="shared" si="687"/>
        <v>-126.11418539274109</v>
      </c>
      <c r="N4601" s="344">
        <f t="shared" si="690"/>
        <v>-51.357110676817605</v>
      </c>
    </row>
    <row r="4602" spans="1:14" x14ac:dyDescent="0.25">
      <c r="A4602" s="273">
        <v>4585</v>
      </c>
      <c r="B4602" s="323">
        <f t="shared" si="691"/>
        <v>4674.7558146072588</v>
      </c>
      <c r="D4602" s="287">
        <f t="shared" si="688"/>
        <v>4374.8203979405926</v>
      </c>
      <c r="F4602" s="273">
        <f t="shared" si="684"/>
        <v>12</v>
      </c>
      <c r="H4602" s="273">
        <f t="shared" si="685"/>
        <v>4320</v>
      </c>
      <c r="J4602" s="287">
        <f t="shared" si="689"/>
        <v>-51.443494209457732</v>
      </c>
      <c r="L4602" s="287">
        <f t="shared" si="686"/>
        <v>174.7558146072588</v>
      </c>
      <c r="M4602" s="344">
        <f t="shared" si="687"/>
        <v>-125.17960205940744</v>
      </c>
      <c r="N4602" s="344">
        <f t="shared" si="690"/>
        <v>-51.443494209457732</v>
      </c>
    </row>
    <row r="4603" spans="1:14" x14ac:dyDescent="0.25">
      <c r="A4603" s="273">
        <v>4586</v>
      </c>
      <c r="B4603" s="323">
        <f t="shared" si="691"/>
        <v>4675.7558146072588</v>
      </c>
      <c r="D4603" s="287">
        <f t="shared" si="688"/>
        <v>4375.7549812739253</v>
      </c>
      <c r="F4603" s="273">
        <f t="shared" si="684"/>
        <v>12</v>
      </c>
      <c r="H4603" s="273">
        <f t="shared" si="685"/>
        <v>4320</v>
      </c>
      <c r="J4603" s="287">
        <f t="shared" si="689"/>
        <v>-51.514207555417322</v>
      </c>
      <c r="L4603" s="287">
        <f t="shared" si="686"/>
        <v>175.7558146072588</v>
      </c>
      <c r="M4603" s="344">
        <f t="shared" si="687"/>
        <v>-124.2450187260747</v>
      </c>
      <c r="N4603" s="344">
        <f t="shared" si="690"/>
        <v>-51.514207555417322</v>
      </c>
    </row>
    <row r="4604" spans="1:14" x14ac:dyDescent="0.25">
      <c r="A4604" s="273">
        <v>4587</v>
      </c>
      <c r="B4604" s="323">
        <f t="shared" si="691"/>
        <v>4676.7558146072588</v>
      </c>
      <c r="D4604" s="287">
        <f t="shared" si="688"/>
        <v>4376.6895646072589</v>
      </c>
      <c r="F4604" s="273">
        <f t="shared" si="684"/>
        <v>12</v>
      </c>
      <c r="H4604" s="273">
        <f t="shared" si="685"/>
        <v>4320</v>
      </c>
      <c r="J4604" s="287">
        <f t="shared" si="689"/>
        <v>-51.569229174726196</v>
      </c>
      <c r="L4604" s="287">
        <f t="shared" si="686"/>
        <v>176.7558146072588</v>
      </c>
      <c r="M4604" s="344">
        <f t="shared" si="687"/>
        <v>-123.31043539274106</v>
      </c>
      <c r="N4604" s="344">
        <f t="shared" si="690"/>
        <v>-51.569229174726196</v>
      </c>
    </row>
    <row r="4605" spans="1:14" x14ac:dyDescent="0.25">
      <c r="A4605" s="273">
        <v>4588</v>
      </c>
      <c r="B4605" s="323">
        <f t="shared" si="691"/>
        <v>4677.7558146072588</v>
      </c>
      <c r="D4605" s="287">
        <f t="shared" si="688"/>
        <v>4377.6241479405926</v>
      </c>
      <c r="F4605" s="273">
        <f t="shared" si="684"/>
        <v>12</v>
      </c>
      <c r="H4605" s="273">
        <f t="shared" si="685"/>
        <v>4320</v>
      </c>
      <c r="J4605" s="287">
        <f t="shared" si="689"/>
        <v>-51.608542307266113</v>
      </c>
      <c r="L4605" s="287">
        <f t="shared" si="686"/>
        <v>177.7558146072588</v>
      </c>
      <c r="M4605" s="344">
        <f t="shared" si="687"/>
        <v>-122.37585205940741</v>
      </c>
      <c r="N4605" s="344">
        <f t="shared" si="690"/>
        <v>-51.608542307266113</v>
      </c>
    </row>
    <row r="4606" spans="1:14" x14ac:dyDescent="0.25">
      <c r="A4606" s="273">
        <v>4589</v>
      </c>
      <c r="B4606" s="323">
        <f t="shared" si="691"/>
        <v>4678.7558146072588</v>
      </c>
      <c r="D4606" s="287">
        <f t="shared" si="688"/>
        <v>4378.5587312739253</v>
      </c>
      <c r="F4606" s="273">
        <f t="shared" si="684"/>
        <v>12</v>
      </c>
      <c r="H4606" s="273">
        <f t="shared" si="685"/>
        <v>4320</v>
      </c>
      <c r="J4606" s="287">
        <f t="shared" si="689"/>
        <v>-51.632134977876042</v>
      </c>
      <c r="L4606" s="287">
        <f t="shared" si="686"/>
        <v>178.7558146072588</v>
      </c>
      <c r="M4606" s="344">
        <f t="shared" si="687"/>
        <v>-121.44126872607467</v>
      </c>
      <c r="N4606" s="344">
        <f t="shared" si="690"/>
        <v>-51.632134977876042</v>
      </c>
    </row>
    <row r="4607" spans="1:14" x14ac:dyDescent="0.25">
      <c r="A4607" s="273">
        <v>4590</v>
      </c>
      <c r="B4607" s="323">
        <f t="shared" si="691"/>
        <v>4679.7558146072588</v>
      </c>
      <c r="D4607" s="287">
        <f t="shared" si="688"/>
        <v>4379.493314607259</v>
      </c>
      <c r="F4607" s="273">
        <f t="shared" si="684"/>
        <v>12</v>
      </c>
      <c r="H4607" s="273">
        <f t="shared" si="685"/>
        <v>4320</v>
      </c>
      <c r="J4607" s="287">
        <f t="shared" si="689"/>
        <v>-51.64</v>
      </c>
      <c r="L4607" s="287">
        <f t="shared" si="686"/>
        <v>179.7558146072588</v>
      </c>
      <c r="M4607" s="344">
        <f t="shared" si="687"/>
        <v>-120.50668539274102</v>
      </c>
      <c r="N4607" s="344">
        <f t="shared" si="690"/>
        <v>-51.64</v>
      </c>
    </row>
    <row r="4608" spans="1:14" x14ac:dyDescent="0.25">
      <c r="A4608" s="273">
        <v>4591</v>
      </c>
      <c r="B4608" s="323">
        <f t="shared" si="691"/>
        <v>4680.7558146072588</v>
      </c>
      <c r="D4608" s="287">
        <f t="shared" si="688"/>
        <v>4380.4278979405917</v>
      </c>
      <c r="F4608" s="273">
        <f t="shared" si="684"/>
        <v>13</v>
      </c>
      <c r="H4608" s="273">
        <f t="shared" si="685"/>
        <v>4680</v>
      </c>
      <c r="J4608" s="287">
        <f t="shared" si="689"/>
        <v>-51.632134977876049</v>
      </c>
      <c r="L4608" s="287">
        <f t="shared" si="686"/>
        <v>-179.2441853927412</v>
      </c>
      <c r="M4608" s="344">
        <f t="shared" si="687"/>
        <v>-119.57210205940828</v>
      </c>
      <c r="N4608" s="344">
        <f t="shared" si="690"/>
        <v>-51.632134977876049</v>
      </c>
    </row>
    <row r="4609" spans="1:14" x14ac:dyDescent="0.25">
      <c r="A4609" s="273">
        <v>4592</v>
      </c>
      <c r="B4609" s="323">
        <f t="shared" si="691"/>
        <v>4681.7558146072588</v>
      </c>
      <c r="D4609" s="287">
        <f t="shared" si="688"/>
        <v>4381.3624812739254</v>
      </c>
      <c r="F4609" s="273">
        <f t="shared" si="684"/>
        <v>13</v>
      </c>
      <c r="H4609" s="273">
        <f t="shared" si="685"/>
        <v>4680</v>
      </c>
      <c r="J4609" s="287">
        <f t="shared" si="689"/>
        <v>-51.608542307266106</v>
      </c>
      <c r="L4609" s="287">
        <f t="shared" si="686"/>
        <v>-178.2441853927412</v>
      </c>
      <c r="M4609" s="344">
        <f t="shared" si="687"/>
        <v>-118.63751872607463</v>
      </c>
      <c r="N4609" s="344">
        <f t="shared" si="690"/>
        <v>-51.608542307266106</v>
      </c>
    </row>
    <row r="4610" spans="1:14" x14ac:dyDescent="0.25">
      <c r="A4610" s="273">
        <v>4593</v>
      </c>
      <c r="B4610" s="323">
        <f t="shared" si="691"/>
        <v>4682.7558146072588</v>
      </c>
      <c r="D4610" s="287">
        <f t="shared" si="688"/>
        <v>4382.297064607259</v>
      </c>
      <c r="F4610" s="273">
        <f t="shared" si="684"/>
        <v>13</v>
      </c>
      <c r="H4610" s="273">
        <f t="shared" si="685"/>
        <v>4680</v>
      </c>
      <c r="J4610" s="287">
        <f t="shared" si="689"/>
        <v>-51.569229174726189</v>
      </c>
      <c r="L4610" s="287">
        <f t="shared" si="686"/>
        <v>-177.2441853927412</v>
      </c>
      <c r="M4610" s="344">
        <f t="shared" si="687"/>
        <v>-117.70293539274098</v>
      </c>
      <c r="N4610" s="344">
        <f t="shared" si="690"/>
        <v>-51.569229174726189</v>
      </c>
    </row>
    <row r="4611" spans="1:14" x14ac:dyDescent="0.25">
      <c r="A4611" s="273">
        <v>4594</v>
      </c>
      <c r="B4611" s="323">
        <f t="shared" si="691"/>
        <v>4683.7558146072588</v>
      </c>
      <c r="D4611" s="287">
        <f t="shared" si="688"/>
        <v>4383.2316479405918</v>
      </c>
      <c r="F4611" s="273">
        <f t="shared" si="684"/>
        <v>13</v>
      </c>
      <c r="H4611" s="273">
        <f t="shared" si="685"/>
        <v>4680</v>
      </c>
      <c r="J4611" s="287">
        <f t="shared" si="689"/>
        <v>-51.514207555417308</v>
      </c>
      <c r="L4611" s="287">
        <f t="shared" si="686"/>
        <v>-176.2441853927412</v>
      </c>
      <c r="M4611" s="344">
        <f t="shared" si="687"/>
        <v>-116.76835205940824</v>
      </c>
      <c r="N4611" s="344">
        <f t="shared" si="690"/>
        <v>-51.514207555417308</v>
      </c>
    </row>
    <row r="4612" spans="1:14" x14ac:dyDescent="0.25">
      <c r="A4612" s="273">
        <v>4595</v>
      </c>
      <c r="B4612" s="323">
        <f t="shared" si="691"/>
        <v>4684.7558146072588</v>
      </c>
      <c r="D4612" s="287">
        <f t="shared" si="688"/>
        <v>4384.1662312739254</v>
      </c>
      <c r="F4612" s="273">
        <f t="shared" si="684"/>
        <v>13</v>
      </c>
      <c r="H4612" s="273">
        <f t="shared" si="685"/>
        <v>4680</v>
      </c>
      <c r="J4612" s="287">
        <f t="shared" si="689"/>
        <v>-51.443494209457768</v>
      </c>
      <c r="L4612" s="287">
        <f t="shared" si="686"/>
        <v>-175.2441853927412</v>
      </c>
      <c r="M4612" s="344">
        <f t="shared" si="687"/>
        <v>-115.8337687260746</v>
      </c>
      <c r="N4612" s="344">
        <f t="shared" si="690"/>
        <v>-51.443494209457768</v>
      </c>
    </row>
    <row r="4613" spans="1:14" x14ac:dyDescent="0.25">
      <c r="A4613" s="273">
        <v>4596</v>
      </c>
      <c r="B4613" s="323">
        <f t="shared" si="691"/>
        <v>4685.7558146072588</v>
      </c>
      <c r="D4613" s="287">
        <f t="shared" si="688"/>
        <v>4385.1008146072591</v>
      </c>
      <c r="F4613" s="273">
        <f t="shared" si="684"/>
        <v>13</v>
      </c>
      <c r="H4613" s="273">
        <f t="shared" si="685"/>
        <v>4680</v>
      </c>
      <c r="J4613" s="287">
        <f t="shared" si="689"/>
        <v>-51.357110676817655</v>
      </c>
      <c r="L4613" s="287">
        <f t="shared" si="686"/>
        <v>-174.2441853927412</v>
      </c>
      <c r="M4613" s="344">
        <f t="shared" si="687"/>
        <v>-114.89918539274095</v>
      </c>
      <c r="N4613" s="344">
        <f t="shared" si="690"/>
        <v>-51.357110676817655</v>
      </c>
    </row>
    <row r="4614" spans="1:14" x14ac:dyDescent="0.25">
      <c r="A4614" s="273">
        <v>4597</v>
      </c>
      <c r="B4614" s="323">
        <f t="shared" si="691"/>
        <v>4686.7558146072588</v>
      </c>
      <c r="D4614" s="287">
        <f t="shared" si="688"/>
        <v>4386.0353979405918</v>
      </c>
      <c r="F4614" s="273">
        <f t="shared" ref="F4614:F4677" si="692">INT(B4614/360)</f>
        <v>13</v>
      </c>
      <c r="H4614" s="273">
        <f t="shared" ref="H4614:H4677" si="693">F4614*360</f>
        <v>4680</v>
      </c>
      <c r="J4614" s="287">
        <f t="shared" si="689"/>
        <v>-51.255083270757879</v>
      </c>
      <c r="L4614" s="287">
        <f t="shared" ref="L4614:L4677" si="694">B4614-H4614-180</f>
        <v>-173.2441853927412</v>
      </c>
      <c r="M4614" s="344">
        <f t="shared" ref="M4614:M4677" si="695">D4614-INT(D4614/360)*360-180</f>
        <v>-113.96460205940821</v>
      </c>
      <c r="N4614" s="344">
        <f t="shared" si="690"/>
        <v>-51.255083270757879</v>
      </c>
    </row>
    <row r="4615" spans="1:14" x14ac:dyDescent="0.25">
      <c r="A4615" s="273">
        <v>4598</v>
      </c>
      <c r="B4615" s="323">
        <f t="shared" si="691"/>
        <v>4687.7558146072588</v>
      </c>
      <c r="D4615" s="287">
        <f t="shared" si="688"/>
        <v>4386.9699812739254</v>
      </c>
      <c r="F4615" s="273">
        <f t="shared" si="692"/>
        <v>13</v>
      </c>
      <c r="H4615" s="273">
        <f t="shared" si="693"/>
        <v>4680</v>
      </c>
      <c r="J4615" s="287">
        <f t="shared" si="689"/>
        <v>-51.137443069814687</v>
      </c>
      <c r="L4615" s="287">
        <f t="shared" si="694"/>
        <v>-172.2441853927412</v>
      </c>
      <c r="M4615" s="344">
        <f t="shared" si="695"/>
        <v>-113.03001872607456</v>
      </c>
      <c r="N4615" s="344">
        <f t="shared" si="690"/>
        <v>-51.137443069814687</v>
      </c>
    </row>
    <row r="4616" spans="1:14" x14ac:dyDescent="0.25">
      <c r="A4616" s="273">
        <v>4599</v>
      </c>
      <c r="B4616" s="323">
        <f t="shared" si="691"/>
        <v>4688.7558146072588</v>
      </c>
      <c r="D4616" s="287">
        <f t="shared" si="688"/>
        <v>4387.9045646072591</v>
      </c>
      <c r="F4616" s="273">
        <f t="shared" si="692"/>
        <v>13</v>
      </c>
      <c r="H4616" s="273">
        <f t="shared" si="693"/>
        <v>4680</v>
      </c>
      <c r="J4616" s="287">
        <f t="shared" si="689"/>
        <v>-51.004225908332884</v>
      </c>
      <c r="L4616" s="287">
        <f t="shared" si="694"/>
        <v>-171.2441853927412</v>
      </c>
      <c r="M4616" s="344">
        <f t="shared" si="695"/>
        <v>-112.09543539274091</v>
      </c>
      <c r="N4616" s="344">
        <f t="shared" si="690"/>
        <v>-51.004225908332884</v>
      </c>
    </row>
    <row r="4617" spans="1:14" x14ac:dyDescent="0.25">
      <c r="A4617" s="273">
        <v>4600</v>
      </c>
      <c r="B4617" s="323">
        <f t="shared" si="691"/>
        <v>4689.7558146072588</v>
      </c>
      <c r="D4617" s="287">
        <f t="shared" si="688"/>
        <v>4388.8391479405918</v>
      </c>
      <c r="F4617" s="273">
        <f t="shared" si="692"/>
        <v>13</v>
      </c>
      <c r="H4617" s="273">
        <f t="shared" si="693"/>
        <v>4680</v>
      </c>
      <c r="J4617" s="287">
        <f t="shared" si="689"/>
        <v>-50.855472365550376</v>
      </c>
      <c r="L4617" s="287">
        <f t="shared" si="694"/>
        <v>-170.2441853927412</v>
      </c>
      <c r="M4617" s="344">
        <f t="shared" si="695"/>
        <v>-111.16085205940817</v>
      </c>
      <c r="N4617" s="344">
        <f t="shared" si="690"/>
        <v>-50.855472365550376</v>
      </c>
    </row>
    <row r="4618" spans="1:14" x14ac:dyDescent="0.25">
      <c r="A4618" s="273">
        <v>4601</v>
      </c>
      <c r="B4618" s="323">
        <f t="shared" si="691"/>
        <v>4690.7558146072588</v>
      </c>
      <c r="D4618" s="287">
        <f t="shared" si="688"/>
        <v>4389.7737312739255</v>
      </c>
      <c r="F4618" s="273">
        <f t="shared" si="692"/>
        <v>13</v>
      </c>
      <c r="H4618" s="273">
        <f t="shared" si="693"/>
        <v>4680</v>
      </c>
      <c r="J4618" s="287">
        <f t="shared" si="689"/>
        <v>-50.691227753237428</v>
      </c>
      <c r="L4618" s="287">
        <f t="shared" si="694"/>
        <v>-169.2441853927412</v>
      </c>
      <c r="M4618" s="344">
        <f t="shared" si="695"/>
        <v>-110.22626872607452</v>
      </c>
      <c r="N4618" s="344">
        <f t="shared" si="690"/>
        <v>-50.691227753237428</v>
      </c>
    </row>
    <row r="4619" spans="1:14" x14ac:dyDescent="0.25">
      <c r="A4619" s="273">
        <v>4602</v>
      </c>
      <c r="B4619" s="323">
        <f t="shared" si="691"/>
        <v>4691.7558146072588</v>
      </c>
      <c r="D4619" s="287">
        <f t="shared" si="688"/>
        <v>4390.7083146072591</v>
      </c>
      <c r="F4619" s="273">
        <f t="shared" si="692"/>
        <v>13</v>
      </c>
      <c r="H4619" s="273">
        <f t="shared" si="693"/>
        <v>4680</v>
      </c>
      <c r="J4619" s="287">
        <f t="shared" si="689"/>
        <v>-50.511542101893767</v>
      </c>
      <c r="L4619" s="287">
        <f t="shared" si="694"/>
        <v>-168.2441853927412</v>
      </c>
      <c r="M4619" s="344">
        <f t="shared" si="695"/>
        <v>-109.29168539274087</v>
      </c>
      <c r="N4619" s="344">
        <f t="shared" si="690"/>
        <v>-50.511542101893767</v>
      </c>
    </row>
    <row r="4620" spans="1:14" x14ac:dyDescent="0.25">
      <c r="A4620" s="273">
        <v>4603</v>
      </c>
      <c r="B4620" s="323">
        <f t="shared" si="691"/>
        <v>4692.7558146072588</v>
      </c>
      <c r="D4620" s="287">
        <f t="shared" si="688"/>
        <v>4391.6428979405919</v>
      </c>
      <c r="F4620" s="273">
        <f t="shared" si="692"/>
        <v>13</v>
      </c>
      <c r="H4620" s="273">
        <f t="shared" si="693"/>
        <v>4680</v>
      </c>
      <c r="J4620" s="287">
        <f t="shared" si="689"/>
        <v>-50.316470145509562</v>
      </c>
      <c r="L4620" s="287">
        <f t="shared" si="694"/>
        <v>-167.2441853927412</v>
      </c>
      <c r="M4620" s="344">
        <f t="shared" si="695"/>
        <v>-108.35710205940813</v>
      </c>
      <c r="N4620" s="344">
        <f t="shared" si="690"/>
        <v>-50.316470145509562</v>
      </c>
    </row>
    <row r="4621" spans="1:14" x14ac:dyDescent="0.25">
      <c r="A4621" s="273">
        <v>4604</v>
      </c>
      <c r="B4621" s="323">
        <f t="shared" si="691"/>
        <v>4693.7558146072588</v>
      </c>
      <c r="D4621" s="287">
        <f t="shared" si="688"/>
        <v>4392.5774812739255</v>
      </c>
      <c r="F4621" s="273">
        <f t="shared" si="692"/>
        <v>13</v>
      </c>
      <c r="H4621" s="273">
        <f t="shared" si="693"/>
        <v>4680</v>
      </c>
      <c r="J4621" s="287">
        <f t="shared" si="689"/>
        <v>-50.106071304892438</v>
      </c>
      <c r="L4621" s="287">
        <f t="shared" si="694"/>
        <v>-166.2441853927412</v>
      </c>
      <c r="M4621" s="344">
        <f t="shared" si="695"/>
        <v>-107.42251872607449</v>
      </c>
      <c r="N4621" s="344">
        <f t="shared" si="690"/>
        <v>-50.106071304892438</v>
      </c>
    </row>
    <row r="4622" spans="1:14" x14ac:dyDescent="0.25">
      <c r="A4622" s="273">
        <v>4605</v>
      </c>
      <c r="B4622" s="323">
        <f t="shared" si="691"/>
        <v>4694.7558146072588</v>
      </c>
      <c r="D4622" s="287">
        <f t="shared" si="688"/>
        <v>4393.5120646072592</v>
      </c>
      <c r="F4622" s="273">
        <f t="shared" si="692"/>
        <v>13</v>
      </c>
      <c r="H4622" s="273">
        <f t="shared" si="693"/>
        <v>4680</v>
      </c>
      <c r="J4622" s="287">
        <f t="shared" si="689"/>
        <v>-49.880409669567435</v>
      </c>
      <c r="L4622" s="287">
        <f t="shared" si="694"/>
        <v>-165.2441853927412</v>
      </c>
      <c r="M4622" s="344">
        <f t="shared" si="695"/>
        <v>-106.48793539274084</v>
      </c>
      <c r="N4622" s="344">
        <f t="shared" si="690"/>
        <v>-49.880409669567435</v>
      </c>
    </row>
    <row r="4623" spans="1:14" x14ac:dyDescent="0.25">
      <c r="A4623" s="273">
        <v>4606</v>
      </c>
      <c r="B4623" s="323">
        <f t="shared" si="691"/>
        <v>4695.7558146072588</v>
      </c>
      <c r="D4623" s="287">
        <f t="shared" si="688"/>
        <v>4394.4466479405919</v>
      </c>
      <c r="F4623" s="273">
        <f t="shared" si="692"/>
        <v>13</v>
      </c>
      <c r="H4623" s="273">
        <f t="shared" si="693"/>
        <v>4680</v>
      </c>
      <c r="J4623" s="287">
        <f t="shared" si="689"/>
        <v>-49.639553978254902</v>
      </c>
      <c r="L4623" s="287">
        <f t="shared" si="694"/>
        <v>-164.2441853927412</v>
      </c>
      <c r="M4623" s="344">
        <f t="shared" si="695"/>
        <v>-105.5533520594081</v>
      </c>
      <c r="N4623" s="344">
        <f t="shared" si="690"/>
        <v>-49.639553978254902</v>
      </c>
    </row>
    <row r="4624" spans="1:14" x14ac:dyDescent="0.25">
      <c r="A4624" s="273">
        <v>4607</v>
      </c>
      <c r="B4624" s="323">
        <f t="shared" si="691"/>
        <v>4696.7558146072588</v>
      </c>
      <c r="D4624" s="287">
        <f t="shared" si="688"/>
        <v>4395.3812312739256</v>
      </c>
      <c r="F4624" s="273">
        <f t="shared" si="692"/>
        <v>13</v>
      </c>
      <c r="H4624" s="273">
        <f t="shared" si="693"/>
        <v>4680</v>
      </c>
      <c r="J4624" s="287">
        <f t="shared" si="689"/>
        <v>-49.383577597931236</v>
      </c>
      <c r="L4624" s="287">
        <f t="shared" si="694"/>
        <v>-163.2441853927412</v>
      </c>
      <c r="M4624" s="344">
        <f t="shared" si="695"/>
        <v>-104.61876872607445</v>
      </c>
      <c r="N4624" s="344">
        <f t="shared" si="690"/>
        <v>-49.383577597931236</v>
      </c>
    </row>
    <row r="4625" spans="1:14" x14ac:dyDescent="0.25">
      <c r="A4625" s="273">
        <v>4608</v>
      </c>
      <c r="B4625" s="323">
        <f t="shared" si="691"/>
        <v>4697.7558146072588</v>
      </c>
      <c r="D4625" s="287">
        <f t="shared" ref="D4625:D4688" si="696">B4625-A4625/360*$E$11</f>
        <v>4396.3158146072592</v>
      </c>
      <c r="F4625" s="273">
        <f t="shared" si="692"/>
        <v>13</v>
      </c>
      <c r="H4625" s="273">
        <f t="shared" si="693"/>
        <v>4680</v>
      </c>
      <c r="J4625" s="287">
        <f t="shared" ref="J4625:J4688" si="697">SIN(RADIANS(A4625))*$E$7</f>
        <v>-49.112558501481779</v>
      </c>
      <c r="L4625" s="287">
        <f t="shared" si="694"/>
        <v>-162.2441853927412</v>
      </c>
      <c r="M4625" s="344">
        <f t="shared" si="695"/>
        <v>-103.6841853927408</v>
      </c>
      <c r="N4625" s="344">
        <f t="shared" si="690"/>
        <v>-49.112558501481779</v>
      </c>
    </row>
    <row r="4626" spans="1:14" x14ac:dyDescent="0.25">
      <c r="A4626" s="273">
        <v>4609</v>
      </c>
      <c r="B4626" s="323">
        <f t="shared" si="691"/>
        <v>4698.7558146072588</v>
      </c>
      <c r="D4626" s="287">
        <f t="shared" si="696"/>
        <v>4397.2503979405919</v>
      </c>
      <c r="F4626" s="273">
        <f t="shared" si="692"/>
        <v>13</v>
      </c>
      <c r="H4626" s="273">
        <f t="shared" si="693"/>
        <v>4680</v>
      </c>
      <c r="J4626" s="287">
        <f t="shared" si="697"/>
        <v>-48.826579243948736</v>
      </c>
      <c r="L4626" s="287">
        <f t="shared" si="694"/>
        <v>-161.2441853927412</v>
      </c>
      <c r="M4626" s="344">
        <f t="shared" si="695"/>
        <v>-102.74960205940806</v>
      </c>
      <c r="N4626" s="344">
        <f t="shared" ref="N4626:N4689" si="698">J4626</f>
        <v>-48.826579243948736</v>
      </c>
    </row>
    <row r="4627" spans="1:14" x14ac:dyDescent="0.25">
      <c r="A4627" s="273">
        <v>4610</v>
      </c>
      <c r="B4627" s="323">
        <f t="shared" ref="B4627:B4690" si="699">$B$17+A4627</f>
        <v>4699.7558146072588</v>
      </c>
      <c r="D4627" s="287">
        <f t="shared" si="696"/>
        <v>4398.1849812739256</v>
      </c>
      <c r="F4627" s="273">
        <f t="shared" si="692"/>
        <v>13</v>
      </c>
      <c r="H4627" s="273">
        <f t="shared" si="693"/>
        <v>4680</v>
      </c>
      <c r="J4627" s="287">
        <f t="shared" si="697"/>
        <v>-48.525726937384277</v>
      </c>
      <c r="L4627" s="287">
        <f t="shared" si="694"/>
        <v>-160.2441853927412</v>
      </c>
      <c r="M4627" s="344">
        <f t="shared" si="695"/>
        <v>-101.81501872607441</v>
      </c>
      <c r="N4627" s="344">
        <f t="shared" si="698"/>
        <v>-48.525726937384277</v>
      </c>
    </row>
    <row r="4628" spans="1:14" x14ac:dyDescent="0.25">
      <c r="A4628" s="273">
        <v>4611</v>
      </c>
      <c r="B4628" s="323">
        <f t="shared" si="699"/>
        <v>4700.7558146072588</v>
      </c>
      <c r="D4628" s="287">
        <f t="shared" si="696"/>
        <v>4399.1195646072592</v>
      </c>
      <c r="F4628" s="273">
        <f t="shared" si="692"/>
        <v>13</v>
      </c>
      <c r="H4628" s="273">
        <f t="shared" si="693"/>
        <v>4680</v>
      </c>
      <c r="J4628" s="287">
        <f t="shared" si="697"/>
        <v>-48.210093224315415</v>
      </c>
      <c r="L4628" s="287">
        <f t="shared" si="694"/>
        <v>-159.2441853927412</v>
      </c>
      <c r="M4628" s="344">
        <f t="shared" si="695"/>
        <v>-100.88043539274076</v>
      </c>
      <c r="N4628" s="344">
        <f t="shared" si="698"/>
        <v>-48.210093224315415</v>
      </c>
    </row>
    <row r="4629" spans="1:14" x14ac:dyDescent="0.25">
      <c r="A4629" s="273">
        <v>4612</v>
      </c>
      <c r="B4629" s="323">
        <f t="shared" si="699"/>
        <v>4701.7558146072588</v>
      </c>
      <c r="D4629" s="287">
        <f t="shared" si="696"/>
        <v>4400.054147940592</v>
      </c>
      <c r="F4629" s="273">
        <f t="shared" si="692"/>
        <v>13</v>
      </c>
      <c r="H4629" s="273">
        <f t="shared" si="693"/>
        <v>4680</v>
      </c>
      <c r="J4629" s="287">
        <f t="shared" si="697"/>
        <v>-47.879774249829048</v>
      </c>
      <c r="L4629" s="287">
        <f t="shared" si="694"/>
        <v>-158.2441853927412</v>
      </c>
      <c r="M4629" s="344">
        <f t="shared" si="695"/>
        <v>-99.945852059408026</v>
      </c>
      <c r="N4629" s="344">
        <f t="shared" si="698"/>
        <v>-47.879774249829048</v>
      </c>
    </row>
    <row r="4630" spans="1:14" x14ac:dyDescent="0.25">
      <c r="A4630" s="273">
        <v>4613</v>
      </c>
      <c r="B4630" s="323">
        <f t="shared" si="699"/>
        <v>4702.7558146072588</v>
      </c>
      <c r="D4630" s="287">
        <f t="shared" si="696"/>
        <v>4400.9887312739256</v>
      </c>
      <c r="F4630" s="273">
        <f t="shared" si="692"/>
        <v>13</v>
      </c>
      <c r="H4630" s="273">
        <f t="shared" si="693"/>
        <v>4680</v>
      </c>
      <c r="J4630" s="287">
        <f t="shared" si="697"/>
        <v>-47.534870632284118</v>
      </c>
      <c r="L4630" s="287">
        <f t="shared" si="694"/>
        <v>-157.2441853927412</v>
      </c>
      <c r="M4630" s="344">
        <f t="shared" si="695"/>
        <v>-99.011268726074377</v>
      </c>
      <c r="N4630" s="344">
        <f t="shared" si="698"/>
        <v>-47.534870632284118</v>
      </c>
    </row>
    <row r="4631" spans="1:14" x14ac:dyDescent="0.25">
      <c r="A4631" s="273">
        <v>4614</v>
      </c>
      <c r="B4631" s="323">
        <f t="shared" si="699"/>
        <v>4703.7558146072588</v>
      </c>
      <c r="D4631" s="287">
        <f t="shared" si="696"/>
        <v>4401.9233146072584</v>
      </c>
      <c r="F4631" s="273">
        <f t="shared" si="692"/>
        <v>13</v>
      </c>
      <c r="H4631" s="273">
        <f t="shared" si="693"/>
        <v>4680</v>
      </c>
      <c r="J4631" s="287">
        <f t="shared" si="697"/>
        <v>-47.175487432663964</v>
      </c>
      <c r="L4631" s="287">
        <f t="shared" si="694"/>
        <v>-156.2441853927412</v>
      </c>
      <c r="M4631" s="344">
        <f t="shared" si="695"/>
        <v>-98.076685392741638</v>
      </c>
      <c r="N4631" s="344">
        <f t="shared" si="698"/>
        <v>-47.175487432663964</v>
      </c>
    </row>
    <row r="4632" spans="1:14" x14ac:dyDescent="0.25">
      <c r="A4632" s="273">
        <v>4615</v>
      </c>
      <c r="B4632" s="323">
        <f t="shared" si="699"/>
        <v>4704.7558146072588</v>
      </c>
      <c r="D4632" s="287">
        <f t="shared" si="696"/>
        <v>4402.857897940592</v>
      </c>
      <c r="F4632" s="273">
        <f t="shared" si="692"/>
        <v>13</v>
      </c>
      <c r="H4632" s="273">
        <f t="shared" si="693"/>
        <v>4680</v>
      </c>
      <c r="J4632" s="287">
        <f t="shared" si="697"/>
        <v>-46.801734122572611</v>
      </c>
      <c r="L4632" s="287">
        <f t="shared" si="694"/>
        <v>-155.2441853927412</v>
      </c>
      <c r="M4632" s="344">
        <f t="shared" si="695"/>
        <v>-97.142102059407989</v>
      </c>
      <c r="N4632" s="344">
        <f t="shared" si="698"/>
        <v>-46.801734122572611</v>
      </c>
    </row>
    <row r="4633" spans="1:14" x14ac:dyDescent="0.25">
      <c r="A4633" s="273">
        <v>4616</v>
      </c>
      <c r="B4633" s="323">
        <f t="shared" si="699"/>
        <v>4705.7558146072588</v>
      </c>
      <c r="D4633" s="287">
        <f t="shared" si="696"/>
        <v>4403.7924812739257</v>
      </c>
      <c r="F4633" s="273">
        <f t="shared" si="692"/>
        <v>13</v>
      </c>
      <c r="H4633" s="273">
        <f t="shared" si="693"/>
        <v>4680</v>
      </c>
      <c r="J4633" s="287">
        <f t="shared" si="697"/>
        <v>-46.413724550888929</v>
      </c>
      <c r="L4633" s="287">
        <f t="shared" si="694"/>
        <v>-154.2441853927412</v>
      </c>
      <c r="M4633" s="344">
        <f t="shared" si="695"/>
        <v>-96.207518726074341</v>
      </c>
      <c r="N4633" s="344">
        <f t="shared" si="698"/>
        <v>-46.413724550888929</v>
      </c>
    </row>
    <row r="4634" spans="1:14" x14ac:dyDescent="0.25">
      <c r="A4634" s="273">
        <v>4617</v>
      </c>
      <c r="B4634" s="323">
        <f t="shared" si="699"/>
        <v>4706.7558146072588</v>
      </c>
      <c r="D4634" s="287">
        <f t="shared" si="696"/>
        <v>4404.7270646072584</v>
      </c>
      <c r="F4634" s="273">
        <f t="shared" si="692"/>
        <v>13</v>
      </c>
      <c r="H4634" s="273">
        <f t="shared" si="693"/>
        <v>4680</v>
      </c>
      <c r="J4634" s="287">
        <f t="shared" si="697"/>
        <v>-46.011576909087204</v>
      </c>
      <c r="L4634" s="287">
        <f t="shared" si="694"/>
        <v>-153.2441853927412</v>
      </c>
      <c r="M4634" s="344">
        <f t="shared" si="695"/>
        <v>-95.272935392741601</v>
      </c>
      <c r="N4634" s="344">
        <f t="shared" si="698"/>
        <v>-46.011576909087204</v>
      </c>
    </row>
    <row r="4635" spans="1:14" x14ac:dyDescent="0.25">
      <c r="A4635" s="273">
        <v>4618</v>
      </c>
      <c r="B4635" s="323">
        <f t="shared" si="699"/>
        <v>4707.7558146072588</v>
      </c>
      <c r="D4635" s="287">
        <f t="shared" si="696"/>
        <v>4405.661647940592</v>
      </c>
      <c r="F4635" s="273">
        <f t="shared" si="692"/>
        <v>13</v>
      </c>
      <c r="H4635" s="273">
        <f t="shared" si="693"/>
        <v>4680</v>
      </c>
      <c r="J4635" s="287">
        <f t="shared" si="697"/>
        <v>-45.595413695235159</v>
      </c>
      <c r="L4635" s="287">
        <f t="shared" si="694"/>
        <v>-152.2441853927412</v>
      </c>
      <c r="M4635" s="344">
        <f t="shared" si="695"/>
        <v>-94.338352059407953</v>
      </c>
      <c r="N4635" s="344">
        <f t="shared" si="698"/>
        <v>-45.595413695235159</v>
      </c>
    </row>
    <row r="4636" spans="1:14" x14ac:dyDescent="0.25">
      <c r="A4636" s="273">
        <v>4619</v>
      </c>
      <c r="B4636" s="323">
        <f t="shared" si="699"/>
        <v>4708.7558146072588</v>
      </c>
      <c r="D4636" s="287">
        <f t="shared" si="696"/>
        <v>4406.5962312739257</v>
      </c>
      <c r="F4636" s="273">
        <f t="shared" si="692"/>
        <v>13</v>
      </c>
      <c r="H4636" s="273">
        <f t="shared" si="693"/>
        <v>4680</v>
      </c>
      <c r="J4636" s="287">
        <f t="shared" si="697"/>
        <v>-45.165361676678508</v>
      </c>
      <c r="L4636" s="287">
        <f t="shared" si="694"/>
        <v>-151.2441853927412</v>
      </c>
      <c r="M4636" s="344">
        <f t="shared" si="695"/>
        <v>-93.403768726074304</v>
      </c>
      <c r="N4636" s="344">
        <f t="shared" si="698"/>
        <v>-45.165361676678508</v>
      </c>
    </row>
    <row r="4637" spans="1:14" x14ac:dyDescent="0.25">
      <c r="A4637" s="273">
        <v>4620</v>
      </c>
      <c r="B4637" s="323">
        <f t="shared" si="699"/>
        <v>4709.7558146072588</v>
      </c>
      <c r="D4637" s="287">
        <f t="shared" si="696"/>
        <v>4407.5308146072584</v>
      </c>
      <c r="F4637" s="273">
        <f t="shared" si="692"/>
        <v>13</v>
      </c>
      <c r="H4637" s="273">
        <f t="shared" si="693"/>
        <v>4680</v>
      </c>
      <c r="J4637" s="287">
        <f t="shared" si="697"/>
        <v>-44.721551851428458</v>
      </c>
      <c r="L4637" s="287">
        <f t="shared" si="694"/>
        <v>-150.2441853927412</v>
      </c>
      <c r="M4637" s="344">
        <f t="shared" si="695"/>
        <v>-92.469185392741565</v>
      </c>
      <c r="N4637" s="344">
        <f t="shared" si="698"/>
        <v>-44.721551851428458</v>
      </c>
    </row>
    <row r="4638" spans="1:14" x14ac:dyDescent="0.25">
      <c r="A4638" s="273">
        <v>4621</v>
      </c>
      <c r="B4638" s="323">
        <f t="shared" si="699"/>
        <v>4710.7558146072588</v>
      </c>
      <c r="D4638" s="287">
        <f t="shared" si="696"/>
        <v>4408.4653979405921</v>
      </c>
      <c r="F4638" s="273">
        <f t="shared" si="692"/>
        <v>13</v>
      </c>
      <c r="H4638" s="273">
        <f t="shared" si="693"/>
        <v>4680</v>
      </c>
      <c r="J4638" s="287">
        <f t="shared" si="697"/>
        <v>-44.264119408257066</v>
      </c>
      <c r="L4638" s="287">
        <f t="shared" si="694"/>
        <v>-149.2441853927412</v>
      </c>
      <c r="M4638" s="344">
        <f t="shared" si="695"/>
        <v>-91.534602059407916</v>
      </c>
      <c r="N4638" s="344">
        <f t="shared" si="698"/>
        <v>-44.264119408257066</v>
      </c>
    </row>
    <row r="4639" spans="1:14" x14ac:dyDescent="0.25">
      <c r="A4639" s="273">
        <v>4622</v>
      </c>
      <c r="B4639" s="323">
        <f t="shared" si="699"/>
        <v>4711.7558146072588</v>
      </c>
      <c r="D4639" s="287">
        <f t="shared" si="696"/>
        <v>4409.3999812739257</v>
      </c>
      <c r="F4639" s="273">
        <f t="shared" si="692"/>
        <v>13</v>
      </c>
      <c r="H4639" s="273">
        <f t="shared" si="693"/>
        <v>4680</v>
      </c>
      <c r="J4639" s="287">
        <f t="shared" si="697"/>
        <v>-43.79320368551776</v>
      </c>
      <c r="L4639" s="287">
        <f t="shared" si="694"/>
        <v>-148.2441853927412</v>
      </c>
      <c r="M4639" s="344">
        <f t="shared" si="695"/>
        <v>-90.600018726074268</v>
      </c>
      <c r="N4639" s="344">
        <f t="shared" si="698"/>
        <v>-43.79320368551776</v>
      </c>
    </row>
    <row r="4640" spans="1:14" x14ac:dyDescent="0.25">
      <c r="A4640" s="273">
        <v>4623</v>
      </c>
      <c r="B4640" s="323">
        <f t="shared" si="699"/>
        <v>4712.7558146072588</v>
      </c>
      <c r="D4640" s="287">
        <f t="shared" si="696"/>
        <v>4410.3345646072585</v>
      </c>
      <c r="F4640" s="273">
        <f t="shared" si="692"/>
        <v>13</v>
      </c>
      <c r="H4640" s="273">
        <f t="shared" si="693"/>
        <v>4680</v>
      </c>
      <c r="J4640" s="287">
        <f t="shared" si="697"/>
        <v>-43.308948128701545</v>
      </c>
      <c r="L4640" s="287">
        <f t="shared" si="694"/>
        <v>-147.2441853927412</v>
      </c>
      <c r="M4640" s="344">
        <f t="shared" si="695"/>
        <v>-89.665435392741529</v>
      </c>
      <c r="N4640" s="344">
        <f t="shared" si="698"/>
        <v>-43.308948128701545</v>
      </c>
    </row>
    <row r="4641" spans="1:14" x14ac:dyDescent="0.25">
      <c r="A4641" s="273">
        <v>4624</v>
      </c>
      <c r="B4641" s="323">
        <f t="shared" si="699"/>
        <v>4713.7558146072588</v>
      </c>
      <c r="D4641" s="287">
        <f t="shared" si="696"/>
        <v>4411.2691479405921</v>
      </c>
      <c r="F4641" s="273">
        <f t="shared" si="692"/>
        <v>13</v>
      </c>
      <c r="H4641" s="273">
        <f t="shared" si="693"/>
        <v>4680</v>
      </c>
      <c r="J4641" s="287">
        <f t="shared" si="697"/>
        <v>-42.811500246742533</v>
      </c>
      <c r="L4641" s="287">
        <f t="shared" si="694"/>
        <v>-146.2441853927412</v>
      </c>
      <c r="M4641" s="344">
        <f t="shared" si="695"/>
        <v>-88.73085205940788</v>
      </c>
      <c r="N4641" s="344">
        <f t="shared" si="698"/>
        <v>-42.811500246742533</v>
      </c>
    </row>
    <row r="4642" spans="1:14" x14ac:dyDescent="0.25">
      <c r="A4642" s="273">
        <v>4625</v>
      </c>
      <c r="B4642" s="323">
        <f t="shared" si="699"/>
        <v>4714.7558146072588</v>
      </c>
      <c r="D4642" s="287">
        <f t="shared" si="696"/>
        <v>4412.2037312739258</v>
      </c>
      <c r="F4642" s="273">
        <f t="shared" si="692"/>
        <v>13</v>
      </c>
      <c r="H4642" s="273">
        <f t="shared" si="693"/>
        <v>4680</v>
      </c>
      <c r="J4642" s="287">
        <f t="shared" si="697"/>
        <v>-42.301011567083648</v>
      </c>
      <c r="L4642" s="287">
        <f t="shared" si="694"/>
        <v>-145.2441853927412</v>
      </c>
      <c r="M4642" s="344">
        <f t="shared" si="695"/>
        <v>-87.796268726074231</v>
      </c>
      <c r="N4642" s="344">
        <f t="shared" si="698"/>
        <v>-42.301011567083648</v>
      </c>
    </row>
    <row r="4643" spans="1:14" x14ac:dyDescent="0.25">
      <c r="A4643" s="273">
        <v>4626</v>
      </c>
      <c r="B4643" s="323">
        <f t="shared" si="699"/>
        <v>4715.7558146072588</v>
      </c>
      <c r="D4643" s="287">
        <f t="shared" si="696"/>
        <v>4413.1383146072585</v>
      </c>
      <c r="F4643" s="273">
        <f t="shared" si="692"/>
        <v>13</v>
      </c>
      <c r="H4643" s="273">
        <f t="shared" si="693"/>
        <v>4680</v>
      </c>
      <c r="J4643" s="287">
        <f t="shared" si="697"/>
        <v>-41.777637589522328</v>
      </c>
      <c r="L4643" s="287">
        <f t="shared" si="694"/>
        <v>-144.2441853927412</v>
      </c>
      <c r="M4643" s="344">
        <f t="shared" si="695"/>
        <v>-86.861685392741492</v>
      </c>
      <c r="N4643" s="344">
        <f t="shared" si="698"/>
        <v>-41.777637589522328</v>
      </c>
    </row>
    <row r="4644" spans="1:14" x14ac:dyDescent="0.25">
      <c r="A4644" s="273">
        <v>4627</v>
      </c>
      <c r="B4644" s="323">
        <f t="shared" si="699"/>
        <v>4716.7558146072588</v>
      </c>
      <c r="D4644" s="287">
        <f t="shared" si="696"/>
        <v>4414.0728979405922</v>
      </c>
      <c r="F4644" s="273">
        <f t="shared" si="692"/>
        <v>13</v>
      </c>
      <c r="H4644" s="273">
        <f t="shared" si="693"/>
        <v>4680</v>
      </c>
      <c r="J4644" s="287">
        <f t="shared" si="697"/>
        <v>-41.241537738842169</v>
      </c>
      <c r="L4644" s="287">
        <f t="shared" si="694"/>
        <v>-143.2441853927412</v>
      </c>
      <c r="M4644" s="344">
        <f t="shared" si="695"/>
        <v>-85.927102059407844</v>
      </c>
      <c r="N4644" s="344">
        <f t="shared" si="698"/>
        <v>-41.241537738842169</v>
      </c>
    </row>
    <row r="4645" spans="1:14" x14ac:dyDescent="0.25">
      <c r="A4645" s="273">
        <v>4628</v>
      </c>
      <c r="B4645" s="323">
        <f t="shared" si="699"/>
        <v>4717.7558146072588</v>
      </c>
      <c r="D4645" s="287">
        <f t="shared" si="696"/>
        <v>4415.0074812739258</v>
      </c>
      <c r="F4645" s="273">
        <f t="shared" si="692"/>
        <v>13</v>
      </c>
      <c r="H4645" s="273">
        <f t="shared" si="693"/>
        <v>4680</v>
      </c>
      <c r="J4645" s="287">
        <f t="shared" si="697"/>
        <v>-40.692875316251012</v>
      </c>
      <c r="L4645" s="287">
        <f t="shared" si="694"/>
        <v>-142.2441853927412</v>
      </c>
      <c r="M4645" s="344">
        <f t="shared" si="695"/>
        <v>-84.992518726074195</v>
      </c>
      <c r="N4645" s="344">
        <f t="shared" si="698"/>
        <v>-40.692875316251012</v>
      </c>
    </row>
    <row r="4646" spans="1:14" x14ac:dyDescent="0.25">
      <c r="A4646" s="273">
        <v>4629</v>
      </c>
      <c r="B4646" s="323">
        <f t="shared" si="699"/>
        <v>4718.7558146072588</v>
      </c>
      <c r="D4646" s="287">
        <f t="shared" si="696"/>
        <v>4415.9420646072585</v>
      </c>
      <c r="F4646" s="273">
        <f t="shared" si="692"/>
        <v>13</v>
      </c>
      <c r="H4646" s="273">
        <f t="shared" si="693"/>
        <v>4680</v>
      </c>
      <c r="J4646" s="287">
        <f t="shared" si="697"/>
        <v>-40.131817449638241</v>
      </c>
      <c r="L4646" s="287">
        <f t="shared" si="694"/>
        <v>-141.2441853927412</v>
      </c>
      <c r="M4646" s="344">
        <f t="shared" si="695"/>
        <v>-84.057935392741456</v>
      </c>
      <c r="N4646" s="344">
        <f t="shared" si="698"/>
        <v>-40.131817449638241</v>
      </c>
    </row>
    <row r="4647" spans="1:14" x14ac:dyDescent="0.25">
      <c r="A4647" s="273">
        <v>4630</v>
      </c>
      <c r="B4647" s="323">
        <f t="shared" si="699"/>
        <v>4719.7558146072588</v>
      </c>
      <c r="D4647" s="287">
        <f t="shared" si="696"/>
        <v>4416.8766479405922</v>
      </c>
      <c r="F4647" s="273">
        <f t="shared" si="692"/>
        <v>13</v>
      </c>
      <c r="H4647" s="273">
        <f t="shared" si="693"/>
        <v>4680</v>
      </c>
      <c r="J4647" s="287">
        <f t="shared" si="697"/>
        <v>-39.558535042664211</v>
      </c>
      <c r="L4647" s="287">
        <f t="shared" si="694"/>
        <v>-140.2441853927412</v>
      </c>
      <c r="M4647" s="344">
        <f t="shared" si="695"/>
        <v>-83.123352059407807</v>
      </c>
      <c r="N4647" s="344">
        <f t="shared" si="698"/>
        <v>-39.558535042664211</v>
      </c>
    </row>
    <row r="4648" spans="1:14" x14ac:dyDescent="0.25">
      <c r="A4648" s="273">
        <v>4631</v>
      </c>
      <c r="B4648" s="323">
        <f t="shared" si="699"/>
        <v>4720.7558146072588</v>
      </c>
      <c r="D4648" s="287">
        <f t="shared" si="696"/>
        <v>4417.8112312739258</v>
      </c>
      <c r="F4648" s="273">
        <f t="shared" si="692"/>
        <v>13</v>
      </c>
      <c r="H4648" s="273">
        <f t="shared" si="693"/>
        <v>4680</v>
      </c>
      <c r="J4648" s="287">
        <f t="shared" si="697"/>
        <v>-38.973202722704059</v>
      </c>
      <c r="L4648" s="287">
        <f t="shared" si="694"/>
        <v>-139.2441853927412</v>
      </c>
      <c r="M4648" s="344">
        <f t="shared" si="695"/>
        <v>-82.188768726074159</v>
      </c>
      <c r="N4648" s="344">
        <f t="shared" si="698"/>
        <v>-38.973202722704059</v>
      </c>
    </row>
    <row r="4649" spans="1:14" x14ac:dyDescent="0.25">
      <c r="A4649" s="273">
        <v>4632</v>
      </c>
      <c r="B4649" s="323">
        <f t="shared" si="699"/>
        <v>4721.7558146072588</v>
      </c>
      <c r="D4649" s="287">
        <f t="shared" si="696"/>
        <v>4418.7458146072586</v>
      </c>
      <c r="F4649" s="273">
        <f t="shared" si="692"/>
        <v>13</v>
      </c>
      <c r="H4649" s="273">
        <f t="shared" si="693"/>
        <v>4680</v>
      </c>
      <c r="J4649" s="287">
        <f t="shared" si="697"/>
        <v>-38.375998787652669</v>
      </c>
      <c r="L4649" s="287">
        <f t="shared" si="694"/>
        <v>-138.2441853927412</v>
      </c>
      <c r="M4649" s="344">
        <f t="shared" si="695"/>
        <v>-81.254185392741419</v>
      </c>
      <c r="N4649" s="344">
        <f t="shared" si="698"/>
        <v>-38.375998787652669</v>
      </c>
    </row>
    <row r="4650" spans="1:14" x14ac:dyDescent="0.25">
      <c r="A4650" s="273">
        <v>4633</v>
      </c>
      <c r="B4650" s="323">
        <f t="shared" si="699"/>
        <v>4722.7558146072588</v>
      </c>
      <c r="D4650" s="287">
        <f t="shared" si="696"/>
        <v>4419.6803979405922</v>
      </c>
      <c r="F4650" s="273">
        <f t="shared" si="692"/>
        <v>13</v>
      </c>
      <c r="H4650" s="273">
        <f t="shared" si="693"/>
        <v>4680</v>
      </c>
      <c r="J4650" s="287">
        <f t="shared" si="697"/>
        <v>-37.767105151613904</v>
      </c>
      <c r="L4650" s="287">
        <f t="shared" si="694"/>
        <v>-137.2441853927412</v>
      </c>
      <c r="M4650" s="344">
        <f t="shared" si="695"/>
        <v>-80.319602059407771</v>
      </c>
      <c r="N4650" s="344">
        <f t="shared" si="698"/>
        <v>-37.767105151613904</v>
      </c>
    </row>
    <row r="4651" spans="1:14" x14ac:dyDescent="0.25">
      <c r="A4651" s="273">
        <v>4634</v>
      </c>
      <c r="B4651" s="323">
        <f t="shared" si="699"/>
        <v>4723.7558146072588</v>
      </c>
      <c r="D4651" s="287">
        <f t="shared" si="696"/>
        <v>4420.6149812739259</v>
      </c>
      <c r="F4651" s="273">
        <f t="shared" si="692"/>
        <v>13</v>
      </c>
      <c r="H4651" s="273">
        <f t="shared" si="693"/>
        <v>4680</v>
      </c>
      <c r="J4651" s="287">
        <f t="shared" si="697"/>
        <v>-37.1467072894878</v>
      </c>
      <c r="L4651" s="287">
        <f t="shared" si="694"/>
        <v>-136.2441853927412</v>
      </c>
      <c r="M4651" s="344">
        <f t="shared" si="695"/>
        <v>-79.385018726074122</v>
      </c>
      <c r="N4651" s="344">
        <f t="shared" si="698"/>
        <v>-37.1467072894878</v>
      </c>
    </row>
    <row r="4652" spans="1:14" x14ac:dyDescent="0.25">
      <c r="A4652" s="273">
        <v>4635</v>
      </c>
      <c r="B4652" s="323">
        <f t="shared" si="699"/>
        <v>4724.7558146072588</v>
      </c>
      <c r="D4652" s="287">
        <f t="shared" si="696"/>
        <v>4421.5495646072586</v>
      </c>
      <c r="F4652" s="273">
        <f t="shared" si="692"/>
        <v>13</v>
      </c>
      <c r="H4652" s="273">
        <f t="shared" si="693"/>
        <v>4680</v>
      </c>
      <c r="J4652" s="287">
        <f t="shared" si="697"/>
        <v>-36.514994180473593</v>
      </c>
      <c r="L4652" s="287">
        <f t="shared" si="694"/>
        <v>-135.2441853927412</v>
      </c>
      <c r="M4652" s="344">
        <f t="shared" si="695"/>
        <v>-78.450435392741383</v>
      </c>
      <c r="N4652" s="344">
        <f t="shared" si="698"/>
        <v>-36.514994180473593</v>
      </c>
    </row>
    <row r="4653" spans="1:14" x14ac:dyDescent="0.25">
      <c r="A4653" s="273">
        <v>4636</v>
      </c>
      <c r="B4653" s="323">
        <f t="shared" si="699"/>
        <v>4725.7558146072588</v>
      </c>
      <c r="D4653" s="287">
        <f t="shared" si="696"/>
        <v>4422.4841479405923</v>
      </c>
      <c r="F4653" s="273">
        <f t="shared" si="692"/>
        <v>13</v>
      </c>
      <c r="H4653" s="273">
        <f t="shared" si="693"/>
        <v>4680</v>
      </c>
      <c r="J4653" s="287">
        <f t="shared" si="697"/>
        <v>-35.872158250502814</v>
      </c>
      <c r="L4653" s="287">
        <f t="shared" si="694"/>
        <v>-134.2441853927412</v>
      </c>
      <c r="M4653" s="344">
        <f t="shared" si="695"/>
        <v>-77.515852059407734</v>
      </c>
      <c r="N4653" s="344">
        <f t="shared" si="698"/>
        <v>-35.872158250502814</v>
      </c>
    </row>
    <row r="4654" spans="1:14" x14ac:dyDescent="0.25">
      <c r="A4654" s="273">
        <v>4637</v>
      </c>
      <c r="B4654" s="323">
        <f t="shared" si="699"/>
        <v>4726.7558146072588</v>
      </c>
      <c r="D4654" s="287">
        <f t="shared" si="696"/>
        <v>4423.418731273925</v>
      </c>
      <c r="F4654" s="273">
        <f t="shared" si="692"/>
        <v>13</v>
      </c>
      <c r="H4654" s="273">
        <f t="shared" si="693"/>
        <v>4680</v>
      </c>
      <c r="J4654" s="287">
        <f t="shared" si="697"/>
        <v>-35.218395313627525</v>
      </c>
      <c r="L4654" s="287">
        <f t="shared" si="694"/>
        <v>-133.2441853927412</v>
      </c>
      <c r="M4654" s="344">
        <f t="shared" si="695"/>
        <v>-76.581268726074995</v>
      </c>
      <c r="N4654" s="344">
        <f t="shared" si="698"/>
        <v>-35.218395313627525</v>
      </c>
    </row>
    <row r="4655" spans="1:14" x14ac:dyDescent="0.25">
      <c r="A4655" s="273">
        <v>4638</v>
      </c>
      <c r="B4655" s="323">
        <f t="shared" si="699"/>
        <v>4727.7558146072588</v>
      </c>
      <c r="D4655" s="287">
        <f t="shared" si="696"/>
        <v>4424.3533146072587</v>
      </c>
      <c r="F4655" s="273">
        <f t="shared" si="692"/>
        <v>13</v>
      </c>
      <c r="H4655" s="273">
        <f t="shared" si="693"/>
        <v>4680</v>
      </c>
      <c r="J4655" s="287">
        <f t="shared" si="697"/>
        <v>-34.553904512371446</v>
      </c>
      <c r="L4655" s="287">
        <f t="shared" si="694"/>
        <v>-132.2441853927412</v>
      </c>
      <c r="M4655" s="344">
        <f t="shared" si="695"/>
        <v>-75.646685392741347</v>
      </c>
      <c r="N4655" s="344">
        <f t="shared" si="698"/>
        <v>-34.553904512371446</v>
      </c>
    </row>
    <row r="4656" spans="1:14" x14ac:dyDescent="0.25">
      <c r="A4656" s="273">
        <v>4639</v>
      </c>
      <c r="B4656" s="323">
        <f t="shared" si="699"/>
        <v>4728.7558146072588</v>
      </c>
      <c r="D4656" s="287">
        <f t="shared" si="696"/>
        <v>4425.2878979405923</v>
      </c>
      <c r="F4656" s="273">
        <f t="shared" si="692"/>
        <v>13</v>
      </c>
      <c r="H4656" s="273">
        <f t="shared" si="693"/>
        <v>4680</v>
      </c>
      <c r="J4656" s="287">
        <f t="shared" si="697"/>
        <v>-33.878888257069711</v>
      </c>
      <c r="L4656" s="287">
        <f t="shared" si="694"/>
        <v>-131.2441853927412</v>
      </c>
      <c r="M4656" s="344">
        <f t="shared" si="695"/>
        <v>-74.712102059407698</v>
      </c>
      <c r="N4656" s="344">
        <f t="shared" si="698"/>
        <v>-33.878888257069711</v>
      </c>
    </row>
    <row r="4657" spans="1:14" x14ac:dyDescent="0.25">
      <c r="A4657" s="273">
        <v>4640</v>
      </c>
      <c r="B4657" s="323">
        <f t="shared" si="699"/>
        <v>4729.7558146072588</v>
      </c>
      <c r="D4657" s="287">
        <f t="shared" si="696"/>
        <v>4426.222481273925</v>
      </c>
      <c r="F4657" s="273">
        <f t="shared" si="692"/>
        <v>13</v>
      </c>
      <c r="H4657" s="273">
        <f t="shared" si="693"/>
        <v>4680</v>
      </c>
      <c r="J4657" s="287">
        <f t="shared" si="697"/>
        <v>-33.193552164212704</v>
      </c>
      <c r="L4657" s="287">
        <f t="shared" si="694"/>
        <v>-130.2441853927412</v>
      </c>
      <c r="M4657" s="344">
        <f t="shared" si="695"/>
        <v>-73.777518726074959</v>
      </c>
      <c r="N4657" s="344">
        <f t="shared" si="698"/>
        <v>-33.193552164212704</v>
      </c>
    </row>
    <row r="4658" spans="1:14" x14ac:dyDescent="0.25">
      <c r="A4658" s="273">
        <v>4641</v>
      </c>
      <c r="B4658" s="323">
        <f t="shared" si="699"/>
        <v>4730.7558146072588</v>
      </c>
      <c r="D4658" s="287">
        <f t="shared" si="696"/>
        <v>4427.1570646072587</v>
      </c>
      <c r="F4658" s="273">
        <f t="shared" si="692"/>
        <v>13</v>
      </c>
      <c r="H4658" s="273">
        <f t="shared" si="693"/>
        <v>4680</v>
      </c>
      <c r="J4658" s="287">
        <f t="shared" si="697"/>
        <v>-32.49810499381389</v>
      </c>
      <c r="L4658" s="287">
        <f t="shared" si="694"/>
        <v>-129.2441853927412</v>
      </c>
      <c r="M4658" s="344">
        <f t="shared" si="695"/>
        <v>-72.84293539274131</v>
      </c>
      <c r="N4658" s="344">
        <f t="shared" si="698"/>
        <v>-32.49810499381389</v>
      </c>
    </row>
    <row r="4659" spans="1:14" x14ac:dyDescent="0.25">
      <c r="A4659" s="273">
        <v>4642</v>
      </c>
      <c r="B4659" s="323">
        <f t="shared" si="699"/>
        <v>4731.7558146072588</v>
      </c>
      <c r="D4659" s="287">
        <f t="shared" si="696"/>
        <v>4428.0916479405923</v>
      </c>
      <c r="F4659" s="273">
        <f t="shared" si="692"/>
        <v>13</v>
      </c>
      <c r="H4659" s="273">
        <f t="shared" si="693"/>
        <v>4680</v>
      </c>
      <c r="J4659" s="287">
        <f t="shared" si="697"/>
        <v>-31.792758585817179</v>
      </c>
      <c r="L4659" s="287">
        <f t="shared" si="694"/>
        <v>-128.2441853927412</v>
      </c>
      <c r="M4659" s="344">
        <f t="shared" si="695"/>
        <v>-71.908352059407662</v>
      </c>
      <c r="N4659" s="344">
        <f t="shared" si="698"/>
        <v>-31.792758585817179</v>
      </c>
    </row>
    <row r="4660" spans="1:14" x14ac:dyDescent="0.25">
      <c r="A4660" s="273">
        <v>4643</v>
      </c>
      <c r="B4660" s="323">
        <f t="shared" si="699"/>
        <v>4732.7558146072588</v>
      </c>
      <c r="D4660" s="287">
        <f t="shared" si="696"/>
        <v>4429.0262312739251</v>
      </c>
      <c r="F4660" s="273">
        <f t="shared" si="692"/>
        <v>13</v>
      </c>
      <c r="H4660" s="273">
        <f t="shared" si="693"/>
        <v>4680</v>
      </c>
      <c r="J4660" s="287">
        <f t="shared" si="697"/>
        <v>-31.07772779557186</v>
      </c>
      <c r="L4660" s="287">
        <f t="shared" si="694"/>
        <v>-127.2441853927412</v>
      </c>
      <c r="M4660" s="344">
        <f t="shared" si="695"/>
        <v>-70.973768726074923</v>
      </c>
      <c r="N4660" s="344">
        <f t="shared" si="698"/>
        <v>-31.07772779557186</v>
      </c>
    </row>
    <row r="4661" spans="1:14" x14ac:dyDescent="0.25">
      <c r="A4661" s="273">
        <v>4644</v>
      </c>
      <c r="B4661" s="323">
        <f t="shared" si="699"/>
        <v>4733.7558146072588</v>
      </c>
      <c r="D4661" s="287">
        <f t="shared" si="696"/>
        <v>4429.9608146072587</v>
      </c>
      <c r="F4661" s="273">
        <f t="shared" si="692"/>
        <v>13</v>
      </c>
      <c r="H4661" s="273">
        <f t="shared" si="693"/>
        <v>4680</v>
      </c>
      <c r="J4661" s="287">
        <f t="shared" si="697"/>
        <v>-30.353230428383295</v>
      </c>
      <c r="L4661" s="287">
        <f t="shared" si="694"/>
        <v>-126.2441853927412</v>
      </c>
      <c r="M4661" s="344">
        <f t="shared" si="695"/>
        <v>-70.039185392741274</v>
      </c>
      <c r="N4661" s="344">
        <f t="shared" si="698"/>
        <v>-30.353230428383295</v>
      </c>
    </row>
    <row r="4662" spans="1:14" x14ac:dyDescent="0.25">
      <c r="A4662" s="273">
        <v>4645</v>
      </c>
      <c r="B4662" s="323">
        <f t="shared" si="699"/>
        <v>4734.7558146072588</v>
      </c>
      <c r="D4662" s="287">
        <f t="shared" si="696"/>
        <v>4430.8953979405924</v>
      </c>
      <c r="F4662" s="273">
        <f t="shared" si="692"/>
        <v>13</v>
      </c>
      <c r="H4662" s="273">
        <f t="shared" si="693"/>
        <v>4680</v>
      </c>
      <c r="J4662" s="287">
        <f t="shared" si="697"/>
        <v>-29.619487173167897</v>
      </c>
      <c r="L4662" s="287">
        <f t="shared" si="694"/>
        <v>-125.2441853927412</v>
      </c>
      <c r="M4662" s="344">
        <f t="shared" si="695"/>
        <v>-69.104602059407625</v>
      </c>
      <c r="N4662" s="344">
        <f t="shared" si="698"/>
        <v>-29.619487173167897</v>
      </c>
    </row>
    <row r="4663" spans="1:14" x14ac:dyDescent="0.25">
      <c r="A4663" s="273">
        <v>4646</v>
      </c>
      <c r="B4663" s="323">
        <f t="shared" si="699"/>
        <v>4735.7558146072588</v>
      </c>
      <c r="D4663" s="287">
        <f t="shared" si="696"/>
        <v>4431.8299812739251</v>
      </c>
      <c r="F4663" s="273">
        <f t="shared" si="692"/>
        <v>13</v>
      </c>
      <c r="H4663" s="273">
        <f t="shared" si="693"/>
        <v>4680</v>
      </c>
      <c r="J4663" s="287">
        <f t="shared" si="697"/>
        <v>-28.876721535229141</v>
      </c>
      <c r="L4663" s="287">
        <f t="shared" si="694"/>
        <v>-124.2441853927412</v>
      </c>
      <c r="M4663" s="344">
        <f t="shared" si="695"/>
        <v>-68.170018726074886</v>
      </c>
      <c r="N4663" s="344">
        <f t="shared" si="698"/>
        <v>-28.876721535229141</v>
      </c>
    </row>
    <row r="4664" spans="1:14" x14ac:dyDescent="0.25">
      <c r="A4664" s="273">
        <v>4647</v>
      </c>
      <c r="B4664" s="323">
        <f t="shared" si="699"/>
        <v>4736.7558146072588</v>
      </c>
      <c r="D4664" s="287">
        <f t="shared" si="696"/>
        <v>4432.7645646072588</v>
      </c>
      <c r="F4664" s="273">
        <f t="shared" si="692"/>
        <v>13</v>
      </c>
      <c r="H4664" s="273">
        <f t="shared" si="693"/>
        <v>4680</v>
      </c>
      <c r="J4664" s="287">
        <f t="shared" si="697"/>
        <v>-28.125159768176275</v>
      </c>
      <c r="L4664" s="287">
        <f t="shared" si="694"/>
        <v>-123.2441853927412</v>
      </c>
      <c r="M4664" s="344">
        <f t="shared" si="695"/>
        <v>-67.235435392741238</v>
      </c>
      <c r="N4664" s="344">
        <f t="shared" si="698"/>
        <v>-28.125159768176275</v>
      </c>
    </row>
    <row r="4665" spans="1:14" x14ac:dyDescent="0.25">
      <c r="A4665" s="273">
        <v>4648</v>
      </c>
      <c r="B4665" s="323">
        <f t="shared" si="699"/>
        <v>4737.7558146072588</v>
      </c>
      <c r="D4665" s="287">
        <f t="shared" si="696"/>
        <v>4433.6991479405924</v>
      </c>
      <c r="F4665" s="273">
        <f t="shared" si="692"/>
        <v>13</v>
      </c>
      <c r="H4665" s="273">
        <f t="shared" si="693"/>
        <v>4680</v>
      </c>
      <c r="J4665" s="287">
        <f t="shared" si="697"/>
        <v>-27.365030805002878</v>
      </c>
      <c r="L4665" s="287">
        <f t="shared" si="694"/>
        <v>-122.2441853927412</v>
      </c>
      <c r="M4665" s="344">
        <f t="shared" si="695"/>
        <v>-66.300852059407589</v>
      </c>
      <c r="N4665" s="344">
        <f t="shared" si="698"/>
        <v>-27.365030805002878</v>
      </c>
    </row>
    <row r="4666" spans="1:14" x14ac:dyDescent="0.25">
      <c r="A4666" s="273">
        <v>4649</v>
      </c>
      <c r="B4666" s="323">
        <f t="shared" si="699"/>
        <v>4738.7558146072588</v>
      </c>
      <c r="D4666" s="287">
        <f t="shared" si="696"/>
        <v>4434.6337312739252</v>
      </c>
      <c r="F4666" s="273">
        <f t="shared" si="692"/>
        <v>13</v>
      </c>
      <c r="H4666" s="273">
        <f t="shared" si="693"/>
        <v>4680</v>
      </c>
      <c r="J4666" s="287">
        <f t="shared" si="697"/>
        <v>-26.596566188355265</v>
      </c>
      <c r="L4666" s="287">
        <f t="shared" si="694"/>
        <v>-121.2441853927412</v>
      </c>
      <c r="M4666" s="344">
        <f t="shared" si="695"/>
        <v>-65.36626872607485</v>
      </c>
      <c r="N4666" s="344">
        <f t="shared" si="698"/>
        <v>-26.596566188355265</v>
      </c>
    </row>
    <row r="4667" spans="1:14" x14ac:dyDescent="0.25">
      <c r="A4667" s="273">
        <v>4650</v>
      </c>
      <c r="B4667" s="323">
        <f t="shared" si="699"/>
        <v>4739.7558146072588</v>
      </c>
      <c r="D4667" s="287">
        <f t="shared" si="696"/>
        <v>4435.5683146072588</v>
      </c>
      <c r="F4667" s="273">
        <f t="shared" si="692"/>
        <v>13</v>
      </c>
      <c r="H4667" s="273">
        <f t="shared" si="693"/>
        <v>4680</v>
      </c>
      <c r="J4667" s="287">
        <f t="shared" si="697"/>
        <v>-25.819999999999958</v>
      </c>
      <c r="L4667" s="287">
        <f t="shared" si="694"/>
        <v>-120.2441853927412</v>
      </c>
      <c r="M4667" s="344">
        <f t="shared" si="695"/>
        <v>-64.431685392741201</v>
      </c>
      <c r="N4667" s="344">
        <f t="shared" si="698"/>
        <v>-25.819999999999958</v>
      </c>
    </row>
    <row r="4668" spans="1:14" x14ac:dyDescent="0.25">
      <c r="A4668" s="273">
        <v>4651</v>
      </c>
      <c r="B4668" s="323">
        <f t="shared" si="699"/>
        <v>4740.7558146072588</v>
      </c>
      <c r="D4668" s="287">
        <f t="shared" si="696"/>
        <v>4436.5028979405924</v>
      </c>
      <c r="F4668" s="273">
        <f t="shared" si="692"/>
        <v>13</v>
      </c>
      <c r="H4668" s="273">
        <f t="shared" si="693"/>
        <v>4680</v>
      </c>
      <c r="J4668" s="287">
        <f t="shared" si="697"/>
        <v>-25.035568789520688</v>
      </c>
      <c r="L4668" s="287">
        <f t="shared" si="694"/>
        <v>-119.2441853927412</v>
      </c>
      <c r="M4668" s="344">
        <f t="shared" si="695"/>
        <v>-63.497102059407553</v>
      </c>
      <c r="N4668" s="344">
        <f t="shared" si="698"/>
        <v>-25.035568789520688</v>
      </c>
    </row>
    <row r="4669" spans="1:14" x14ac:dyDescent="0.25">
      <c r="A4669" s="273">
        <v>4652</v>
      </c>
      <c r="B4669" s="323">
        <f t="shared" si="699"/>
        <v>4741.7558146072588</v>
      </c>
      <c r="D4669" s="287">
        <f t="shared" si="696"/>
        <v>4437.4374812739252</v>
      </c>
      <c r="F4669" s="273">
        <f t="shared" si="692"/>
        <v>13</v>
      </c>
      <c r="H4669" s="273">
        <f t="shared" si="693"/>
        <v>4680</v>
      </c>
      <c r="J4669" s="287">
        <f t="shared" si="697"/>
        <v>-24.243511502263775</v>
      </c>
      <c r="L4669" s="287">
        <f t="shared" si="694"/>
        <v>-118.2441853927412</v>
      </c>
      <c r="M4669" s="344">
        <f t="shared" si="695"/>
        <v>-62.562518726074813</v>
      </c>
      <c r="N4669" s="344">
        <f t="shared" si="698"/>
        <v>-24.243511502263775</v>
      </c>
    </row>
    <row r="4670" spans="1:14" x14ac:dyDescent="0.25">
      <c r="A4670" s="273">
        <v>4653</v>
      </c>
      <c r="B4670" s="323">
        <f t="shared" si="699"/>
        <v>4742.7558146072588</v>
      </c>
      <c r="D4670" s="287">
        <f t="shared" si="696"/>
        <v>4438.3720646072588</v>
      </c>
      <c r="F4670" s="273">
        <f t="shared" si="692"/>
        <v>13</v>
      </c>
      <c r="H4670" s="273">
        <f t="shared" si="693"/>
        <v>4680</v>
      </c>
      <c r="J4670" s="287">
        <f t="shared" si="697"/>
        <v>-23.444069406550465</v>
      </c>
      <c r="L4670" s="287">
        <f t="shared" si="694"/>
        <v>-117.2441853927412</v>
      </c>
      <c r="M4670" s="344">
        <f t="shared" si="695"/>
        <v>-61.627935392741165</v>
      </c>
      <c r="N4670" s="344">
        <f t="shared" si="698"/>
        <v>-23.444069406550465</v>
      </c>
    </row>
    <row r="4671" spans="1:14" x14ac:dyDescent="0.25">
      <c r="A4671" s="273">
        <v>4654</v>
      </c>
      <c r="B4671" s="323">
        <f t="shared" si="699"/>
        <v>4743.7558146072588</v>
      </c>
      <c r="D4671" s="287">
        <f t="shared" si="696"/>
        <v>4439.3066479405925</v>
      </c>
      <c r="F4671" s="273">
        <f t="shared" si="692"/>
        <v>13</v>
      </c>
      <c r="H4671" s="273">
        <f t="shared" si="693"/>
        <v>4680</v>
      </c>
      <c r="J4671" s="287">
        <f t="shared" si="697"/>
        <v>-22.637486020188113</v>
      </c>
      <c r="L4671" s="287">
        <f t="shared" si="694"/>
        <v>-116.2441853927412</v>
      </c>
      <c r="M4671" s="344">
        <f t="shared" si="695"/>
        <v>-60.693352059407516</v>
      </c>
      <c r="N4671" s="344">
        <f t="shared" si="698"/>
        <v>-22.637486020188113</v>
      </c>
    </row>
    <row r="4672" spans="1:14" x14ac:dyDescent="0.25">
      <c r="A4672" s="273">
        <v>4655</v>
      </c>
      <c r="B4672" s="323">
        <f t="shared" si="699"/>
        <v>4744.7558146072588</v>
      </c>
      <c r="D4672" s="287">
        <f t="shared" si="696"/>
        <v>4440.2412312739252</v>
      </c>
      <c r="F4672" s="273">
        <f t="shared" si="692"/>
        <v>13</v>
      </c>
      <c r="H4672" s="273">
        <f t="shared" si="693"/>
        <v>4680</v>
      </c>
      <c r="J4672" s="287">
        <f t="shared" si="697"/>
        <v>-21.824007036289764</v>
      </c>
      <c r="L4672" s="287">
        <f t="shared" si="694"/>
        <v>-115.2441853927412</v>
      </c>
      <c r="M4672" s="344">
        <f t="shared" si="695"/>
        <v>-59.758768726074777</v>
      </c>
      <c r="N4672" s="344">
        <f t="shared" si="698"/>
        <v>-21.824007036289764</v>
      </c>
    </row>
    <row r="4673" spans="1:14" x14ac:dyDescent="0.25">
      <c r="A4673" s="273">
        <v>4656</v>
      </c>
      <c r="B4673" s="323">
        <f t="shared" si="699"/>
        <v>4745.7558146072588</v>
      </c>
      <c r="D4673" s="287">
        <f t="shared" si="696"/>
        <v>4441.1758146072589</v>
      </c>
      <c r="F4673" s="273">
        <f t="shared" si="692"/>
        <v>13</v>
      </c>
      <c r="H4673" s="273">
        <f t="shared" si="693"/>
        <v>4680</v>
      </c>
      <c r="J4673" s="287">
        <f t="shared" si="697"/>
        <v>-21.00388024843425</v>
      </c>
      <c r="L4673" s="287">
        <f t="shared" si="694"/>
        <v>-114.2441853927412</v>
      </c>
      <c r="M4673" s="344">
        <f t="shared" si="695"/>
        <v>-58.824185392741128</v>
      </c>
      <c r="N4673" s="344">
        <f t="shared" si="698"/>
        <v>-21.00388024843425</v>
      </c>
    </row>
    <row r="4674" spans="1:14" x14ac:dyDescent="0.25">
      <c r="A4674" s="273">
        <v>4657</v>
      </c>
      <c r="B4674" s="323">
        <f t="shared" si="699"/>
        <v>4746.7558146072588</v>
      </c>
      <c r="D4674" s="287">
        <f t="shared" si="696"/>
        <v>4442.1103979405925</v>
      </c>
      <c r="F4674" s="273">
        <f t="shared" si="692"/>
        <v>13</v>
      </c>
      <c r="H4674" s="273">
        <f t="shared" si="693"/>
        <v>4680</v>
      </c>
      <c r="J4674" s="287">
        <f t="shared" si="697"/>
        <v>-20.177355475185905</v>
      </c>
      <c r="L4674" s="287">
        <f t="shared" si="694"/>
        <v>-113.2441853927412</v>
      </c>
      <c r="M4674" s="344">
        <f t="shared" si="695"/>
        <v>-57.88960205940748</v>
      </c>
      <c r="N4674" s="344">
        <f t="shared" si="698"/>
        <v>-20.177355475185905</v>
      </c>
    </row>
    <row r="4675" spans="1:14" x14ac:dyDescent="0.25">
      <c r="A4675" s="273">
        <v>4658</v>
      </c>
      <c r="B4675" s="323">
        <f t="shared" si="699"/>
        <v>4747.7558146072588</v>
      </c>
      <c r="D4675" s="287">
        <f t="shared" si="696"/>
        <v>4443.0449812739253</v>
      </c>
      <c r="F4675" s="273">
        <f t="shared" si="692"/>
        <v>13</v>
      </c>
      <c r="H4675" s="273">
        <f t="shared" si="693"/>
        <v>4680</v>
      </c>
      <c r="J4675" s="287">
        <f t="shared" si="697"/>
        <v>-19.344684483998066</v>
      </c>
      <c r="L4675" s="287">
        <f t="shared" si="694"/>
        <v>-112.2441853927412</v>
      </c>
      <c r="M4675" s="344">
        <f t="shared" si="695"/>
        <v>-56.955018726074741</v>
      </c>
      <c r="N4675" s="344">
        <f t="shared" si="698"/>
        <v>-19.344684483998066</v>
      </c>
    </row>
    <row r="4676" spans="1:14" x14ac:dyDescent="0.25">
      <c r="A4676" s="273">
        <v>4659</v>
      </c>
      <c r="B4676" s="323">
        <f t="shared" si="699"/>
        <v>4748.7558146072588</v>
      </c>
      <c r="D4676" s="287">
        <f t="shared" si="696"/>
        <v>4443.9795646072589</v>
      </c>
      <c r="F4676" s="273">
        <f t="shared" si="692"/>
        <v>13</v>
      </c>
      <c r="H4676" s="273">
        <f t="shared" si="693"/>
        <v>4680</v>
      </c>
      <c r="J4676" s="287">
        <f t="shared" si="697"/>
        <v>-18.50612091451956</v>
      </c>
      <c r="L4676" s="287">
        <f t="shared" si="694"/>
        <v>-111.2441853927412</v>
      </c>
      <c r="M4676" s="344">
        <f t="shared" si="695"/>
        <v>-56.020435392741092</v>
      </c>
      <c r="N4676" s="344">
        <f t="shared" si="698"/>
        <v>-18.50612091451956</v>
      </c>
    </row>
    <row r="4677" spans="1:14" x14ac:dyDescent="0.25">
      <c r="A4677" s="273">
        <v>4660</v>
      </c>
      <c r="B4677" s="323">
        <f t="shared" si="699"/>
        <v>4749.7558146072588</v>
      </c>
      <c r="D4677" s="287">
        <f t="shared" si="696"/>
        <v>4444.9141479405916</v>
      </c>
      <c r="F4677" s="273">
        <f t="shared" si="692"/>
        <v>13</v>
      </c>
      <c r="H4677" s="273">
        <f t="shared" si="693"/>
        <v>4680</v>
      </c>
      <c r="J4677" s="287">
        <f t="shared" si="697"/>
        <v>-17.661920201337669</v>
      </c>
      <c r="L4677" s="287">
        <f t="shared" si="694"/>
        <v>-110.2441853927412</v>
      </c>
      <c r="M4677" s="344">
        <f t="shared" si="695"/>
        <v>-55.085852059408353</v>
      </c>
      <c r="N4677" s="344">
        <f t="shared" si="698"/>
        <v>-17.661920201337669</v>
      </c>
    </row>
    <row r="4678" spans="1:14" x14ac:dyDescent="0.25">
      <c r="A4678" s="273">
        <v>4661</v>
      </c>
      <c r="B4678" s="323">
        <f t="shared" si="699"/>
        <v>4750.7558146072588</v>
      </c>
      <c r="D4678" s="287">
        <f t="shared" si="696"/>
        <v>4445.8487312739253</v>
      </c>
      <c r="F4678" s="273">
        <f t="shared" ref="F4678:F4741" si="700">INT(B4678/360)</f>
        <v>13</v>
      </c>
      <c r="H4678" s="273">
        <f t="shared" ref="H4678:H4741" si="701">F4678*360</f>
        <v>4680</v>
      </c>
      <c r="J4678" s="287">
        <f t="shared" si="697"/>
        <v>-16.812339496167585</v>
      </c>
      <c r="L4678" s="287">
        <f t="shared" ref="L4678:L4741" si="702">B4678-H4678-180</f>
        <v>-109.2441853927412</v>
      </c>
      <c r="M4678" s="344">
        <f t="shared" ref="M4678:M4741" si="703">D4678-INT(D4678/360)*360-180</f>
        <v>-54.151268726074704</v>
      </c>
      <c r="N4678" s="344">
        <f t="shared" si="698"/>
        <v>-16.812339496167585</v>
      </c>
    </row>
    <row r="4679" spans="1:14" x14ac:dyDescent="0.25">
      <c r="A4679" s="273">
        <v>4662</v>
      </c>
      <c r="B4679" s="323">
        <f t="shared" si="699"/>
        <v>4751.7558146072588</v>
      </c>
      <c r="D4679" s="287">
        <f t="shared" si="696"/>
        <v>4446.7833146072589</v>
      </c>
      <c r="F4679" s="273">
        <f t="shared" si="700"/>
        <v>13</v>
      </c>
      <c r="H4679" s="273">
        <f t="shared" si="701"/>
        <v>4680</v>
      </c>
      <c r="J4679" s="287">
        <f t="shared" si="697"/>
        <v>-15.95763758952218</v>
      </c>
      <c r="L4679" s="287">
        <f t="shared" si="702"/>
        <v>-108.2441853927412</v>
      </c>
      <c r="M4679" s="344">
        <f t="shared" si="703"/>
        <v>-53.216685392741056</v>
      </c>
      <c r="N4679" s="344">
        <f t="shared" si="698"/>
        <v>-15.95763758952218</v>
      </c>
    </row>
    <row r="4680" spans="1:14" x14ac:dyDescent="0.25">
      <c r="A4680" s="273">
        <v>4663</v>
      </c>
      <c r="B4680" s="323">
        <f t="shared" si="699"/>
        <v>4752.7558146072588</v>
      </c>
      <c r="D4680" s="287">
        <f t="shared" si="696"/>
        <v>4447.7178979405926</v>
      </c>
      <c r="F4680" s="273">
        <f t="shared" si="700"/>
        <v>13</v>
      </c>
      <c r="H4680" s="273">
        <f t="shared" si="701"/>
        <v>4680</v>
      </c>
      <c r="J4680" s="287">
        <f t="shared" si="697"/>
        <v>-15.098074831881897</v>
      </c>
      <c r="L4680" s="287">
        <f t="shared" si="702"/>
        <v>-107.2441853927412</v>
      </c>
      <c r="M4680" s="344">
        <f t="shared" si="703"/>
        <v>-52.282102059407407</v>
      </c>
      <c r="N4680" s="344">
        <f t="shared" si="698"/>
        <v>-15.098074831881897</v>
      </c>
    </row>
    <row r="4681" spans="1:14" x14ac:dyDescent="0.25">
      <c r="A4681" s="273">
        <v>4664</v>
      </c>
      <c r="B4681" s="323">
        <f t="shared" si="699"/>
        <v>4753.7558146072588</v>
      </c>
      <c r="D4681" s="287">
        <f t="shared" si="696"/>
        <v>4448.6524812739253</v>
      </c>
      <c r="F4681" s="273">
        <f t="shared" si="700"/>
        <v>13</v>
      </c>
      <c r="H4681" s="273">
        <f t="shared" si="701"/>
        <v>4680</v>
      </c>
      <c r="J4681" s="287">
        <f t="shared" si="697"/>
        <v>-14.233913054390193</v>
      </c>
      <c r="L4681" s="287">
        <f t="shared" si="702"/>
        <v>-106.2441853927412</v>
      </c>
      <c r="M4681" s="344">
        <f t="shared" si="703"/>
        <v>-51.347518726074668</v>
      </c>
      <c r="N4681" s="344">
        <f t="shared" si="698"/>
        <v>-14.233913054390193</v>
      </c>
    </row>
    <row r="4682" spans="1:14" x14ac:dyDescent="0.25">
      <c r="A4682" s="273">
        <v>4665</v>
      </c>
      <c r="B4682" s="323">
        <f t="shared" si="699"/>
        <v>4754.7558146072588</v>
      </c>
      <c r="D4682" s="287">
        <f t="shared" si="696"/>
        <v>4449.587064607259</v>
      </c>
      <c r="F4682" s="273">
        <f t="shared" si="700"/>
        <v>13</v>
      </c>
      <c r="H4682" s="273">
        <f t="shared" si="701"/>
        <v>4680</v>
      </c>
      <c r="J4682" s="287">
        <f t="shared" si="697"/>
        <v>-13.365415489094403</v>
      </c>
      <c r="L4682" s="287">
        <f t="shared" si="702"/>
        <v>-105.2441853927412</v>
      </c>
      <c r="M4682" s="344">
        <f t="shared" si="703"/>
        <v>-50.412935392741019</v>
      </c>
      <c r="N4682" s="344">
        <f t="shared" si="698"/>
        <v>-13.365415489094403</v>
      </c>
    </row>
    <row r="4683" spans="1:14" x14ac:dyDescent="0.25">
      <c r="A4683" s="273">
        <v>4666</v>
      </c>
      <c r="B4683" s="323">
        <f t="shared" si="699"/>
        <v>4755.7558146072588</v>
      </c>
      <c r="D4683" s="287">
        <f t="shared" si="696"/>
        <v>4450.5216479405917</v>
      </c>
      <c r="F4683" s="273">
        <f t="shared" si="700"/>
        <v>13</v>
      </c>
      <c r="H4683" s="273">
        <f t="shared" si="701"/>
        <v>4680</v>
      </c>
      <c r="J4683" s="287">
        <f t="shared" si="697"/>
        <v>-12.492846688766951</v>
      </c>
      <c r="L4683" s="287">
        <f t="shared" si="702"/>
        <v>-104.2441853927412</v>
      </c>
      <c r="M4683" s="344">
        <f t="shared" si="703"/>
        <v>-49.47835205940828</v>
      </c>
      <c r="N4683" s="344">
        <f t="shared" si="698"/>
        <v>-12.492846688766951</v>
      </c>
    </row>
    <row r="4684" spans="1:14" x14ac:dyDescent="0.25">
      <c r="A4684" s="273">
        <v>4667</v>
      </c>
      <c r="B4684" s="323">
        <f t="shared" si="699"/>
        <v>4756.7558146072588</v>
      </c>
      <c r="D4684" s="287">
        <f t="shared" si="696"/>
        <v>4451.4562312739254</v>
      </c>
      <c r="F4684" s="273">
        <f t="shared" si="700"/>
        <v>13</v>
      </c>
      <c r="H4684" s="273">
        <f t="shared" si="701"/>
        <v>4680</v>
      </c>
      <c r="J4684" s="287">
        <f t="shared" si="697"/>
        <v>-11.616472446317175</v>
      </c>
      <c r="L4684" s="287">
        <f t="shared" si="702"/>
        <v>-103.2441853927412</v>
      </c>
      <c r="M4684" s="344">
        <f t="shared" si="703"/>
        <v>-48.543768726074632</v>
      </c>
      <c r="N4684" s="344">
        <f t="shared" si="698"/>
        <v>-11.616472446317175</v>
      </c>
    </row>
    <row r="4685" spans="1:14" x14ac:dyDescent="0.25">
      <c r="A4685" s="273">
        <v>4668</v>
      </c>
      <c r="B4685" s="323">
        <f t="shared" si="699"/>
        <v>4757.7558146072588</v>
      </c>
      <c r="D4685" s="287">
        <f t="shared" si="696"/>
        <v>4452.390814607259</v>
      </c>
      <c r="F4685" s="273">
        <f t="shared" si="700"/>
        <v>13</v>
      </c>
      <c r="H4685" s="273">
        <f t="shared" si="701"/>
        <v>4680</v>
      </c>
      <c r="J4685" s="287">
        <f t="shared" si="697"/>
        <v>-10.736559713828953</v>
      </c>
      <c r="L4685" s="287">
        <f t="shared" si="702"/>
        <v>-102.2441853927412</v>
      </c>
      <c r="M4685" s="344">
        <f t="shared" si="703"/>
        <v>-47.609185392740983</v>
      </c>
      <c r="N4685" s="344">
        <f t="shared" si="698"/>
        <v>-10.736559713828953</v>
      </c>
    </row>
    <row r="4686" spans="1:14" x14ac:dyDescent="0.25">
      <c r="A4686" s="273">
        <v>4669</v>
      </c>
      <c r="B4686" s="323">
        <f t="shared" si="699"/>
        <v>4758.7558146072588</v>
      </c>
      <c r="D4686" s="287">
        <f t="shared" si="696"/>
        <v>4453.3253979405918</v>
      </c>
      <c r="F4686" s="273">
        <f t="shared" si="700"/>
        <v>13</v>
      </c>
      <c r="H4686" s="273">
        <f t="shared" si="701"/>
        <v>4680</v>
      </c>
      <c r="J4686" s="287">
        <f t="shared" si="697"/>
        <v>-9.8533765212445097</v>
      </c>
      <c r="L4686" s="287">
        <f t="shared" si="702"/>
        <v>-101.2441853927412</v>
      </c>
      <c r="M4686" s="344">
        <f t="shared" si="703"/>
        <v>-46.674602059408244</v>
      </c>
      <c r="N4686" s="344">
        <f t="shared" si="698"/>
        <v>-9.8533765212445097</v>
      </c>
    </row>
    <row r="4687" spans="1:14" x14ac:dyDescent="0.25">
      <c r="A4687" s="273">
        <v>4670</v>
      </c>
      <c r="B4687" s="323">
        <f t="shared" si="699"/>
        <v>4759.7558146072588</v>
      </c>
      <c r="D4687" s="287">
        <f t="shared" si="696"/>
        <v>4454.2599812739254</v>
      </c>
      <c r="F4687" s="273">
        <f t="shared" si="700"/>
        <v>13</v>
      </c>
      <c r="H4687" s="273">
        <f t="shared" si="701"/>
        <v>4680</v>
      </c>
      <c r="J4687" s="287">
        <f t="shared" si="697"/>
        <v>-8.9671918947206155</v>
      </c>
      <c r="L4687" s="287">
        <f t="shared" si="702"/>
        <v>-100.2441853927412</v>
      </c>
      <c r="M4687" s="344">
        <f t="shared" si="703"/>
        <v>-45.740018726074595</v>
      </c>
      <c r="N4687" s="344">
        <f t="shared" si="698"/>
        <v>-8.9671918947206155</v>
      </c>
    </row>
    <row r="4688" spans="1:14" x14ac:dyDescent="0.25">
      <c r="A4688" s="273">
        <v>4671</v>
      </c>
      <c r="B4688" s="323">
        <f t="shared" si="699"/>
        <v>4760.7558146072588</v>
      </c>
      <c r="D4688" s="287">
        <f t="shared" si="696"/>
        <v>4455.1945646072591</v>
      </c>
      <c r="F4688" s="273">
        <f t="shared" si="700"/>
        <v>13</v>
      </c>
      <c r="H4688" s="273">
        <f t="shared" si="701"/>
        <v>4680</v>
      </c>
      <c r="J4688" s="287">
        <f t="shared" si="697"/>
        <v>-8.0782757746777296</v>
      </c>
      <c r="L4688" s="287">
        <f t="shared" si="702"/>
        <v>-99.244185392741201</v>
      </c>
      <c r="M4688" s="344">
        <f t="shared" si="703"/>
        <v>-44.805435392740947</v>
      </c>
      <c r="N4688" s="344">
        <f t="shared" si="698"/>
        <v>-8.0782757746777296</v>
      </c>
    </row>
    <row r="4689" spans="1:14" x14ac:dyDescent="0.25">
      <c r="A4689" s="273">
        <v>4672</v>
      </c>
      <c r="B4689" s="323">
        <f t="shared" si="699"/>
        <v>4761.7558146072588</v>
      </c>
      <c r="D4689" s="287">
        <f t="shared" ref="D4689:D4752" si="704">B4689-A4689/360*$E$11</f>
        <v>4456.1291479405918</v>
      </c>
      <c r="F4689" s="273">
        <f t="shared" si="700"/>
        <v>13</v>
      </c>
      <c r="H4689" s="273">
        <f t="shared" si="701"/>
        <v>4680</v>
      </c>
      <c r="J4689" s="287">
        <f t="shared" ref="J4689:J4752" si="705">SIN(RADIANS(A4689))*$E$7</f>
        <v>-7.1868989335778606</v>
      </c>
      <c r="L4689" s="287">
        <f t="shared" si="702"/>
        <v>-98.244185392741201</v>
      </c>
      <c r="M4689" s="344">
        <f t="shared" si="703"/>
        <v>-43.870852059408207</v>
      </c>
      <c r="N4689" s="344">
        <f t="shared" si="698"/>
        <v>-7.1868989335778606</v>
      </c>
    </row>
    <row r="4690" spans="1:14" x14ac:dyDescent="0.25">
      <c r="A4690" s="273">
        <v>4673</v>
      </c>
      <c r="B4690" s="323">
        <f t="shared" si="699"/>
        <v>4762.7558146072588</v>
      </c>
      <c r="D4690" s="287">
        <f t="shared" si="704"/>
        <v>4457.0637312739254</v>
      </c>
      <c r="F4690" s="273">
        <f t="shared" si="700"/>
        <v>13</v>
      </c>
      <c r="H4690" s="273">
        <f t="shared" si="701"/>
        <v>4680</v>
      </c>
      <c r="J4690" s="287">
        <f t="shared" si="705"/>
        <v>-6.2933328934417716</v>
      </c>
      <c r="L4690" s="287">
        <f t="shared" si="702"/>
        <v>-97.244185392741201</v>
      </c>
      <c r="M4690" s="344">
        <f t="shared" si="703"/>
        <v>-42.936268726074559</v>
      </c>
      <c r="N4690" s="344">
        <f t="shared" ref="N4690:N4753" si="706">J4690</f>
        <v>-6.2933328934417716</v>
      </c>
    </row>
    <row r="4691" spans="1:14" x14ac:dyDescent="0.25">
      <c r="A4691" s="273">
        <v>4674</v>
      </c>
      <c r="B4691" s="323">
        <f t="shared" ref="B4691:B4754" si="707">$B$17+A4691</f>
        <v>4763.7558146072588</v>
      </c>
      <c r="D4691" s="287">
        <f t="shared" si="704"/>
        <v>4457.9983146072591</v>
      </c>
      <c r="F4691" s="273">
        <f t="shared" si="700"/>
        <v>13</v>
      </c>
      <c r="H4691" s="273">
        <f t="shared" si="701"/>
        <v>4680</v>
      </c>
      <c r="J4691" s="287">
        <f t="shared" si="705"/>
        <v>-5.3978498431414543</v>
      </c>
      <c r="L4691" s="287">
        <f t="shared" si="702"/>
        <v>-96.244185392741201</v>
      </c>
      <c r="M4691" s="344">
        <f t="shared" si="703"/>
        <v>-42.00168539274091</v>
      </c>
      <c r="N4691" s="344">
        <f t="shared" si="706"/>
        <v>-5.3978498431414543</v>
      </c>
    </row>
    <row r="4692" spans="1:14" x14ac:dyDescent="0.25">
      <c r="A4692" s="273">
        <v>4675</v>
      </c>
      <c r="B4692" s="323">
        <f t="shared" si="707"/>
        <v>4764.7558146072588</v>
      </c>
      <c r="D4692" s="287">
        <f t="shared" si="704"/>
        <v>4458.9328979405918</v>
      </c>
      <c r="F4692" s="273">
        <f t="shared" si="700"/>
        <v>13</v>
      </c>
      <c r="H4692" s="273">
        <f t="shared" si="701"/>
        <v>4680</v>
      </c>
      <c r="J4692" s="287">
        <f t="shared" si="705"/>
        <v>-4.5007225554895003</v>
      </c>
      <c r="L4692" s="287">
        <f t="shared" si="702"/>
        <v>-95.244185392741201</v>
      </c>
      <c r="M4692" s="344">
        <f t="shared" si="703"/>
        <v>-41.067102059408171</v>
      </c>
      <c r="N4692" s="344">
        <f t="shared" si="706"/>
        <v>-4.5007225554895003</v>
      </c>
    </row>
    <row r="4693" spans="1:14" x14ac:dyDescent="0.25">
      <c r="A4693" s="273">
        <v>4676</v>
      </c>
      <c r="B4693" s="323">
        <f t="shared" si="707"/>
        <v>4765.7558146072588</v>
      </c>
      <c r="D4693" s="287">
        <f t="shared" si="704"/>
        <v>4459.8674812739255</v>
      </c>
      <c r="F4693" s="273">
        <f t="shared" si="700"/>
        <v>13</v>
      </c>
      <c r="H4693" s="273">
        <f t="shared" si="701"/>
        <v>4680</v>
      </c>
      <c r="J4693" s="287">
        <f t="shared" si="705"/>
        <v>-3.6022243041469366</v>
      </c>
      <c r="L4693" s="287">
        <f t="shared" si="702"/>
        <v>-94.244185392741201</v>
      </c>
      <c r="M4693" s="344">
        <f t="shared" si="703"/>
        <v>-40.132518726074522</v>
      </c>
      <c r="N4693" s="344">
        <f t="shared" si="706"/>
        <v>-3.6022243041469366</v>
      </c>
    </row>
    <row r="4694" spans="1:14" x14ac:dyDescent="0.25">
      <c r="A4694" s="273">
        <v>4677</v>
      </c>
      <c r="B4694" s="323">
        <f t="shared" si="707"/>
        <v>4766.7558146072588</v>
      </c>
      <c r="D4694" s="287">
        <f t="shared" si="704"/>
        <v>4460.8020646072591</v>
      </c>
      <c r="F4694" s="273">
        <f t="shared" si="700"/>
        <v>13</v>
      </c>
      <c r="H4694" s="273">
        <f t="shared" si="701"/>
        <v>4680</v>
      </c>
      <c r="J4694" s="287">
        <f t="shared" si="705"/>
        <v>-2.7026287803857989</v>
      </c>
      <c r="L4694" s="287">
        <f t="shared" si="702"/>
        <v>-93.244185392741201</v>
      </c>
      <c r="M4694" s="344">
        <f t="shared" si="703"/>
        <v>-39.197935392740874</v>
      </c>
      <c r="N4694" s="344">
        <f t="shared" si="706"/>
        <v>-2.7026287803857989</v>
      </c>
    </row>
    <row r="4695" spans="1:14" x14ac:dyDescent="0.25">
      <c r="A4695" s="273">
        <v>4678</v>
      </c>
      <c r="B4695" s="323">
        <f t="shared" si="707"/>
        <v>4767.7558146072588</v>
      </c>
      <c r="D4695" s="287">
        <f t="shared" si="704"/>
        <v>4461.7366479405919</v>
      </c>
      <c r="F4695" s="273">
        <f t="shared" si="700"/>
        <v>13</v>
      </c>
      <c r="H4695" s="273">
        <f t="shared" si="701"/>
        <v>4680</v>
      </c>
      <c r="J4695" s="287">
        <f t="shared" si="705"/>
        <v>-1.8022100097172025</v>
      </c>
      <c r="L4695" s="287">
        <f t="shared" si="702"/>
        <v>-92.244185392741201</v>
      </c>
      <c r="M4695" s="344">
        <f t="shared" si="703"/>
        <v>-38.263352059408135</v>
      </c>
      <c r="N4695" s="344">
        <f t="shared" si="706"/>
        <v>-1.8022100097172025</v>
      </c>
    </row>
    <row r="4696" spans="1:14" x14ac:dyDescent="0.25">
      <c r="A4696" s="273">
        <v>4679</v>
      </c>
      <c r="B4696" s="323">
        <f t="shared" si="707"/>
        <v>4768.7558146072588</v>
      </c>
      <c r="D4696" s="287">
        <f t="shared" si="704"/>
        <v>4462.6712312739255</v>
      </c>
      <c r="F4696" s="273">
        <f t="shared" si="700"/>
        <v>13</v>
      </c>
      <c r="H4696" s="273">
        <f t="shared" si="701"/>
        <v>4680</v>
      </c>
      <c r="J4696" s="287">
        <f t="shared" si="705"/>
        <v>-0.90124226842124544</v>
      </c>
      <c r="L4696" s="287">
        <f t="shared" si="702"/>
        <v>-91.244185392741201</v>
      </c>
      <c r="M4696" s="344">
        <f t="shared" si="703"/>
        <v>-37.328768726074486</v>
      </c>
      <c r="N4696" s="344">
        <f t="shared" si="706"/>
        <v>-0.90124226842124544</v>
      </c>
    </row>
    <row r="4697" spans="1:14" x14ac:dyDescent="0.25">
      <c r="A4697" s="273">
        <v>4680</v>
      </c>
      <c r="B4697" s="323">
        <f t="shared" si="707"/>
        <v>4769.7558146072588</v>
      </c>
      <c r="D4697" s="287">
        <f t="shared" si="704"/>
        <v>4463.6058146072592</v>
      </c>
      <c r="F4697" s="273">
        <f t="shared" si="700"/>
        <v>13</v>
      </c>
      <c r="H4697" s="273">
        <f t="shared" si="701"/>
        <v>4680</v>
      </c>
      <c r="J4697" s="287">
        <f t="shared" si="705"/>
        <v>2.0243093659666479E-13</v>
      </c>
      <c r="L4697" s="287">
        <f t="shared" si="702"/>
        <v>-90.244185392741201</v>
      </c>
      <c r="M4697" s="344">
        <f t="shared" si="703"/>
        <v>-36.394185392740837</v>
      </c>
      <c r="N4697" s="344">
        <f t="shared" si="706"/>
        <v>2.0243093659666479E-13</v>
      </c>
    </row>
    <row r="4698" spans="1:14" x14ac:dyDescent="0.25">
      <c r="A4698" s="273">
        <v>4681</v>
      </c>
      <c r="B4698" s="323">
        <f t="shared" si="707"/>
        <v>4770.7558146072588</v>
      </c>
      <c r="D4698" s="287">
        <f t="shared" si="704"/>
        <v>4464.5403979405919</v>
      </c>
      <c r="F4698" s="273">
        <f t="shared" si="700"/>
        <v>13</v>
      </c>
      <c r="H4698" s="273">
        <f t="shared" si="701"/>
        <v>4680</v>
      </c>
      <c r="J4698" s="287">
        <f t="shared" si="705"/>
        <v>0.90124226842091659</v>
      </c>
      <c r="L4698" s="287">
        <f t="shared" si="702"/>
        <v>-89.244185392741201</v>
      </c>
      <c r="M4698" s="344">
        <f t="shared" si="703"/>
        <v>-35.459602059408098</v>
      </c>
      <c r="N4698" s="344">
        <f t="shared" si="706"/>
        <v>0.90124226842091659</v>
      </c>
    </row>
    <row r="4699" spans="1:14" x14ac:dyDescent="0.25">
      <c r="A4699" s="273">
        <v>4682</v>
      </c>
      <c r="B4699" s="323">
        <f t="shared" si="707"/>
        <v>4771.7558146072588</v>
      </c>
      <c r="D4699" s="287">
        <f t="shared" si="704"/>
        <v>4465.4749812739256</v>
      </c>
      <c r="F4699" s="273">
        <f t="shared" si="700"/>
        <v>13</v>
      </c>
      <c r="H4699" s="273">
        <f t="shared" si="701"/>
        <v>4680</v>
      </c>
      <c r="J4699" s="287">
        <f t="shared" si="705"/>
        <v>1.8022100097168738</v>
      </c>
      <c r="L4699" s="287">
        <f t="shared" si="702"/>
        <v>-88.244185392741201</v>
      </c>
      <c r="M4699" s="344">
        <f t="shared" si="703"/>
        <v>-34.52501872607445</v>
      </c>
      <c r="N4699" s="344">
        <f t="shared" si="706"/>
        <v>1.8022100097168738</v>
      </c>
    </row>
    <row r="4700" spans="1:14" x14ac:dyDescent="0.25">
      <c r="A4700" s="273">
        <v>4683</v>
      </c>
      <c r="B4700" s="323">
        <f t="shared" si="707"/>
        <v>4772.7558146072588</v>
      </c>
      <c r="D4700" s="287">
        <f t="shared" si="704"/>
        <v>4466.4095646072592</v>
      </c>
      <c r="F4700" s="273">
        <f t="shared" si="700"/>
        <v>13</v>
      </c>
      <c r="H4700" s="273">
        <f t="shared" si="701"/>
        <v>4680</v>
      </c>
      <c r="J4700" s="287">
        <f t="shared" si="705"/>
        <v>2.7026287803854707</v>
      </c>
      <c r="L4700" s="287">
        <f t="shared" si="702"/>
        <v>-87.244185392741201</v>
      </c>
      <c r="M4700" s="344">
        <f t="shared" si="703"/>
        <v>-33.590435392740801</v>
      </c>
      <c r="N4700" s="344">
        <f t="shared" si="706"/>
        <v>2.7026287803854707</v>
      </c>
    </row>
    <row r="4701" spans="1:14" x14ac:dyDescent="0.25">
      <c r="A4701" s="273">
        <v>4684</v>
      </c>
      <c r="B4701" s="323">
        <f t="shared" si="707"/>
        <v>4773.7558146072588</v>
      </c>
      <c r="D4701" s="287">
        <f t="shared" si="704"/>
        <v>4467.3441479405919</v>
      </c>
      <c r="F4701" s="273">
        <f t="shared" si="700"/>
        <v>13</v>
      </c>
      <c r="H4701" s="273">
        <f t="shared" si="701"/>
        <v>4680</v>
      </c>
      <c r="J4701" s="287">
        <f t="shared" si="705"/>
        <v>3.6022243041466084</v>
      </c>
      <c r="L4701" s="287">
        <f t="shared" si="702"/>
        <v>-86.244185392741201</v>
      </c>
      <c r="M4701" s="344">
        <f t="shared" si="703"/>
        <v>-32.655852059408062</v>
      </c>
      <c r="N4701" s="344">
        <f t="shared" si="706"/>
        <v>3.6022243041466084</v>
      </c>
    </row>
    <row r="4702" spans="1:14" x14ac:dyDescent="0.25">
      <c r="A4702" s="273">
        <v>4685</v>
      </c>
      <c r="B4702" s="323">
        <f t="shared" si="707"/>
        <v>4774.7558146072588</v>
      </c>
      <c r="D4702" s="287">
        <f t="shared" si="704"/>
        <v>4468.2787312739256</v>
      </c>
      <c r="F4702" s="273">
        <f t="shared" si="700"/>
        <v>13</v>
      </c>
      <c r="H4702" s="273">
        <f t="shared" si="701"/>
        <v>4680</v>
      </c>
      <c r="J4702" s="287">
        <f t="shared" si="705"/>
        <v>4.5007225554891734</v>
      </c>
      <c r="L4702" s="287">
        <f t="shared" si="702"/>
        <v>-85.244185392741201</v>
      </c>
      <c r="M4702" s="344">
        <f t="shared" si="703"/>
        <v>-31.721268726074413</v>
      </c>
      <c r="N4702" s="344">
        <f t="shared" si="706"/>
        <v>4.5007225554891734</v>
      </c>
    </row>
    <row r="4703" spans="1:14" x14ac:dyDescent="0.25">
      <c r="A4703" s="273">
        <v>4686</v>
      </c>
      <c r="B4703" s="323">
        <f t="shared" si="707"/>
        <v>4775.7558146072588</v>
      </c>
      <c r="D4703" s="287">
        <f t="shared" si="704"/>
        <v>4469.2133146072592</v>
      </c>
      <c r="F4703" s="273">
        <f t="shared" si="700"/>
        <v>13</v>
      </c>
      <c r="H4703" s="273">
        <f t="shared" si="701"/>
        <v>4680</v>
      </c>
      <c r="J4703" s="287">
        <f t="shared" si="705"/>
        <v>5.3978498431418567</v>
      </c>
      <c r="L4703" s="287">
        <f t="shared" si="702"/>
        <v>-84.244185392741201</v>
      </c>
      <c r="M4703" s="344">
        <f t="shared" si="703"/>
        <v>-30.786685392740765</v>
      </c>
      <c r="N4703" s="344">
        <f t="shared" si="706"/>
        <v>5.3978498431418567</v>
      </c>
    </row>
    <row r="4704" spans="1:14" x14ac:dyDescent="0.25">
      <c r="A4704" s="273">
        <v>4687</v>
      </c>
      <c r="B4704" s="323">
        <f t="shared" si="707"/>
        <v>4776.7558146072588</v>
      </c>
      <c r="D4704" s="287">
        <f t="shared" si="704"/>
        <v>4470.147897940592</v>
      </c>
      <c r="F4704" s="273">
        <f t="shared" si="700"/>
        <v>13</v>
      </c>
      <c r="H4704" s="273">
        <f t="shared" si="701"/>
        <v>4680</v>
      </c>
      <c r="J4704" s="287">
        <f t="shared" si="705"/>
        <v>6.2933328934414456</v>
      </c>
      <c r="L4704" s="287">
        <f t="shared" si="702"/>
        <v>-83.244185392741201</v>
      </c>
      <c r="M4704" s="344">
        <f t="shared" si="703"/>
        <v>-29.852102059408026</v>
      </c>
      <c r="N4704" s="344">
        <f t="shared" si="706"/>
        <v>6.2933328934414456</v>
      </c>
    </row>
    <row r="4705" spans="1:14" x14ac:dyDescent="0.25">
      <c r="A4705" s="273">
        <v>4688</v>
      </c>
      <c r="B4705" s="323">
        <f t="shared" si="707"/>
        <v>4777.7558146072588</v>
      </c>
      <c r="D4705" s="287">
        <f t="shared" si="704"/>
        <v>4471.0824812739256</v>
      </c>
      <c r="F4705" s="273">
        <f t="shared" si="700"/>
        <v>13</v>
      </c>
      <c r="H4705" s="273">
        <f t="shared" si="701"/>
        <v>4680</v>
      </c>
      <c r="J4705" s="287">
        <f t="shared" si="705"/>
        <v>7.1868989335775355</v>
      </c>
      <c r="L4705" s="287">
        <f t="shared" si="702"/>
        <v>-82.244185392741201</v>
      </c>
      <c r="M4705" s="344">
        <f t="shared" si="703"/>
        <v>-28.917518726074377</v>
      </c>
      <c r="N4705" s="344">
        <f t="shared" si="706"/>
        <v>7.1868989335775355</v>
      </c>
    </row>
    <row r="4706" spans="1:14" x14ac:dyDescent="0.25">
      <c r="A4706" s="273">
        <v>4689</v>
      </c>
      <c r="B4706" s="323">
        <f t="shared" si="707"/>
        <v>4778.7558146072588</v>
      </c>
      <c r="D4706" s="287">
        <f t="shared" si="704"/>
        <v>4472.0170646072584</v>
      </c>
      <c r="F4706" s="273">
        <f t="shared" si="700"/>
        <v>13</v>
      </c>
      <c r="H4706" s="273">
        <f t="shared" si="701"/>
        <v>4680</v>
      </c>
      <c r="J4706" s="287">
        <f t="shared" si="705"/>
        <v>8.0782757746774045</v>
      </c>
      <c r="L4706" s="287">
        <f t="shared" si="702"/>
        <v>-81.244185392741201</v>
      </c>
      <c r="M4706" s="344">
        <f t="shared" si="703"/>
        <v>-27.982935392741638</v>
      </c>
      <c r="N4706" s="344">
        <f t="shared" si="706"/>
        <v>8.0782757746774045</v>
      </c>
    </row>
    <row r="4707" spans="1:14" x14ac:dyDescent="0.25">
      <c r="A4707" s="273">
        <v>4690</v>
      </c>
      <c r="B4707" s="323">
        <f t="shared" si="707"/>
        <v>4779.7558146072588</v>
      </c>
      <c r="D4707" s="287">
        <f t="shared" si="704"/>
        <v>4472.951647940592</v>
      </c>
      <c r="F4707" s="273">
        <f t="shared" si="700"/>
        <v>13</v>
      </c>
      <c r="H4707" s="273">
        <f t="shared" si="701"/>
        <v>4680</v>
      </c>
      <c r="J4707" s="287">
        <f t="shared" si="705"/>
        <v>8.9671918947202904</v>
      </c>
      <c r="L4707" s="287">
        <f t="shared" si="702"/>
        <v>-80.244185392741201</v>
      </c>
      <c r="M4707" s="344">
        <f t="shared" si="703"/>
        <v>-27.048352059407989</v>
      </c>
      <c r="N4707" s="344">
        <f t="shared" si="706"/>
        <v>8.9671918947202904</v>
      </c>
    </row>
    <row r="4708" spans="1:14" x14ac:dyDescent="0.25">
      <c r="A4708" s="273">
        <v>4691</v>
      </c>
      <c r="B4708" s="323">
        <f t="shared" si="707"/>
        <v>4780.7558146072588</v>
      </c>
      <c r="D4708" s="287">
        <f t="shared" si="704"/>
        <v>4473.8862312739257</v>
      </c>
      <c r="F4708" s="273">
        <f t="shared" si="700"/>
        <v>13</v>
      </c>
      <c r="H4708" s="273">
        <f t="shared" si="701"/>
        <v>4680</v>
      </c>
      <c r="J4708" s="287">
        <f t="shared" si="705"/>
        <v>9.8533765212449076</v>
      </c>
      <c r="L4708" s="287">
        <f t="shared" si="702"/>
        <v>-79.244185392741201</v>
      </c>
      <c r="M4708" s="344">
        <f t="shared" si="703"/>
        <v>-26.113768726074341</v>
      </c>
      <c r="N4708" s="344">
        <f t="shared" si="706"/>
        <v>9.8533765212449076</v>
      </c>
    </row>
    <row r="4709" spans="1:14" x14ac:dyDescent="0.25">
      <c r="A4709" s="273">
        <v>4692</v>
      </c>
      <c r="B4709" s="323">
        <f t="shared" si="707"/>
        <v>4781.7558146072588</v>
      </c>
      <c r="D4709" s="287">
        <f t="shared" si="704"/>
        <v>4474.8208146072584</v>
      </c>
      <c r="F4709" s="273">
        <f t="shared" si="700"/>
        <v>13</v>
      </c>
      <c r="H4709" s="273">
        <f t="shared" si="701"/>
        <v>4680</v>
      </c>
      <c r="J4709" s="287">
        <f t="shared" si="705"/>
        <v>10.736559713829349</v>
      </c>
      <c r="L4709" s="287">
        <f t="shared" si="702"/>
        <v>-78.244185392741201</v>
      </c>
      <c r="M4709" s="344">
        <f t="shared" si="703"/>
        <v>-25.179185392741601</v>
      </c>
      <c r="N4709" s="344">
        <f t="shared" si="706"/>
        <v>10.736559713829349</v>
      </c>
    </row>
    <row r="4710" spans="1:14" x14ac:dyDescent="0.25">
      <c r="A4710" s="273">
        <v>4693</v>
      </c>
      <c r="B4710" s="323">
        <f t="shared" si="707"/>
        <v>4782.7558146072588</v>
      </c>
      <c r="D4710" s="287">
        <f t="shared" si="704"/>
        <v>4475.755397940592</v>
      </c>
      <c r="F4710" s="273">
        <f t="shared" si="700"/>
        <v>13</v>
      </c>
      <c r="H4710" s="273">
        <f t="shared" si="701"/>
        <v>4680</v>
      </c>
      <c r="J4710" s="287">
        <f t="shared" si="705"/>
        <v>11.616472446316854</v>
      </c>
      <c r="L4710" s="287">
        <f t="shared" si="702"/>
        <v>-77.244185392741201</v>
      </c>
      <c r="M4710" s="344">
        <f t="shared" si="703"/>
        <v>-24.244602059407953</v>
      </c>
      <c r="N4710" s="344">
        <f t="shared" si="706"/>
        <v>11.616472446316854</v>
      </c>
    </row>
    <row r="4711" spans="1:14" x14ac:dyDescent="0.25">
      <c r="A4711" s="273">
        <v>4694</v>
      </c>
      <c r="B4711" s="323">
        <f t="shared" si="707"/>
        <v>4783.7558146072588</v>
      </c>
      <c r="D4711" s="287">
        <f t="shared" si="704"/>
        <v>4476.6899812739257</v>
      </c>
      <c r="F4711" s="273">
        <f t="shared" si="700"/>
        <v>13</v>
      </c>
      <c r="H4711" s="273">
        <f t="shared" si="701"/>
        <v>4680</v>
      </c>
      <c r="J4711" s="287">
        <f t="shared" si="705"/>
        <v>12.492846688766633</v>
      </c>
      <c r="L4711" s="287">
        <f t="shared" si="702"/>
        <v>-76.244185392741201</v>
      </c>
      <c r="M4711" s="344">
        <f t="shared" si="703"/>
        <v>-23.310018726074304</v>
      </c>
      <c r="N4711" s="344">
        <f t="shared" si="706"/>
        <v>12.492846688766633</v>
      </c>
    </row>
    <row r="4712" spans="1:14" x14ac:dyDescent="0.25">
      <c r="A4712" s="273">
        <v>4695</v>
      </c>
      <c r="B4712" s="323">
        <f t="shared" si="707"/>
        <v>4784.7558146072588</v>
      </c>
      <c r="D4712" s="287">
        <f t="shared" si="704"/>
        <v>4477.6245646072584</v>
      </c>
      <c r="F4712" s="273">
        <f t="shared" si="700"/>
        <v>13</v>
      </c>
      <c r="H4712" s="273">
        <f t="shared" si="701"/>
        <v>4680</v>
      </c>
      <c r="J4712" s="287">
        <f t="shared" si="705"/>
        <v>13.365415489094088</v>
      </c>
      <c r="L4712" s="287">
        <f t="shared" si="702"/>
        <v>-75.244185392741201</v>
      </c>
      <c r="M4712" s="344">
        <f t="shared" si="703"/>
        <v>-22.375435392741565</v>
      </c>
      <c r="N4712" s="344">
        <f t="shared" si="706"/>
        <v>13.365415489094088</v>
      </c>
    </row>
    <row r="4713" spans="1:14" x14ac:dyDescent="0.25">
      <c r="A4713" s="273">
        <v>4696</v>
      </c>
      <c r="B4713" s="323">
        <f t="shared" si="707"/>
        <v>4785.7558146072588</v>
      </c>
      <c r="D4713" s="287">
        <f t="shared" si="704"/>
        <v>4478.5591479405921</v>
      </c>
      <c r="F4713" s="273">
        <f t="shared" si="700"/>
        <v>13</v>
      </c>
      <c r="H4713" s="273">
        <f t="shared" si="701"/>
        <v>4680</v>
      </c>
      <c r="J4713" s="287">
        <f t="shared" si="705"/>
        <v>14.233913054389875</v>
      </c>
      <c r="L4713" s="287">
        <f t="shared" si="702"/>
        <v>-74.244185392741201</v>
      </c>
      <c r="M4713" s="344">
        <f t="shared" si="703"/>
        <v>-21.440852059407916</v>
      </c>
      <c r="N4713" s="344">
        <f t="shared" si="706"/>
        <v>14.233913054389875</v>
      </c>
    </row>
    <row r="4714" spans="1:14" x14ac:dyDescent="0.25">
      <c r="A4714" s="273">
        <v>4697</v>
      </c>
      <c r="B4714" s="323">
        <f t="shared" si="707"/>
        <v>4786.7558146072588</v>
      </c>
      <c r="D4714" s="287">
        <f t="shared" si="704"/>
        <v>4479.4937312739257</v>
      </c>
      <c r="F4714" s="273">
        <f t="shared" si="700"/>
        <v>13</v>
      </c>
      <c r="H4714" s="273">
        <f t="shared" si="701"/>
        <v>4680</v>
      </c>
      <c r="J4714" s="287">
        <f t="shared" si="705"/>
        <v>15.098074831882284</v>
      </c>
      <c r="L4714" s="287">
        <f t="shared" si="702"/>
        <v>-73.244185392741201</v>
      </c>
      <c r="M4714" s="344">
        <f t="shared" si="703"/>
        <v>-20.506268726074268</v>
      </c>
      <c r="N4714" s="344">
        <f t="shared" si="706"/>
        <v>15.098074831882284</v>
      </c>
    </row>
    <row r="4715" spans="1:14" x14ac:dyDescent="0.25">
      <c r="A4715" s="273">
        <v>4698</v>
      </c>
      <c r="B4715" s="323">
        <f t="shared" si="707"/>
        <v>4787.7558146072588</v>
      </c>
      <c r="D4715" s="287">
        <f t="shared" si="704"/>
        <v>4480.4283146072585</v>
      </c>
      <c r="F4715" s="273">
        <f t="shared" si="700"/>
        <v>13</v>
      </c>
      <c r="H4715" s="273">
        <f t="shared" si="701"/>
        <v>4680</v>
      </c>
      <c r="J4715" s="287">
        <f t="shared" si="705"/>
        <v>15.957637589522564</v>
      </c>
      <c r="L4715" s="287">
        <f t="shared" si="702"/>
        <v>-72.244185392741201</v>
      </c>
      <c r="M4715" s="344">
        <f t="shared" si="703"/>
        <v>-19.571685392741529</v>
      </c>
      <c r="N4715" s="344">
        <f t="shared" si="706"/>
        <v>15.957637589522564</v>
      </c>
    </row>
    <row r="4716" spans="1:14" x14ac:dyDescent="0.25">
      <c r="A4716" s="273">
        <v>4699</v>
      </c>
      <c r="B4716" s="323">
        <f t="shared" si="707"/>
        <v>4788.7558146072588</v>
      </c>
      <c r="D4716" s="287">
        <f t="shared" si="704"/>
        <v>4481.3628979405921</v>
      </c>
      <c r="F4716" s="273">
        <f t="shared" si="700"/>
        <v>13</v>
      </c>
      <c r="H4716" s="273">
        <f t="shared" si="701"/>
        <v>4680</v>
      </c>
      <c r="J4716" s="287">
        <f t="shared" si="705"/>
        <v>16.812339496167272</v>
      </c>
      <c r="L4716" s="287">
        <f t="shared" si="702"/>
        <v>-71.244185392741201</v>
      </c>
      <c r="M4716" s="344">
        <f t="shared" si="703"/>
        <v>-18.63710205940788</v>
      </c>
      <c r="N4716" s="344">
        <f t="shared" si="706"/>
        <v>16.812339496167272</v>
      </c>
    </row>
    <row r="4717" spans="1:14" x14ac:dyDescent="0.25">
      <c r="A4717" s="273">
        <v>4700</v>
      </c>
      <c r="B4717" s="323">
        <f t="shared" si="707"/>
        <v>4789.7558146072588</v>
      </c>
      <c r="D4717" s="287">
        <f t="shared" si="704"/>
        <v>4482.2974812739258</v>
      </c>
      <c r="F4717" s="273">
        <f t="shared" si="700"/>
        <v>13</v>
      </c>
      <c r="H4717" s="273">
        <f t="shared" si="701"/>
        <v>4680</v>
      </c>
      <c r="J4717" s="287">
        <f t="shared" si="705"/>
        <v>17.66192020133736</v>
      </c>
      <c r="L4717" s="287">
        <f t="shared" si="702"/>
        <v>-70.244185392741201</v>
      </c>
      <c r="M4717" s="344">
        <f t="shared" si="703"/>
        <v>-17.702518726074231</v>
      </c>
      <c r="N4717" s="344">
        <f t="shared" si="706"/>
        <v>17.66192020133736</v>
      </c>
    </row>
    <row r="4718" spans="1:14" x14ac:dyDescent="0.25">
      <c r="A4718" s="273">
        <v>4701</v>
      </c>
      <c r="B4718" s="323">
        <f t="shared" si="707"/>
        <v>4790.7558146072588</v>
      </c>
      <c r="D4718" s="287">
        <f t="shared" si="704"/>
        <v>4483.2320646072585</v>
      </c>
      <c r="F4718" s="273">
        <f t="shared" si="700"/>
        <v>13</v>
      </c>
      <c r="H4718" s="273">
        <f t="shared" si="701"/>
        <v>4680</v>
      </c>
      <c r="J4718" s="287">
        <f t="shared" si="705"/>
        <v>18.506120914519251</v>
      </c>
      <c r="L4718" s="287">
        <f t="shared" si="702"/>
        <v>-69.244185392741201</v>
      </c>
      <c r="M4718" s="344">
        <f t="shared" si="703"/>
        <v>-16.767935392741492</v>
      </c>
      <c r="N4718" s="344">
        <f t="shared" si="706"/>
        <v>18.506120914519251</v>
      </c>
    </row>
    <row r="4719" spans="1:14" x14ac:dyDescent="0.25">
      <c r="A4719" s="273">
        <v>4702</v>
      </c>
      <c r="B4719" s="323">
        <f t="shared" si="707"/>
        <v>4791.7558146072588</v>
      </c>
      <c r="D4719" s="287">
        <f t="shared" si="704"/>
        <v>4484.1666479405922</v>
      </c>
      <c r="F4719" s="273">
        <f t="shared" si="700"/>
        <v>13</v>
      </c>
      <c r="H4719" s="273">
        <f t="shared" si="701"/>
        <v>4680</v>
      </c>
      <c r="J4719" s="287">
        <f t="shared" si="705"/>
        <v>19.344684483997764</v>
      </c>
      <c r="L4719" s="287">
        <f t="shared" si="702"/>
        <v>-68.244185392741201</v>
      </c>
      <c r="M4719" s="344">
        <f t="shared" si="703"/>
        <v>-15.833352059407844</v>
      </c>
      <c r="N4719" s="344">
        <f t="shared" si="706"/>
        <v>19.344684483997764</v>
      </c>
    </row>
    <row r="4720" spans="1:14" x14ac:dyDescent="0.25">
      <c r="A4720" s="273">
        <v>4703</v>
      </c>
      <c r="B4720" s="323">
        <f t="shared" si="707"/>
        <v>4792.7558146072588</v>
      </c>
      <c r="D4720" s="287">
        <f t="shared" si="704"/>
        <v>4485.1012312739258</v>
      </c>
      <c r="F4720" s="273">
        <f t="shared" si="700"/>
        <v>13</v>
      </c>
      <c r="H4720" s="273">
        <f t="shared" si="701"/>
        <v>4680</v>
      </c>
      <c r="J4720" s="287">
        <f t="shared" si="705"/>
        <v>20.177355475186278</v>
      </c>
      <c r="L4720" s="287">
        <f t="shared" si="702"/>
        <v>-67.244185392741201</v>
      </c>
      <c r="M4720" s="344">
        <f t="shared" si="703"/>
        <v>-14.898768726074195</v>
      </c>
      <c r="N4720" s="344">
        <f t="shared" si="706"/>
        <v>20.177355475186278</v>
      </c>
    </row>
    <row r="4721" spans="1:14" x14ac:dyDescent="0.25">
      <c r="A4721" s="273">
        <v>4704</v>
      </c>
      <c r="B4721" s="323">
        <f t="shared" si="707"/>
        <v>4793.7558146072588</v>
      </c>
      <c r="D4721" s="287">
        <f t="shared" si="704"/>
        <v>4486.0358146072585</v>
      </c>
      <c r="F4721" s="273">
        <f t="shared" si="700"/>
        <v>13</v>
      </c>
      <c r="H4721" s="273">
        <f t="shared" si="701"/>
        <v>4680</v>
      </c>
      <c r="J4721" s="287">
        <f t="shared" si="705"/>
        <v>21.003880248433948</v>
      </c>
      <c r="L4721" s="287">
        <f t="shared" si="702"/>
        <v>-66.244185392741201</v>
      </c>
      <c r="M4721" s="344">
        <f t="shared" si="703"/>
        <v>-13.964185392741456</v>
      </c>
      <c r="N4721" s="344">
        <f t="shared" si="706"/>
        <v>21.003880248433948</v>
      </c>
    </row>
    <row r="4722" spans="1:14" x14ac:dyDescent="0.25">
      <c r="A4722" s="273">
        <v>4705</v>
      </c>
      <c r="B4722" s="323">
        <f t="shared" si="707"/>
        <v>4794.7558146072588</v>
      </c>
      <c r="D4722" s="287">
        <f t="shared" si="704"/>
        <v>4486.9703979405922</v>
      </c>
      <c r="F4722" s="273">
        <f t="shared" si="700"/>
        <v>13</v>
      </c>
      <c r="H4722" s="273">
        <f t="shared" si="701"/>
        <v>4680</v>
      </c>
      <c r="J4722" s="287">
        <f t="shared" si="705"/>
        <v>21.824007036289466</v>
      </c>
      <c r="L4722" s="287">
        <f t="shared" si="702"/>
        <v>-65.244185392741201</v>
      </c>
      <c r="M4722" s="344">
        <f t="shared" si="703"/>
        <v>-13.029602059407807</v>
      </c>
      <c r="N4722" s="344">
        <f t="shared" si="706"/>
        <v>21.824007036289466</v>
      </c>
    </row>
    <row r="4723" spans="1:14" x14ac:dyDescent="0.25">
      <c r="A4723" s="273">
        <v>4706</v>
      </c>
      <c r="B4723" s="323">
        <f t="shared" si="707"/>
        <v>4795.7558146072588</v>
      </c>
      <c r="D4723" s="287">
        <f t="shared" si="704"/>
        <v>4487.9049812739258</v>
      </c>
      <c r="F4723" s="273">
        <f t="shared" si="700"/>
        <v>13</v>
      </c>
      <c r="H4723" s="273">
        <f t="shared" si="701"/>
        <v>4680</v>
      </c>
      <c r="J4723" s="287">
        <f t="shared" si="705"/>
        <v>22.637486020187819</v>
      </c>
      <c r="L4723" s="287">
        <f t="shared" si="702"/>
        <v>-64.244185392741201</v>
      </c>
      <c r="M4723" s="344">
        <f t="shared" si="703"/>
        <v>-12.095018726074159</v>
      </c>
      <c r="N4723" s="344">
        <f t="shared" si="706"/>
        <v>22.637486020187819</v>
      </c>
    </row>
    <row r="4724" spans="1:14" x14ac:dyDescent="0.25">
      <c r="A4724" s="273">
        <v>4707</v>
      </c>
      <c r="B4724" s="323">
        <f t="shared" si="707"/>
        <v>4796.7558146072588</v>
      </c>
      <c r="D4724" s="287">
        <f t="shared" si="704"/>
        <v>4488.8395646072586</v>
      </c>
      <c r="F4724" s="273">
        <f t="shared" si="700"/>
        <v>13</v>
      </c>
      <c r="H4724" s="273">
        <f t="shared" si="701"/>
        <v>4680</v>
      </c>
      <c r="J4724" s="287">
        <f t="shared" si="705"/>
        <v>23.44406940655017</v>
      </c>
      <c r="L4724" s="287">
        <f t="shared" si="702"/>
        <v>-63.244185392741201</v>
      </c>
      <c r="M4724" s="344">
        <f t="shared" si="703"/>
        <v>-11.160435392741419</v>
      </c>
      <c r="N4724" s="344">
        <f t="shared" si="706"/>
        <v>23.44406940655017</v>
      </c>
    </row>
    <row r="4725" spans="1:14" x14ac:dyDescent="0.25">
      <c r="A4725" s="273">
        <v>4708</v>
      </c>
      <c r="B4725" s="323">
        <f t="shared" si="707"/>
        <v>4797.7558146072588</v>
      </c>
      <c r="D4725" s="287">
        <f t="shared" si="704"/>
        <v>4489.7741479405922</v>
      </c>
      <c r="F4725" s="273">
        <f t="shared" si="700"/>
        <v>13</v>
      </c>
      <c r="H4725" s="273">
        <f t="shared" si="701"/>
        <v>4680</v>
      </c>
      <c r="J4725" s="287">
        <f t="shared" si="705"/>
        <v>24.243511502263488</v>
      </c>
      <c r="L4725" s="287">
        <f t="shared" si="702"/>
        <v>-62.244185392741201</v>
      </c>
      <c r="M4725" s="344">
        <f t="shared" si="703"/>
        <v>-10.225852059407771</v>
      </c>
      <c r="N4725" s="344">
        <f t="shared" si="706"/>
        <v>24.243511502263488</v>
      </c>
    </row>
    <row r="4726" spans="1:14" x14ac:dyDescent="0.25">
      <c r="A4726" s="273">
        <v>4709</v>
      </c>
      <c r="B4726" s="323">
        <f t="shared" si="707"/>
        <v>4798.7558146072588</v>
      </c>
      <c r="D4726" s="287">
        <f t="shared" si="704"/>
        <v>4490.7087312739259</v>
      </c>
      <c r="F4726" s="273">
        <f t="shared" si="700"/>
        <v>13</v>
      </c>
      <c r="H4726" s="273">
        <f t="shared" si="701"/>
        <v>4680</v>
      </c>
      <c r="J4726" s="287">
        <f t="shared" si="705"/>
        <v>25.035568789521044</v>
      </c>
      <c r="L4726" s="287">
        <f t="shared" si="702"/>
        <v>-61.244185392741201</v>
      </c>
      <c r="M4726" s="344">
        <f t="shared" si="703"/>
        <v>-9.2912687260741222</v>
      </c>
      <c r="N4726" s="344">
        <f t="shared" si="706"/>
        <v>25.035568789521044</v>
      </c>
    </row>
    <row r="4727" spans="1:14" x14ac:dyDescent="0.25">
      <c r="A4727" s="273">
        <v>4710</v>
      </c>
      <c r="B4727" s="323">
        <f t="shared" si="707"/>
        <v>4799.7558146072588</v>
      </c>
      <c r="D4727" s="287">
        <f t="shared" si="704"/>
        <v>4491.6433146072586</v>
      </c>
      <c r="F4727" s="273">
        <f t="shared" si="700"/>
        <v>13</v>
      </c>
      <c r="H4727" s="273">
        <f t="shared" si="701"/>
        <v>4680</v>
      </c>
      <c r="J4727" s="287">
        <f t="shared" si="705"/>
        <v>25.81999999999967</v>
      </c>
      <c r="L4727" s="287">
        <f t="shared" si="702"/>
        <v>-60.244185392741201</v>
      </c>
      <c r="M4727" s="344">
        <f t="shared" si="703"/>
        <v>-8.3566853927413831</v>
      </c>
      <c r="N4727" s="344">
        <f t="shared" si="706"/>
        <v>25.81999999999967</v>
      </c>
    </row>
    <row r="4728" spans="1:14" x14ac:dyDescent="0.25">
      <c r="A4728" s="273">
        <v>4711</v>
      </c>
      <c r="B4728" s="323">
        <f t="shared" si="707"/>
        <v>4800.7558146072588</v>
      </c>
      <c r="D4728" s="287">
        <f t="shared" si="704"/>
        <v>4492.5778979405923</v>
      </c>
      <c r="F4728" s="273">
        <f t="shared" si="700"/>
        <v>13</v>
      </c>
      <c r="H4728" s="273">
        <f t="shared" si="701"/>
        <v>4680</v>
      </c>
      <c r="J4728" s="287">
        <f t="shared" si="705"/>
        <v>26.596566188354984</v>
      </c>
      <c r="L4728" s="287">
        <f t="shared" si="702"/>
        <v>-59.244185392741201</v>
      </c>
      <c r="M4728" s="344">
        <f t="shared" si="703"/>
        <v>-7.4221020594077345</v>
      </c>
      <c r="N4728" s="344">
        <f t="shared" si="706"/>
        <v>26.596566188354984</v>
      </c>
    </row>
    <row r="4729" spans="1:14" x14ac:dyDescent="0.25">
      <c r="A4729" s="273">
        <v>4712</v>
      </c>
      <c r="B4729" s="323">
        <f t="shared" si="707"/>
        <v>4801.7558146072588</v>
      </c>
      <c r="D4729" s="287">
        <f t="shared" si="704"/>
        <v>4493.512481273925</v>
      </c>
      <c r="F4729" s="273">
        <f t="shared" si="700"/>
        <v>13</v>
      </c>
      <c r="H4729" s="273">
        <f t="shared" si="701"/>
        <v>4680</v>
      </c>
      <c r="J4729" s="287">
        <f t="shared" si="705"/>
        <v>27.365030805002597</v>
      </c>
      <c r="L4729" s="287">
        <f t="shared" si="702"/>
        <v>-58.244185392741201</v>
      </c>
      <c r="M4729" s="344">
        <f t="shared" si="703"/>
        <v>-6.4875187260749954</v>
      </c>
      <c r="N4729" s="344">
        <f t="shared" si="706"/>
        <v>27.365030805002597</v>
      </c>
    </row>
    <row r="4730" spans="1:14" x14ac:dyDescent="0.25">
      <c r="A4730" s="273">
        <v>4713</v>
      </c>
      <c r="B4730" s="323">
        <f t="shared" si="707"/>
        <v>4802.7558146072588</v>
      </c>
      <c r="D4730" s="287">
        <f t="shared" si="704"/>
        <v>4494.4470646072587</v>
      </c>
      <c r="F4730" s="273">
        <f t="shared" si="700"/>
        <v>13</v>
      </c>
      <c r="H4730" s="273">
        <f t="shared" si="701"/>
        <v>4680</v>
      </c>
      <c r="J4730" s="287">
        <f t="shared" si="705"/>
        <v>28.125159768175997</v>
      </c>
      <c r="L4730" s="287">
        <f t="shared" si="702"/>
        <v>-57.244185392741201</v>
      </c>
      <c r="M4730" s="344">
        <f t="shared" si="703"/>
        <v>-5.5529353927413467</v>
      </c>
      <c r="N4730" s="344">
        <f t="shared" si="706"/>
        <v>28.125159768175997</v>
      </c>
    </row>
    <row r="4731" spans="1:14" x14ac:dyDescent="0.25">
      <c r="A4731" s="273">
        <v>4714</v>
      </c>
      <c r="B4731" s="323">
        <f t="shared" si="707"/>
        <v>4803.7558146072588</v>
      </c>
      <c r="D4731" s="287">
        <f t="shared" si="704"/>
        <v>4495.3816479405923</v>
      </c>
      <c r="F4731" s="273">
        <f t="shared" si="700"/>
        <v>13</v>
      </c>
      <c r="H4731" s="273">
        <f t="shared" si="701"/>
        <v>4680</v>
      </c>
      <c r="J4731" s="287">
        <f t="shared" si="705"/>
        <v>28.876721535229475</v>
      </c>
      <c r="L4731" s="287">
        <f t="shared" si="702"/>
        <v>-56.244185392741201</v>
      </c>
      <c r="M4731" s="344">
        <f t="shared" si="703"/>
        <v>-4.6183520594076981</v>
      </c>
      <c r="N4731" s="344">
        <f t="shared" si="706"/>
        <v>28.876721535229475</v>
      </c>
    </row>
    <row r="4732" spans="1:14" x14ac:dyDescent="0.25">
      <c r="A4732" s="273">
        <v>4715</v>
      </c>
      <c r="B4732" s="323">
        <f t="shared" si="707"/>
        <v>4804.7558146072588</v>
      </c>
      <c r="D4732" s="287">
        <f t="shared" si="704"/>
        <v>4496.316231273926</v>
      </c>
      <c r="F4732" s="273">
        <f t="shared" si="700"/>
        <v>13</v>
      </c>
      <c r="H4732" s="273">
        <f t="shared" si="701"/>
        <v>4680</v>
      </c>
      <c r="J4732" s="287">
        <f t="shared" si="705"/>
        <v>29.619487173168231</v>
      </c>
      <c r="L4732" s="287">
        <f t="shared" si="702"/>
        <v>-55.244185392741201</v>
      </c>
      <c r="M4732" s="344">
        <f t="shared" si="703"/>
        <v>-3.6837687260740495</v>
      </c>
      <c r="N4732" s="344">
        <f t="shared" si="706"/>
        <v>29.619487173168231</v>
      </c>
    </row>
    <row r="4733" spans="1:14" x14ac:dyDescent="0.25">
      <c r="A4733" s="273">
        <v>4716</v>
      </c>
      <c r="B4733" s="323">
        <f t="shared" si="707"/>
        <v>4805.7558146072588</v>
      </c>
      <c r="D4733" s="287">
        <f t="shared" si="704"/>
        <v>4497.2508146072587</v>
      </c>
      <c r="F4733" s="273">
        <f t="shared" si="700"/>
        <v>13</v>
      </c>
      <c r="H4733" s="273">
        <f t="shared" si="701"/>
        <v>4680</v>
      </c>
      <c r="J4733" s="287">
        <f t="shared" si="705"/>
        <v>30.353230428383032</v>
      </c>
      <c r="L4733" s="287">
        <f t="shared" si="702"/>
        <v>-54.244185392741201</v>
      </c>
      <c r="M4733" s="344">
        <f t="shared" si="703"/>
        <v>-2.7491853927413104</v>
      </c>
      <c r="N4733" s="344">
        <f t="shared" si="706"/>
        <v>30.353230428383032</v>
      </c>
    </row>
    <row r="4734" spans="1:14" x14ac:dyDescent="0.25">
      <c r="A4734" s="273">
        <v>4717</v>
      </c>
      <c r="B4734" s="323">
        <f t="shared" si="707"/>
        <v>4806.7558146072588</v>
      </c>
      <c r="D4734" s="287">
        <f t="shared" si="704"/>
        <v>4498.1853979405923</v>
      </c>
      <c r="F4734" s="273">
        <f t="shared" si="700"/>
        <v>13</v>
      </c>
      <c r="H4734" s="273">
        <f t="shared" si="701"/>
        <v>4680</v>
      </c>
      <c r="J4734" s="287">
        <f t="shared" si="705"/>
        <v>31.077727795571594</v>
      </c>
      <c r="L4734" s="287">
        <f t="shared" si="702"/>
        <v>-53.244185392741201</v>
      </c>
      <c r="M4734" s="344">
        <f t="shared" si="703"/>
        <v>-1.8146020594076617</v>
      </c>
      <c r="N4734" s="344">
        <f t="shared" si="706"/>
        <v>31.077727795571594</v>
      </c>
    </row>
    <row r="4735" spans="1:14" x14ac:dyDescent="0.25">
      <c r="A4735" s="273">
        <v>4718</v>
      </c>
      <c r="B4735" s="323">
        <f t="shared" si="707"/>
        <v>4807.7558146072588</v>
      </c>
      <c r="D4735" s="287">
        <f t="shared" si="704"/>
        <v>4499.1199812739251</v>
      </c>
      <c r="F4735" s="273">
        <f t="shared" si="700"/>
        <v>13</v>
      </c>
      <c r="H4735" s="273">
        <f t="shared" si="701"/>
        <v>4680</v>
      </c>
      <c r="J4735" s="287">
        <f t="shared" si="705"/>
        <v>31.792758585816919</v>
      </c>
      <c r="L4735" s="287">
        <f t="shared" si="702"/>
        <v>-52.244185392741201</v>
      </c>
      <c r="M4735" s="344">
        <f t="shared" si="703"/>
        <v>-0.8800187260749226</v>
      </c>
      <c r="N4735" s="344">
        <f t="shared" si="706"/>
        <v>31.792758585816919</v>
      </c>
    </row>
    <row r="4736" spans="1:14" x14ac:dyDescent="0.25">
      <c r="A4736" s="273">
        <v>4719</v>
      </c>
      <c r="B4736" s="323">
        <f t="shared" si="707"/>
        <v>4808.7558146072588</v>
      </c>
      <c r="D4736" s="287">
        <f t="shared" si="704"/>
        <v>4500.0545646072587</v>
      </c>
      <c r="F4736" s="273">
        <f t="shared" si="700"/>
        <v>13</v>
      </c>
      <c r="H4736" s="273">
        <f t="shared" si="701"/>
        <v>4680</v>
      </c>
      <c r="J4736" s="287">
        <f t="shared" si="705"/>
        <v>32.498104993813634</v>
      </c>
      <c r="L4736" s="287">
        <f t="shared" si="702"/>
        <v>-51.244185392741201</v>
      </c>
      <c r="M4736" s="344">
        <f t="shared" si="703"/>
        <v>5.4564607258726028E-2</v>
      </c>
      <c r="N4736" s="344">
        <f t="shared" si="706"/>
        <v>32.498104993813634</v>
      </c>
    </row>
    <row r="4737" spans="1:14" x14ac:dyDescent="0.25">
      <c r="A4737" s="273">
        <v>4720</v>
      </c>
      <c r="B4737" s="323">
        <f t="shared" si="707"/>
        <v>4809.7558146072588</v>
      </c>
      <c r="D4737" s="287">
        <f t="shared" si="704"/>
        <v>4500.9891479405924</v>
      </c>
      <c r="F4737" s="273">
        <f t="shared" si="700"/>
        <v>13</v>
      </c>
      <c r="H4737" s="273">
        <f t="shared" si="701"/>
        <v>4680</v>
      </c>
      <c r="J4737" s="287">
        <f t="shared" si="705"/>
        <v>33.193552164213017</v>
      </c>
      <c r="L4737" s="287">
        <f t="shared" si="702"/>
        <v>-50.244185392741201</v>
      </c>
      <c r="M4737" s="344">
        <f t="shared" si="703"/>
        <v>0.98914794059237465</v>
      </c>
      <c r="N4737" s="344">
        <f t="shared" si="706"/>
        <v>33.193552164213017</v>
      </c>
    </row>
    <row r="4738" spans="1:14" x14ac:dyDescent="0.25">
      <c r="A4738" s="273">
        <v>4721</v>
      </c>
      <c r="B4738" s="323">
        <f t="shared" si="707"/>
        <v>4810.7558146072588</v>
      </c>
      <c r="D4738" s="287">
        <f t="shared" si="704"/>
        <v>4501.9237312739251</v>
      </c>
      <c r="F4738" s="273">
        <f t="shared" si="700"/>
        <v>13</v>
      </c>
      <c r="H4738" s="273">
        <f t="shared" si="701"/>
        <v>4680</v>
      </c>
      <c r="J4738" s="287">
        <f t="shared" si="705"/>
        <v>33.878888257070017</v>
      </c>
      <c r="L4738" s="287">
        <f t="shared" si="702"/>
        <v>-49.244185392741201</v>
      </c>
      <c r="M4738" s="344">
        <f t="shared" si="703"/>
        <v>1.9237312739251138</v>
      </c>
      <c r="N4738" s="344">
        <f t="shared" si="706"/>
        <v>33.878888257070017</v>
      </c>
    </row>
    <row r="4739" spans="1:14" x14ac:dyDescent="0.25">
      <c r="A4739" s="273">
        <v>4722</v>
      </c>
      <c r="B4739" s="323">
        <f t="shared" si="707"/>
        <v>4811.7558146072588</v>
      </c>
      <c r="D4739" s="287">
        <f t="shared" si="704"/>
        <v>4502.8583146072588</v>
      </c>
      <c r="F4739" s="273">
        <f t="shared" si="700"/>
        <v>13</v>
      </c>
      <c r="H4739" s="273">
        <f t="shared" si="701"/>
        <v>4680</v>
      </c>
      <c r="J4739" s="287">
        <f t="shared" si="705"/>
        <v>34.553904512371197</v>
      </c>
      <c r="L4739" s="287">
        <f t="shared" si="702"/>
        <v>-48.244185392741201</v>
      </c>
      <c r="M4739" s="344">
        <f t="shared" si="703"/>
        <v>2.8583146072587624</v>
      </c>
      <c r="N4739" s="344">
        <f t="shared" si="706"/>
        <v>34.553904512371197</v>
      </c>
    </row>
    <row r="4740" spans="1:14" x14ac:dyDescent="0.25">
      <c r="A4740" s="273">
        <v>4723</v>
      </c>
      <c r="B4740" s="323">
        <f t="shared" si="707"/>
        <v>4812.7558146072588</v>
      </c>
      <c r="D4740" s="287">
        <f t="shared" si="704"/>
        <v>4503.7928979405924</v>
      </c>
      <c r="F4740" s="273">
        <f t="shared" si="700"/>
        <v>13</v>
      </c>
      <c r="H4740" s="273">
        <f t="shared" si="701"/>
        <v>4680</v>
      </c>
      <c r="J4740" s="287">
        <f t="shared" si="705"/>
        <v>35.218395313627283</v>
      </c>
      <c r="L4740" s="287">
        <f t="shared" si="702"/>
        <v>-47.244185392741201</v>
      </c>
      <c r="M4740" s="344">
        <f t="shared" si="703"/>
        <v>3.792897940592411</v>
      </c>
      <c r="N4740" s="344">
        <f t="shared" si="706"/>
        <v>35.218395313627283</v>
      </c>
    </row>
    <row r="4741" spans="1:14" x14ac:dyDescent="0.25">
      <c r="A4741" s="273">
        <v>4724</v>
      </c>
      <c r="B4741" s="323">
        <f t="shared" si="707"/>
        <v>4813.7558146072588</v>
      </c>
      <c r="D4741" s="287">
        <f t="shared" si="704"/>
        <v>4504.7274812739252</v>
      </c>
      <c r="F4741" s="273">
        <f t="shared" si="700"/>
        <v>13</v>
      </c>
      <c r="H4741" s="273">
        <f t="shared" si="701"/>
        <v>4680</v>
      </c>
      <c r="J4741" s="287">
        <f t="shared" si="705"/>
        <v>35.872158250502572</v>
      </c>
      <c r="L4741" s="287">
        <f t="shared" si="702"/>
        <v>-46.244185392741201</v>
      </c>
      <c r="M4741" s="344">
        <f t="shared" si="703"/>
        <v>4.7274812739251502</v>
      </c>
      <c r="N4741" s="344">
        <f t="shared" si="706"/>
        <v>35.872158250502572</v>
      </c>
    </row>
    <row r="4742" spans="1:14" x14ac:dyDescent="0.25">
      <c r="A4742" s="273">
        <v>4725</v>
      </c>
      <c r="B4742" s="323">
        <f t="shared" si="707"/>
        <v>4814.7558146072588</v>
      </c>
      <c r="D4742" s="287">
        <f t="shared" si="704"/>
        <v>4505.6620646072588</v>
      </c>
      <c r="F4742" s="273">
        <f t="shared" ref="F4742:F4805" si="708">INT(B4742/360)</f>
        <v>13</v>
      </c>
      <c r="H4742" s="273">
        <f t="shared" ref="H4742:H4805" si="709">F4742*360</f>
        <v>4680</v>
      </c>
      <c r="J4742" s="287">
        <f t="shared" si="705"/>
        <v>36.514994180473359</v>
      </c>
      <c r="L4742" s="287">
        <f t="shared" ref="L4742:L4805" si="710">B4742-H4742-180</f>
        <v>-45.244185392741201</v>
      </c>
      <c r="M4742" s="344">
        <f t="shared" ref="M4742:M4805" si="711">D4742-INT(D4742/360)*360-180</f>
        <v>5.6620646072587988</v>
      </c>
      <c r="N4742" s="344">
        <f t="shared" si="706"/>
        <v>36.514994180473359</v>
      </c>
    </row>
    <row r="4743" spans="1:14" x14ac:dyDescent="0.25">
      <c r="A4743" s="273">
        <v>4726</v>
      </c>
      <c r="B4743" s="323">
        <f t="shared" si="707"/>
        <v>4815.7558146072588</v>
      </c>
      <c r="D4743" s="287">
        <f t="shared" si="704"/>
        <v>4506.5966479405924</v>
      </c>
      <c r="F4743" s="273">
        <f t="shared" si="708"/>
        <v>13</v>
      </c>
      <c r="H4743" s="273">
        <f t="shared" si="709"/>
        <v>4680</v>
      </c>
      <c r="J4743" s="287">
        <f t="shared" si="705"/>
        <v>37.146707289488077</v>
      </c>
      <c r="L4743" s="287">
        <f t="shared" si="710"/>
        <v>-44.244185392741201</v>
      </c>
      <c r="M4743" s="344">
        <f t="shared" si="711"/>
        <v>6.5966479405924474</v>
      </c>
      <c r="N4743" s="344">
        <f t="shared" si="706"/>
        <v>37.146707289488077</v>
      </c>
    </row>
    <row r="4744" spans="1:14" x14ac:dyDescent="0.25">
      <c r="A4744" s="273">
        <v>4727</v>
      </c>
      <c r="B4744" s="323">
        <f t="shared" si="707"/>
        <v>4816.7558146072588</v>
      </c>
      <c r="D4744" s="287">
        <f t="shared" si="704"/>
        <v>4507.5312312739252</v>
      </c>
      <c r="F4744" s="273">
        <f t="shared" si="708"/>
        <v>13</v>
      </c>
      <c r="H4744" s="273">
        <f t="shared" si="709"/>
        <v>4680</v>
      </c>
      <c r="J4744" s="287">
        <f t="shared" si="705"/>
        <v>37.767105151613684</v>
      </c>
      <c r="L4744" s="287">
        <f t="shared" si="710"/>
        <v>-43.244185392741201</v>
      </c>
      <c r="M4744" s="344">
        <f t="shared" si="711"/>
        <v>7.5312312739251865</v>
      </c>
      <c r="N4744" s="344">
        <f t="shared" si="706"/>
        <v>37.767105151613684</v>
      </c>
    </row>
    <row r="4745" spans="1:14" x14ac:dyDescent="0.25">
      <c r="A4745" s="273">
        <v>4728</v>
      </c>
      <c r="B4745" s="323">
        <f t="shared" si="707"/>
        <v>4817.7558146072588</v>
      </c>
      <c r="D4745" s="287">
        <f t="shared" si="704"/>
        <v>4508.4658146072588</v>
      </c>
      <c r="F4745" s="273">
        <f t="shared" si="708"/>
        <v>13</v>
      </c>
      <c r="H4745" s="273">
        <f t="shared" si="709"/>
        <v>4680</v>
      </c>
      <c r="J4745" s="287">
        <f t="shared" si="705"/>
        <v>38.375998787652442</v>
      </c>
      <c r="L4745" s="287">
        <f t="shared" si="710"/>
        <v>-42.244185392741201</v>
      </c>
      <c r="M4745" s="344">
        <f t="shared" si="711"/>
        <v>8.4658146072588352</v>
      </c>
      <c r="N4745" s="344">
        <f t="shared" si="706"/>
        <v>38.375998787652442</v>
      </c>
    </row>
    <row r="4746" spans="1:14" x14ac:dyDescent="0.25">
      <c r="A4746" s="273">
        <v>4729</v>
      </c>
      <c r="B4746" s="323">
        <f t="shared" si="707"/>
        <v>4818.7558146072588</v>
      </c>
      <c r="D4746" s="287">
        <f t="shared" si="704"/>
        <v>4509.4003979405925</v>
      </c>
      <c r="F4746" s="273">
        <f t="shared" si="708"/>
        <v>13</v>
      </c>
      <c r="H4746" s="273">
        <f t="shared" si="709"/>
        <v>4680</v>
      </c>
      <c r="J4746" s="287">
        <f t="shared" si="705"/>
        <v>38.973202722703839</v>
      </c>
      <c r="L4746" s="287">
        <f t="shared" si="710"/>
        <v>-41.244185392741201</v>
      </c>
      <c r="M4746" s="344">
        <f t="shared" si="711"/>
        <v>9.4003979405924838</v>
      </c>
      <c r="N4746" s="344">
        <f t="shared" si="706"/>
        <v>38.973202722703839</v>
      </c>
    </row>
    <row r="4747" spans="1:14" x14ac:dyDescent="0.25">
      <c r="A4747" s="273">
        <v>4730</v>
      </c>
      <c r="B4747" s="323">
        <f t="shared" si="707"/>
        <v>4819.7558146072588</v>
      </c>
      <c r="D4747" s="287">
        <f t="shared" si="704"/>
        <v>4510.3349812739252</v>
      </c>
      <c r="F4747" s="273">
        <f t="shared" si="708"/>
        <v>13</v>
      </c>
      <c r="H4747" s="273">
        <f t="shared" si="709"/>
        <v>4680</v>
      </c>
      <c r="J4747" s="287">
        <f t="shared" si="705"/>
        <v>39.558535042664005</v>
      </c>
      <c r="L4747" s="287">
        <f t="shared" si="710"/>
        <v>-40.244185392741201</v>
      </c>
      <c r="M4747" s="344">
        <f t="shared" si="711"/>
        <v>10.334981273925223</v>
      </c>
      <c r="N4747" s="344">
        <f t="shared" si="706"/>
        <v>39.558535042664005</v>
      </c>
    </row>
    <row r="4748" spans="1:14" x14ac:dyDescent="0.25">
      <c r="A4748" s="273">
        <v>4731</v>
      </c>
      <c r="B4748" s="323">
        <f t="shared" si="707"/>
        <v>4820.7558146072588</v>
      </c>
      <c r="D4748" s="287">
        <f t="shared" si="704"/>
        <v>4511.2695646072589</v>
      </c>
      <c r="F4748" s="273">
        <f t="shared" si="708"/>
        <v>13</v>
      </c>
      <c r="H4748" s="273">
        <f t="shared" si="709"/>
        <v>4680</v>
      </c>
      <c r="J4748" s="287">
        <f t="shared" si="705"/>
        <v>40.131817449638035</v>
      </c>
      <c r="L4748" s="287">
        <f t="shared" si="710"/>
        <v>-39.244185392741201</v>
      </c>
      <c r="M4748" s="344">
        <f t="shared" si="711"/>
        <v>11.269564607258872</v>
      </c>
      <c r="N4748" s="344">
        <f t="shared" si="706"/>
        <v>40.131817449638035</v>
      </c>
    </row>
    <row r="4749" spans="1:14" x14ac:dyDescent="0.25">
      <c r="A4749" s="273">
        <v>4732</v>
      </c>
      <c r="B4749" s="323">
        <f t="shared" si="707"/>
        <v>4821.7558146072588</v>
      </c>
      <c r="D4749" s="287">
        <f t="shared" si="704"/>
        <v>4512.2041479405925</v>
      </c>
      <c r="F4749" s="273">
        <f t="shared" si="708"/>
        <v>13</v>
      </c>
      <c r="H4749" s="273">
        <f t="shared" si="709"/>
        <v>4680</v>
      </c>
      <c r="J4749" s="287">
        <f t="shared" si="705"/>
        <v>40.692875316251261</v>
      </c>
      <c r="L4749" s="287">
        <f t="shared" si="710"/>
        <v>-38.244185392741201</v>
      </c>
      <c r="M4749" s="344">
        <f t="shared" si="711"/>
        <v>12.20414794059252</v>
      </c>
      <c r="N4749" s="344">
        <f t="shared" si="706"/>
        <v>40.692875316251261</v>
      </c>
    </row>
    <row r="4750" spans="1:14" x14ac:dyDescent="0.25">
      <c r="A4750" s="273">
        <v>4733</v>
      </c>
      <c r="B4750" s="323">
        <f t="shared" si="707"/>
        <v>4822.7558146072588</v>
      </c>
      <c r="D4750" s="287">
        <f t="shared" si="704"/>
        <v>4513.1387312739253</v>
      </c>
      <c r="F4750" s="273">
        <f t="shared" si="708"/>
        <v>13</v>
      </c>
      <c r="H4750" s="273">
        <f t="shared" si="709"/>
        <v>4680</v>
      </c>
      <c r="J4750" s="287">
        <f t="shared" si="705"/>
        <v>41.24153773884197</v>
      </c>
      <c r="L4750" s="287">
        <f t="shared" si="710"/>
        <v>-37.244185392741201</v>
      </c>
      <c r="M4750" s="344">
        <f t="shared" si="711"/>
        <v>13.138731273925259</v>
      </c>
      <c r="N4750" s="344">
        <f t="shared" si="706"/>
        <v>41.24153773884197</v>
      </c>
    </row>
    <row r="4751" spans="1:14" x14ac:dyDescent="0.25">
      <c r="A4751" s="273">
        <v>4734</v>
      </c>
      <c r="B4751" s="323">
        <f t="shared" si="707"/>
        <v>4823.7558146072588</v>
      </c>
      <c r="D4751" s="287">
        <f t="shared" si="704"/>
        <v>4514.0733146072589</v>
      </c>
      <c r="F4751" s="273">
        <f t="shared" si="708"/>
        <v>13</v>
      </c>
      <c r="H4751" s="273">
        <f t="shared" si="709"/>
        <v>4680</v>
      </c>
      <c r="J4751" s="287">
        <f t="shared" si="705"/>
        <v>41.777637589522129</v>
      </c>
      <c r="L4751" s="287">
        <f t="shared" si="710"/>
        <v>-36.244185392741201</v>
      </c>
      <c r="M4751" s="344">
        <f t="shared" si="711"/>
        <v>14.073314607258908</v>
      </c>
      <c r="N4751" s="344">
        <f t="shared" si="706"/>
        <v>41.777637589522129</v>
      </c>
    </row>
    <row r="4752" spans="1:14" x14ac:dyDescent="0.25">
      <c r="A4752" s="273">
        <v>4735</v>
      </c>
      <c r="B4752" s="323">
        <f t="shared" si="707"/>
        <v>4824.7558146072588</v>
      </c>
      <c r="D4752" s="287">
        <f t="shared" si="704"/>
        <v>4515.0078979405916</v>
      </c>
      <c r="F4752" s="273">
        <f t="shared" si="708"/>
        <v>13</v>
      </c>
      <c r="H4752" s="273">
        <f t="shared" si="709"/>
        <v>4680</v>
      </c>
      <c r="J4752" s="287">
        <f t="shared" si="705"/>
        <v>42.301011567083464</v>
      </c>
      <c r="L4752" s="287">
        <f t="shared" si="710"/>
        <v>-35.244185392741201</v>
      </c>
      <c r="M4752" s="344">
        <f t="shared" si="711"/>
        <v>15.007897940591647</v>
      </c>
      <c r="N4752" s="344">
        <f t="shared" si="706"/>
        <v>42.301011567083464</v>
      </c>
    </row>
    <row r="4753" spans="1:14" x14ac:dyDescent="0.25">
      <c r="A4753" s="273">
        <v>4736</v>
      </c>
      <c r="B4753" s="323">
        <f t="shared" si="707"/>
        <v>4825.7558146072588</v>
      </c>
      <c r="D4753" s="287">
        <f t="shared" ref="D4753:D4816" si="712">B4753-A4753/360*$E$11</f>
        <v>4515.9424812739253</v>
      </c>
      <c r="F4753" s="273">
        <f t="shared" si="708"/>
        <v>13</v>
      </c>
      <c r="H4753" s="273">
        <f t="shared" si="709"/>
        <v>4680</v>
      </c>
      <c r="J4753" s="287">
        <f t="shared" ref="J4753:J4816" si="713">SIN(RADIANS(A4753))*$E$7</f>
        <v>42.811500246742348</v>
      </c>
      <c r="L4753" s="287">
        <f t="shared" si="710"/>
        <v>-34.244185392741201</v>
      </c>
      <c r="M4753" s="344">
        <f t="shared" si="711"/>
        <v>15.942481273925296</v>
      </c>
      <c r="N4753" s="344">
        <f t="shared" si="706"/>
        <v>42.811500246742348</v>
      </c>
    </row>
    <row r="4754" spans="1:14" x14ac:dyDescent="0.25">
      <c r="A4754" s="273">
        <v>4737</v>
      </c>
      <c r="B4754" s="323">
        <f t="shared" si="707"/>
        <v>4826.7558146072588</v>
      </c>
      <c r="D4754" s="287">
        <f t="shared" si="712"/>
        <v>4516.8770646072589</v>
      </c>
      <c r="F4754" s="273">
        <f t="shared" si="708"/>
        <v>13</v>
      </c>
      <c r="H4754" s="273">
        <f t="shared" si="709"/>
        <v>4680</v>
      </c>
      <c r="J4754" s="287">
        <f t="shared" si="713"/>
        <v>43.308948128701765</v>
      </c>
      <c r="L4754" s="287">
        <f t="shared" si="710"/>
        <v>-33.244185392741201</v>
      </c>
      <c r="M4754" s="344">
        <f t="shared" si="711"/>
        <v>16.877064607258944</v>
      </c>
      <c r="N4754" s="344">
        <f t="shared" ref="N4754:N4817" si="714">J4754</f>
        <v>43.308948128701765</v>
      </c>
    </row>
    <row r="4755" spans="1:14" x14ac:dyDescent="0.25">
      <c r="A4755" s="273">
        <v>4738</v>
      </c>
      <c r="B4755" s="323">
        <f t="shared" ref="B4755:B4818" si="715">$B$17+A4755</f>
        <v>4827.7558146072588</v>
      </c>
      <c r="D4755" s="287">
        <f t="shared" si="712"/>
        <v>4517.8116479405926</v>
      </c>
      <c r="F4755" s="273">
        <f t="shared" si="708"/>
        <v>13</v>
      </c>
      <c r="H4755" s="273">
        <f t="shared" si="709"/>
        <v>4680</v>
      </c>
      <c r="J4755" s="287">
        <f t="shared" si="713"/>
        <v>43.793203685517966</v>
      </c>
      <c r="L4755" s="287">
        <f t="shared" si="710"/>
        <v>-32.244185392741201</v>
      </c>
      <c r="M4755" s="344">
        <f t="shared" si="711"/>
        <v>17.811647940592593</v>
      </c>
      <c r="N4755" s="344">
        <f t="shared" si="714"/>
        <v>43.793203685517966</v>
      </c>
    </row>
    <row r="4756" spans="1:14" x14ac:dyDescent="0.25">
      <c r="A4756" s="273">
        <v>4739</v>
      </c>
      <c r="B4756" s="323">
        <f t="shared" si="715"/>
        <v>4828.7558146072588</v>
      </c>
      <c r="D4756" s="287">
        <f t="shared" si="712"/>
        <v>4518.7462312739253</v>
      </c>
      <c r="F4756" s="273">
        <f t="shared" si="708"/>
        <v>13</v>
      </c>
      <c r="H4756" s="273">
        <f t="shared" si="709"/>
        <v>4680</v>
      </c>
      <c r="J4756" s="287">
        <f t="shared" si="713"/>
        <v>44.264119408256896</v>
      </c>
      <c r="L4756" s="287">
        <f t="shared" si="710"/>
        <v>-31.244185392741201</v>
      </c>
      <c r="M4756" s="344">
        <f t="shared" si="711"/>
        <v>18.746231273925332</v>
      </c>
      <c r="N4756" s="344">
        <f t="shared" si="714"/>
        <v>44.264119408256896</v>
      </c>
    </row>
    <row r="4757" spans="1:14" x14ac:dyDescent="0.25">
      <c r="A4757" s="273">
        <v>4740</v>
      </c>
      <c r="B4757" s="323">
        <f t="shared" si="715"/>
        <v>4829.7558146072588</v>
      </c>
      <c r="D4757" s="287">
        <f t="shared" si="712"/>
        <v>4519.680814607259</v>
      </c>
      <c r="F4757" s="273">
        <f t="shared" si="708"/>
        <v>13</v>
      </c>
      <c r="H4757" s="273">
        <f t="shared" si="709"/>
        <v>4680</v>
      </c>
      <c r="J4757" s="287">
        <f t="shared" si="713"/>
        <v>44.721551851428302</v>
      </c>
      <c r="L4757" s="287">
        <f t="shared" si="710"/>
        <v>-30.244185392741201</v>
      </c>
      <c r="M4757" s="344">
        <f t="shared" si="711"/>
        <v>19.680814607258981</v>
      </c>
      <c r="N4757" s="344">
        <f t="shared" si="714"/>
        <v>44.721551851428302</v>
      </c>
    </row>
    <row r="4758" spans="1:14" x14ac:dyDescent="0.25">
      <c r="A4758" s="273">
        <v>4741</v>
      </c>
      <c r="B4758" s="323">
        <f t="shared" si="715"/>
        <v>4830.7558146072588</v>
      </c>
      <c r="D4758" s="287">
        <f t="shared" si="712"/>
        <v>4520.6153979405917</v>
      </c>
      <c r="F4758" s="273">
        <f t="shared" si="708"/>
        <v>13</v>
      </c>
      <c r="H4758" s="273">
        <f t="shared" si="709"/>
        <v>4680</v>
      </c>
      <c r="J4758" s="287">
        <f t="shared" si="713"/>
        <v>45.165361676678351</v>
      </c>
      <c r="L4758" s="287">
        <f t="shared" si="710"/>
        <v>-29.244185392741201</v>
      </c>
      <c r="M4758" s="344">
        <f t="shared" si="711"/>
        <v>20.61539794059172</v>
      </c>
      <c r="N4758" s="344">
        <f t="shared" si="714"/>
        <v>45.165361676678351</v>
      </c>
    </row>
    <row r="4759" spans="1:14" x14ac:dyDescent="0.25">
      <c r="A4759" s="273">
        <v>4742</v>
      </c>
      <c r="B4759" s="323">
        <f t="shared" si="715"/>
        <v>4831.7558146072588</v>
      </c>
      <c r="D4759" s="287">
        <f t="shared" si="712"/>
        <v>4521.5499812739254</v>
      </c>
      <c r="F4759" s="273">
        <f t="shared" si="708"/>
        <v>13</v>
      </c>
      <c r="H4759" s="273">
        <f t="shared" si="709"/>
        <v>4680</v>
      </c>
      <c r="J4759" s="287">
        <f t="shared" si="713"/>
        <v>45.595413695235003</v>
      </c>
      <c r="L4759" s="287">
        <f t="shared" si="710"/>
        <v>-28.244185392741201</v>
      </c>
      <c r="M4759" s="344">
        <f t="shared" si="711"/>
        <v>21.549981273925368</v>
      </c>
      <c r="N4759" s="344">
        <f t="shared" si="714"/>
        <v>45.595413695235003</v>
      </c>
    </row>
    <row r="4760" spans="1:14" x14ac:dyDescent="0.25">
      <c r="A4760" s="273">
        <v>4743</v>
      </c>
      <c r="B4760" s="323">
        <f t="shared" si="715"/>
        <v>4832.7558146072588</v>
      </c>
      <c r="D4760" s="287">
        <f t="shared" si="712"/>
        <v>4522.484564607259</v>
      </c>
      <c r="F4760" s="273">
        <f t="shared" si="708"/>
        <v>13</v>
      </c>
      <c r="H4760" s="273">
        <f t="shared" si="709"/>
        <v>4680</v>
      </c>
      <c r="J4760" s="287">
        <f t="shared" si="713"/>
        <v>46.011576909087388</v>
      </c>
      <c r="L4760" s="287">
        <f t="shared" si="710"/>
        <v>-27.244185392741201</v>
      </c>
      <c r="M4760" s="344">
        <f t="shared" si="711"/>
        <v>22.484564607259017</v>
      </c>
      <c r="N4760" s="344">
        <f t="shared" si="714"/>
        <v>46.011576909087388</v>
      </c>
    </row>
    <row r="4761" spans="1:14" x14ac:dyDescent="0.25">
      <c r="A4761" s="273">
        <v>4744</v>
      </c>
      <c r="B4761" s="323">
        <f t="shared" si="715"/>
        <v>4833.7558146072588</v>
      </c>
      <c r="D4761" s="287">
        <f t="shared" si="712"/>
        <v>4523.4191479405918</v>
      </c>
      <c r="F4761" s="273">
        <f t="shared" si="708"/>
        <v>13</v>
      </c>
      <c r="H4761" s="273">
        <f t="shared" si="709"/>
        <v>4680</v>
      </c>
      <c r="J4761" s="287">
        <f t="shared" si="713"/>
        <v>46.413724550889107</v>
      </c>
      <c r="L4761" s="287">
        <f t="shared" si="710"/>
        <v>-26.244185392741201</v>
      </c>
      <c r="M4761" s="344">
        <f t="shared" si="711"/>
        <v>23.419147940591756</v>
      </c>
      <c r="N4761" s="344">
        <f t="shared" si="714"/>
        <v>46.413724550889107</v>
      </c>
    </row>
    <row r="4762" spans="1:14" x14ac:dyDescent="0.25">
      <c r="A4762" s="273">
        <v>4745</v>
      </c>
      <c r="B4762" s="323">
        <f t="shared" si="715"/>
        <v>4834.7558146072588</v>
      </c>
      <c r="D4762" s="287">
        <f t="shared" si="712"/>
        <v>4524.3537312739254</v>
      </c>
      <c r="F4762" s="273">
        <f t="shared" si="708"/>
        <v>13</v>
      </c>
      <c r="H4762" s="273">
        <f t="shared" si="709"/>
        <v>4680</v>
      </c>
      <c r="J4762" s="287">
        <f t="shared" si="713"/>
        <v>46.801734122572462</v>
      </c>
      <c r="L4762" s="287">
        <f t="shared" si="710"/>
        <v>-25.244185392741201</v>
      </c>
      <c r="M4762" s="344">
        <f t="shared" si="711"/>
        <v>24.353731273925405</v>
      </c>
      <c r="N4762" s="344">
        <f t="shared" si="714"/>
        <v>46.801734122572462</v>
      </c>
    </row>
    <row r="4763" spans="1:14" x14ac:dyDescent="0.25">
      <c r="A4763" s="273">
        <v>4746</v>
      </c>
      <c r="B4763" s="323">
        <f t="shared" si="715"/>
        <v>4835.7558146072588</v>
      </c>
      <c r="D4763" s="287">
        <f t="shared" si="712"/>
        <v>4525.2883146072591</v>
      </c>
      <c r="F4763" s="273">
        <f t="shared" si="708"/>
        <v>13</v>
      </c>
      <c r="H4763" s="273">
        <f t="shared" si="709"/>
        <v>4680</v>
      </c>
      <c r="J4763" s="287">
        <f t="shared" si="713"/>
        <v>47.175487432663829</v>
      </c>
      <c r="L4763" s="287">
        <f t="shared" si="710"/>
        <v>-24.244185392741201</v>
      </c>
      <c r="M4763" s="344">
        <f t="shared" si="711"/>
        <v>25.288314607259053</v>
      </c>
      <c r="N4763" s="344">
        <f t="shared" si="714"/>
        <v>47.175487432663829</v>
      </c>
    </row>
    <row r="4764" spans="1:14" x14ac:dyDescent="0.25">
      <c r="A4764" s="273">
        <v>4747</v>
      </c>
      <c r="B4764" s="323">
        <f t="shared" si="715"/>
        <v>4836.7558146072588</v>
      </c>
      <c r="D4764" s="287">
        <f t="shared" si="712"/>
        <v>4526.2228979405918</v>
      </c>
      <c r="F4764" s="273">
        <f t="shared" si="708"/>
        <v>13</v>
      </c>
      <c r="H4764" s="273">
        <f t="shared" si="709"/>
        <v>4680</v>
      </c>
      <c r="J4764" s="287">
        <f t="shared" si="713"/>
        <v>47.53487063228399</v>
      </c>
      <c r="L4764" s="287">
        <f t="shared" si="710"/>
        <v>-23.244185392741201</v>
      </c>
      <c r="M4764" s="344">
        <f t="shared" si="711"/>
        <v>26.222897940591793</v>
      </c>
      <c r="N4764" s="344">
        <f t="shared" si="714"/>
        <v>47.53487063228399</v>
      </c>
    </row>
    <row r="4765" spans="1:14" x14ac:dyDescent="0.25">
      <c r="A4765" s="273">
        <v>4748</v>
      </c>
      <c r="B4765" s="323">
        <f t="shared" si="715"/>
        <v>4837.7558146072588</v>
      </c>
      <c r="D4765" s="287">
        <f t="shared" si="712"/>
        <v>4527.1574812739254</v>
      </c>
      <c r="F4765" s="273">
        <f t="shared" si="708"/>
        <v>13</v>
      </c>
      <c r="H4765" s="273">
        <f t="shared" si="709"/>
        <v>4680</v>
      </c>
      <c r="J4765" s="287">
        <f t="shared" si="713"/>
        <v>47.879774249828927</v>
      </c>
      <c r="L4765" s="287">
        <f t="shared" si="710"/>
        <v>-22.244185392741201</v>
      </c>
      <c r="M4765" s="344">
        <f t="shared" si="711"/>
        <v>27.157481273925441</v>
      </c>
      <c r="N4765" s="344">
        <f t="shared" si="714"/>
        <v>47.879774249828927</v>
      </c>
    </row>
    <row r="4766" spans="1:14" x14ac:dyDescent="0.25">
      <c r="A4766" s="273">
        <v>4749</v>
      </c>
      <c r="B4766" s="323">
        <f t="shared" si="715"/>
        <v>4838.7558146072588</v>
      </c>
      <c r="D4766" s="287">
        <f t="shared" si="712"/>
        <v>4528.0920646072591</v>
      </c>
      <c r="F4766" s="273">
        <f t="shared" si="708"/>
        <v>13</v>
      </c>
      <c r="H4766" s="273">
        <f t="shared" si="709"/>
        <v>4680</v>
      </c>
      <c r="J4766" s="287">
        <f t="shared" si="713"/>
        <v>48.210093224315564</v>
      </c>
      <c r="L4766" s="287">
        <f t="shared" si="710"/>
        <v>-21.244185392741201</v>
      </c>
      <c r="M4766" s="344">
        <f t="shared" si="711"/>
        <v>28.09206460725909</v>
      </c>
      <c r="N4766" s="344">
        <f t="shared" si="714"/>
        <v>48.210093224315564</v>
      </c>
    </row>
    <row r="4767" spans="1:14" x14ac:dyDescent="0.25">
      <c r="A4767" s="273">
        <v>4750</v>
      </c>
      <c r="B4767" s="323">
        <f t="shared" si="715"/>
        <v>4839.7558146072588</v>
      </c>
      <c r="D4767" s="287">
        <f t="shared" si="712"/>
        <v>4529.0266479405918</v>
      </c>
      <c r="F4767" s="273">
        <f t="shared" si="708"/>
        <v>13</v>
      </c>
      <c r="H4767" s="273">
        <f t="shared" si="709"/>
        <v>4680</v>
      </c>
      <c r="J4767" s="287">
        <f t="shared" si="713"/>
        <v>48.525726937384164</v>
      </c>
      <c r="L4767" s="287">
        <f t="shared" si="710"/>
        <v>-20.244185392741201</v>
      </c>
      <c r="M4767" s="344">
        <f t="shared" si="711"/>
        <v>29.026647940591829</v>
      </c>
      <c r="N4767" s="344">
        <f t="shared" si="714"/>
        <v>48.525726937384164</v>
      </c>
    </row>
    <row r="4768" spans="1:14" x14ac:dyDescent="0.25">
      <c r="A4768" s="273">
        <v>4751</v>
      </c>
      <c r="B4768" s="323">
        <f t="shared" si="715"/>
        <v>4840.7558146072588</v>
      </c>
      <c r="D4768" s="287">
        <f t="shared" si="712"/>
        <v>4529.9612312739255</v>
      </c>
      <c r="F4768" s="273">
        <f t="shared" si="708"/>
        <v>13</v>
      </c>
      <c r="H4768" s="273">
        <f t="shared" si="709"/>
        <v>4680</v>
      </c>
      <c r="J4768" s="287">
        <f t="shared" si="713"/>
        <v>48.826579243948622</v>
      </c>
      <c r="L4768" s="287">
        <f t="shared" si="710"/>
        <v>-19.244185392741201</v>
      </c>
      <c r="M4768" s="344">
        <f t="shared" si="711"/>
        <v>29.961231273925478</v>
      </c>
      <c r="N4768" s="344">
        <f t="shared" si="714"/>
        <v>48.826579243948622</v>
      </c>
    </row>
    <row r="4769" spans="1:14" x14ac:dyDescent="0.25">
      <c r="A4769" s="273">
        <v>4752</v>
      </c>
      <c r="B4769" s="323">
        <f t="shared" si="715"/>
        <v>4841.7558146072588</v>
      </c>
      <c r="D4769" s="287">
        <f t="shared" si="712"/>
        <v>4530.8958146072591</v>
      </c>
      <c r="F4769" s="273">
        <f t="shared" si="708"/>
        <v>13</v>
      </c>
      <c r="H4769" s="273">
        <f t="shared" si="709"/>
        <v>4680</v>
      </c>
      <c r="J4769" s="287">
        <f t="shared" si="713"/>
        <v>49.112558501481679</v>
      </c>
      <c r="L4769" s="287">
        <f t="shared" si="710"/>
        <v>-18.244185392741201</v>
      </c>
      <c r="M4769" s="344">
        <f t="shared" si="711"/>
        <v>30.895814607259126</v>
      </c>
      <c r="N4769" s="344">
        <f t="shared" si="714"/>
        <v>49.112558501481679</v>
      </c>
    </row>
    <row r="4770" spans="1:14" x14ac:dyDescent="0.25">
      <c r="A4770" s="273">
        <v>4753</v>
      </c>
      <c r="B4770" s="323">
        <f t="shared" si="715"/>
        <v>4842.7558146072588</v>
      </c>
      <c r="D4770" s="287">
        <f t="shared" si="712"/>
        <v>4531.8303979405919</v>
      </c>
      <c r="F4770" s="273">
        <f t="shared" si="708"/>
        <v>13</v>
      </c>
      <c r="H4770" s="273">
        <f t="shared" si="709"/>
        <v>4680</v>
      </c>
      <c r="J4770" s="287">
        <f t="shared" si="713"/>
        <v>49.383577597931136</v>
      </c>
      <c r="L4770" s="287">
        <f t="shared" si="710"/>
        <v>-17.244185392741201</v>
      </c>
      <c r="M4770" s="344">
        <f t="shared" si="711"/>
        <v>31.830397940591865</v>
      </c>
      <c r="N4770" s="344">
        <f t="shared" si="714"/>
        <v>49.383577597931136</v>
      </c>
    </row>
    <row r="4771" spans="1:14" x14ac:dyDescent="0.25">
      <c r="A4771" s="273">
        <v>4754</v>
      </c>
      <c r="B4771" s="323">
        <f t="shared" si="715"/>
        <v>4843.7558146072588</v>
      </c>
      <c r="D4771" s="287">
        <f t="shared" si="712"/>
        <v>4532.7649812739255</v>
      </c>
      <c r="F4771" s="273">
        <f t="shared" si="708"/>
        <v>13</v>
      </c>
      <c r="H4771" s="273">
        <f t="shared" si="709"/>
        <v>4680</v>
      </c>
      <c r="J4771" s="287">
        <f t="shared" si="713"/>
        <v>49.63955397825481</v>
      </c>
      <c r="L4771" s="287">
        <f t="shared" si="710"/>
        <v>-16.244185392741201</v>
      </c>
      <c r="M4771" s="344">
        <f t="shared" si="711"/>
        <v>32.764981273925514</v>
      </c>
      <c r="N4771" s="344">
        <f t="shared" si="714"/>
        <v>49.63955397825481</v>
      </c>
    </row>
    <row r="4772" spans="1:14" x14ac:dyDescent="0.25">
      <c r="A4772" s="273">
        <v>4755</v>
      </c>
      <c r="B4772" s="323">
        <f t="shared" si="715"/>
        <v>4844.7558146072588</v>
      </c>
      <c r="D4772" s="287">
        <f t="shared" si="712"/>
        <v>4533.6995646072592</v>
      </c>
      <c r="F4772" s="273">
        <f t="shared" si="708"/>
        <v>13</v>
      </c>
      <c r="H4772" s="273">
        <f t="shared" si="709"/>
        <v>4680</v>
      </c>
      <c r="J4772" s="287">
        <f t="shared" si="713"/>
        <v>49.880409669567541</v>
      </c>
      <c r="L4772" s="287">
        <f t="shared" si="710"/>
        <v>-15.244185392741201</v>
      </c>
      <c r="M4772" s="344">
        <f t="shared" si="711"/>
        <v>33.699564607259163</v>
      </c>
      <c r="N4772" s="344">
        <f t="shared" si="714"/>
        <v>49.880409669567541</v>
      </c>
    </row>
    <row r="4773" spans="1:14" x14ac:dyDescent="0.25">
      <c r="A4773" s="273">
        <v>4756</v>
      </c>
      <c r="B4773" s="323">
        <f t="shared" si="715"/>
        <v>4845.7558146072588</v>
      </c>
      <c r="D4773" s="287">
        <f t="shared" si="712"/>
        <v>4534.6341479405919</v>
      </c>
      <c r="F4773" s="273">
        <f t="shared" si="708"/>
        <v>13</v>
      </c>
      <c r="H4773" s="273">
        <f t="shared" si="709"/>
        <v>4680</v>
      </c>
      <c r="J4773" s="287">
        <f t="shared" si="713"/>
        <v>50.10607130489236</v>
      </c>
      <c r="L4773" s="287">
        <f t="shared" si="710"/>
        <v>-14.244185392741201</v>
      </c>
      <c r="M4773" s="344">
        <f t="shared" si="711"/>
        <v>34.634147940591902</v>
      </c>
      <c r="N4773" s="344">
        <f t="shared" si="714"/>
        <v>50.10607130489236</v>
      </c>
    </row>
    <row r="4774" spans="1:14" x14ac:dyDescent="0.25">
      <c r="A4774" s="273">
        <v>4757</v>
      </c>
      <c r="B4774" s="323">
        <f t="shared" si="715"/>
        <v>4846.7558146072588</v>
      </c>
      <c r="D4774" s="287">
        <f t="shared" si="712"/>
        <v>4535.5687312739256</v>
      </c>
      <c r="F4774" s="273">
        <f t="shared" si="708"/>
        <v>13</v>
      </c>
      <c r="H4774" s="273">
        <f t="shared" si="709"/>
        <v>4680</v>
      </c>
      <c r="J4774" s="287">
        <f t="shared" si="713"/>
        <v>50.316470145509484</v>
      </c>
      <c r="L4774" s="287">
        <f t="shared" si="710"/>
        <v>-13.244185392741201</v>
      </c>
      <c r="M4774" s="344">
        <f t="shared" si="711"/>
        <v>35.56873127392555</v>
      </c>
      <c r="N4774" s="344">
        <f t="shared" si="714"/>
        <v>50.316470145509484</v>
      </c>
    </row>
    <row r="4775" spans="1:14" x14ac:dyDescent="0.25">
      <c r="A4775" s="273">
        <v>4758</v>
      </c>
      <c r="B4775" s="323">
        <f t="shared" si="715"/>
        <v>4847.7558146072588</v>
      </c>
      <c r="D4775" s="287">
        <f t="shared" si="712"/>
        <v>4536.5033146072592</v>
      </c>
      <c r="F4775" s="273">
        <f t="shared" si="708"/>
        <v>13</v>
      </c>
      <c r="H4775" s="273">
        <f t="shared" si="709"/>
        <v>4680</v>
      </c>
      <c r="J4775" s="287">
        <f t="shared" si="713"/>
        <v>50.511542101893696</v>
      </c>
      <c r="L4775" s="287">
        <f t="shared" si="710"/>
        <v>-12.244185392741201</v>
      </c>
      <c r="M4775" s="344">
        <f t="shared" si="711"/>
        <v>36.503314607259199</v>
      </c>
      <c r="N4775" s="344">
        <f t="shared" si="714"/>
        <v>50.511542101893696</v>
      </c>
    </row>
    <row r="4776" spans="1:14" x14ac:dyDescent="0.25">
      <c r="A4776" s="273">
        <v>4759</v>
      </c>
      <c r="B4776" s="323">
        <f t="shared" si="715"/>
        <v>4848.7558146072588</v>
      </c>
      <c r="D4776" s="287">
        <f t="shared" si="712"/>
        <v>4537.4378979405919</v>
      </c>
      <c r="F4776" s="273">
        <f t="shared" si="708"/>
        <v>13</v>
      </c>
      <c r="H4776" s="273">
        <f t="shared" si="709"/>
        <v>4680</v>
      </c>
      <c r="J4776" s="287">
        <f t="shared" si="713"/>
        <v>50.691227753237364</v>
      </c>
      <c r="L4776" s="287">
        <f t="shared" si="710"/>
        <v>-11.244185392741201</v>
      </c>
      <c r="M4776" s="344">
        <f t="shared" si="711"/>
        <v>37.437897940591938</v>
      </c>
      <c r="N4776" s="344">
        <f t="shared" si="714"/>
        <v>50.691227753237364</v>
      </c>
    </row>
    <row r="4777" spans="1:14" x14ac:dyDescent="0.25">
      <c r="A4777" s="273">
        <v>4760</v>
      </c>
      <c r="B4777" s="323">
        <f t="shared" si="715"/>
        <v>4849.7558146072588</v>
      </c>
      <c r="D4777" s="287">
        <f t="shared" si="712"/>
        <v>4538.3724812739256</v>
      </c>
      <c r="F4777" s="273">
        <f t="shared" si="708"/>
        <v>13</v>
      </c>
      <c r="H4777" s="273">
        <f t="shared" si="709"/>
        <v>4680</v>
      </c>
      <c r="J4777" s="287">
        <f t="shared" si="713"/>
        <v>50.855472365550447</v>
      </c>
      <c r="L4777" s="287">
        <f t="shared" si="710"/>
        <v>-10.244185392741201</v>
      </c>
      <c r="M4777" s="344">
        <f t="shared" si="711"/>
        <v>38.372481273925587</v>
      </c>
      <c r="N4777" s="344">
        <f t="shared" si="714"/>
        <v>50.855472365550447</v>
      </c>
    </row>
    <row r="4778" spans="1:14" x14ac:dyDescent="0.25">
      <c r="A4778" s="273">
        <v>4761</v>
      </c>
      <c r="B4778" s="323">
        <f t="shared" si="715"/>
        <v>4850.7558146072588</v>
      </c>
      <c r="D4778" s="287">
        <f t="shared" si="712"/>
        <v>4539.3070646072592</v>
      </c>
      <c r="F4778" s="273">
        <f t="shared" si="708"/>
        <v>13</v>
      </c>
      <c r="H4778" s="273">
        <f t="shared" si="709"/>
        <v>4680</v>
      </c>
      <c r="J4778" s="287">
        <f t="shared" si="713"/>
        <v>51.004225908332948</v>
      </c>
      <c r="L4778" s="287">
        <f t="shared" si="710"/>
        <v>-9.2441853927412012</v>
      </c>
      <c r="M4778" s="344">
        <f t="shared" si="711"/>
        <v>39.307064607259235</v>
      </c>
      <c r="N4778" s="344">
        <f t="shared" si="714"/>
        <v>51.004225908332948</v>
      </c>
    </row>
    <row r="4779" spans="1:14" x14ac:dyDescent="0.25">
      <c r="A4779" s="273">
        <v>4762</v>
      </c>
      <c r="B4779" s="323">
        <f t="shared" si="715"/>
        <v>4851.7558146072588</v>
      </c>
      <c r="D4779" s="287">
        <f t="shared" si="712"/>
        <v>4540.241647940592</v>
      </c>
      <c r="F4779" s="273">
        <f t="shared" si="708"/>
        <v>13</v>
      </c>
      <c r="H4779" s="273">
        <f t="shared" si="709"/>
        <v>4680</v>
      </c>
      <c r="J4779" s="287">
        <f t="shared" si="713"/>
        <v>51.137443069814644</v>
      </c>
      <c r="L4779" s="287">
        <f t="shared" si="710"/>
        <v>-8.2441853927412012</v>
      </c>
      <c r="M4779" s="344">
        <f t="shared" si="711"/>
        <v>40.241647940591974</v>
      </c>
      <c r="N4779" s="344">
        <f t="shared" si="714"/>
        <v>51.137443069814644</v>
      </c>
    </row>
    <row r="4780" spans="1:14" x14ac:dyDescent="0.25">
      <c r="A4780" s="273">
        <v>4763</v>
      </c>
      <c r="B4780" s="323">
        <f t="shared" si="715"/>
        <v>4852.7558146072588</v>
      </c>
      <c r="D4780" s="287">
        <f t="shared" si="712"/>
        <v>4541.1762312739256</v>
      </c>
      <c r="F4780" s="273">
        <f t="shared" si="708"/>
        <v>13</v>
      </c>
      <c r="H4780" s="273">
        <f t="shared" si="709"/>
        <v>4680</v>
      </c>
      <c r="J4780" s="287">
        <f t="shared" si="713"/>
        <v>51.255083270757837</v>
      </c>
      <c r="L4780" s="287">
        <f t="shared" si="710"/>
        <v>-7.2441853927412012</v>
      </c>
      <c r="M4780" s="344">
        <f t="shared" si="711"/>
        <v>41.176231273925623</v>
      </c>
      <c r="N4780" s="344">
        <f t="shared" si="714"/>
        <v>51.255083270757837</v>
      </c>
    </row>
    <row r="4781" spans="1:14" x14ac:dyDescent="0.25">
      <c r="A4781" s="273">
        <v>4764</v>
      </c>
      <c r="B4781" s="323">
        <f t="shared" si="715"/>
        <v>4853.7558146072588</v>
      </c>
      <c r="D4781" s="287">
        <f t="shared" si="712"/>
        <v>4542.1108146072584</v>
      </c>
      <c r="F4781" s="273">
        <f t="shared" si="708"/>
        <v>13</v>
      </c>
      <c r="H4781" s="273">
        <f t="shared" si="709"/>
        <v>4680</v>
      </c>
      <c r="J4781" s="287">
        <f t="shared" si="713"/>
        <v>51.357110676817619</v>
      </c>
      <c r="L4781" s="287">
        <f t="shared" si="710"/>
        <v>-6.2441853927412012</v>
      </c>
      <c r="M4781" s="344">
        <f t="shared" si="711"/>
        <v>42.110814607258362</v>
      </c>
      <c r="N4781" s="344">
        <f t="shared" si="714"/>
        <v>51.357110676817619</v>
      </c>
    </row>
    <row r="4782" spans="1:14" x14ac:dyDescent="0.25">
      <c r="A4782" s="273">
        <v>4765</v>
      </c>
      <c r="B4782" s="323">
        <f t="shared" si="715"/>
        <v>4854.7558146072588</v>
      </c>
      <c r="D4782" s="287">
        <f t="shared" si="712"/>
        <v>4543.045397940592</v>
      </c>
      <c r="F4782" s="273">
        <f t="shared" si="708"/>
        <v>13</v>
      </c>
      <c r="H4782" s="273">
        <f t="shared" si="709"/>
        <v>4680</v>
      </c>
      <c r="J4782" s="287">
        <f t="shared" si="713"/>
        <v>51.443494209457739</v>
      </c>
      <c r="L4782" s="287">
        <f t="shared" si="710"/>
        <v>-5.2441853927412012</v>
      </c>
      <c r="M4782" s="344">
        <f t="shared" si="711"/>
        <v>43.045397940592011</v>
      </c>
      <c r="N4782" s="344">
        <f t="shared" si="714"/>
        <v>51.443494209457739</v>
      </c>
    </row>
    <row r="4783" spans="1:14" x14ac:dyDescent="0.25">
      <c r="A4783" s="273">
        <v>4766</v>
      </c>
      <c r="B4783" s="323">
        <f t="shared" si="715"/>
        <v>4855.7558146072588</v>
      </c>
      <c r="D4783" s="287">
        <f t="shared" si="712"/>
        <v>4543.9799812739257</v>
      </c>
      <c r="F4783" s="273">
        <f t="shared" si="708"/>
        <v>13</v>
      </c>
      <c r="H4783" s="273">
        <f t="shared" si="709"/>
        <v>4680</v>
      </c>
      <c r="J4783" s="287">
        <f t="shared" si="713"/>
        <v>51.514207555417336</v>
      </c>
      <c r="L4783" s="287">
        <f t="shared" si="710"/>
        <v>-4.2441853927412012</v>
      </c>
      <c r="M4783" s="344">
        <f t="shared" si="711"/>
        <v>43.979981273925659</v>
      </c>
      <c r="N4783" s="344">
        <f t="shared" si="714"/>
        <v>51.514207555417336</v>
      </c>
    </row>
    <row r="4784" spans="1:14" x14ac:dyDescent="0.25">
      <c r="A4784" s="273">
        <v>4767</v>
      </c>
      <c r="B4784" s="323">
        <f t="shared" si="715"/>
        <v>4856.7558146072588</v>
      </c>
      <c r="D4784" s="287">
        <f t="shared" si="712"/>
        <v>4544.9145646072584</v>
      </c>
      <c r="F4784" s="273">
        <f t="shared" si="708"/>
        <v>13</v>
      </c>
      <c r="H4784" s="273">
        <f t="shared" si="709"/>
        <v>4680</v>
      </c>
      <c r="J4784" s="287">
        <f t="shared" si="713"/>
        <v>51.56922917472621</v>
      </c>
      <c r="L4784" s="287">
        <f t="shared" si="710"/>
        <v>-3.2441853927412012</v>
      </c>
      <c r="M4784" s="344">
        <f t="shared" si="711"/>
        <v>44.914564607258399</v>
      </c>
      <c r="N4784" s="344">
        <f t="shared" si="714"/>
        <v>51.56922917472621</v>
      </c>
    </row>
    <row r="4785" spans="1:14" x14ac:dyDescent="0.25">
      <c r="A4785" s="273">
        <v>4768</v>
      </c>
      <c r="B4785" s="323">
        <f t="shared" si="715"/>
        <v>4857.7558146072588</v>
      </c>
      <c r="D4785" s="287">
        <f t="shared" si="712"/>
        <v>4545.849147940592</v>
      </c>
      <c r="F4785" s="273">
        <f t="shared" si="708"/>
        <v>13</v>
      </c>
      <c r="H4785" s="273">
        <f t="shared" si="709"/>
        <v>4680</v>
      </c>
      <c r="J4785" s="287">
        <f t="shared" si="713"/>
        <v>51.608542307266092</v>
      </c>
      <c r="L4785" s="287">
        <f t="shared" si="710"/>
        <v>-2.2441853927412012</v>
      </c>
      <c r="M4785" s="344">
        <f t="shared" si="711"/>
        <v>45.849147940592047</v>
      </c>
      <c r="N4785" s="344">
        <f t="shared" si="714"/>
        <v>51.608542307266092</v>
      </c>
    </row>
    <row r="4786" spans="1:14" x14ac:dyDescent="0.25">
      <c r="A4786" s="273">
        <v>4769</v>
      </c>
      <c r="B4786" s="323">
        <f t="shared" si="715"/>
        <v>4858.7558146072588</v>
      </c>
      <c r="D4786" s="287">
        <f t="shared" si="712"/>
        <v>4546.7837312739257</v>
      </c>
      <c r="F4786" s="273">
        <f t="shared" si="708"/>
        <v>13</v>
      </c>
      <c r="H4786" s="273">
        <f t="shared" si="709"/>
        <v>4680</v>
      </c>
      <c r="J4786" s="287">
        <f t="shared" si="713"/>
        <v>51.632134977876042</v>
      </c>
      <c r="L4786" s="287">
        <f t="shared" si="710"/>
        <v>-1.2441853927412012</v>
      </c>
      <c r="M4786" s="344">
        <f t="shared" si="711"/>
        <v>46.783731273925696</v>
      </c>
      <c r="N4786" s="344">
        <f t="shared" si="714"/>
        <v>51.632134977876042</v>
      </c>
    </row>
    <row r="4787" spans="1:14" x14ac:dyDescent="0.25">
      <c r="A4787" s="273">
        <v>4770</v>
      </c>
      <c r="B4787" s="323">
        <f t="shared" si="715"/>
        <v>4859.7558146072588</v>
      </c>
      <c r="D4787" s="287">
        <f t="shared" si="712"/>
        <v>4547.7183146072584</v>
      </c>
      <c r="F4787" s="273">
        <f t="shared" si="708"/>
        <v>13</v>
      </c>
      <c r="H4787" s="273">
        <f t="shared" si="709"/>
        <v>4680</v>
      </c>
      <c r="J4787" s="287">
        <f t="shared" si="713"/>
        <v>51.64</v>
      </c>
      <c r="L4787" s="287">
        <f t="shared" si="710"/>
        <v>-0.24418539274120121</v>
      </c>
      <c r="M4787" s="344">
        <f t="shared" si="711"/>
        <v>47.718314607258435</v>
      </c>
      <c r="N4787" s="344">
        <f t="shared" si="714"/>
        <v>51.64</v>
      </c>
    </row>
    <row r="4788" spans="1:14" x14ac:dyDescent="0.25">
      <c r="A4788" s="273">
        <v>4771</v>
      </c>
      <c r="B4788" s="323">
        <f t="shared" si="715"/>
        <v>4860.7558146072588</v>
      </c>
      <c r="D4788" s="287">
        <f t="shared" si="712"/>
        <v>4548.6528979405921</v>
      </c>
      <c r="F4788" s="273">
        <f t="shared" si="708"/>
        <v>13</v>
      </c>
      <c r="H4788" s="273">
        <f t="shared" si="709"/>
        <v>4680</v>
      </c>
      <c r="J4788" s="287">
        <f t="shared" si="713"/>
        <v>51.632134977876049</v>
      </c>
      <c r="L4788" s="287">
        <f t="shared" si="710"/>
        <v>0.75581460725879879</v>
      </c>
      <c r="M4788" s="344">
        <f t="shared" si="711"/>
        <v>48.652897940592084</v>
      </c>
      <c r="N4788" s="344">
        <f t="shared" si="714"/>
        <v>51.632134977876049</v>
      </c>
    </row>
    <row r="4789" spans="1:14" x14ac:dyDescent="0.25">
      <c r="A4789" s="273">
        <v>4772</v>
      </c>
      <c r="B4789" s="323">
        <f t="shared" si="715"/>
        <v>4861.7558146072588</v>
      </c>
      <c r="D4789" s="287">
        <f t="shared" si="712"/>
        <v>4549.5874812739257</v>
      </c>
      <c r="F4789" s="273">
        <f t="shared" si="708"/>
        <v>13</v>
      </c>
      <c r="H4789" s="273">
        <f t="shared" si="709"/>
        <v>4680</v>
      </c>
      <c r="J4789" s="287">
        <f t="shared" si="713"/>
        <v>51.608542307266099</v>
      </c>
      <c r="L4789" s="287">
        <f t="shared" si="710"/>
        <v>1.7558146072587988</v>
      </c>
      <c r="M4789" s="344">
        <f t="shared" si="711"/>
        <v>49.587481273925732</v>
      </c>
      <c r="N4789" s="344">
        <f t="shared" si="714"/>
        <v>51.608542307266099</v>
      </c>
    </row>
    <row r="4790" spans="1:14" x14ac:dyDescent="0.25">
      <c r="A4790" s="273">
        <v>4773</v>
      </c>
      <c r="B4790" s="323">
        <f t="shared" si="715"/>
        <v>4862.7558146072588</v>
      </c>
      <c r="D4790" s="287">
        <f t="shared" si="712"/>
        <v>4550.5220646072585</v>
      </c>
      <c r="F4790" s="273">
        <f t="shared" si="708"/>
        <v>13</v>
      </c>
      <c r="H4790" s="273">
        <f t="shared" si="709"/>
        <v>4680</v>
      </c>
      <c r="J4790" s="287">
        <f t="shared" si="713"/>
        <v>51.569229174726217</v>
      </c>
      <c r="L4790" s="287">
        <f t="shared" si="710"/>
        <v>2.7558146072587988</v>
      </c>
      <c r="M4790" s="344">
        <f t="shared" si="711"/>
        <v>50.522064607258471</v>
      </c>
      <c r="N4790" s="344">
        <f t="shared" si="714"/>
        <v>51.569229174726217</v>
      </c>
    </row>
    <row r="4791" spans="1:14" x14ac:dyDescent="0.25">
      <c r="A4791" s="273">
        <v>4774</v>
      </c>
      <c r="B4791" s="323">
        <f t="shared" si="715"/>
        <v>4863.7558146072588</v>
      </c>
      <c r="D4791" s="287">
        <f t="shared" si="712"/>
        <v>4551.4566479405921</v>
      </c>
      <c r="F4791" s="273">
        <f t="shared" si="708"/>
        <v>13</v>
      </c>
      <c r="H4791" s="273">
        <f t="shared" si="709"/>
        <v>4680</v>
      </c>
      <c r="J4791" s="287">
        <f t="shared" si="713"/>
        <v>51.514207555417343</v>
      </c>
      <c r="L4791" s="287">
        <f t="shared" si="710"/>
        <v>3.7558146072587988</v>
      </c>
      <c r="M4791" s="344">
        <f t="shared" si="711"/>
        <v>51.45664794059212</v>
      </c>
      <c r="N4791" s="344">
        <f t="shared" si="714"/>
        <v>51.514207555417343</v>
      </c>
    </row>
    <row r="4792" spans="1:14" x14ac:dyDescent="0.25">
      <c r="A4792" s="273">
        <v>4775</v>
      </c>
      <c r="B4792" s="323">
        <f t="shared" si="715"/>
        <v>4864.7558146072588</v>
      </c>
      <c r="D4792" s="287">
        <f t="shared" si="712"/>
        <v>4552.3912312739258</v>
      </c>
      <c r="F4792" s="273">
        <f t="shared" si="708"/>
        <v>13</v>
      </c>
      <c r="H4792" s="273">
        <f t="shared" si="709"/>
        <v>4680</v>
      </c>
      <c r="J4792" s="287">
        <f t="shared" si="713"/>
        <v>51.443494209457761</v>
      </c>
      <c r="L4792" s="287">
        <f t="shared" si="710"/>
        <v>4.7558146072587988</v>
      </c>
      <c r="M4792" s="344">
        <f t="shared" si="711"/>
        <v>52.391231273925769</v>
      </c>
      <c r="N4792" s="344">
        <f t="shared" si="714"/>
        <v>51.443494209457761</v>
      </c>
    </row>
    <row r="4793" spans="1:14" x14ac:dyDescent="0.25">
      <c r="A4793" s="273">
        <v>4776</v>
      </c>
      <c r="B4793" s="323">
        <f t="shared" si="715"/>
        <v>4865.7558146072588</v>
      </c>
      <c r="D4793" s="287">
        <f t="shared" si="712"/>
        <v>4553.3258146072585</v>
      </c>
      <c r="F4793" s="273">
        <f t="shared" si="708"/>
        <v>13</v>
      </c>
      <c r="H4793" s="273">
        <f t="shared" si="709"/>
        <v>4680</v>
      </c>
      <c r="J4793" s="287">
        <f t="shared" si="713"/>
        <v>51.357110676817641</v>
      </c>
      <c r="L4793" s="287">
        <f t="shared" si="710"/>
        <v>5.7558146072587988</v>
      </c>
      <c r="M4793" s="344">
        <f t="shared" si="711"/>
        <v>53.325814607258508</v>
      </c>
      <c r="N4793" s="344">
        <f t="shared" si="714"/>
        <v>51.357110676817641</v>
      </c>
    </row>
    <row r="4794" spans="1:14" x14ac:dyDescent="0.25">
      <c r="A4794" s="273">
        <v>4777</v>
      </c>
      <c r="B4794" s="323">
        <f t="shared" si="715"/>
        <v>4866.7558146072588</v>
      </c>
      <c r="D4794" s="287">
        <f t="shared" si="712"/>
        <v>4554.2603979405922</v>
      </c>
      <c r="F4794" s="273">
        <f t="shared" si="708"/>
        <v>13</v>
      </c>
      <c r="H4794" s="273">
        <f t="shared" si="709"/>
        <v>4680</v>
      </c>
      <c r="J4794" s="287">
        <f t="shared" si="713"/>
        <v>51.255083270757865</v>
      </c>
      <c r="L4794" s="287">
        <f t="shared" si="710"/>
        <v>6.7558146072587988</v>
      </c>
      <c r="M4794" s="344">
        <f t="shared" si="711"/>
        <v>54.260397940592156</v>
      </c>
      <c r="N4794" s="344">
        <f t="shared" si="714"/>
        <v>51.255083270757865</v>
      </c>
    </row>
    <row r="4795" spans="1:14" x14ac:dyDescent="0.25">
      <c r="A4795" s="273">
        <v>4778</v>
      </c>
      <c r="B4795" s="323">
        <f t="shared" si="715"/>
        <v>4867.7558146072588</v>
      </c>
      <c r="D4795" s="287">
        <f t="shared" si="712"/>
        <v>4555.1949812739258</v>
      </c>
      <c r="F4795" s="273">
        <f t="shared" si="708"/>
        <v>13</v>
      </c>
      <c r="H4795" s="273">
        <f t="shared" si="709"/>
        <v>4680</v>
      </c>
      <c r="J4795" s="287">
        <f t="shared" si="713"/>
        <v>51.137443069814658</v>
      </c>
      <c r="L4795" s="287">
        <f t="shared" si="710"/>
        <v>7.7558146072587988</v>
      </c>
      <c r="M4795" s="344">
        <f t="shared" si="711"/>
        <v>55.194981273925805</v>
      </c>
      <c r="N4795" s="344">
        <f t="shared" si="714"/>
        <v>51.137443069814658</v>
      </c>
    </row>
    <row r="4796" spans="1:14" x14ac:dyDescent="0.25">
      <c r="A4796" s="273">
        <v>4779</v>
      </c>
      <c r="B4796" s="323">
        <f t="shared" si="715"/>
        <v>4868.7558146072588</v>
      </c>
      <c r="D4796" s="287">
        <f t="shared" si="712"/>
        <v>4556.1295646072585</v>
      </c>
      <c r="F4796" s="273">
        <f t="shared" si="708"/>
        <v>13</v>
      </c>
      <c r="H4796" s="273">
        <f t="shared" si="709"/>
        <v>4680</v>
      </c>
      <c r="J4796" s="287">
        <f t="shared" si="713"/>
        <v>51.00422590833297</v>
      </c>
      <c r="L4796" s="287">
        <f t="shared" si="710"/>
        <v>8.7558146072587988</v>
      </c>
      <c r="M4796" s="344">
        <f t="shared" si="711"/>
        <v>56.129564607258544</v>
      </c>
      <c r="N4796" s="344">
        <f t="shared" si="714"/>
        <v>51.00422590833297</v>
      </c>
    </row>
    <row r="4797" spans="1:14" x14ac:dyDescent="0.25">
      <c r="A4797" s="273">
        <v>4780</v>
      </c>
      <c r="B4797" s="323">
        <f t="shared" si="715"/>
        <v>4869.7558146072588</v>
      </c>
      <c r="D4797" s="287">
        <f t="shared" si="712"/>
        <v>4557.0641479405922</v>
      </c>
      <c r="F4797" s="273">
        <f t="shared" si="708"/>
        <v>13</v>
      </c>
      <c r="H4797" s="273">
        <f t="shared" si="709"/>
        <v>4680</v>
      </c>
      <c r="J4797" s="287">
        <f t="shared" si="713"/>
        <v>50.855472365550476</v>
      </c>
      <c r="L4797" s="287">
        <f t="shared" si="710"/>
        <v>9.7558146072587988</v>
      </c>
      <c r="M4797" s="344">
        <f t="shared" si="711"/>
        <v>57.064147940592193</v>
      </c>
      <c r="N4797" s="344">
        <f t="shared" si="714"/>
        <v>50.855472365550476</v>
      </c>
    </row>
    <row r="4798" spans="1:14" x14ac:dyDescent="0.25">
      <c r="A4798" s="273">
        <v>4781</v>
      </c>
      <c r="B4798" s="323">
        <f t="shared" si="715"/>
        <v>4870.7558146072588</v>
      </c>
      <c r="D4798" s="287">
        <f t="shared" si="712"/>
        <v>4557.9987312739258</v>
      </c>
      <c r="F4798" s="273">
        <f t="shared" si="708"/>
        <v>13</v>
      </c>
      <c r="H4798" s="273">
        <f t="shared" si="709"/>
        <v>4680</v>
      </c>
      <c r="J4798" s="287">
        <f t="shared" si="713"/>
        <v>50.691227753237399</v>
      </c>
      <c r="L4798" s="287">
        <f t="shared" si="710"/>
        <v>10.755814607258799</v>
      </c>
      <c r="M4798" s="344">
        <f t="shared" si="711"/>
        <v>57.998731273925841</v>
      </c>
      <c r="N4798" s="344">
        <f t="shared" si="714"/>
        <v>50.691227753237399</v>
      </c>
    </row>
    <row r="4799" spans="1:14" x14ac:dyDescent="0.25">
      <c r="A4799" s="273">
        <v>4782</v>
      </c>
      <c r="B4799" s="323">
        <f t="shared" si="715"/>
        <v>4871.7558146072588</v>
      </c>
      <c r="D4799" s="287">
        <f t="shared" si="712"/>
        <v>4558.9333146072586</v>
      </c>
      <c r="F4799" s="273">
        <f t="shared" si="708"/>
        <v>13</v>
      </c>
      <c r="H4799" s="273">
        <f t="shared" si="709"/>
        <v>4680</v>
      </c>
      <c r="J4799" s="287">
        <f t="shared" si="713"/>
        <v>50.511542101893724</v>
      </c>
      <c r="L4799" s="287">
        <f t="shared" si="710"/>
        <v>11.755814607258799</v>
      </c>
      <c r="M4799" s="344">
        <f t="shared" si="711"/>
        <v>58.933314607258581</v>
      </c>
      <c r="N4799" s="344">
        <f t="shared" si="714"/>
        <v>50.511542101893724</v>
      </c>
    </row>
    <row r="4800" spans="1:14" x14ac:dyDescent="0.25">
      <c r="A4800" s="273">
        <v>4783</v>
      </c>
      <c r="B4800" s="323">
        <f t="shared" si="715"/>
        <v>4872.7558146072588</v>
      </c>
      <c r="D4800" s="287">
        <f t="shared" si="712"/>
        <v>4559.8678979405922</v>
      </c>
      <c r="F4800" s="273">
        <f t="shared" si="708"/>
        <v>13</v>
      </c>
      <c r="H4800" s="273">
        <f t="shared" si="709"/>
        <v>4680</v>
      </c>
      <c r="J4800" s="287">
        <f t="shared" si="713"/>
        <v>50.31647014550952</v>
      </c>
      <c r="L4800" s="287">
        <f t="shared" si="710"/>
        <v>12.755814607258799</v>
      </c>
      <c r="M4800" s="344">
        <f t="shared" si="711"/>
        <v>59.867897940592229</v>
      </c>
      <c r="N4800" s="344">
        <f t="shared" si="714"/>
        <v>50.31647014550952</v>
      </c>
    </row>
    <row r="4801" spans="1:14" x14ac:dyDescent="0.25">
      <c r="A4801" s="273">
        <v>4784</v>
      </c>
      <c r="B4801" s="323">
        <f t="shared" si="715"/>
        <v>4873.7558146072588</v>
      </c>
      <c r="D4801" s="287">
        <f t="shared" si="712"/>
        <v>4560.8024812739259</v>
      </c>
      <c r="F4801" s="273">
        <f t="shared" si="708"/>
        <v>13</v>
      </c>
      <c r="H4801" s="273">
        <f t="shared" si="709"/>
        <v>4680</v>
      </c>
      <c r="J4801" s="287">
        <f t="shared" si="713"/>
        <v>50.106071304892403</v>
      </c>
      <c r="L4801" s="287">
        <f t="shared" si="710"/>
        <v>13.755814607258799</v>
      </c>
      <c r="M4801" s="344">
        <f t="shared" si="711"/>
        <v>60.802481273925878</v>
      </c>
      <c r="N4801" s="344">
        <f t="shared" si="714"/>
        <v>50.106071304892403</v>
      </c>
    </row>
    <row r="4802" spans="1:14" x14ac:dyDescent="0.25">
      <c r="A4802" s="273">
        <v>4785</v>
      </c>
      <c r="B4802" s="323">
        <f t="shared" si="715"/>
        <v>4874.7558146072588</v>
      </c>
      <c r="D4802" s="287">
        <f t="shared" si="712"/>
        <v>4561.7370646072586</v>
      </c>
      <c r="F4802" s="273">
        <f t="shared" si="708"/>
        <v>13</v>
      </c>
      <c r="H4802" s="273">
        <f t="shared" si="709"/>
        <v>4680</v>
      </c>
      <c r="J4802" s="287">
        <f t="shared" si="713"/>
        <v>49.880409669567577</v>
      </c>
      <c r="L4802" s="287">
        <f t="shared" si="710"/>
        <v>14.755814607258799</v>
      </c>
      <c r="M4802" s="344">
        <f t="shared" si="711"/>
        <v>61.737064607258617</v>
      </c>
      <c r="N4802" s="344">
        <f t="shared" si="714"/>
        <v>49.880409669567577</v>
      </c>
    </row>
    <row r="4803" spans="1:14" x14ac:dyDescent="0.25">
      <c r="A4803" s="273">
        <v>4786</v>
      </c>
      <c r="B4803" s="323">
        <f t="shared" si="715"/>
        <v>4875.7558146072588</v>
      </c>
      <c r="D4803" s="287">
        <f t="shared" si="712"/>
        <v>4562.6716479405923</v>
      </c>
      <c r="F4803" s="273">
        <f t="shared" si="708"/>
        <v>13</v>
      </c>
      <c r="H4803" s="273">
        <f t="shared" si="709"/>
        <v>4680</v>
      </c>
      <c r="J4803" s="287">
        <f t="shared" si="713"/>
        <v>49.639553978254852</v>
      </c>
      <c r="L4803" s="287">
        <f t="shared" si="710"/>
        <v>15.755814607258799</v>
      </c>
      <c r="M4803" s="344">
        <f t="shared" si="711"/>
        <v>62.671647940592266</v>
      </c>
      <c r="N4803" s="344">
        <f t="shared" si="714"/>
        <v>49.639553978254852</v>
      </c>
    </row>
    <row r="4804" spans="1:14" x14ac:dyDescent="0.25">
      <c r="A4804" s="273">
        <v>4787</v>
      </c>
      <c r="B4804" s="323">
        <f t="shared" si="715"/>
        <v>4876.7558146072588</v>
      </c>
      <c r="D4804" s="287">
        <f t="shared" si="712"/>
        <v>4563.606231273925</v>
      </c>
      <c r="F4804" s="273">
        <f t="shared" si="708"/>
        <v>13</v>
      </c>
      <c r="H4804" s="273">
        <f t="shared" si="709"/>
        <v>4680</v>
      </c>
      <c r="J4804" s="287">
        <f t="shared" si="713"/>
        <v>49.383577597931186</v>
      </c>
      <c r="L4804" s="287">
        <f t="shared" si="710"/>
        <v>16.755814607258799</v>
      </c>
      <c r="M4804" s="344">
        <f t="shared" si="711"/>
        <v>63.606231273925005</v>
      </c>
      <c r="N4804" s="344">
        <f t="shared" si="714"/>
        <v>49.383577597931186</v>
      </c>
    </row>
    <row r="4805" spans="1:14" x14ac:dyDescent="0.25">
      <c r="A4805" s="273">
        <v>4788</v>
      </c>
      <c r="B4805" s="323">
        <f t="shared" si="715"/>
        <v>4877.7558146072588</v>
      </c>
      <c r="D4805" s="287">
        <f t="shared" si="712"/>
        <v>4564.5408146072587</v>
      </c>
      <c r="F4805" s="273">
        <f t="shared" si="708"/>
        <v>13</v>
      </c>
      <c r="H4805" s="273">
        <f t="shared" si="709"/>
        <v>4680</v>
      </c>
      <c r="J4805" s="287">
        <f t="shared" si="713"/>
        <v>49.112558501481729</v>
      </c>
      <c r="L4805" s="287">
        <f t="shared" si="710"/>
        <v>17.755814607258799</v>
      </c>
      <c r="M4805" s="344">
        <f t="shared" si="711"/>
        <v>64.540814607258653</v>
      </c>
      <c r="N4805" s="344">
        <f t="shared" si="714"/>
        <v>49.112558501481729</v>
      </c>
    </row>
    <row r="4806" spans="1:14" x14ac:dyDescent="0.25">
      <c r="A4806" s="273">
        <v>4789</v>
      </c>
      <c r="B4806" s="323">
        <f t="shared" si="715"/>
        <v>4878.7558146072588</v>
      </c>
      <c r="D4806" s="287">
        <f t="shared" si="712"/>
        <v>4565.4753979405923</v>
      </c>
      <c r="F4806" s="273">
        <f t="shared" ref="F4806:F4869" si="716">INT(B4806/360)</f>
        <v>13</v>
      </c>
      <c r="H4806" s="273">
        <f t="shared" ref="H4806:H4869" si="717">F4806*360</f>
        <v>4680</v>
      </c>
      <c r="J4806" s="287">
        <f t="shared" si="713"/>
        <v>48.826579243948679</v>
      </c>
      <c r="L4806" s="287">
        <f t="shared" ref="L4806:L4869" si="718">B4806-H4806-180</f>
        <v>18.755814607258799</v>
      </c>
      <c r="M4806" s="344">
        <f t="shared" ref="M4806:M4869" si="719">D4806-INT(D4806/360)*360-180</f>
        <v>65.475397940592302</v>
      </c>
      <c r="N4806" s="344">
        <f t="shared" si="714"/>
        <v>48.826579243948679</v>
      </c>
    </row>
    <row r="4807" spans="1:14" x14ac:dyDescent="0.25">
      <c r="A4807" s="273">
        <v>4790</v>
      </c>
      <c r="B4807" s="323">
        <f t="shared" si="715"/>
        <v>4879.7558146072588</v>
      </c>
      <c r="D4807" s="287">
        <f t="shared" si="712"/>
        <v>4566.409981273925</v>
      </c>
      <c r="F4807" s="273">
        <f t="shared" si="716"/>
        <v>13</v>
      </c>
      <c r="H4807" s="273">
        <f t="shared" si="717"/>
        <v>4680</v>
      </c>
      <c r="J4807" s="287">
        <f t="shared" si="713"/>
        <v>48.525726937384221</v>
      </c>
      <c r="L4807" s="287">
        <f t="shared" si="718"/>
        <v>19.755814607258799</v>
      </c>
      <c r="M4807" s="344">
        <f t="shared" si="719"/>
        <v>66.409981273925041</v>
      </c>
      <c r="N4807" s="344">
        <f t="shared" si="714"/>
        <v>48.525726937384221</v>
      </c>
    </row>
    <row r="4808" spans="1:14" x14ac:dyDescent="0.25">
      <c r="A4808" s="273">
        <v>4791</v>
      </c>
      <c r="B4808" s="323">
        <f t="shared" si="715"/>
        <v>4880.7558146072588</v>
      </c>
      <c r="D4808" s="287">
        <f t="shared" si="712"/>
        <v>4567.3445646072587</v>
      </c>
      <c r="F4808" s="273">
        <f t="shared" si="716"/>
        <v>13</v>
      </c>
      <c r="H4808" s="273">
        <f t="shared" si="717"/>
        <v>4680</v>
      </c>
      <c r="J4808" s="287">
        <f t="shared" si="713"/>
        <v>48.210093224315621</v>
      </c>
      <c r="L4808" s="287">
        <f t="shared" si="718"/>
        <v>20.755814607258799</v>
      </c>
      <c r="M4808" s="344">
        <f t="shared" si="719"/>
        <v>67.34456460725869</v>
      </c>
      <c r="N4808" s="344">
        <f t="shared" si="714"/>
        <v>48.210093224315621</v>
      </c>
    </row>
    <row r="4809" spans="1:14" x14ac:dyDescent="0.25">
      <c r="A4809" s="273">
        <v>4792</v>
      </c>
      <c r="B4809" s="323">
        <f t="shared" si="715"/>
        <v>4881.7558146072588</v>
      </c>
      <c r="D4809" s="287">
        <f t="shared" si="712"/>
        <v>4568.2791479405923</v>
      </c>
      <c r="F4809" s="273">
        <f t="shared" si="716"/>
        <v>13</v>
      </c>
      <c r="H4809" s="273">
        <f t="shared" si="717"/>
        <v>4680</v>
      </c>
      <c r="J4809" s="287">
        <f t="shared" si="713"/>
        <v>47.879774249828976</v>
      </c>
      <c r="L4809" s="287">
        <f t="shared" si="718"/>
        <v>21.755814607258799</v>
      </c>
      <c r="M4809" s="344">
        <f t="shared" si="719"/>
        <v>68.279147940592338</v>
      </c>
      <c r="N4809" s="344">
        <f t="shared" si="714"/>
        <v>47.879774249828976</v>
      </c>
    </row>
    <row r="4810" spans="1:14" x14ac:dyDescent="0.25">
      <c r="A4810" s="273">
        <v>4793</v>
      </c>
      <c r="B4810" s="323">
        <f t="shared" si="715"/>
        <v>4882.7558146072588</v>
      </c>
      <c r="D4810" s="287">
        <f t="shared" si="712"/>
        <v>4569.2137312739251</v>
      </c>
      <c r="F4810" s="273">
        <f t="shared" si="716"/>
        <v>13</v>
      </c>
      <c r="H4810" s="273">
        <f t="shared" si="717"/>
        <v>4680</v>
      </c>
      <c r="J4810" s="287">
        <f t="shared" si="713"/>
        <v>47.534870632284047</v>
      </c>
      <c r="L4810" s="287">
        <f t="shared" si="718"/>
        <v>22.755814607258799</v>
      </c>
      <c r="M4810" s="344">
        <f t="shared" si="719"/>
        <v>69.213731273925077</v>
      </c>
      <c r="N4810" s="344">
        <f t="shared" si="714"/>
        <v>47.534870632284047</v>
      </c>
    </row>
    <row r="4811" spans="1:14" x14ac:dyDescent="0.25">
      <c r="A4811" s="273">
        <v>4794</v>
      </c>
      <c r="B4811" s="323">
        <f t="shared" si="715"/>
        <v>4883.7558146072588</v>
      </c>
      <c r="D4811" s="287">
        <f t="shared" si="712"/>
        <v>4570.1483146072587</v>
      </c>
      <c r="F4811" s="273">
        <f t="shared" si="716"/>
        <v>13</v>
      </c>
      <c r="H4811" s="273">
        <f t="shared" si="717"/>
        <v>4680</v>
      </c>
      <c r="J4811" s="287">
        <f t="shared" si="713"/>
        <v>47.175487432663893</v>
      </c>
      <c r="L4811" s="287">
        <f t="shared" si="718"/>
        <v>23.755814607258799</v>
      </c>
      <c r="M4811" s="344">
        <f t="shared" si="719"/>
        <v>70.148314607258726</v>
      </c>
      <c r="N4811" s="344">
        <f t="shared" si="714"/>
        <v>47.175487432663893</v>
      </c>
    </row>
    <row r="4812" spans="1:14" x14ac:dyDescent="0.25">
      <c r="A4812" s="273">
        <v>4795</v>
      </c>
      <c r="B4812" s="323">
        <f t="shared" si="715"/>
        <v>4884.7558146072588</v>
      </c>
      <c r="D4812" s="287">
        <f t="shared" si="712"/>
        <v>4571.0828979405924</v>
      </c>
      <c r="F4812" s="273">
        <f t="shared" si="716"/>
        <v>13</v>
      </c>
      <c r="H4812" s="273">
        <f t="shared" si="717"/>
        <v>4680</v>
      </c>
      <c r="J4812" s="287">
        <f t="shared" si="713"/>
        <v>46.801734122572526</v>
      </c>
      <c r="L4812" s="287">
        <f t="shared" si="718"/>
        <v>24.755814607258799</v>
      </c>
      <c r="M4812" s="344">
        <f t="shared" si="719"/>
        <v>71.082897940592375</v>
      </c>
      <c r="N4812" s="344">
        <f t="shared" si="714"/>
        <v>46.801734122572526</v>
      </c>
    </row>
    <row r="4813" spans="1:14" x14ac:dyDescent="0.25">
      <c r="A4813" s="273">
        <v>4796</v>
      </c>
      <c r="B4813" s="323">
        <f t="shared" si="715"/>
        <v>4885.7558146072588</v>
      </c>
      <c r="D4813" s="287">
        <f t="shared" si="712"/>
        <v>4572.0174812739251</v>
      </c>
      <c r="F4813" s="273">
        <f t="shared" si="716"/>
        <v>13</v>
      </c>
      <c r="H4813" s="273">
        <f t="shared" si="717"/>
        <v>4680</v>
      </c>
      <c r="J4813" s="287">
        <f t="shared" si="713"/>
        <v>46.413724550889178</v>
      </c>
      <c r="L4813" s="287">
        <f t="shared" si="718"/>
        <v>25.755814607258799</v>
      </c>
      <c r="M4813" s="344">
        <f t="shared" si="719"/>
        <v>72.017481273925114</v>
      </c>
      <c r="N4813" s="344">
        <f t="shared" si="714"/>
        <v>46.413724550889178</v>
      </c>
    </row>
    <row r="4814" spans="1:14" x14ac:dyDescent="0.25">
      <c r="A4814" s="273">
        <v>4797</v>
      </c>
      <c r="B4814" s="323">
        <f t="shared" si="715"/>
        <v>4886.7558146072588</v>
      </c>
      <c r="D4814" s="287">
        <f t="shared" si="712"/>
        <v>4572.9520646072588</v>
      </c>
      <c r="F4814" s="273">
        <f t="shared" si="716"/>
        <v>13</v>
      </c>
      <c r="H4814" s="273">
        <f t="shared" si="717"/>
        <v>4680</v>
      </c>
      <c r="J4814" s="287">
        <f t="shared" si="713"/>
        <v>46.011576909087459</v>
      </c>
      <c r="L4814" s="287">
        <f t="shared" si="718"/>
        <v>26.755814607258799</v>
      </c>
      <c r="M4814" s="344">
        <f t="shared" si="719"/>
        <v>72.952064607258762</v>
      </c>
      <c r="N4814" s="344">
        <f t="shared" si="714"/>
        <v>46.011576909087459</v>
      </c>
    </row>
    <row r="4815" spans="1:14" x14ac:dyDescent="0.25">
      <c r="A4815" s="273">
        <v>4798</v>
      </c>
      <c r="B4815" s="323">
        <f t="shared" si="715"/>
        <v>4887.7558146072588</v>
      </c>
      <c r="D4815" s="287">
        <f t="shared" si="712"/>
        <v>4573.8866479405924</v>
      </c>
      <c r="F4815" s="273">
        <f t="shared" si="716"/>
        <v>13</v>
      </c>
      <c r="H4815" s="273">
        <f t="shared" si="717"/>
        <v>4680</v>
      </c>
      <c r="J4815" s="287">
        <f t="shared" si="713"/>
        <v>45.595413695235074</v>
      </c>
      <c r="L4815" s="287">
        <f t="shared" si="718"/>
        <v>27.755814607258799</v>
      </c>
      <c r="M4815" s="344">
        <f t="shared" si="719"/>
        <v>73.886647940592411</v>
      </c>
      <c r="N4815" s="344">
        <f t="shared" si="714"/>
        <v>45.595413695235074</v>
      </c>
    </row>
    <row r="4816" spans="1:14" x14ac:dyDescent="0.25">
      <c r="A4816" s="273">
        <v>4799</v>
      </c>
      <c r="B4816" s="323">
        <f t="shared" si="715"/>
        <v>4888.7558146072588</v>
      </c>
      <c r="D4816" s="287">
        <f t="shared" si="712"/>
        <v>4574.8212312739252</v>
      </c>
      <c r="F4816" s="273">
        <f t="shared" si="716"/>
        <v>13</v>
      </c>
      <c r="H4816" s="273">
        <f t="shared" si="717"/>
        <v>4680</v>
      </c>
      <c r="J4816" s="287">
        <f t="shared" si="713"/>
        <v>45.165361676678422</v>
      </c>
      <c r="L4816" s="287">
        <f t="shared" si="718"/>
        <v>28.755814607258799</v>
      </c>
      <c r="M4816" s="344">
        <f t="shared" si="719"/>
        <v>74.82123127392515</v>
      </c>
      <c r="N4816" s="344">
        <f t="shared" si="714"/>
        <v>45.165361676678422</v>
      </c>
    </row>
    <row r="4817" spans="1:14" x14ac:dyDescent="0.25">
      <c r="A4817" s="273">
        <v>4800</v>
      </c>
      <c r="B4817" s="323">
        <f t="shared" si="715"/>
        <v>4889.7558146072588</v>
      </c>
      <c r="D4817" s="287">
        <f t="shared" ref="D4817:D4880" si="720">B4817-A4817/360*$E$11</f>
        <v>4575.7558146072588</v>
      </c>
      <c r="F4817" s="273">
        <f t="shared" si="716"/>
        <v>13</v>
      </c>
      <c r="H4817" s="273">
        <f t="shared" si="717"/>
        <v>4680</v>
      </c>
      <c r="J4817" s="287">
        <f t="shared" ref="J4817:J4880" si="721">SIN(RADIANS(A4817))*$E$7</f>
        <v>44.721551851428373</v>
      </c>
      <c r="L4817" s="287">
        <f t="shared" si="718"/>
        <v>29.755814607258799</v>
      </c>
      <c r="M4817" s="344">
        <f t="shared" si="719"/>
        <v>75.755814607258799</v>
      </c>
      <c r="N4817" s="344">
        <f t="shared" si="714"/>
        <v>44.721551851428373</v>
      </c>
    </row>
    <row r="4818" spans="1:14" x14ac:dyDescent="0.25">
      <c r="A4818" s="273">
        <v>4801</v>
      </c>
      <c r="B4818" s="323">
        <f t="shared" si="715"/>
        <v>4890.7558146072588</v>
      </c>
      <c r="D4818" s="287">
        <f t="shared" si="720"/>
        <v>4576.6903979405924</v>
      </c>
      <c r="F4818" s="273">
        <f t="shared" si="716"/>
        <v>13</v>
      </c>
      <c r="H4818" s="273">
        <f t="shared" si="717"/>
        <v>4680</v>
      </c>
      <c r="J4818" s="287">
        <f t="shared" si="721"/>
        <v>44.264119408256974</v>
      </c>
      <c r="L4818" s="287">
        <f t="shared" si="718"/>
        <v>30.755814607258799</v>
      </c>
      <c r="M4818" s="344">
        <f t="shared" si="719"/>
        <v>76.690397940592447</v>
      </c>
      <c r="N4818" s="344">
        <f t="shared" ref="N4818:N4881" si="722">J4818</f>
        <v>44.264119408256974</v>
      </c>
    </row>
    <row r="4819" spans="1:14" x14ac:dyDescent="0.25">
      <c r="A4819" s="273">
        <v>4802</v>
      </c>
      <c r="B4819" s="323">
        <f t="shared" ref="B4819:B4882" si="723">$B$17+A4819</f>
        <v>4891.7558146072588</v>
      </c>
      <c r="D4819" s="287">
        <f t="shared" si="720"/>
        <v>4577.6249812739252</v>
      </c>
      <c r="F4819" s="273">
        <f t="shared" si="716"/>
        <v>13</v>
      </c>
      <c r="H4819" s="273">
        <f t="shared" si="717"/>
        <v>4680</v>
      </c>
      <c r="J4819" s="287">
        <f t="shared" si="721"/>
        <v>43.793203685518051</v>
      </c>
      <c r="L4819" s="287">
        <f t="shared" si="718"/>
        <v>31.755814607258799</v>
      </c>
      <c r="M4819" s="344">
        <f t="shared" si="719"/>
        <v>77.624981273925187</v>
      </c>
      <c r="N4819" s="344">
        <f t="shared" si="722"/>
        <v>43.793203685518051</v>
      </c>
    </row>
    <row r="4820" spans="1:14" x14ac:dyDescent="0.25">
      <c r="A4820" s="273">
        <v>4803</v>
      </c>
      <c r="B4820" s="323">
        <f t="shared" si="723"/>
        <v>4892.7558146072588</v>
      </c>
      <c r="D4820" s="287">
        <f t="shared" si="720"/>
        <v>4578.5595646072588</v>
      </c>
      <c r="F4820" s="273">
        <f t="shared" si="716"/>
        <v>13</v>
      </c>
      <c r="H4820" s="273">
        <f t="shared" si="717"/>
        <v>4680</v>
      </c>
      <c r="J4820" s="287">
        <f t="shared" si="721"/>
        <v>43.30894812870185</v>
      </c>
      <c r="L4820" s="287">
        <f t="shared" si="718"/>
        <v>32.755814607258799</v>
      </c>
      <c r="M4820" s="344">
        <f t="shared" si="719"/>
        <v>78.559564607258835</v>
      </c>
      <c r="N4820" s="344">
        <f t="shared" si="722"/>
        <v>43.30894812870185</v>
      </c>
    </row>
    <row r="4821" spans="1:14" x14ac:dyDescent="0.25">
      <c r="A4821" s="273">
        <v>4804</v>
      </c>
      <c r="B4821" s="323">
        <f t="shared" si="723"/>
        <v>4893.7558146072588</v>
      </c>
      <c r="D4821" s="287">
        <f t="shared" si="720"/>
        <v>4579.4941479405925</v>
      </c>
      <c r="F4821" s="273">
        <f t="shared" si="716"/>
        <v>13</v>
      </c>
      <c r="H4821" s="273">
        <f t="shared" si="717"/>
        <v>4680</v>
      </c>
      <c r="J4821" s="287">
        <f t="shared" si="721"/>
        <v>42.811500246742433</v>
      </c>
      <c r="L4821" s="287">
        <f t="shared" si="718"/>
        <v>33.755814607258799</v>
      </c>
      <c r="M4821" s="344">
        <f t="shared" si="719"/>
        <v>79.494147940592484</v>
      </c>
      <c r="N4821" s="344">
        <f t="shared" si="722"/>
        <v>42.811500246742433</v>
      </c>
    </row>
    <row r="4822" spans="1:14" x14ac:dyDescent="0.25">
      <c r="A4822" s="273">
        <v>4805</v>
      </c>
      <c r="B4822" s="323">
        <f t="shared" si="723"/>
        <v>4894.7558146072588</v>
      </c>
      <c r="D4822" s="287">
        <f t="shared" si="720"/>
        <v>4580.4287312739252</v>
      </c>
      <c r="F4822" s="273">
        <f t="shared" si="716"/>
        <v>13</v>
      </c>
      <c r="H4822" s="273">
        <f t="shared" si="717"/>
        <v>4680</v>
      </c>
      <c r="J4822" s="287">
        <f t="shared" si="721"/>
        <v>42.301011567083549</v>
      </c>
      <c r="L4822" s="287">
        <f t="shared" si="718"/>
        <v>34.755814607258799</v>
      </c>
      <c r="M4822" s="344">
        <f t="shared" si="719"/>
        <v>80.428731273925223</v>
      </c>
      <c r="N4822" s="344">
        <f t="shared" si="722"/>
        <v>42.301011567083549</v>
      </c>
    </row>
    <row r="4823" spans="1:14" x14ac:dyDescent="0.25">
      <c r="A4823" s="273">
        <v>4806</v>
      </c>
      <c r="B4823" s="323">
        <f t="shared" si="723"/>
        <v>4895.7558146072588</v>
      </c>
      <c r="D4823" s="287">
        <f t="shared" si="720"/>
        <v>4581.3633146072589</v>
      </c>
      <c r="F4823" s="273">
        <f t="shared" si="716"/>
        <v>13</v>
      </c>
      <c r="H4823" s="273">
        <f t="shared" si="717"/>
        <v>4680</v>
      </c>
      <c r="J4823" s="287">
        <f t="shared" si="721"/>
        <v>41.777637589522222</v>
      </c>
      <c r="L4823" s="287">
        <f t="shared" si="718"/>
        <v>35.755814607258799</v>
      </c>
      <c r="M4823" s="344">
        <f t="shared" si="719"/>
        <v>81.363314607258872</v>
      </c>
      <c r="N4823" s="344">
        <f t="shared" si="722"/>
        <v>41.777637589522222</v>
      </c>
    </row>
    <row r="4824" spans="1:14" x14ac:dyDescent="0.25">
      <c r="A4824" s="273">
        <v>4807</v>
      </c>
      <c r="B4824" s="323">
        <f t="shared" si="723"/>
        <v>4896.7558146072588</v>
      </c>
      <c r="D4824" s="287">
        <f t="shared" si="720"/>
        <v>4582.2978979405925</v>
      </c>
      <c r="F4824" s="273">
        <f t="shared" si="716"/>
        <v>13</v>
      </c>
      <c r="H4824" s="273">
        <f t="shared" si="717"/>
        <v>4680</v>
      </c>
      <c r="J4824" s="287">
        <f t="shared" si="721"/>
        <v>41.241537738842062</v>
      </c>
      <c r="L4824" s="287">
        <f t="shared" si="718"/>
        <v>36.755814607258799</v>
      </c>
      <c r="M4824" s="344">
        <f t="shared" si="719"/>
        <v>82.29789794059252</v>
      </c>
      <c r="N4824" s="344">
        <f t="shared" si="722"/>
        <v>41.241537738842062</v>
      </c>
    </row>
    <row r="4825" spans="1:14" x14ac:dyDescent="0.25">
      <c r="A4825" s="273">
        <v>4808</v>
      </c>
      <c r="B4825" s="323">
        <f t="shared" si="723"/>
        <v>4897.7558146072588</v>
      </c>
      <c r="D4825" s="287">
        <f t="shared" si="720"/>
        <v>4583.2324812739253</v>
      </c>
      <c r="F4825" s="273">
        <f t="shared" si="716"/>
        <v>13</v>
      </c>
      <c r="H4825" s="273">
        <f t="shared" si="717"/>
        <v>4680</v>
      </c>
      <c r="J4825" s="287">
        <f t="shared" si="721"/>
        <v>40.692875316251353</v>
      </c>
      <c r="L4825" s="287">
        <f t="shared" si="718"/>
        <v>37.755814607258799</v>
      </c>
      <c r="M4825" s="344">
        <f t="shared" si="719"/>
        <v>83.232481273925259</v>
      </c>
      <c r="N4825" s="344">
        <f t="shared" si="722"/>
        <v>40.692875316251353</v>
      </c>
    </row>
    <row r="4826" spans="1:14" x14ac:dyDescent="0.25">
      <c r="A4826" s="273">
        <v>4809</v>
      </c>
      <c r="B4826" s="323">
        <f t="shared" si="723"/>
        <v>4898.7558146072588</v>
      </c>
      <c r="D4826" s="287">
        <f t="shared" si="720"/>
        <v>4584.1670646072589</v>
      </c>
      <c r="F4826" s="273">
        <f t="shared" si="716"/>
        <v>13</v>
      </c>
      <c r="H4826" s="273">
        <f t="shared" si="717"/>
        <v>4680</v>
      </c>
      <c r="J4826" s="287">
        <f t="shared" si="721"/>
        <v>40.131817449638135</v>
      </c>
      <c r="L4826" s="287">
        <f t="shared" si="718"/>
        <v>38.755814607258799</v>
      </c>
      <c r="M4826" s="344">
        <f t="shared" si="719"/>
        <v>84.167064607258908</v>
      </c>
      <c r="N4826" s="344">
        <f t="shared" si="722"/>
        <v>40.131817449638135</v>
      </c>
    </row>
    <row r="4827" spans="1:14" x14ac:dyDescent="0.25">
      <c r="A4827" s="273">
        <v>4810</v>
      </c>
      <c r="B4827" s="323">
        <f t="shared" si="723"/>
        <v>4899.7558146072588</v>
      </c>
      <c r="D4827" s="287">
        <f t="shared" si="720"/>
        <v>4585.1016479405926</v>
      </c>
      <c r="F4827" s="273">
        <f t="shared" si="716"/>
        <v>13</v>
      </c>
      <c r="H4827" s="273">
        <f t="shared" si="717"/>
        <v>4680</v>
      </c>
      <c r="J4827" s="287">
        <f t="shared" si="721"/>
        <v>39.558535042664097</v>
      </c>
      <c r="L4827" s="287">
        <f t="shared" si="718"/>
        <v>39.755814607258799</v>
      </c>
      <c r="M4827" s="344">
        <f t="shared" si="719"/>
        <v>85.101647940592557</v>
      </c>
      <c r="N4827" s="344">
        <f t="shared" si="722"/>
        <v>39.558535042664097</v>
      </c>
    </row>
    <row r="4828" spans="1:14" x14ac:dyDescent="0.25">
      <c r="A4828" s="273">
        <v>4811</v>
      </c>
      <c r="B4828" s="323">
        <f t="shared" si="723"/>
        <v>4900.7558146072588</v>
      </c>
      <c r="D4828" s="287">
        <f t="shared" si="720"/>
        <v>4586.0362312739253</v>
      </c>
      <c r="F4828" s="273">
        <f t="shared" si="716"/>
        <v>13</v>
      </c>
      <c r="H4828" s="273">
        <f t="shared" si="717"/>
        <v>4680</v>
      </c>
      <c r="J4828" s="287">
        <f t="shared" si="721"/>
        <v>38.973202722703938</v>
      </c>
      <c r="L4828" s="287">
        <f t="shared" si="718"/>
        <v>40.755814607258799</v>
      </c>
      <c r="M4828" s="344">
        <f t="shared" si="719"/>
        <v>86.036231273925296</v>
      </c>
      <c r="N4828" s="344">
        <f t="shared" si="722"/>
        <v>38.973202722703938</v>
      </c>
    </row>
    <row r="4829" spans="1:14" x14ac:dyDescent="0.25">
      <c r="A4829" s="273">
        <v>4812</v>
      </c>
      <c r="B4829" s="323">
        <f t="shared" si="723"/>
        <v>4901.7558146072588</v>
      </c>
      <c r="D4829" s="287">
        <f t="shared" si="720"/>
        <v>4586.9708146072589</v>
      </c>
      <c r="F4829" s="273">
        <f t="shared" si="716"/>
        <v>13</v>
      </c>
      <c r="H4829" s="273">
        <f t="shared" si="717"/>
        <v>4680</v>
      </c>
      <c r="J4829" s="287">
        <f t="shared" si="721"/>
        <v>38.375998787652549</v>
      </c>
      <c r="L4829" s="287">
        <f t="shared" si="718"/>
        <v>41.755814607258799</v>
      </c>
      <c r="M4829" s="344">
        <f t="shared" si="719"/>
        <v>86.970814607258944</v>
      </c>
      <c r="N4829" s="344">
        <f t="shared" si="722"/>
        <v>38.375998787652549</v>
      </c>
    </row>
    <row r="4830" spans="1:14" x14ac:dyDescent="0.25">
      <c r="A4830" s="273">
        <v>4813</v>
      </c>
      <c r="B4830" s="323">
        <f t="shared" si="723"/>
        <v>4902.7558146072588</v>
      </c>
      <c r="D4830" s="287">
        <f t="shared" si="720"/>
        <v>4587.9053979405926</v>
      </c>
      <c r="F4830" s="273">
        <f t="shared" si="716"/>
        <v>13</v>
      </c>
      <c r="H4830" s="273">
        <f t="shared" si="717"/>
        <v>4680</v>
      </c>
      <c r="J4830" s="287">
        <f t="shared" si="721"/>
        <v>37.767105151613784</v>
      </c>
      <c r="L4830" s="287">
        <f t="shared" si="718"/>
        <v>42.755814607258799</v>
      </c>
      <c r="M4830" s="344">
        <f t="shared" si="719"/>
        <v>87.905397940592593</v>
      </c>
      <c r="N4830" s="344">
        <f t="shared" si="722"/>
        <v>37.767105151613784</v>
      </c>
    </row>
    <row r="4831" spans="1:14" x14ac:dyDescent="0.25">
      <c r="A4831" s="273">
        <v>4814</v>
      </c>
      <c r="B4831" s="323">
        <f t="shared" si="723"/>
        <v>4903.7558146072588</v>
      </c>
      <c r="D4831" s="287">
        <f t="shared" si="720"/>
        <v>4588.8399812739253</v>
      </c>
      <c r="F4831" s="273">
        <f t="shared" si="716"/>
        <v>13</v>
      </c>
      <c r="H4831" s="273">
        <f t="shared" si="717"/>
        <v>4680</v>
      </c>
      <c r="J4831" s="287">
        <f t="shared" si="721"/>
        <v>37.146707289488184</v>
      </c>
      <c r="L4831" s="287">
        <f t="shared" si="718"/>
        <v>43.755814607258799</v>
      </c>
      <c r="M4831" s="344">
        <f t="shared" si="719"/>
        <v>88.839981273925332</v>
      </c>
      <c r="N4831" s="344">
        <f t="shared" si="722"/>
        <v>37.146707289488184</v>
      </c>
    </row>
    <row r="4832" spans="1:14" x14ac:dyDescent="0.25">
      <c r="A4832" s="273">
        <v>4815</v>
      </c>
      <c r="B4832" s="323">
        <f t="shared" si="723"/>
        <v>4904.7558146072588</v>
      </c>
      <c r="D4832" s="287">
        <f t="shared" si="720"/>
        <v>4589.774564607259</v>
      </c>
      <c r="F4832" s="273">
        <f t="shared" si="716"/>
        <v>13</v>
      </c>
      <c r="H4832" s="273">
        <f t="shared" si="717"/>
        <v>4680</v>
      </c>
      <c r="J4832" s="287">
        <f t="shared" si="721"/>
        <v>36.514994180473465</v>
      </c>
      <c r="L4832" s="287">
        <f t="shared" si="718"/>
        <v>44.755814607258799</v>
      </c>
      <c r="M4832" s="344">
        <f t="shared" si="719"/>
        <v>89.774564607258981</v>
      </c>
      <c r="N4832" s="344">
        <f t="shared" si="722"/>
        <v>36.514994180473465</v>
      </c>
    </row>
    <row r="4833" spans="1:14" x14ac:dyDescent="0.25">
      <c r="A4833" s="273">
        <v>4816</v>
      </c>
      <c r="B4833" s="323">
        <f t="shared" si="723"/>
        <v>4905.7558146072588</v>
      </c>
      <c r="D4833" s="287">
        <f t="shared" si="720"/>
        <v>4590.7091479405917</v>
      </c>
      <c r="F4833" s="273">
        <f t="shared" si="716"/>
        <v>13</v>
      </c>
      <c r="H4833" s="273">
        <f t="shared" si="717"/>
        <v>4680</v>
      </c>
      <c r="J4833" s="287">
        <f t="shared" si="721"/>
        <v>35.872158250502679</v>
      </c>
      <c r="L4833" s="287">
        <f t="shared" si="718"/>
        <v>45.755814607258799</v>
      </c>
      <c r="M4833" s="344">
        <f t="shared" si="719"/>
        <v>90.70914794059172</v>
      </c>
      <c r="N4833" s="344">
        <f t="shared" si="722"/>
        <v>35.872158250502679</v>
      </c>
    </row>
    <row r="4834" spans="1:14" x14ac:dyDescent="0.25">
      <c r="A4834" s="273">
        <v>4817</v>
      </c>
      <c r="B4834" s="323">
        <f t="shared" si="723"/>
        <v>4906.7558146072588</v>
      </c>
      <c r="D4834" s="287">
        <f t="shared" si="720"/>
        <v>4591.6437312739254</v>
      </c>
      <c r="F4834" s="273">
        <f t="shared" si="716"/>
        <v>13</v>
      </c>
      <c r="H4834" s="273">
        <f t="shared" si="717"/>
        <v>4680</v>
      </c>
      <c r="J4834" s="287">
        <f t="shared" si="721"/>
        <v>35.21839531362739</v>
      </c>
      <c r="L4834" s="287">
        <f t="shared" si="718"/>
        <v>46.755814607258799</v>
      </c>
      <c r="M4834" s="344">
        <f t="shared" si="719"/>
        <v>91.643731273925368</v>
      </c>
      <c r="N4834" s="344">
        <f t="shared" si="722"/>
        <v>35.21839531362739</v>
      </c>
    </row>
    <row r="4835" spans="1:14" x14ac:dyDescent="0.25">
      <c r="A4835" s="273">
        <v>4818</v>
      </c>
      <c r="B4835" s="323">
        <f t="shared" si="723"/>
        <v>4907.7558146072588</v>
      </c>
      <c r="D4835" s="287">
        <f t="shared" si="720"/>
        <v>4592.578314607259</v>
      </c>
      <c r="F4835" s="273">
        <f t="shared" si="716"/>
        <v>13</v>
      </c>
      <c r="H4835" s="273">
        <f t="shared" si="717"/>
        <v>4680</v>
      </c>
      <c r="J4835" s="287">
        <f t="shared" si="721"/>
        <v>34.553904512371311</v>
      </c>
      <c r="L4835" s="287">
        <f t="shared" si="718"/>
        <v>47.755814607258799</v>
      </c>
      <c r="M4835" s="344">
        <f t="shared" si="719"/>
        <v>92.578314607259017</v>
      </c>
      <c r="N4835" s="344">
        <f t="shared" si="722"/>
        <v>34.553904512371311</v>
      </c>
    </row>
    <row r="4836" spans="1:14" x14ac:dyDescent="0.25">
      <c r="A4836" s="273">
        <v>4819</v>
      </c>
      <c r="B4836" s="323">
        <f t="shared" si="723"/>
        <v>4908.7558146072588</v>
      </c>
      <c r="D4836" s="287">
        <f t="shared" si="720"/>
        <v>4593.5128979405918</v>
      </c>
      <c r="F4836" s="273">
        <f t="shared" si="716"/>
        <v>13</v>
      </c>
      <c r="H4836" s="273">
        <f t="shared" si="717"/>
        <v>4680</v>
      </c>
      <c r="J4836" s="287">
        <f t="shared" si="721"/>
        <v>33.87888825707013</v>
      </c>
      <c r="L4836" s="287">
        <f t="shared" si="718"/>
        <v>48.755814607258799</v>
      </c>
      <c r="M4836" s="344">
        <f t="shared" si="719"/>
        <v>93.512897940591756</v>
      </c>
      <c r="N4836" s="344">
        <f t="shared" si="722"/>
        <v>33.87888825707013</v>
      </c>
    </row>
    <row r="4837" spans="1:14" x14ac:dyDescent="0.25">
      <c r="A4837" s="273">
        <v>4820</v>
      </c>
      <c r="B4837" s="323">
        <f t="shared" si="723"/>
        <v>4909.7558146072588</v>
      </c>
      <c r="D4837" s="287">
        <f t="shared" si="720"/>
        <v>4594.4474812739254</v>
      </c>
      <c r="F4837" s="273">
        <f t="shared" si="716"/>
        <v>13</v>
      </c>
      <c r="H4837" s="273">
        <f t="shared" si="717"/>
        <v>4680</v>
      </c>
      <c r="J4837" s="287">
        <f t="shared" si="721"/>
        <v>33.193552164213131</v>
      </c>
      <c r="L4837" s="287">
        <f t="shared" si="718"/>
        <v>49.755814607258799</v>
      </c>
      <c r="M4837" s="344">
        <f t="shared" si="719"/>
        <v>94.447481273925405</v>
      </c>
      <c r="N4837" s="344">
        <f t="shared" si="722"/>
        <v>33.193552164213131</v>
      </c>
    </row>
    <row r="4838" spans="1:14" x14ac:dyDescent="0.25">
      <c r="A4838" s="273">
        <v>4821</v>
      </c>
      <c r="B4838" s="323">
        <f t="shared" si="723"/>
        <v>4910.7558146072588</v>
      </c>
      <c r="D4838" s="287">
        <f t="shared" si="720"/>
        <v>4595.3820646072591</v>
      </c>
      <c r="F4838" s="273">
        <f t="shared" si="716"/>
        <v>13</v>
      </c>
      <c r="H4838" s="273">
        <f t="shared" si="717"/>
        <v>4680</v>
      </c>
      <c r="J4838" s="287">
        <f t="shared" si="721"/>
        <v>32.498104993813755</v>
      </c>
      <c r="L4838" s="287">
        <f t="shared" si="718"/>
        <v>50.755814607258799</v>
      </c>
      <c r="M4838" s="344">
        <f t="shared" si="719"/>
        <v>95.382064607259053</v>
      </c>
      <c r="N4838" s="344">
        <f t="shared" si="722"/>
        <v>32.498104993813755</v>
      </c>
    </row>
    <row r="4839" spans="1:14" x14ac:dyDescent="0.25">
      <c r="A4839" s="273">
        <v>4822</v>
      </c>
      <c r="B4839" s="323">
        <f t="shared" si="723"/>
        <v>4911.7558146072588</v>
      </c>
      <c r="D4839" s="287">
        <f t="shared" si="720"/>
        <v>4596.3166479405918</v>
      </c>
      <c r="F4839" s="273">
        <f t="shared" si="716"/>
        <v>13</v>
      </c>
      <c r="H4839" s="273">
        <f t="shared" si="717"/>
        <v>4680</v>
      </c>
      <c r="J4839" s="287">
        <f t="shared" si="721"/>
        <v>31.79275858581704</v>
      </c>
      <c r="L4839" s="287">
        <f t="shared" si="718"/>
        <v>51.755814607258799</v>
      </c>
      <c r="M4839" s="344">
        <f t="shared" si="719"/>
        <v>96.316647940591793</v>
      </c>
      <c r="N4839" s="344">
        <f t="shared" si="722"/>
        <v>31.79275858581704</v>
      </c>
    </row>
    <row r="4840" spans="1:14" x14ac:dyDescent="0.25">
      <c r="A4840" s="273">
        <v>4823</v>
      </c>
      <c r="B4840" s="323">
        <f t="shared" si="723"/>
        <v>4912.7558146072588</v>
      </c>
      <c r="D4840" s="287">
        <f t="shared" si="720"/>
        <v>4597.2512312739254</v>
      </c>
      <c r="F4840" s="273">
        <f t="shared" si="716"/>
        <v>13</v>
      </c>
      <c r="H4840" s="273">
        <f t="shared" si="717"/>
        <v>4680</v>
      </c>
      <c r="J4840" s="287">
        <f t="shared" si="721"/>
        <v>31.077727795571715</v>
      </c>
      <c r="L4840" s="287">
        <f t="shared" si="718"/>
        <v>52.755814607258799</v>
      </c>
      <c r="M4840" s="344">
        <f t="shared" si="719"/>
        <v>97.251231273925441</v>
      </c>
      <c r="N4840" s="344">
        <f t="shared" si="722"/>
        <v>31.077727795571715</v>
      </c>
    </row>
    <row r="4841" spans="1:14" x14ac:dyDescent="0.25">
      <c r="A4841" s="273">
        <v>4824</v>
      </c>
      <c r="B4841" s="323">
        <f t="shared" si="723"/>
        <v>4913.7558146072588</v>
      </c>
      <c r="D4841" s="287">
        <f t="shared" si="720"/>
        <v>4598.1858146072591</v>
      </c>
      <c r="F4841" s="273">
        <f t="shared" si="716"/>
        <v>13</v>
      </c>
      <c r="H4841" s="273">
        <f t="shared" si="717"/>
        <v>4680</v>
      </c>
      <c r="J4841" s="287">
        <f t="shared" si="721"/>
        <v>30.353230428383153</v>
      </c>
      <c r="L4841" s="287">
        <f t="shared" si="718"/>
        <v>53.755814607258799</v>
      </c>
      <c r="M4841" s="344">
        <f t="shared" si="719"/>
        <v>98.18581460725909</v>
      </c>
      <c r="N4841" s="344">
        <f t="shared" si="722"/>
        <v>30.353230428383153</v>
      </c>
    </row>
    <row r="4842" spans="1:14" x14ac:dyDescent="0.25">
      <c r="A4842" s="273">
        <v>4825</v>
      </c>
      <c r="B4842" s="323">
        <f t="shared" si="723"/>
        <v>4914.7558146072588</v>
      </c>
      <c r="D4842" s="287">
        <f t="shared" si="720"/>
        <v>4599.1203979405918</v>
      </c>
      <c r="F4842" s="273">
        <f t="shared" si="716"/>
        <v>13</v>
      </c>
      <c r="H4842" s="273">
        <f t="shared" si="717"/>
        <v>4680</v>
      </c>
      <c r="J4842" s="287">
        <f t="shared" si="721"/>
        <v>29.619487173168356</v>
      </c>
      <c r="L4842" s="287">
        <f t="shared" si="718"/>
        <v>54.755814607258799</v>
      </c>
      <c r="M4842" s="344">
        <f t="shared" si="719"/>
        <v>99.120397940591829</v>
      </c>
      <c r="N4842" s="344">
        <f t="shared" si="722"/>
        <v>29.619487173168356</v>
      </c>
    </row>
    <row r="4843" spans="1:14" x14ac:dyDescent="0.25">
      <c r="A4843" s="273">
        <v>4826</v>
      </c>
      <c r="B4843" s="323">
        <f t="shared" si="723"/>
        <v>4915.7558146072588</v>
      </c>
      <c r="D4843" s="287">
        <f t="shared" si="720"/>
        <v>4600.0549812739255</v>
      </c>
      <c r="F4843" s="273">
        <f t="shared" si="716"/>
        <v>13</v>
      </c>
      <c r="H4843" s="273">
        <f t="shared" si="717"/>
        <v>4680</v>
      </c>
      <c r="J4843" s="287">
        <f t="shared" si="721"/>
        <v>28.876721535229599</v>
      </c>
      <c r="L4843" s="287">
        <f t="shared" si="718"/>
        <v>55.755814607258799</v>
      </c>
      <c r="M4843" s="344">
        <f t="shared" si="719"/>
        <v>100.05498127392548</v>
      </c>
      <c r="N4843" s="344">
        <f t="shared" si="722"/>
        <v>28.876721535229599</v>
      </c>
    </row>
    <row r="4844" spans="1:14" x14ac:dyDescent="0.25">
      <c r="A4844" s="273">
        <v>4827</v>
      </c>
      <c r="B4844" s="323">
        <f t="shared" si="723"/>
        <v>4916.7558146072588</v>
      </c>
      <c r="D4844" s="287">
        <f t="shared" si="720"/>
        <v>4600.9895646072591</v>
      </c>
      <c r="F4844" s="273">
        <f t="shared" si="716"/>
        <v>13</v>
      </c>
      <c r="H4844" s="273">
        <f t="shared" si="717"/>
        <v>4680</v>
      </c>
      <c r="J4844" s="287">
        <f t="shared" si="721"/>
        <v>28.125159768176133</v>
      </c>
      <c r="L4844" s="287">
        <f t="shared" si="718"/>
        <v>56.755814607258799</v>
      </c>
      <c r="M4844" s="344">
        <f t="shared" si="719"/>
        <v>100.98956460725913</v>
      </c>
      <c r="N4844" s="344">
        <f t="shared" si="722"/>
        <v>28.125159768176133</v>
      </c>
    </row>
    <row r="4845" spans="1:14" x14ac:dyDescent="0.25">
      <c r="A4845" s="273">
        <v>4828</v>
      </c>
      <c r="B4845" s="323">
        <f t="shared" si="723"/>
        <v>4917.7558146072588</v>
      </c>
      <c r="D4845" s="287">
        <f t="shared" si="720"/>
        <v>4601.9241479405919</v>
      </c>
      <c r="F4845" s="273">
        <f t="shared" si="716"/>
        <v>13</v>
      </c>
      <c r="H4845" s="273">
        <f t="shared" si="717"/>
        <v>4680</v>
      </c>
      <c r="J4845" s="287">
        <f t="shared" si="721"/>
        <v>27.365030805002725</v>
      </c>
      <c r="L4845" s="287">
        <f t="shared" si="718"/>
        <v>57.755814607258799</v>
      </c>
      <c r="M4845" s="344">
        <f t="shared" si="719"/>
        <v>101.92414794059187</v>
      </c>
      <c r="N4845" s="344">
        <f t="shared" si="722"/>
        <v>27.365030805002725</v>
      </c>
    </row>
    <row r="4846" spans="1:14" x14ac:dyDescent="0.25">
      <c r="A4846" s="273">
        <v>4829</v>
      </c>
      <c r="B4846" s="323">
        <f t="shared" si="723"/>
        <v>4918.7558146072588</v>
      </c>
      <c r="D4846" s="287">
        <f t="shared" si="720"/>
        <v>4602.8587312739255</v>
      </c>
      <c r="F4846" s="273">
        <f t="shared" si="716"/>
        <v>13</v>
      </c>
      <c r="H4846" s="273">
        <f t="shared" si="717"/>
        <v>4680</v>
      </c>
      <c r="J4846" s="287">
        <f t="shared" si="721"/>
        <v>26.596566188355112</v>
      </c>
      <c r="L4846" s="287">
        <f t="shared" si="718"/>
        <v>58.755814607258799</v>
      </c>
      <c r="M4846" s="344">
        <f t="shared" si="719"/>
        <v>102.85873127392551</v>
      </c>
      <c r="N4846" s="344">
        <f t="shared" si="722"/>
        <v>26.596566188355112</v>
      </c>
    </row>
    <row r="4847" spans="1:14" x14ac:dyDescent="0.25">
      <c r="A4847" s="273">
        <v>4830</v>
      </c>
      <c r="B4847" s="323">
        <f t="shared" si="723"/>
        <v>4919.7558146072588</v>
      </c>
      <c r="D4847" s="287">
        <f t="shared" si="720"/>
        <v>4603.7933146072592</v>
      </c>
      <c r="F4847" s="273">
        <f t="shared" si="716"/>
        <v>13</v>
      </c>
      <c r="H4847" s="273">
        <f t="shared" si="717"/>
        <v>4680</v>
      </c>
      <c r="J4847" s="287">
        <f t="shared" si="721"/>
        <v>25.819999999999801</v>
      </c>
      <c r="L4847" s="287">
        <f t="shared" si="718"/>
        <v>59.755814607258799</v>
      </c>
      <c r="M4847" s="344">
        <f t="shared" si="719"/>
        <v>103.79331460725916</v>
      </c>
      <c r="N4847" s="344">
        <f t="shared" si="722"/>
        <v>25.819999999999801</v>
      </c>
    </row>
    <row r="4848" spans="1:14" x14ac:dyDescent="0.25">
      <c r="A4848" s="273">
        <v>4831</v>
      </c>
      <c r="B4848" s="323">
        <f t="shared" si="723"/>
        <v>4920.7558146072588</v>
      </c>
      <c r="D4848" s="287">
        <f t="shared" si="720"/>
        <v>4604.7278979405919</v>
      </c>
      <c r="F4848" s="273">
        <f t="shared" si="716"/>
        <v>13</v>
      </c>
      <c r="H4848" s="273">
        <f t="shared" si="717"/>
        <v>4680</v>
      </c>
      <c r="J4848" s="287">
        <f t="shared" si="721"/>
        <v>25.035568789521175</v>
      </c>
      <c r="L4848" s="287">
        <f t="shared" si="718"/>
        <v>60.755814607258799</v>
      </c>
      <c r="M4848" s="344">
        <f t="shared" si="719"/>
        <v>104.7278979405919</v>
      </c>
      <c r="N4848" s="344">
        <f t="shared" si="722"/>
        <v>25.035568789521175</v>
      </c>
    </row>
    <row r="4849" spans="1:14" x14ac:dyDescent="0.25">
      <c r="A4849" s="273">
        <v>4832</v>
      </c>
      <c r="B4849" s="323">
        <f t="shared" si="723"/>
        <v>4921.7558146072588</v>
      </c>
      <c r="D4849" s="287">
        <f t="shared" si="720"/>
        <v>4605.6624812739256</v>
      </c>
      <c r="F4849" s="273">
        <f t="shared" si="716"/>
        <v>13</v>
      </c>
      <c r="H4849" s="273">
        <f t="shared" si="717"/>
        <v>4680</v>
      </c>
      <c r="J4849" s="287">
        <f t="shared" si="721"/>
        <v>24.243511502263623</v>
      </c>
      <c r="L4849" s="287">
        <f t="shared" si="718"/>
        <v>61.755814607258799</v>
      </c>
      <c r="M4849" s="344">
        <f t="shared" si="719"/>
        <v>105.66248127392555</v>
      </c>
      <c r="N4849" s="344">
        <f t="shared" si="722"/>
        <v>24.243511502263623</v>
      </c>
    </row>
    <row r="4850" spans="1:14" x14ac:dyDescent="0.25">
      <c r="A4850" s="273">
        <v>4833</v>
      </c>
      <c r="B4850" s="323">
        <f t="shared" si="723"/>
        <v>4922.7558146072588</v>
      </c>
      <c r="D4850" s="287">
        <f t="shared" si="720"/>
        <v>4606.5970646072583</v>
      </c>
      <c r="F4850" s="273">
        <f t="shared" si="716"/>
        <v>13</v>
      </c>
      <c r="H4850" s="273">
        <f t="shared" si="717"/>
        <v>4680</v>
      </c>
      <c r="J4850" s="287">
        <f t="shared" si="721"/>
        <v>23.444069406550305</v>
      </c>
      <c r="L4850" s="287">
        <f t="shared" si="718"/>
        <v>62.755814607258799</v>
      </c>
      <c r="M4850" s="344">
        <f t="shared" si="719"/>
        <v>106.59706460725829</v>
      </c>
      <c r="N4850" s="344">
        <f t="shared" si="722"/>
        <v>23.444069406550305</v>
      </c>
    </row>
    <row r="4851" spans="1:14" x14ac:dyDescent="0.25">
      <c r="A4851" s="273">
        <v>4834</v>
      </c>
      <c r="B4851" s="323">
        <f t="shared" si="723"/>
        <v>4923.7558146072588</v>
      </c>
      <c r="D4851" s="287">
        <f t="shared" si="720"/>
        <v>4607.5316479405919</v>
      </c>
      <c r="F4851" s="273">
        <f t="shared" si="716"/>
        <v>13</v>
      </c>
      <c r="H4851" s="273">
        <f t="shared" si="717"/>
        <v>4680</v>
      </c>
      <c r="J4851" s="287">
        <f t="shared" si="721"/>
        <v>22.637486020187954</v>
      </c>
      <c r="L4851" s="287">
        <f t="shared" si="718"/>
        <v>63.755814607258799</v>
      </c>
      <c r="M4851" s="344">
        <f t="shared" si="719"/>
        <v>107.53164794059194</v>
      </c>
      <c r="N4851" s="344">
        <f t="shared" si="722"/>
        <v>22.637486020187954</v>
      </c>
    </row>
    <row r="4852" spans="1:14" x14ac:dyDescent="0.25">
      <c r="A4852" s="273">
        <v>4835</v>
      </c>
      <c r="B4852" s="323">
        <f t="shared" si="723"/>
        <v>4924.7558146072588</v>
      </c>
      <c r="D4852" s="287">
        <f t="shared" si="720"/>
        <v>4608.4662312739256</v>
      </c>
      <c r="F4852" s="273">
        <f t="shared" si="716"/>
        <v>13</v>
      </c>
      <c r="H4852" s="273">
        <f t="shared" si="717"/>
        <v>4680</v>
      </c>
      <c r="J4852" s="287">
        <f t="shared" si="721"/>
        <v>21.824007036289601</v>
      </c>
      <c r="L4852" s="287">
        <f t="shared" si="718"/>
        <v>64.755814607258799</v>
      </c>
      <c r="M4852" s="344">
        <f t="shared" si="719"/>
        <v>108.46623127392559</v>
      </c>
      <c r="N4852" s="344">
        <f t="shared" si="722"/>
        <v>21.824007036289601</v>
      </c>
    </row>
    <row r="4853" spans="1:14" x14ac:dyDescent="0.25">
      <c r="A4853" s="273">
        <v>4836</v>
      </c>
      <c r="B4853" s="323">
        <f t="shared" si="723"/>
        <v>4925.7558146072588</v>
      </c>
      <c r="D4853" s="287">
        <f t="shared" si="720"/>
        <v>4609.4008146072592</v>
      </c>
      <c r="F4853" s="273">
        <f t="shared" si="716"/>
        <v>13</v>
      </c>
      <c r="H4853" s="273">
        <f t="shared" si="717"/>
        <v>4680</v>
      </c>
      <c r="J4853" s="287">
        <f t="shared" si="721"/>
        <v>21.003880248434086</v>
      </c>
      <c r="L4853" s="287">
        <f t="shared" si="718"/>
        <v>65.755814607258799</v>
      </c>
      <c r="M4853" s="344">
        <f t="shared" si="719"/>
        <v>109.40081460725924</v>
      </c>
      <c r="N4853" s="344">
        <f t="shared" si="722"/>
        <v>21.003880248434086</v>
      </c>
    </row>
    <row r="4854" spans="1:14" x14ac:dyDescent="0.25">
      <c r="A4854" s="273">
        <v>4837</v>
      </c>
      <c r="B4854" s="323">
        <f t="shared" si="723"/>
        <v>4926.7558146072588</v>
      </c>
      <c r="D4854" s="287">
        <f t="shared" si="720"/>
        <v>4610.335397940592</v>
      </c>
      <c r="F4854" s="273">
        <f t="shared" si="716"/>
        <v>13</v>
      </c>
      <c r="H4854" s="273">
        <f t="shared" si="717"/>
        <v>4680</v>
      </c>
      <c r="J4854" s="287">
        <f t="shared" si="721"/>
        <v>20.17735547518642</v>
      </c>
      <c r="L4854" s="287">
        <f t="shared" si="718"/>
        <v>66.755814607258799</v>
      </c>
      <c r="M4854" s="344">
        <f t="shared" si="719"/>
        <v>110.33539794059197</v>
      </c>
      <c r="N4854" s="344">
        <f t="shared" si="722"/>
        <v>20.17735547518642</v>
      </c>
    </row>
    <row r="4855" spans="1:14" x14ac:dyDescent="0.25">
      <c r="A4855" s="273">
        <v>4838</v>
      </c>
      <c r="B4855" s="323">
        <f t="shared" si="723"/>
        <v>4927.7558146072588</v>
      </c>
      <c r="D4855" s="287">
        <f t="shared" si="720"/>
        <v>4611.2699812739256</v>
      </c>
      <c r="F4855" s="273">
        <f t="shared" si="716"/>
        <v>13</v>
      </c>
      <c r="H4855" s="273">
        <f t="shared" si="717"/>
        <v>4680</v>
      </c>
      <c r="J4855" s="287">
        <f t="shared" si="721"/>
        <v>19.344684483997902</v>
      </c>
      <c r="L4855" s="287">
        <f t="shared" si="718"/>
        <v>67.755814607258799</v>
      </c>
      <c r="M4855" s="344">
        <f t="shared" si="719"/>
        <v>111.26998127392562</v>
      </c>
      <c r="N4855" s="344">
        <f t="shared" si="722"/>
        <v>19.344684483997902</v>
      </c>
    </row>
    <row r="4856" spans="1:14" x14ac:dyDescent="0.25">
      <c r="A4856" s="273">
        <v>4839</v>
      </c>
      <c r="B4856" s="323">
        <f t="shared" si="723"/>
        <v>4928.7558146072588</v>
      </c>
      <c r="D4856" s="287">
        <f t="shared" si="720"/>
        <v>4612.2045646072584</v>
      </c>
      <c r="F4856" s="273">
        <f t="shared" si="716"/>
        <v>13</v>
      </c>
      <c r="H4856" s="273">
        <f t="shared" si="717"/>
        <v>4680</v>
      </c>
      <c r="J4856" s="287">
        <f t="shared" si="721"/>
        <v>18.506120914519396</v>
      </c>
      <c r="L4856" s="287">
        <f t="shared" si="718"/>
        <v>68.755814607258799</v>
      </c>
      <c r="M4856" s="344">
        <f t="shared" si="719"/>
        <v>112.20456460725836</v>
      </c>
      <c r="N4856" s="344">
        <f t="shared" si="722"/>
        <v>18.506120914519396</v>
      </c>
    </row>
    <row r="4857" spans="1:14" x14ac:dyDescent="0.25">
      <c r="A4857" s="273">
        <v>4840</v>
      </c>
      <c r="B4857" s="323">
        <f t="shared" si="723"/>
        <v>4929.7558146072588</v>
      </c>
      <c r="D4857" s="287">
        <f t="shared" si="720"/>
        <v>4613.139147940592</v>
      </c>
      <c r="F4857" s="273">
        <f t="shared" si="716"/>
        <v>13</v>
      </c>
      <c r="H4857" s="273">
        <f t="shared" si="717"/>
        <v>4680</v>
      </c>
      <c r="J4857" s="287">
        <f t="shared" si="721"/>
        <v>17.661920201337502</v>
      </c>
      <c r="L4857" s="287">
        <f t="shared" si="718"/>
        <v>69.755814607258799</v>
      </c>
      <c r="M4857" s="344">
        <f t="shared" si="719"/>
        <v>113.13914794059201</v>
      </c>
      <c r="N4857" s="344">
        <f t="shared" si="722"/>
        <v>17.661920201337502</v>
      </c>
    </row>
    <row r="4858" spans="1:14" x14ac:dyDescent="0.25">
      <c r="A4858" s="273">
        <v>4841</v>
      </c>
      <c r="B4858" s="323">
        <f t="shared" si="723"/>
        <v>4930.7558146072588</v>
      </c>
      <c r="D4858" s="287">
        <f t="shared" si="720"/>
        <v>4614.0737312739257</v>
      </c>
      <c r="F4858" s="273">
        <f t="shared" si="716"/>
        <v>13</v>
      </c>
      <c r="H4858" s="273">
        <f t="shared" si="717"/>
        <v>4680</v>
      </c>
      <c r="J4858" s="287">
        <f t="shared" si="721"/>
        <v>16.812339496167418</v>
      </c>
      <c r="L4858" s="287">
        <f t="shared" si="718"/>
        <v>70.755814607258799</v>
      </c>
      <c r="M4858" s="344">
        <f t="shared" si="719"/>
        <v>114.07373127392566</v>
      </c>
      <c r="N4858" s="344">
        <f t="shared" si="722"/>
        <v>16.812339496167418</v>
      </c>
    </row>
    <row r="4859" spans="1:14" x14ac:dyDescent="0.25">
      <c r="A4859" s="273">
        <v>4842</v>
      </c>
      <c r="B4859" s="323">
        <f t="shared" si="723"/>
        <v>4931.7558146072588</v>
      </c>
      <c r="D4859" s="287">
        <f t="shared" si="720"/>
        <v>4615.0083146072584</v>
      </c>
      <c r="F4859" s="273">
        <f t="shared" si="716"/>
        <v>13</v>
      </c>
      <c r="H4859" s="273">
        <f t="shared" si="717"/>
        <v>4680</v>
      </c>
      <c r="J4859" s="287">
        <f t="shared" si="721"/>
        <v>15.957637589522012</v>
      </c>
      <c r="L4859" s="287">
        <f t="shared" si="718"/>
        <v>71.755814607258799</v>
      </c>
      <c r="M4859" s="344">
        <f t="shared" si="719"/>
        <v>115.0083146072584</v>
      </c>
      <c r="N4859" s="344">
        <f t="shared" si="722"/>
        <v>15.957637589522012</v>
      </c>
    </row>
    <row r="4860" spans="1:14" x14ac:dyDescent="0.25">
      <c r="A4860" s="273">
        <v>4843</v>
      </c>
      <c r="B4860" s="323">
        <f t="shared" si="723"/>
        <v>4932.7558146072588</v>
      </c>
      <c r="D4860" s="287">
        <f t="shared" si="720"/>
        <v>4615.942897940592</v>
      </c>
      <c r="F4860" s="273">
        <f t="shared" si="716"/>
        <v>13</v>
      </c>
      <c r="H4860" s="273">
        <f t="shared" si="717"/>
        <v>4680</v>
      </c>
      <c r="J4860" s="287">
        <f t="shared" si="721"/>
        <v>15.098074831882428</v>
      </c>
      <c r="L4860" s="287">
        <f t="shared" si="718"/>
        <v>72.755814607258799</v>
      </c>
      <c r="M4860" s="344">
        <f t="shared" si="719"/>
        <v>115.94289794059205</v>
      </c>
      <c r="N4860" s="344">
        <f t="shared" si="722"/>
        <v>15.098074831882428</v>
      </c>
    </row>
    <row r="4861" spans="1:14" x14ac:dyDescent="0.25">
      <c r="A4861" s="273">
        <v>4844</v>
      </c>
      <c r="B4861" s="323">
        <f t="shared" si="723"/>
        <v>4933.7558146072588</v>
      </c>
      <c r="D4861" s="287">
        <f t="shared" si="720"/>
        <v>4616.8774812739257</v>
      </c>
      <c r="F4861" s="273">
        <f t="shared" si="716"/>
        <v>13</v>
      </c>
      <c r="H4861" s="273">
        <f t="shared" si="717"/>
        <v>4680</v>
      </c>
      <c r="J4861" s="287">
        <f t="shared" si="721"/>
        <v>14.233913054390021</v>
      </c>
      <c r="L4861" s="287">
        <f t="shared" si="718"/>
        <v>73.755814607258799</v>
      </c>
      <c r="M4861" s="344">
        <f t="shared" si="719"/>
        <v>116.8774812739257</v>
      </c>
      <c r="N4861" s="344">
        <f t="shared" si="722"/>
        <v>14.233913054390021</v>
      </c>
    </row>
    <row r="4862" spans="1:14" x14ac:dyDescent="0.25">
      <c r="A4862" s="273">
        <v>4845</v>
      </c>
      <c r="B4862" s="323">
        <f t="shared" si="723"/>
        <v>4934.7558146072588</v>
      </c>
      <c r="D4862" s="287">
        <f t="shared" si="720"/>
        <v>4617.8120646072584</v>
      </c>
      <c r="F4862" s="273">
        <f t="shared" si="716"/>
        <v>13</v>
      </c>
      <c r="H4862" s="273">
        <f t="shared" si="717"/>
        <v>4680</v>
      </c>
      <c r="J4862" s="287">
        <f t="shared" si="721"/>
        <v>13.365415489094234</v>
      </c>
      <c r="L4862" s="287">
        <f t="shared" si="718"/>
        <v>74.755814607258799</v>
      </c>
      <c r="M4862" s="344">
        <f t="shared" si="719"/>
        <v>117.81206460725843</v>
      </c>
      <c r="N4862" s="344">
        <f t="shared" si="722"/>
        <v>13.365415489094234</v>
      </c>
    </row>
    <row r="4863" spans="1:14" x14ac:dyDescent="0.25">
      <c r="A4863" s="273">
        <v>4846</v>
      </c>
      <c r="B4863" s="323">
        <f t="shared" si="723"/>
        <v>4935.7558146072588</v>
      </c>
      <c r="D4863" s="287">
        <f t="shared" si="720"/>
        <v>4618.7466479405921</v>
      </c>
      <c r="F4863" s="273">
        <f t="shared" si="716"/>
        <v>13</v>
      </c>
      <c r="H4863" s="273">
        <f t="shared" si="717"/>
        <v>4680</v>
      </c>
      <c r="J4863" s="287">
        <f t="shared" si="721"/>
        <v>12.492846688766779</v>
      </c>
      <c r="L4863" s="287">
        <f t="shared" si="718"/>
        <v>75.755814607258799</v>
      </c>
      <c r="M4863" s="344">
        <f t="shared" si="719"/>
        <v>118.74664794059208</v>
      </c>
      <c r="N4863" s="344">
        <f t="shared" si="722"/>
        <v>12.492846688766779</v>
      </c>
    </row>
    <row r="4864" spans="1:14" x14ac:dyDescent="0.25">
      <c r="A4864" s="273">
        <v>4847</v>
      </c>
      <c r="B4864" s="323">
        <f t="shared" si="723"/>
        <v>4936.7558146072588</v>
      </c>
      <c r="D4864" s="287">
        <f t="shared" si="720"/>
        <v>4619.6812312739257</v>
      </c>
      <c r="F4864" s="273">
        <f t="shared" si="716"/>
        <v>13</v>
      </c>
      <c r="H4864" s="273">
        <f t="shared" si="717"/>
        <v>4680</v>
      </c>
      <c r="J4864" s="287">
        <f t="shared" si="721"/>
        <v>11.616472446317003</v>
      </c>
      <c r="L4864" s="287">
        <f t="shared" si="718"/>
        <v>76.755814607258799</v>
      </c>
      <c r="M4864" s="344">
        <f t="shared" si="719"/>
        <v>119.68123127392573</v>
      </c>
      <c r="N4864" s="344">
        <f t="shared" si="722"/>
        <v>11.616472446317003</v>
      </c>
    </row>
    <row r="4865" spans="1:14" x14ac:dyDescent="0.25">
      <c r="A4865" s="273">
        <v>4848</v>
      </c>
      <c r="B4865" s="323">
        <f t="shared" si="723"/>
        <v>4937.7558146072588</v>
      </c>
      <c r="D4865" s="287">
        <f t="shared" si="720"/>
        <v>4620.6158146072585</v>
      </c>
      <c r="F4865" s="273">
        <f t="shared" si="716"/>
        <v>13</v>
      </c>
      <c r="H4865" s="273">
        <f t="shared" si="717"/>
        <v>4680</v>
      </c>
      <c r="J4865" s="287">
        <f t="shared" si="721"/>
        <v>10.736559713829498</v>
      </c>
      <c r="L4865" s="287">
        <f t="shared" si="718"/>
        <v>77.755814607258799</v>
      </c>
      <c r="M4865" s="344">
        <f t="shared" si="719"/>
        <v>120.61581460725847</v>
      </c>
      <c r="N4865" s="344">
        <f t="shared" si="722"/>
        <v>10.736559713829498</v>
      </c>
    </row>
    <row r="4866" spans="1:14" x14ac:dyDescent="0.25">
      <c r="A4866" s="273">
        <v>4849</v>
      </c>
      <c r="B4866" s="323">
        <f t="shared" si="723"/>
        <v>4938.7558146072588</v>
      </c>
      <c r="D4866" s="287">
        <f t="shared" si="720"/>
        <v>4621.5503979405921</v>
      </c>
      <c r="F4866" s="273">
        <f t="shared" si="716"/>
        <v>13</v>
      </c>
      <c r="H4866" s="273">
        <f t="shared" si="717"/>
        <v>4680</v>
      </c>
      <c r="J4866" s="287">
        <f t="shared" si="721"/>
        <v>9.8533765212450568</v>
      </c>
      <c r="L4866" s="287">
        <f t="shared" si="718"/>
        <v>78.755814607258799</v>
      </c>
      <c r="M4866" s="344">
        <f t="shared" si="719"/>
        <v>121.55039794059212</v>
      </c>
      <c r="N4866" s="344">
        <f t="shared" si="722"/>
        <v>9.8533765212450568</v>
      </c>
    </row>
    <row r="4867" spans="1:14" x14ac:dyDescent="0.25">
      <c r="A4867" s="273">
        <v>4850</v>
      </c>
      <c r="B4867" s="323">
        <f t="shared" si="723"/>
        <v>4939.7558146072588</v>
      </c>
      <c r="D4867" s="287">
        <f t="shared" si="720"/>
        <v>4622.4849812739258</v>
      </c>
      <c r="F4867" s="273">
        <f t="shared" si="716"/>
        <v>13</v>
      </c>
      <c r="H4867" s="273">
        <f t="shared" si="717"/>
        <v>4680</v>
      </c>
      <c r="J4867" s="287">
        <f t="shared" si="721"/>
        <v>8.9671918947204414</v>
      </c>
      <c r="L4867" s="287">
        <f t="shared" si="718"/>
        <v>79.755814607258799</v>
      </c>
      <c r="M4867" s="344">
        <f t="shared" si="719"/>
        <v>122.48498127392577</v>
      </c>
      <c r="N4867" s="344">
        <f t="shared" si="722"/>
        <v>8.9671918947204414</v>
      </c>
    </row>
    <row r="4868" spans="1:14" x14ac:dyDescent="0.25">
      <c r="A4868" s="273">
        <v>4851</v>
      </c>
      <c r="B4868" s="323">
        <f t="shared" si="723"/>
        <v>4940.7558146072588</v>
      </c>
      <c r="D4868" s="287">
        <f t="shared" si="720"/>
        <v>4623.4195646072585</v>
      </c>
      <c r="F4868" s="273">
        <f t="shared" si="716"/>
        <v>13</v>
      </c>
      <c r="H4868" s="273">
        <f t="shared" si="717"/>
        <v>4680</v>
      </c>
      <c r="J4868" s="287">
        <f t="shared" si="721"/>
        <v>8.0782757746775555</v>
      </c>
      <c r="L4868" s="287">
        <f t="shared" si="718"/>
        <v>80.755814607258799</v>
      </c>
      <c r="M4868" s="344">
        <f t="shared" si="719"/>
        <v>123.41956460725851</v>
      </c>
      <c r="N4868" s="344">
        <f t="shared" si="722"/>
        <v>8.0782757746775555</v>
      </c>
    </row>
    <row r="4869" spans="1:14" x14ac:dyDescent="0.25">
      <c r="A4869" s="273">
        <v>4852</v>
      </c>
      <c r="B4869" s="323">
        <f t="shared" si="723"/>
        <v>4941.7558146072588</v>
      </c>
      <c r="D4869" s="287">
        <f t="shared" si="720"/>
        <v>4624.3541479405922</v>
      </c>
      <c r="F4869" s="273">
        <f t="shared" si="716"/>
        <v>13</v>
      </c>
      <c r="H4869" s="273">
        <f t="shared" si="717"/>
        <v>4680</v>
      </c>
      <c r="J4869" s="287">
        <f t="shared" si="721"/>
        <v>7.1868989335776865</v>
      </c>
      <c r="L4869" s="287">
        <f t="shared" si="718"/>
        <v>81.755814607258799</v>
      </c>
      <c r="M4869" s="344">
        <f t="shared" si="719"/>
        <v>124.35414794059216</v>
      </c>
      <c r="N4869" s="344">
        <f t="shared" si="722"/>
        <v>7.1868989335776865</v>
      </c>
    </row>
    <row r="4870" spans="1:14" x14ac:dyDescent="0.25">
      <c r="A4870" s="273">
        <v>4853</v>
      </c>
      <c r="B4870" s="323">
        <f t="shared" si="723"/>
        <v>4942.7558146072588</v>
      </c>
      <c r="D4870" s="287">
        <f t="shared" si="720"/>
        <v>4625.2887312739258</v>
      </c>
      <c r="F4870" s="273">
        <f t="shared" ref="F4870:F4933" si="724">INT(B4870/360)</f>
        <v>13</v>
      </c>
      <c r="H4870" s="273">
        <f t="shared" ref="H4870:H4933" si="725">F4870*360</f>
        <v>4680</v>
      </c>
      <c r="J4870" s="287">
        <f t="shared" si="721"/>
        <v>6.2933328934415957</v>
      </c>
      <c r="L4870" s="287">
        <f t="shared" ref="L4870:L4933" si="726">B4870-H4870-180</f>
        <v>82.755814607258799</v>
      </c>
      <c r="M4870" s="344">
        <f t="shared" ref="M4870:M4933" si="727">D4870-INT(D4870/360)*360-180</f>
        <v>125.2887312739258</v>
      </c>
      <c r="N4870" s="344">
        <f t="shared" si="722"/>
        <v>6.2933328934415957</v>
      </c>
    </row>
    <row r="4871" spans="1:14" x14ac:dyDescent="0.25">
      <c r="A4871" s="273">
        <v>4854</v>
      </c>
      <c r="B4871" s="323">
        <f t="shared" si="723"/>
        <v>4943.7558146072588</v>
      </c>
      <c r="D4871" s="287">
        <f t="shared" si="720"/>
        <v>4626.2233146072585</v>
      </c>
      <c r="F4871" s="273">
        <f t="shared" si="724"/>
        <v>13</v>
      </c>
      <c r="H4871" s="273">
        <f t="shared" si="725"/>
        <v>4680</v>
      </c>
      <c r="J4871" s="287">
        <f t="shared" si="721"/>
        <v>5.3978498431420077</v>
      </c>
      <c r="L4871" s="287">
        <f t="shared" si="726"/>
        <v>83.755814607258799</v>
      </c>
      <c r="M4871" s="344">
        <f t="shared" si="727"/>
        <v>126.22331460725854</v>
      </c>
      <c r="N4871" s="344">
        <f t="shared" si="722"/>
        <v>5.3978498431420077</v>
      </c>
    </row>
    <row r="4872" spans="1:14" x14ac:dyDescent="0.25">
      <c r="A4872" s="273">
        <v>4855</v>
      </c>
      <c r="B4872" s="323">
        <f t="shared" si="723"/>
        <v>4944.7558146072588</v>
      </c>
      <c r="D4872" s="287">
        <f t="shared" si="720"/>
        <v>4627.1578979405922</v>
      </c>
      <c r="F4872" s="273">
        <f t="shared" si="724"/>
        <v>13</v>
      </c>
      <c r="H4872" s="273">
        <f t="shared" si="725"/>
        <v>4680</v>
      </c>
      <c r="J4872" s="287">
        <f t="shared" si="721"/>
        <v>4.5007225554893244</v>
      </c>
      <c r="L4872" s="287">
        <f t="shared" si="726"/>
        <v>84.755814607258799</v>
      </c>
      <c r="M4872" s="344">
        <f t="shared" si="727"/>
        <v>127.15789794059219</v>
      </c>
      <c r="N4872" s="344">
        <f t="shared" si="722"/>
        <v>4.5007225554893244</v>
      </c>
    </row>
    <row r="4873" spans="1:14" x14ac:dyDescent="0.25">
      <c r="A4873" s="273">
        <v>4856</v>
      </c>
      <c r="B4873" s="323">
        <f t="shared" si="723"/>
        <v>4945.7558146072588</v>
      </c>
      <c r="D4873" s="287">
        <f t="shared" si="720"/>
        <v>4628.0924812739258</v>
      </c>
      <c r="F4873" s="273">
        <f t="shared" si="724"/>
        <v>13</v>
      </c>
      <c r="H4873" s="273">
        <f t="shared" si="725"/>
        <v>4680</v>
      </c>
      <c r="J4873" s="287">
        <f t="shared" si="721"/>
        <v>3.6022243041467603</v>
      </c>
      <c r="L4873" s="287">
        <f t="shared" si="726"/>
        <v>85.755814607258799</v>
      </c>
      <c r="M4873" s="344">
        <f t="shared" si="727"/>
        <v>128.09248127392584</v>
      </c>
      <c r="N4873" s="344">
        <f t="shared" si="722"/>
        <v>3.6022243041467603</v>
      </c>
    </row>
    <row r="4874" spans="1:14" x14ac:dyDescent="0.25">
      <c r="A4874" s="273">
        <v>4857</v>
      </c>
      <c r="B4874" s="323">
        <f t="shared" si="723"/>
        <v>4946.7558146072588</v>
      </c>
      <c r="D4874" s="287">
        <f t="shared" si="720"/>
        <v>4629.0270646072586</v>
      </c>
      <c r="F4874" s="273">
        <f t="shared" si="724"/>
        <v>13</v>
      </c>
      <c r="H4874" s="273">
        <f t="shared" si="725"/>
        <v>4680</v>
      </c>
      <c r="J4874" s="287">
        <f t="shared" si="721"/>
        <v>2.7026287803856222</v>
      </c>
      <c r="L4874" s="287">
        <f t="shared" si="726"/>
        <v>86.755814607258799</v>
      </c>
      <c r="M4874" s="344">
        <f t="shared" si="727"/>
        <v>129.02706460725858</v>
      </c>
      <c r="N4874" s="344">
        <f t="shared" si="722"/>
        <v>2.7026287803856222</v>
      </c>
    </row>
    <row r="4875" spans="1:14" x14ac:dyDescent="0.25">
      <c r="A4875" s="273">
        <v>4858</v>
      </c>
      <c r="B4875" s="323">
        <f t="shared" si="723"/>
        <v>4947.7558146072588</v>
      </c>
      <c r="D4875" s="287">
        <f t="shared" si="720"/>
        <v>4629.9616479405922</v>
      </c>
      <c r="F4875" s="273">
        <f t="shared" si="724"/>
        <v>13</v>
      </c>
      <c r="H4875" s="273">
        <f t="shared" si="725"/>
        <v>4680</v>
      </c>
      <c r="J4875" s="287">
        <f t="shared" si="721"/>
        <v>1.8022100097170253</v>
      </c>
      <c r="L4875" s="287">
        <f t="shared" si="726"/>
        <v>87.755814607258799</v>
      </c>
      <c r="M4875" s="344">
        <f t="shared" si="727"/>
        <v>129.96164794059223</v>
      </c>
      <c r="N4875" s="344">
        <f t="shared" si="722"/>
        <v>1.8022100097170253</v>
      </c>
    </row>
    <row r="4876" spans="1:14" x14ac:dyDescent="0.25">
      <c r="A4876" s="273">
        <v>4859</v>
      </c>
      <c r="B4876" s="323">
        <f t="shared" si="723"/>
        <v>4948.7558146072588</v>
      </c>
      <c r="D4876" s="287">
        <f t="shared" si="720"/>
        <v>4630.8962312739259</v>
      </c>
      <c r="F4876" s="273">
        <f t="shared" si="724"/>
        <v>13</v>
      </c>
      <c r="H4876" s="273">
        <f t="shared" si="725"/>
        <v>4680</v>
      </c>
      <c r="J4876" s="287">
        <f t="shared" si="721"/>
        <v>0.90124226842106847</v>
      </c>
      <c r="L4876" s="287">
        <f t="shared" si="726"/>
        <v>88.755814607258799</v>
      </c>
      <c r="M4876" s="344">
        <f t="shared" si="727"/>
        <v>130.89623127392588</v>
      </c>
      <c r="N4876" s="344">
        <f t="shared" si="722"/>
        <v>0.90124226842106847</v>
      </c>
    </row>
    <row r="4877" spans="1:14" x14ac:dyDescent="0.25">
      <c r="A4877" s="273">
        <v>4860</v>
      </c>
      <c r="B4877" s="323">
        <f t="shared" si="723"/>
        <v>4949.7558146072588</v>
      </c>
      <c r="D4877" s="287">
        <f t="shared" si="720"/>
        <v>4631.8308146072586</v>
      </c>
      <c r="F4877" s="273">
        <f t="shared" si="724"/>
        <v>13</v>
      </c>
      <c r="H4877" s="273">
        <f t="shared" si="725"/>
        <v>4680</v>
      </c>
      <c r="J4877" s="287">
        <f t="shared" si="721"/>
        <v>3.5428213314425693E-13</v>
      </c>
      <c r="L4877" s="287">
        <f t="shared" si="726"/>
        <v>89.755814607258799</v>
      </c>
      <c r="M4877" s="344">
        <f t="shared" si="727"/>
        <v>131.83081460725862</v>
      </c>
      <c r="N4877" s="344">
        <f t="shared" si="722"/>
        <v>3.5428213314425693E-13</v>
      </c>
    </row>
    <row r="4878" spans="1:14" x14ac:dyDescent="0.25">
      <c r="A4878" s="273">
        <v>4861</v>
      </c>
      <c r="B4878" s="323">
        <f t="shared" si="723"/>
        <v>4950.7558146072588</v>
      </c>
      <c r="D4878" s="287">
        <f t="shared" si="720"/>
        <v>4632.7653979405923</v>
      </c>
      <c r="F4878" s="273">
        <f t="shared" si="724"/>
        <v>13</v>
      </c>
      <c r="H4878" s="273">
        <f t="shared" si="725"/>
        <v>4680</v>
      </c>
      <c r="J4878" s="287">
        <f t="shared" si="721"/>
        <v>-0.90124226842109378</v>
      </c>
      <c r="L4878" s="287">
        <f t="shared" si="726"/>
        <v>90.755814607258799</v>
      </c>
      <c r="M4878" s="344">
        <f t="shared" si="727"/>
        <v>132.76539794059227</v>
      </c>
      <c r="N4878" s="344">
        <f t="shared" si="722"/>
        <v>-0.90124226842109378</v>
      </c>
    </row>
    <row r="4879" spans="1:14" x14ac:dyDescent="0.25">
      <c r="A4879" s="273">
        <v>4862</v>
      </c>
      <c r="B4879" s="323">
        <f t="shared" si="723"/>
        <v>4951.7558146072588</v>
      </c>
      <c r="D4879" s="287">
        <f t="shared" si="720"/>
        <v>4633.699981273925</v>
      </c>
      <c r="F4879" s="273">
        <f t="shared" si="724"/>
        <v>13</v>
      </c>
      <c r="H4879" s="273">
        <f t="shared" si="725"/>
        <v>4680</v>
      </c>
      <c r="J4879" s="287">
        <f t="shared" si="721"/>
        <v>-1.8022100097170508</v>
      </c>
      <c r="L4879" s="287">
        <f t="shared" si="726"/>
        <v>91.755814607258799</v>
      </c>
      <c r="M4879" s="344">
        <f t="shared" si="727"/>
        <v>133.699981273925</v>
      </c>
      <c r="N4879" s="344">
        <f t="shared" si="722"/>
        <v>-1.8022100097170508</v>
      </c>
    </row>
    <row r="4880" spans="1:14" x14ac:dyDescent="0.25">
      <c r="A4880" s="273">
        <v>4863</v>
      </c>
      <c r="B4880" s="323">
        <f t="shared" si="723"/>
        <v>4952.7558146072588</v>
      </c>
      <c r="D4880" s="287">
        <f t="shared" si="720"/>
        <v>4634.6345646072587</v>
      </c>
      <c r="F4880" s="273">
        <f t="shared" si="724"/>
        <v>13</v>
      </c>
      <c r="H4880" s="273">
        <f t="shared" si="725"/>
        <v>4680</v>
      </c>
      <c r="J4880" s="287">
        <f t="shared" si="721"/>
        <v>-2.702628780385647</v>
      </c>
      <c r="L4880" s="287">
        <f t="shared" si="726"/>
        <v>92.755814607258799</v>
      </c>
      <c r="M4880" s="344">
        <f t="shared" si="727"/>
        <v>134.63456460725865</v>
      </c>
      <c r="N4880" s="344">
        <f t="shared" si="722"/>
        <v>-2.702628780385647</v>
      </c>
    </row>
    <row r="4881" spans="1:14" x14ac:dyDescent="0.25">
      <c r="A4881" s="273">
        <v>4864</v>
      </c>
      <c r="B4881" s="323">
        <f t="shared" si="723"/>
        <v>4953.7558146072588</v>
      </c>
      <c r="D4881" s="287">
        <f t="shared" ref="D4881:D4944" si="728">B4881-A4881/360*$E$11</f>
        <v>4635.5691479405923</v>
      </c>
      <c r="F4881" s="273">
        <f t="shared" si="724"/>
        <v>13</v>
      </c>
      <c r="H4881" s="273">
        <f t="shared" si="725"/>
        <v>4680</v>
      </c>
      <c r="J4881" s="287">
        <f t="shared" ref="J4881:J4944" si="729">SIN(RADIANS(A4881))*$E$7</f>
        <v>-3.6022243041467856</v>
      </c>
      <c r="L4881" s="287">
        <f t="shared" si="726"/>
        <v>93.755814607258799</v>
      </c>
      <c r="M4881" s="344">
        <f t="shared" si="727"/>
        <v>135.5691479405923</v>
      </c>
      <c r="N4881" s="344">
        <f t="shared" si="722"/>
        <v>-3.6022243041467856</v>
      </c>
    </row>
    <row r="4882" spans="1:14" x14ac:dyDescent="0.25">
      <c r="A4882" s="273">
        <v>4865</v>
      </c>
      <c r="B4882" s="323">
        <f t="shared" si="723"/>
        <v>4954.7558146072588</v>
      </c>
      <c r="D4882" s="287">
        <f t="shared" si="728"/>
        <v>4636.503731273925</v>
      </c>
      <c r="F4882" s="273">
        <f t="shared" si="724"/>
        <v>13</v>
      </c>
      <c r="H4882" s="273">
        <f t="shared" si="725"/>
        <v>4680</v>
      </c>
      <c r="J4882" s="287">
        <f t="shared" si="729"/>
        <v>-4.5007225554893493</v>
      </c>
      <c r="L4882" s="287">
        <f t="shared" si="726"/>
        <v>94.755814607258799</v>
      </c>
      <c r="M4882" s="344">
        <f t="shared" si="727"/>
        <v>136.50373127392504</v>
      </c>
      <c r="N4882" s="344">
        <f t="shared" ref="N4882:N4945" si="730">J4882</f>
        <v>-4.5007225554893493</v>
      </c>
    </row>
    <row r="4883" spans="1:14" x14ac:dyDescent="0.25">
      <c r="A4883" s="273">
        <v>4866</v>
      </c>
      <c r="B4883" s="323">
        <f t="shared" ref="B4883:B4946" si="731">$B$17+A4883</f>
        <v>4955.7558146072588</v>
      </c>
      <c r="D4883" s="287">
        <f t="shared" si="728"/>
        <v>4637.4383146072587</v>
      </c>
      <c r="F4883" s="273">
        <f t="shared" si="724"/>
        <v>13</v>
      </c>
      <c r="H4883" s="273">
        <f t="shared" si="725"/>
        <v>4680</v>
      </c>
      <c r="J4883" s="287">
        <f t="shared" si="729"/>
        <v>-5.3978498431413033</v>
      </c>
      <c r="L4883" s="287">
        <f t="shared" si="726"/>
        <v>95.755814607258799</v>
      </c>
      <c r="M4883" s="344">
        <f t="shared" si="727"/>
        <v>137.43831460725869</v>
      </c>
      <c r="N4883" s="344">
        <f t="shared" si="730"/>
        <v>-5.3978498431413033</v>
      </c>
    </row>
    <row r="4884" spans="1:14" x14ac:dyDescent="0.25">
      <c r="A4884" s="273">
        <v>4867</v>
      </c>
      <c r="B4884" s="323">
        <f t="shared" si="731"/>
        <v>4956.7558146072588</v>
      </c>
      <c r="D4884" s="287">
        <f t="shared" si="728"/>
        <v>4638.3728979405923</v>
      </c>
      <c r="F4884" s="273">
        <f t="shared" si="724"/>
        <v>13</v>
      </c>
      <c r="H4884" s="273">
        <f t="shared" si="725"/>
        <v>4680</v>
      </c>
      <c r="J4884" s="287">
        <f t="shared" si="729"/>
        <v>-6.2933328934416206</v>
      </c>
      <c r="L4884" s="287">
        <f t="shared" si="726"/>
        <v>96.755814607258799</v>
      </c>
      <c r="M4884" s="344">
        <f t="shared" si="727"/>
        <v>138.37289794059234</v>
      </c>
      <c r="N4884" s="344">
        <f t="shared" si="730"/>
        <v>-6.2933328934416206</v>
      </c>
    </row>
    <row r="4885" spans="1:14" x14ac:dyDescent="0.25">
      <c r="A4885" s="273">
        <v>4868</v>
      </c>
      <c r="B4885" s="323">
        <f t="shared" si="731"/>
        <v>4957.7558146072588</v>
      </c>
      <c r="D4885" s="287">
        <f t="shared" si="728"/>
        <v>4639.3074812739251</v>
      </c>
      <c r="F4885" s="273">
        <f t="shared" si="724"/>
        <v>13</v>
      </c>
      <c r="H4885" s="273">
        <f t="shared" si="725"/>
        <v>4680</v>
      </c>
      <c r="J4885" s="287">
        <f t="shared" si="729"/>
        <v>-7.1868989335777105</v>
      </c>
      <c r="L4885" s="287">
        <f t="shared" si="726"/>
        <v>97.755814607258799</v>
      </c>
      <c r="M4885" s="344">
        <f t="shared" si="727"/>
        <v>139.30748127392508</v>
      </c>
      <c r="N4885" s="344">
        <f t="shared" si="730"/>
        <v>-7.1868989335777105</v>
      </c>
    </row>
    <row r="4886" spans="1:14" x14ac:dyDescent="0.25">
      <c r="A4886" s="273">
        <v>4869</v>
      </c>
      <c r="B4886" s="323">
        <f t="shared" si="731"/>
        <v>4958.7558146072588</v>
      </c>
      <c r="D4886" s="287">
        <f t="shared" si="728"/>
        <v>4640.2420646072587</v>
      </c>
      <c r="F4886" s="273">
        <f t="shared" si="724"/>
        <v>13</v>
      </c>
      <c r="H4886" s="273">
        <f t="shared" si="725"/>
        <v>4680</v>
      </c>
      <c r="J4886" s="287">
        <f t="shared" si="729"/>
        <v>-8.0782757746775786</v>
      </c>
      <c r="L4886" s="287">
        <f t="shared" si="726"/>
        <v>98.755814607258799</v>
      </c>
      <c r="M4886" s="344">
        <f t="shared" si="727"/>
        <v>140.24206460725873</v>
      </c>
      <c r="N4886" s="344">
        <f t="shared" si="730"/>
        <v>-8.0782757746775786</v>
      </c>
    </row>
    <row r="4887" spans="1:14" x14ac:dyDescent="0.25">
      <c r="A4887" s="273">
        <v>4870</v>
      </c>
      <c r="B4887" s="323">
        <f t="shared" si="731"/>
        <v>4959.7558146072588</v>
      </c>
      <c r="D4887" s="287">
        <f t="shared" si="728"/>
        <v>4641.1766479405924</v>
      </c>
      <c r="F4887" s="273">
        <f t="shared" si="724"/>
        <v>13</v>
      </c>
      <c r="H4887" s="273">
        <f t="shared" si="725"/>
        <v>4680</v>
      </c>
      <c r="J4887" s="287">
        <f t="shared" si="729"/>
        <v>-8.9671918947204663</v>
      </c>
      <c r="L4887" s="287">
        <f t="shared" si="726"/>
        <v>99.755814607258799</v>
      </c>
      <c r="M4887" s="344">
        <f t="shared" si="727"/>
        <v>141.17664794059237</v>
      </c>
      <c r="N4887" s="344">
        <f t="shared" si="730"/>
        <v>-8.9671918947204663</v>
      </c>
    </row>
    <row r="4888" spans="1:14" x14ac:dyDescent="0.25">
      <c r="A4888" s="273">
        <v>4871</v>
      </c>
      <c r="B4888" s="323">
        <f t="shared" si="731"/>
        <v>4960.7558146072588</v>
      </c>
      <c r="D4888" s="287">
        <f t="shared" si="728"/>
        <v>4642.1112312739251</v>
      </c>
      <c r="F4888" s="273">
        <f t="shared" si="724"/>
        <v>13</v>
      </c>
      <c r="H4888" s="273">
        <f t="shared" si="725"/>
        <v>4680</v>
      </c>
      <c r="J4888" s="287">
        <f t="shared" si="729"/>
        <v>-9.8533765212443605</v>
      </c>
      <c r="L4888" s="287">
        <f t="shared" si="726"/>
        <v>100.7558146072588</v>
      </c>
      <c r="M4888" s="344">
        <f t="shared" si="727"/>
        <v>142.11123127392511</v>
      </c>
      <c r="N4888" s="344">
        <f t="shared" si="730"/>
        <v>-9.8533765212443605</v>
      </c>
    </row>
    <row r="4889" spans="1:14" x14ac:dyDescent="0.25">
      <c r="A4889" s="273">
        <v>4872</v>
      </c>
      <c r="B4889" s="323">
        <f t="shared" si="731"/>
        <v>4961.7558146072588</v>
      </c>
      <c r="D4889" s="287">
        <f t="shared" si="728"/>
        <v>4643.0458146072588</v>
      </c>
      <c r="F4889" s="273">
        <f t="shared" si="724"/>
        <v>13</v>
      </c>
      <c r="H4889" s="273">
        <f t="shared" si="725"/>
        <v>4680</v>
      </c>
      <c r="J4889" s="287">
        <f t="shared" si="729"/>
        <v>-10.736559713828804</v>
      </c>
      <c r="L4889" s="287">
        <f t="shared" si="726"/>
        <v>101.7558146072588</v>
      </c>
      <c r="M4889" s="344">
        <f t="shared" si="727"/>
        <v>143.04581460725876</v>
      </c>
      <c r="N4889" s="344">
        <f t="shared" si="730"/>
        <v>-10.736559713828804</v>
      </c>
    </row>
    <row r="4890" spans="1:14" x14ac:dyDescent="0.25">
      <c r="A4890" s="273">
        <v>4873</v>
      </c>
      <c r="B4890" s="323">
        <f t="shared" si="731"/>
        <v>4962.7558146072588</v>
      </c>
      <c r="D4890" s="287">
        <f t="shared" si="728"/>
        <v>4643.9803979405924</v>
      </c>
      <c r="F4890" s="273">
        <f t="shared" si="724"/>
        <v>13</v>
      </c>
      <c r="H4890" s="273">
        <f t="shared" si="725"/>
        <v>4680</v>
      </c>
      <c r="J4890" s="287">
        <f t="shared" si="729"/>
        <v>-11.616472446317028</v>
      </c>
      <c r="L4890" s="287">
        <f t="shared" si="726"/>
        <v>102.7558146072588</v>
      </c>
      <c r="M4890" s="344">
        <f t="shared" si="727"/>
        <v>143.98039794059241</v>
      </c>
      <c r="N4890" s="344">
        <f t="shared" si="730"/>
        <v>-11.616472446317028</v>
      </c>
    </row>
    <row r="4891" spans="1:14" x14ac:dyDescent="0.25">
      <c r="A4891" s="273">
        <v>4874</v>
      </c>
      <c r="B4891" s="323">
        <f t="shared" si="731"/>
        <v>4963.7558146072588</v>
      </c>
      <c r="D4891" s="287">
        <f t="shared" si="728"/>
        <v>4644.9149812739252</v>
      </c>
      <c r="F4891" s="273">
        <f t="shared" si="724"/>
        <v>13</v>
      </c>
      <c r="H4891" s="273">
        <f t="shared" si="725"/>
        <v>4680</v>
      </c>
      <c r="J4891" s="287">
        <f t="shared" si="729"/>
        <v>-12.492846688766804</v>
      </c>
      <c r="L4891" s="287">
        <f t="shared" si="726"/>
        <v>103.7558146072588</v>
      </c>
      <c r="M4891" s="344">
        <f t="shared" si="727"/>
        <v>144.91498127392515</v>
      </c>
      <c r="N4891" s="344">
        <f t="shared" si="730"/>
        <v>-12.492846688766804</v>
      </c>
    </row>
    <row r="4892" spans="1:14" x14ac:dyDescent="0.25">
      <c r="A4892" s="273">
        <v>4875</v>
      </c>
      <c r="B4892" s="323">
        <f t="shared" si="731"/>
        <v>4964.7558146072588</v>
      </c>
      <c r="D4892" s="287">
        <f t="shared" si="728"/>
        <v>4645.8495646072588</v>
      </c>
      <c r="F4892" s="273">
        <f t="shared" si="724"/>
        <v>13</v>
      </c>
      <c r="H4892" s="273">
        <f t="shared" si="725"/>
        <v>4680</v>
      </c>
      <c r="J4892" s="287">
        <f t="shared" si="729"/>
        <v>-13.365415489094257</v>
      </c>
      <c r="L4892" s="287">
        <f t="shared" si="726"/>
        <v>104.7558146072588</v>
      </c>
      <c r="M4892" s="344">
        <f t="shared" si="727"/>
        <v>145.8495646072588</v>
      </c>
      <c r="N4892" s="344">
        <f t="shared" si="730"/>
        <v>-13.365415489094257</v>
      </c>
    </row>
    <row r="4893" spans="1:14" x14ac:dyDescent="0.25">
      <c r="A4893" s="273">
        <v>4876</v>
      </c>
      <c r="B4893" s="323">
        <f t="shared" si="731"/>
        <v>4965.7558146072588</v>
      </c>
      <c r="D4893" s="287">
        <f t="shared" si="728"/>
        <v>4646.7841479405924</v>
      </c>
      <c r="F4893" s="273">
        <f t="shared" si="724"/>
        <v>13</v>
      </c>
      <c r="H4893" s="273">
        <f t="shared" si="725"/>
        <v>4680</v>
      </c>
      <c r="J4893" s="287">
        <f t="shared" si="729"/>
        <v>-14.233913054390046</v>
      </c>
      <c r="L4893" s="287">
        <f t="shared" si="726"/>
        <v>105.7558146072588</v>
      </c>
      <c r="M4893" s="344">
        <f t="shared" si="727"/>
        <v>146.78414794059245</v>
      </c>
      <c r="N4893" s="344">
        <f t="shared" si="730"/>
        <v>-14.233913054390046</v>
      </c>
    </row>
    <row r="4894" spans="1:14" x14ac:dyDescent="0.25">
      <c r="A4894" s="273">
        <v>4877</v>
      </c>
      <c r="B4894" s="323">
        <f t="shared" si="731"/>
        <v>4966.7558146072588</v>
      </c>
      <c r="D4894" s="287">
        <f t="shared" si="728"/>
        <v>4647.7187312739252</v>
      </c>
      <c r="F4894" s="273">
        <f t="shared" si="724"/>
        <v>13</v>
      </c>
      <c r="H4894" s="273">
        <f t="shared" si="725"/>
        <v>4680</v>
      </c>
      <c r="J4894" s="287">
        <f t="shared" si="729"/>
        <v>-15.098074831881751</v>
      </c>
      <c r="L4894" s="287">
        <f t="shared" si="726"/>
        <v>106.7558146072588</v>
      </c>
      <c r="M4894" s="344">
        <f t="shared" si="727"/>
        <v>147.71873127392519</v>
      </c>
      <c r="N4894" s="344">
        <f t="shared" si="730"/>
        <v>-15.098074831881751</v>
      </c>
    </row>
    <row r="4895" spans="1:14" x14ac:dyDescent="0.25">
      <c r="A4895" s="273">
        <v>4878</v>
      </c>
      <c r="B4895" s="323">
        <f t="shared" si="731"/>
        <v>4967.7558146072588</v>
      </c>
      <c r="D4895" s="287">
        <f t="shared" si="728"/>
        <v>4648.6533146072588</v>
      </c>
      <c r="F4895" s="273">
        <f t="shared" si="724"/>
        <v>13</v>
      </c>
      <c r="H4895" s="273">
        <f t="shared" si="725"/>
        <v>4680</v>
      </c>
      <c r="J4895" s="287">
        <f t="shared" si="729"/>
        <v>-15.957637589522035</v>
      </c>
      <c r="L4895" s="287">
        <f t="shared" si="726"/>
        <v>107.7558146072588</v>
      </c>
      <c r="M4895" s="344">
        <f t="shared" si="727"/>
        <v>148.65331460725884</v>
      </c>
      <c r="N4895" s="344">
        <f t="shared" si="730"/>
        <v>-15.957637589522035</v>
      </c>
    </row>
    <row r="4896" spans="1:14" x14ac:dyDescent="0.25">
      <c r="A4896" s="273">
        <v>4879</v>
      </c>
      <c r="B4896" s="323">
        <f t="shared" si="731"/>
        <v>4968.7558146072588</v>
      </c>
      <c r="D4896" s="287">
        <f t="shared" si="728"/>
        <v>4649.5878979405925</v>
      </c>
      <c r="F4896" s="273">
        <f t="shared" si="724"/>
        <v>13</v>
      </c>
      <c r="H4896" s="273">
        <f t="shared" si="725"/>
        <v>4680</v>
      </c>
      <c r="J4896" s="287">
        <f t="shared" si="729"/>
        <v>-16.812339496167443</v>
      </c>
      <c r="L4896" s="287">
        <f t="shared" si="726"/>
        <v>108.7558146072588</v>
      </c>
      <c r="M4896" s="344">
        <f t="shared" si="727"/>
        <v>149.58789794059248</v>
      </c>
      <c r="N4896" s="344">
        <f t="shared" si="730"/>
        <v>-16.812339496167443</v>
      </c>
    </row>
    <row r="4897" spans="1:14" x14ac:dyDescent="0.25">
      <c r="A4897" s="273">
        <v>4880</v>
      </c>
      <c r="B4897" s="323">
        <f t="shared" si="731"/>
        <v>4969.7558146072588</v>
      </c>
      <c r="D4897" s="287">
        <f t="shared" si="728"/>
        <v>4650.5224812739252</v>
      </c>
      <c r="F4897" s="273">
        <f t="shared" si="724"/>
        <v>13</v>
      </c>
      <c r="H4897" s="273">
        <f t="shared" si="725"/>
        <v>4680</v>
      </c>
      <c r="J4897" s="287">
        <f t="shared" si="729"/>
        <v>-17.661920201337526</v>
      </c>
      <c r="L4897" s="287">
        <f t="shared" si="726"/>
        <v>109.7558146072588</v>
      </c>
      <c r="M4897" s="344">
        <f t="shared" si="727"/>
        <v>150.52248127392522</v>
      </c>
      <c r="N4897" s="344">
        <f t="shared" si="730"/>
        <v>-17.661920201337526</v>
      </c>
    </row>
    <row r="4898" spans="1:14" x14ac:dyDescent="0.25">
      <c r="A4898" s="273">
        <v>4881</v>
      </c>
      <c r="B4898" s="323">
        <f t="shared" si="731"/>
        <v>4970.7558146072588</v>
      </c>
      <c r="D4898" s="287">
        <f t="shared" si="728"/>
        <v>4651.4570646072589</v>
      </c>
      <c r="F4898" s="273">
        <f t="shared" si="724"/>
        <v>13</v>
      </c>
      <c r="H4898" s="273">
        <f t="shared" si="725"/>
        <v>4680</v>
      </c>
      <c r="J4898" s="287">
        <f t="shared" si="729"/>
        <v>-18.506120914519418</v>
      </c>
      <c r="L4898" s="287">
        <f t="shared" si="726"/>
        <v>110.7558146072588</v>
      </c>
      <c r="M4898" s="344">
        <f t="shared" si="727"/>
        <v>151.45706460725887</v>
      </c>
      <c r="N4898" s="344">
        <f t="shared" si="730"/>
        <v>-18.506120914519418</v>
      </c>
    </row>
    <row r="4899" spans="1:14" x14ac:dyDescent="0.25">
      <c r="A4899" s="273">
        <v>4882</v>
      </c>
      <c r="B4899" s="323">
        <f t="shared" si="731"/>
        <v>4971.7558146072588</v>
      </c>
      <c r="D4899" s="287">
        <f t="shared" si="728"/>
        <v>4652.3916479405925</v>
      </c>
      <c r="F4899" s="273">
        <f t="shared" si="724"/>
        <v>13</v>
      </c>
      <c r="H4899" s="273">
        <f t="shared" si="725"/>
        <v>4680</v>
      </c>
      <c r="J4899" s="287">
        <f t="shared" si="729"/>
        <v>-19.344684483997927</v>
      </c>
      <c r="L4899" s="287">
        <f t="shared" si="726"/>
        <v>111.7558146072588</v>
      </c>
      <c r="M4899" s="344">
        <f t="shared" si="727"/>
        <v>152.39164794059252</v>
      </c>
      <c r="N4899" s="344">
        <f t="shared" si="730"/>
        <v>-19.344684483997927</v>
      </c>
    </row>
    <row r="4900" spans="1:14" x14ac:dyDescent="0.25">
      <c r="A4900" s="273">
        <v>4883</v>
      </c>
      <c r="B4900" s="323">
        <f t="shared" si="731"/>
        <v>4972.7558146072588</v>
      </c>
      <c r="D4900" s="287">
        <f t="shared" si="728"/>
        <v>4653.3262312739253</v>
      </c>
      <c r="F4900" s="273">
        <f t="shared" si="724"/>
        <v>13</v>
      </c>
      <c r="H4900" s="273">
        <f t="shared" si="725"/>
        <v>4680</v>
      </c>
      <c r="J4900" s="287">
        <f t="shared" si="729"/>
        <v>-20.177355475185767</v>
      </c>
      <c r="L4900" s="287">
        <f t="shared" si="726"/>
        <v>112.7558146072588</v>
      </c>
      <c r="M4900" s="344">
        <f t="shared" si="727"/>
        <v>153.32623127392526</v>
      </c>
      <c r="N4900" s="344">
        <f t="shared" si="730"/>
        <v>-20.177355475185767</v>
      </c>
    </row>
    <row r="4901" spans="1:14" x14ac:dyDescent="0.25">
      <c r="A4901" s="273">
        <v>4884</v>
      </c>
      <c r="B4901" s="323">
        <f t="shared" si="731"/>
        <v>4973.7558146072588</v>
      </c>
      <c r="D4901" s="287">
        <f t="shared" si="728"/>
        <v>4654.2608146072589</v>
      </c>
      <c r="F4901" s="273">
        <f t="shared" si="724"/>
        <v>13</v>
      </c>
      <c r="H4901" s="273">
        <f t="shared" si="725"/>
        <v>4680</v>
      </c>
      <c r="J4901" s="287">
        <f t="shared" si="729"/>
        <v>-21.003880248434111</v>
      </c>
      <c r="L4901" s="287">
        <f t="shared" si="726"/>
        <v>113.7558146072588</v>
      </c>
      <c r="M4901" s="344">
        <f t="shared" si="727"/>
        <v>154.26081460725891</v>
      </c>
      <c r="N4901" s="344">
        <f t="shared" si="730"/>
        <v>-21.003880248434111</v>
      </c>
    </row>
    <row r="4902" spans="1:14" x14ac:dyDescent="0.25">
      <c r="A4902" s="273">
        <v>4885</v>
      </c>
      <c r="B4902" s="323">
        <f t="shared" si="731"/>
        <v>4974.7558146072588</v>
      </c>
      <c r="D4902" s="287">
        <f t="shared" si="728"/>
        <v>4655.1953979405916</v>
      </c>
      <c r="F4902" s="273">
        <f t="shared" si="724"/>
        <v>13</v>
      </c>
      <c r="H4902" s="273">
        <f t="shared" si="725"/>
        <v>4680</v>
      </c>
      <c r="J4902" s="287">
        <f t="shared" si="729"/>
        <v>-21.824007036289625</v>
      </c>
      <c r="L4902" s="287">
        <f t="shared" si="726"/>
        <v>114.7558146072588</v>
      </c>
      <c r="M4902" s="344">
        <f t="shared" si="727"/>
        <v>155.19539794059165</v>
      </c>
      <c r="N4902" s="344">
        <f t="shared" si="730"/>
        <v>-21.824007036289625</v>
      </c>
    </row>
    <row r="4903" spans="1:14" x14ac:dyDescent="0.25">
      <c r="A4903" s="273">
        <v>4886</v>
      </c>
      <c r="B4903" s="323">
        <f t="shared" si="731"/>
        <v>4975.7558146072588</v>
      </c>
      <c r="D4903" s="287">
        <f t="shared" si="728"/>
        <v>4656.1299812739253</v>
      </c>
      <c r="F4903" s="273">
        <f t="shared" si="724"/>
        <v>13</v>
      </c>
      <c r="H4903" s="273">
        <f t="shared" si="725"/>
        <v>4680</v>
      </c>
      <c r="J4903" s="287">
        <f t="shared" si="729"/>
        <v>-22.637486020187978</v>
      </c>
      <c r="L4903" s="287">
        <f t="shared" si="726"/>
        <v>115.7558146072588</v>
      </c>
      <c r="M4903" s="344">
        <f t="shared" si="727"/>
        <v>156.1299812739253</v>
      </c>
      <c r="N4903" s="344">
        <f t="shared" si="730"/>
        <v>-22.637486020187978</v>
      </c>
    </row>
    <row r="4904" spans="1:14" x14ac:dyDescent="0.25">
      <c r="A4904" s="273">
        <v>4887</v>
      </c>
      <c r="B4904" s="323">
        <f t="shared" si="731"/>
        <v>4976.7558146072588</v>
      </c>
      <c r="D4904" s="287">
        <f t="shared" si="728"/>
        <v>4657.0645646072589</v>
      </c>
      <c r="F4904" s="273">
        <f t="shared" si="724"/>
        <v>13</v>
      </c>
      <c r="H4904" s="273">
        <f t="shared" si="725"/>
        <v>4680</v>
      </c>
      <c r="J4904" s="287">
        <f t="shared" si="729"/>
        <v>-23.44406940655033</v>
      </c>
      <c r="L4904" s="287">
        <f t="shared" si="726"/>
        <v>116.7558146072588</v>
      </c>
      <c r="M4904" s="344">
        <f t="shared" si="727"/>
        <v>157.06456460725894</v>
      </c>
      <c r="N4904" s="344">
        <f t="shared" si="730"/>
        <v>-23.44406940655033</v>
      </c>
    </row>
    <row r="4905" spans="1:14" x14ac:dyDescent="0.25">
      <c r="A4905" s="273">
        <v>4888</v>
      </c>
      <c r="B4905" s="323">
        <f t="shared" si="731"/>
        <v>4977.7558146072588</v>
      </c>
      <c r="D4905" s="287">
        <f t="shared" si="728"/>
        <v>4657.9991479405926</v>
      </c>
      <c r="F4905" s="273">
        <f t="shared" si="724"/>
        <v>13</v>
      </c>
      <c r="H4905" s="273">
        <f t="shared" si="725"/>
        <v>4680</v>
      </c>
      <c r="J4905" s="287">
        <f t="shared" si="729"/>
        <v>-24.243511502263644</v>
      </c>
      <c r="L4905" s="287">
        <f t="shared" si="726"/>
        <v>117.7558146072588</v>
      </c>
      <c r="M4905" s="344">
        <f t="shared" si="727"/>
        <v>157.99914794059259</v>
      </c>
      <c r="N4905" s="344">
        <f t="shared" si="730"/>
        <v>-24.243511502263644</v>
      </c>
    </row>
    <row r="4906" spans="1:14" x14ac:dyDescent="0.25">
      <c r="A4906" s="273">
        <v>4889</v>
      </c>
      <c r="B4906" s="323">
        <f t="shared" si="731"/>
        <v>4978.7558146072588</v>
      </c>
      <c r="D4906" s="287">
        <f t="shared" si="728"/>
        <v>4658.9337312739253</v>
      </c>
      <c r="F4906" s="273">
        <f t="shared" si="724"/>
        <v>13</v>
      </c>
      <c r="H4906" s="273">
        <f t="shared" si="725"/>
        <v>4680</v>
      </c>
      <c r="J4906" s="287">
        <f t="shared" si="729"/>
        <v>-25.035568789520557</v>
      </c>
      <c r="L4906" s="287">
        <f t="shared" si="726"/>
        <v>118.7558146072588</v>
      </c>
      <c r="M4906" s="344">
        <f t="shared" si="727"/>
        <v>158.93373127392533</v>
      </c>
      <c r="N4906" s="344">
        <f t="shared" si="730"/>
        <v>-25.035568789520557</v>
      </c>
    </row>
    <row r="4907" spans="1:14" x14ac:dyDescent="0.25">
      <c r="A4907" s="273">
        <v>4890</v>
      </c>
      <c r="B4907" s="323">
        <f t="shared" si="731"/>
        <v>4979.7558146072588</v>
      </c>
      <c r="D4907" s="287">
        <f t="shared" si="728"/>
        <v>4659.868314607259</v>
      </c>
      <c r="F4907" s="273">
        <f t="shared" si="724"/>
        <v>13</v>
      </c>
      <c r="H4907" s="273">
        <f t="shared" si="725"/>
        <v>4680</v>
      </c>
      <c r="J4907" s="287">
        <f t="shared" si="729"/>
        <v>-25.819999999999826</v>
      </c>
      <c r="L4907" s="287">
        <f t="shared" si="726"/>
        <v>119.7558146072588</v>
      </c>
      <c r="M4907" s="344">
        <f t="shared" si="727"/>
        <v>159.86831460725898</v>
      </c>
      <c r="N4907" s="344">
        <f t="shared" si="730"/>
        <v>-25.819999999999826</v>
      </c>
    </row>
    <row r="4908" spans="1:14" x14ac:dyDescent="0.25">
      <c r="A4908" s="273">
        <v>4891</v>
      </c>
      <c r="B4908" s="323">
        <f t="shared" si="731"/>
        <v>4980.7558146072588</v>
      </c>
      <c r="D4908" s="287">
        <f t="shared" si="728"/>
        <v>4660.8028979405917</v>
      </c>
      <c r="F4908" s="273">
        <f t="shared" si="724"/>
        <v>13</v>
      </c>
      <c r="H4908" s="273">
        <f t="shared" si="725"/>
        <v>4680</v>
      </c>
      <c r="J4908" s="287">
        <f t="shared" si="729"/>
        <v>-26.596566188355133</v>
      </c>
      <c r="L4908" s="287">
        <f t="shared" si="726"/>
        <v>120.7558146072588</v>
      </c>
      <c r="M4908" s="344">
        <f t="shared" si="727"/>
        <v>160.80289794059172</v>
      </c>
      <c r="N4908" s="344">
        <f t="shared" si="730"/>
        <v>-26.596566188355133</v>
      </c>
    </row>
    <row r="4909" spans="1:14" x14ac:dyDescent="0.25">
      <c r="A4909" s="273">
        <v>4892</v>
      </c>
      <c r="B4909" s="323">
        <f t="shared" si="731"/>
        <v>4981.7558146072588</v>
      </c>
      <c r="D4909" s="287">
        <f t="shared" si="728"/>
        <v>4661.7374812739254</v>
      </c>
      <c r="F4909" s="273">
        <f t="shared" si="724"/>
        <v>13</v>
      </c>
      <c r="H4909" s="273">
        <f t="shared" si="725"/>
        <v>4680</v>
      </c>
      <c r="J4909" s="287">
        <f t="shared" si="729"/>
        <v>-27.365030805002746</v>
      </c>
      <c r="L4909" s="287">
        <f t="shared" si="726"/>
        <v>121.7558146072588</v>
      </c>
      <c r="M4909" s="344">
        <f t="shared" si="727"/>
        <v>161.73748127392537</v>
      </c>
      <c r="N4909" s="344">
        <f t="shared" si="730"/>
        <v>-27.365030805002746</v>
      </c>
    </row>
    <row r="4910" spans="1:14" x14ac:dyDescent="0.25">
      <c r="A4910" s="273">
        <v>4893</v>
      </c>
      <c r="B4910" s="323">
        <f t="shared" si="731"/>
        <v>4982.7558146072588</v>
      </c>
      <c r="D4910" s="287">
        <f t="shared" si="728"/>
        <v>4662.672064607259</v>
      </c>
      <c r="F4910" s="273">
        <f t="shared" si="724"/>
        <v>13</v>
      </c>
      <c r="H4910" s="273">
        <f t="shared" si="725"/>
        <v>4680</v>
      </c>
      <c r="J4910" s="287">
        <f t="shared" si="729"/>
        <v>-28.125159768176147</v>
      </c>
      <c r="L4910" s="287">
        <f t="shared" si="726"/>
        <v>122.7558146072588</v>
      </c>
      <c r="M4910" s="344">
        <f t="shared" si="727"/>
        <v>162.67206460725902</v>
      </c>
      <c r="N4910" s="344">
        <f t="shared" si="730"/>
        <v>-28.125159768176147</v>
      </c>
    </row>
    <row r="4911" spans="1:14" x14ac:dyDescent="0.25">
      <c r="A4911" s="273">
        <v>4894</v>
      </c>
      <c r="B4911" s="323">
        <f t="shared" si="731"/>
        <v>4983.7558146072588</v>
      </c>
      <c r="D4911" s="287">
        <f t="shared" si="728"/>
        <v>4663.6066479405918</v>
      </c>
      <c r="F4911" s="273">
        <f t="shared" si="724"/>
        <v>13</v>
      </c>
      <c r="H4911" s="273">
        <f t="shared" si="725"/>
        <v>4680</v>
      </c>
      <c r="J4911" s="287">
        <f t="shared" si="729"/>
        <v>-28.876721535229017</v>
      </c>
      <c r="L4911" s="287">
        <f t="shared" si="726"/>
        <v>123.7558146072588</v>
      </c>
      <c r="M4911" s="344">
        <f t="shared" si="727"/>
        <v>163.60664794059176</v>
      </c>
      <c r="N4911" s="344">
        <f t="shared" si="730"/>
        <v>-28.876721535229017</v>
      </c>
    </row>
    <row r="4912" spans="1:14" x14ac:dyDescent="0.25">
      <c r="A4912" s="273">
        <v>4895</v>
      </c>
      <c r="B4912" s="323">
        <f t="shared" si="731"/>
        <v>4984.7558146072588</v>
      </c>
      <c r="D4912" s="287">
        <f t="shared" si="728"/>
        <v>4664.5412312739254</v>
      </c>
      <c r="F4912" s="273">
        <f t="shared" si="724"/>
        <v>13</v>
      </c>
      <c r="H4912" s="273">
        <f t="shared" si="725"/>
        <v>4680</v>
      </c>
      <c r="J4912" s="287">
        <f t="shared" si="729"/>
        <v>-29.619487173167776</v>
      </c>
      <c r="L4912" s="287">
        <f t="shared" si="726"/>
        <v>124.7558146072588</v>
      </c>
      <c r="M4912" s="344">
        <f t="shared" si="727"/>
        <v>164.5412312739254</v>
      </c>
      <c r="N4912" s="344">
        <f t="shared" si="730"/>
        <v>-29.619487173167776</v>
      </c>
    </row>
    <row r="4913" spans="1:14" x14ac:dyDescent="0.25">
      <c r="A4913" s="273">
        <v>4896</v>
      </c>
      <c r="B4913" s="323">
        <f t="shared" si="731"/>
        <v>4985.7558146072588</v>
      </c>
      <c r="D4913" s="287">
        <f t="shared" si="728"/>
        <v>4665.4758146072591</v>
      </c>
      <c r="F4913" s="273">
        <f t="shared" si="724"/>
        <v>13</v>
      </c>
      <c r="H4913" s="273">
        <f t="shared" si="725"/>
        <v>4680</v>
      </c>
      <c r="J4913" s="287">
        <f t="shared" si="729"/>
        <v>-30.353230428383174</v>
      </c>
      <c r="L4913" s="287">
        <f t="shared" si="726"/>
        <v>125.7558146072588</v>
      </c>
      <c r="M4913" s="344">
        <f t="shared" si="727"/>
        <v>165.47581460725905</v>
      </c>
      <c r="N4913" s="344">
        <f t="shared" si="730"/>
        <v>-30.353230428383174</v>
      </c>
    </row>
    <row r="4914" spans="1:14" x14ac:dyDescent="0.25">
      <c r="A4914" s="273">
        <v>4897</v>
      </c>
      <c r="B4914" s="323">
        <f t="shared" si="731"/>
        <v>4986.7558146072588</v>
      </c>
      <c r="D4914" s="287">
        <f t="shared" si="728"/>
        <v>4666.4103979405918</v>
      </c>
      <c r="F4914" s="273">
        <f t="shared" si="724"/>
        <v>13</v>
      </c>
      <c r="H4914" s="273">
        <f t="shared" si="725"/>
        <v>4680</v>
      </c>
      <c r="J4914" s="287">
        <f t="shared" si="729"/>
        <v>-31.077727795571739</v>
      </c>
      <c r="L4914" s="287">
        <f t="shared" si="726"/>
        <v>126.7558146072588</v>
      </c>
      <c r="M4914" s="344">
        <f t="shared" si="727"/>
        <v>166.41039794059179</v>
      </c>
      <c r="N4914" s="344">
        <f t="shared" si="730"/>
        <v>-31.077727795571739</v>
      </c>
    </row>
    <row r="4915" spans="1:14" x14ac:dyDescent="0.25">
      <c r="A4915" s="273">
        <v>4898</v>
      </c>
      <c r="B4915" s="323">
        <f t="shared" si="731"/>
        <v>4987.7558146072588</v>
      </c>
      <c r="D4915" s="287">
        <f t="shared" si="728"/>
        <v>4667.3449812739254</v>
      </c>
      <c r="F4915" s="273">
        <f t="shared" si="724"/>
        <v>13</v>
      </c>
      <c r="H4915" s="273">
        <f t="shared" si="725"/>
        <v>4680</v>
      </c>
      <c r="J4915" s="287">
        <f t="shared" si="729"/>
        <v>-31.792758585817058</v>
      </c>
      <c r="L4915" s="287">
        <f t="shared" si="726"/>
        <v>127.7558146072588</v>
      </c>
      <c r="M4915" s="344">
        <f t="shared" si="727"/>
        <v>167.34498127392544</v>
      </c>
      <c r="N4915" s="344">
        <f t="shared" si="730"/>
        <v>-31.792758585817058</v>
      </c>
    </row>
    <row r="4916" spans="1:14" x14ac:dyDescent="0.25">
      <c r="A4916" s="273">
        <v>4899</v>
      </c>
      <c r="B4916" s="323">
        <f t="shared" si="731"/>
        <v>4988.7558146072588</v>
      </c>
      <c r="D4916" s="287">
        <f t="shared" si="728"/>
        <v>4668.2795646072591</v>
      </c>
      <c r="F4916" s="273">
        <f t="shared" si="724"/>
        <v>13</v>
      </c>
      <c r="H4916" s="273">
        <f t="shared" si="725"/>
        <v>4680</v>
      </c>
      <c r="J4916" s="287">
        <f t="shared" si="729"/>
        <v>-32.498104993813769</v>
      </c>
      <c r="L4916" s="287">
        <f t="shared" si="726"/>
        <v>128.7558146072588</v>
      </c>
      <c r="M4916" s="344">
        <f t="shared" si="727"/>
        <v>168.27956460725909</v>
      </c>
      <c r="N4916" s="344">
        <f t="shared" si="730"/>
        <v>-32.498104993813769</v>
      </c>
    </row>
    <row r="4917" spans="1:14" x14ac:dyDescent="0.25">
      <c r="A4917" s="273">
        <v>4900</v>
      </c>
      <c r="B4917" s="323">
        <f t="shared" si="731"/>
        <v>4989.7558146072588</v>
      </c>
      <c r="D4917" s="287">
        <f t="shared" si="728"/>
        <v>4669.2141479405918</v>
      </c>
      <c r="F4917" s="273">
        <f t="shared" si="724"/>
        <v>13</v>
      </c>
      <c r="H4917" s="273">
        <f t="shared" si="725"/>
        <v>4680</v>
      </c>
      <c r="J4917" s="287">
        <f t="shared" si="729"/>
        <v>-33.193552164212591</v>
      </c>
      <c r="L4917" s="287">
        <f t="shared" si="726"/>
        <v>129.7558146072588</v>
      </c>
      <c r="M4917" s="344">
        <f t="shared" si="727"/>
        <v>169.21414794059183</v>
      </c>
      <c r="N4917" s="344">
        <f t="shared" si="730"/>
        <v>-33.193552164212591</v>
      </c>
    </row>
    <row r="4918" spans="1:14" x14ac:dyDescent="0.25">
      <c r="A4918" s="273">
        <v>4901</v>
      </c>
      <c r="B4918" s="323">
        <f t="shared" si="731"/>
        <v>4990.7558146072588</v>
      </c>
      <c r="D4918" s="287">
        <f t="shared" si="728"/>
        <v>4670.1487312739255</v>
      </c>
      <c r="F4918" s="273">
        <f t="shared" si="724"/>
        <v>13</v>
      </c>
      <c r="H4918" s="273">
        <f t="shared" si="725"/>
        <v>4680</v>
      </c>
      <c r="J4918" s="287">
        <f t="shared" si="729"/>
        <v>-33.878888257069598</v>
      </c>
      <c r="L4918" s="287">
        <f t="shared" si="726"/>
        <v>130.7558146072588</v>
      </c>
      <c r="M4918" s="344">
        <f t="shared" si="727"/>
        <v>170.14873127392548</v>
      </c>
      <c r="N4918" s="344">
        <f t="shared" si="730"/>
        <v>-33.878888257069598</v>
      </c>
    </row>
    <row r="4919" spans="1:14" x14ac:dyDescent="0.25">
      <c r="A4919" s="273">
        <v>4902</v>
      </c>
      <c r="B4919" s="323">
        <f t="shared" si="731"/>
        <v>4991.7558146072588</v>
      </c>
      <c r="D4919" s="287">
        <f t="shared" si="728"/>
        <v>4671.0833146072591</v>
      </c>
      <c r="F4919" s="273">
        <f t="shared" si="724"/>
        <v>13</v>
      </c>
      <c r="H4919" s="273">
        <f t="shared" si="725"/>
        <v>4680</v>
      </c>
      <c r="J4919" s="287">
        <f t="shared" si="729"/>
        <v>-34.553904512371332</v>
      </c>
      <c r="L4919" s="287">
        <f t="shared" si="726"/>
        <v>131.7558146072588</v>
      </c>
      <c r="M4919" s="344">
        <f t="shared" si="727"/>
        <v>171.08331460725913</v>
      </c>
      <c r="N4919" s="344">
        <f t="shared" si="730"/>
        <v>-34.553904512371332</v>
      </c>
    </row>
    <row r="4920" spans="1:14" x14ac:dyDescent="0.25">
      <c r="A4920" s="273">
        <v>4903</v>
      </c>
      <c r="B4920" s="323">
        <f t="shared" si="731"/>
        <v>4992.7558146072588</v>
      </c>
      <c r="D4920" s="287">
        <f t="shared" si="728"/>
        <v>4672.0178979405919</v>
      </c>
      <c r="F4920" s="273">
        <f t="shared" si="724"/>
        <v>13</v>
      </c>
      <c r="H4920" s="273">
        <f t="shared" si="725"/>
        <v>4680</v>
      </c>
      <c r="J4920" s="287">
        <f t="shared" si="729"/>
        <v>-35.218395313627411</v>
      </c>
      <c r="L4920" s="287">
        <f t="shared" si="726"/>
        <v>132.7558146072588</v>
      </c>
      <c r="M4920" s="344">
        <f t="shared" si="727"/>
        <v>172.01789794059187</v>
      </c>
      <c r="N4920" s="344">
        <f t="shared" si="730"/>
        <v>-35.218395313627411</v>
      </c>
    </row>
    <row r="4921" spans="1:14" x14ac:dyDescent="0.25">
      <c r="A4921" s="273">
        <v>4904</v>
      </c>
      <c r="B4921" s="323">
        <f t="shared" si="731"/>
        <v>4993.7558146072588</v>
      </c>
      <c r="D4921" s="287">
        <f t="shared" si="728"/>
        <v>4672.9524812739255</v>
      </c>
      <c r="F4921" s="273">
        <f t="shared" si="724"/>
        <v>13</v>
      </c>
      <c r="H4921" s="273">
        <f t="shared" si="725"/>
        <v>4680</v>
      </c>
      <c r="J4921" s="287">
        <f t="shared" si="729"/>
        <v>-35.8721582505027</v>
      </c>
      <c r="L4921" s="287">
        <f t="shared" si="726"/>
        <v>133.7558146072588</v>
      </c>
      <c r="M4921" s="344">
        <f t="shared" si="727"/>
        <v>172.95248127392551</v>
      </c>
      <c r="N4921" s="344">
        <f t="shared" si="730"/>
        <v>-35.8721582505027</v>
      </c>
    </row>
    <row r="4922" spans="1:14" x14ac:dyDescent="0.25">
      <c r="A4922" s="273">
        <v>4905</v>
      </c>
      <c r="B4922" s="323">
        <f t="shared" si="731"/>
        <v>4994.7558146072588</v>
      </c>
      <c r="D4922" s="287">
        <f t="shared" si="728"/>
        <v>4673.8870646072592</v>
      </c>
      <c r="F4922" s="273">
        <f t="shared" si="724"/>
        <v>13</v>
      </c>
      <c r="H4922" s="273">
        <f t="shared" si="725"/>
        <v>4680</v>
      </c>
      <c r="J4922" s="287">
        <f t="shared" si="729"/>
        <v>-36.514994180473487</v>
      </c>
      <c r="L4922" s="287">
        <f t="shared" si="726"/>
        <v>134.7558146072588</v>
      </c>
      <c r="M4922" s="344">
        <f t="shared" si="727"/>
        <v>173.88706460725916</v>
      </c>
      <c r="N4922" s="344">
        <f t="shared" si="730"/>
        <v>-36.514994180473487</v>
      </c>
    </row>
    <row r="4923" spans="1:14" x14ac:dyDescent="0.25">
      <c r="A4923" s="273">
        <v>4906</v>
      </c>
      <c r="B4923" s="323">
        <f t="shared" si="731"/>
        <v>4995.7558146072588</v>
      </c>
      <c r="D4923" s="287">
        <f t="shared" si="728"/>
        <v>4674.8216479405919</v>
      </c>
      <c r="F4923" s="273">
        <f t="shared" si="724"/>
        <v>13</v>
      </c>
      <c r="H4923" s="273">
        <f t="shared" si="725"/>
        <v>4680</v>
      </c>
      <c r="J4923" s="287">
        <f t="shared" si="729"/>
        <v>-37.146707289487694</v>
      </c>
      <c r="L4923" s="287">
        <f t="shared" si="726"/>
        <v>135.7558146072588</v>
      </c>
      <c r="M4923" s="344">
        <f t="shared" si="727"/>
        <v>174.8216479405919</v>
      </c>
      <c r="N4923" s="344">
        <f t="shared" si="730"/>
        <v>-37.146707289487694</v>
      </c>
    </row>
    <row r="4924" spans="1:14" x14ac:dyDescent="0.25">
      <c r="A4924" s="273">
        <v>4907</v>
      </c>
      <c r="B4924" s="323">
        <f t="shared" si="731"/>
        <v>4996.7558146072588</v>
      </c>
      <c r="D4924" s="287">
        <f t="shared" si="728"/>
        <v>4675.7562312739256</v>
      </c>
      <c r="F4924" s="273">
        <f t="shared" si="724"/>
        <v>13</v>
      </c>
      <c r="H4924" s="273">
        <f t="shared" si="725"/>
        <v>4680</v>
      </c>
      <c r="J4924" s="287">
        <f t="shared" si="729"/>
        <v>-37.767105151613805</v>
      </c>
      <c r="L4924" s="287">
        <f t="shared" si="726"/>
        <v>136.7558146072588</v>
      </c>
      <c r="M4924" s="344">
        <f t="shared" si="727"/>
        <v>175.75623127392555</v>
      </c>
      <c r="N4924" s="344">
        <f t="shared" si="730"/>
        <v>-37.767105151613805</v>
      </c>
    </row>
    <row r="4925" spans="1:14" x14ac:dyDescent="0.25">
      <c r="A4925" s="273">
        <v>4908</v>
      </c>
      <c r="B4925" s="323">
        <f t="shared" si="731"/>
        <v>4997.7558146072588</v>
      </c>
      <c r="D4925" s="287">
        <f t="shared" si="728"/>
        <v>4676.6908146072592</v>
      </c>
      <c r="F4925" s="273">
        <f t="shared" si="724"/>
        <v>13</v>
      </c>
      <c r="H4925" s="273">
        <f t="shared" si="725"/>
        <v>4680</v>
      </c>
      <c r="J4925" s="287">
        <f t="shared" si="729"/>
        <v>-38.375998787652563</v>
      </c>
      <c r="L4925" s="287">
        <f t="shared" si="726"/>
        <v>137.7558146072588</v>
      </c>
      <c r="M4925" s="344">
        <f t="shared" si="727"/>
        <v>176.6908146072592</v>
      </c>
      <c r="N4925" s="344">
        <f t="shared" si="730"/>
        <v>-38.375998787652563</v>
      </c>
    </row>
    <row r="4926" spans="1:14" x14ac:dyDescent="0.25">
      <c r="A4926" s="273">
        <v>4909</v>
      </c>
      <c r="B4926" s="323">
        <f t="shared" si="731"/>
        <v>4998.7558146072588</v>
      </c>
      <c r="D4926" s="287">
        <f t="shared" si="728"/>
        <v>4677.6253979405919</v>
      </c>
      <c r="F4926" s="273">
        <f t="shared" si="724"/>
        <v>13</v>
      </c>
      <c r="H4926" s="273">
        <f t="shared" si="725"/>
        <v>4680</v>
      </c>
      <c r="J4926" s="287">
        <f t="shared" si="729"/>
        <v>-38.973202722703959</v>
      </c>
      <c r="L4926" s="287">
        <f t="shared" si="726"/>
        <v>138.7558146072588</v>
      </c>
      <c r="M4926" s="344">
        <f t="shared" si="727"/>
        <v>177.62539794059194</v>
      </c>
      <c r="N4926" s="344">
        <f t="shared" si="730"/>
        <v>-38.973202722703959</v>
      </c>
    </row>
    <row r="4927" spans="1:14" x14ac:dyDescent="0.25">
      <c r="A4927" s="273">
        <v>4910</v>
      </c>
      <c r="B4927" s="323">
        <f t="shared" si="731"/>
        <v>4999.7558146072588</v>
      </c>
      <c r="D4927" s="287">
        <f t="shared" si="728"/>
        <v>4678.5599812739256</v>
      </c>
      <c r="F4927" s="273">
        <f t="shared" si="724"/>
        <v>13</v>
      </c>
      <c r="H4927" s="273">
        <f t="shared" si="725"/>
        <v>4680</v>
      </c>
      <c r="J4927" s="287">
        <f t="shared" si="729"/>
        <v>-39.558535042664118</v>
      </c>
      <c r="L4927" s="287">
        <f t="shared" si="726"/>
        <v>139.7558146072588</v>
      </c>
      <c r="M4927" s="344">
        <f t="shared" si="727"/>
        <v>178.55998127392559</v>
      </c>
      <c r="N4927" s="344">
        <f t="shared" si="730"/>
        <v>-39.558535042664118</v>
      </c>
    </row>
    <row r="4928" spans="1:14" x14ac:dyDescent="0.25">
      <c r="A4928" s="273">
        <v>4911</v>
      </c>
      <c r="B4928" s="323">
        <f t="shared" si="731"/>
        <v>5000.7558146072588</v>
      </c>
      <c r="D4928" s="287">
        <f t="shared" si="728"/>
        <v>4679.4945646072592</v>
      </c>
      <c r="F4928" s="273">
        <f t="shared" si="724"/>
        <v>13</v>
      </c>
      <c r="H4928" s="273">
        <f t="shared" si="725"/>
        <v>4680</v>
      </c>
      <c r="J4928" s="287">
        <f t="shared" si="729"/>
        <v>-40.131817449638149</v>
      </c>
      <c r="L4928" s="287">
        <f t="shared" si="726"/>
        <v>140.7558146072588</v>
      </c>
      <c r="M4928" s="344">
        <f t="shared" si="727"/>
        <v>179.49456460725924</v>
      </c>
      <c r="N4928" s="344">
        <f t="shared" si="730"/>
        <v>-40.131817449638149</v>
      </c>
    </row>
    <row r="4929" spans="1:14" x14ac:dyDescent="0.25">
      <c r="A4929" s="273">
        <v>4912</v>
      </c>
      <c r="B4929" s="323">
        <f t="shared" si="731"/>
        <v>5001.7558146072588</v>
      </c>
      <c r="D4929" s="287">
        <f t="shared" si="728"/>
        <v>4680.429147940592</v>
      </c>
      <c r="F4929" s="273">
        <f t="shared" si="724"/>
        <v>13</v>
      </c>
      <c r="H4929" s="273">
        <f t="shared" si="725"/>
        <v>4680</v>
      </c>
      <c r="J4929" s="287">
        <f t="shared" si="729"/>
        <v>-40.692875316250912</v>
      </c>
      <c r="L4929" s="287">
        <f t="shared" si="726"/>
        <v>141.7558146072588</v>
      </c>
      <c r="M4929" s="344">
        <f t="shared" si="727"/>
        <v>-179.57085205940803</v>
      </c>
      <c r="N4929" s="344">
        <f t="shared" si="730"/>
        <v>-40.692875316250912</v>
      </c>
    </row>
    <row r="4930" spans="1:14" x14ac:dyDescent="0.25">
      <c r="A4930" s="273">
        <v>4913</v>
      </c>
      <c r="B4930" s="323">
        <f t="shared" si="731"/>
        <v>5002.7558146072588</v>
      </c>
      <c r="D4930" s="287">
        <f t="shared" si="728"/>
        <v>4681.3637312739256</v>
      </c>
      <c r="F4930" s="273">
        <f t="shared" si="724"/>
        <v>13</v>
      </c>
      <c r="H4930" s="273">
        <f t="shared" si="725"/>
        <v>4680</v>
      </c>
      <c r="J4930" s="287">
        <f t="shared" si="729"/>
        <v>-41.241537738842077</v>
      </c>
      <c r="L4930" s="287">
        <f t="shared" si="726"/>
        <v>142.7558146072588</v>
      </c>
      <c r="M4930" s="344">
        <f t="shared" si="727"/>
        <v>-178.63626872607438</v>
      </c>
      <c r="N4930" s="344">
        <f t="shared" si="730"/>
        <v>-41.241537738842077</v>
      </c>
    </row>
    <row r="4931" spans="1:14" x14ac:dyDescent="0.25">
      <c r="A4931" s="273">
        <v>4914</v>
      </c>
      <c r="B4931" s="323">
        <f t="shared" si="731"/>
        <v>5003.7558146072588</v>
      </c>
      <c r="D4931" s="287">
        <f t="shared" si="728"/>
        <v>4682.2983146072584</v>
      </c>
      <c r="F4931" s="273">
        <f t="shared" si="724"/>
        <v>13</v>
      </c>
      <c r="H4931" s="273">
        <f t="shared" si="725"/>
        <v>4680</v>
      </c>
      <c r="J4931" s="287">
        <f t="shared" si="729"/>
        <v>-41.777637589522236</v>
      </c>
      <c r="L4931" s="287">
        <f t="shared" si="726"/>
        <v>143.7558146072588</v>
      </c>
      <c r="M4931" s="344">
        <f t="shared" si="727"/>
        <v>-177.70168539274164</v>
      </c>
      <c r="N4931" s="344">
        <f t="shared" si="730"/>
        <v>-41.777637589522236</v>
      </c>
    </row>
    <row r="4932" spans="1:14" x14ac:dyDescent="0.25">
      <c r="A4932" s="273">
        <v>4915</v>
      </c>
      <c r="B4932" s="323">
        <f t="shared" si="731"/>
        <v>5004.7558146072588</v>
      </c>
      <c r="D4932" s="287">
        <f t="shared" si="728"/>
        <v>4683.232897940592</v>
      </c>
      <c r="F4932" s="273">
        <f t="shared" si="724"/>
        <v>13</v>
      </c>
      <c r="H4932" s="273">
        <f t="shared" si="725"/>
        <v>4680</v>
      </c>
      <c r="J4932" s="287">
        <f t="shared" si="729"/>
        <v>-42.301011567083563</v>
      </c>
      <c r="L4932" s="287">
        <f t="shared" si="726"/>
        <v>144.7558146072588</v>
      </c>
      <c r="M4932" s="344">
        <f t="shared" si="727"/>
        <v>-176.76710205940799</v>
      </c>
      <c r="N4932" s="344">
        <f t="shared" si="730"/>
        <v>-42.301011567083563</v>
      </c>
    </row>
    <row r="4933" spans="1:14" x14ac:dyDescent="0.25">
      <c r="A4933" s="273">
        <v>4916</v>
      </c>
      <c r="B4933" s="323">
        <f t="shared" si="731"/>
        <v>5005.7558146072588</v>
      </c>
      <c r="D4933" s="287">
        <f t="shared" si="728"/>
        <v>4684.1674812739257</v>
      </c>
      <c r="F4933" s="273">
        <f t="shared" si="724"/>
        <v>13</v>
      </c>
      <c r="H4933" s="273">
        <f t="shared" si="725"/>
        <v>4680</v>
      </c>
      <c r="J4933" s="287">
        <f t="shared" si="729"/>
        <v>-42.811500246742455</v>
      </c>
      <c r="L4933" s="287">
        <f t="shared" si="726"/>
        <v>145.7558146072588</v>
      </c>
      <c r="M4933" s="344">
        <f t="shared" si="727"/>
        <v>-175.83251872607434</v>
      </c>
      <c r="N4933" s="344">
        <f t="shared" si="730"/>
        <v>-42.811500246742455</v>
      </c>
    </row>
    <row r="4934" spans="1:14" x14ac:dyDescent="0.25">
      <c r="A4934" s="273">
        <v>4917</v>
      </c>
      <c r="B4934" s="323">
        <f t="shared" si="731"/>
        <v>5006.7558146072588</v>
      </c>
      <c r="D4934" s="287">
        <f t="shared" si="728"/>
        <v>4685.1020646072584</v>
      </c>
      <c r="F4934" s="273">
        <f t="shared" ref="F4934:F4997" si="732">INT(B4934/360)</f>
        <v>13</v>
      </c>
      <c r="H4934" s="273">
        <f t="shared" ref="H4934:H4997" si="733">F4934*360</f>
        <v>4680</v>
      </c>
      <c r="J4934" s="287">
        <f t="shared" si="729"/>
        <v>-43.308948128701466</v>
      </c>
      <c r="L4934" s="287">
        <f t="shared" ref="L4934:L4997" si="734">B4934-H4934-180</f>
        <v>146.7558146072588</v>
      </c>
      <c r="M4934" s="344">
        <f t="shared" ref="M4934:M4997" si="735">D4934-INT(D4934/360)*360-180</f>
        <v>-174.8979353927416</v>
      </c>
      <c r="N4934" s="344">
        <f t="shared" si="730"/>
        <v>-43.308948128701466</v>
      </c>
    </row>
    <row r="4935" spans="1:14" x14ac:dyDescent="0.25">
      <c r="A4935" s="273">
        <v>4918</v>
      </c>
      <c r="B4935" s="323">
        <f t="shared" si="731"/>
        <v>5007.7558146072588</v>
      </c>
      <c r="D4935" s="287">
        <f t="shared" si="728"/>
        <v>4686.036647940592</v>
      </c>
      <c r="F4935" s="273">
        <f t="shared" si="732"/>
        <v>13</v>
      </c>
      <c r="H4935" s="273">
        <f t="shared" si="733"/>
        <v>4680</v>
      </c>
      <c r="J4935" s="287">
        <f t="shared" si="729"/>
        <v>-43.793203685517675</v>
      </c>
      <c r="L4935" s="287">
        <f t="shared" si="734"/>
        <v>147.7558146072588</v>
      </c>
      <c r="M4935" s="344">
        <f t="shared" si="735"/>
        <v>-173.96335205940795</v>
      </c>
      <c r="N4935" s="344">
        <f t="shared" si="730"/>
        <v>-43.793203685517675</v>
      </c>
    </row>
    <row r="4936" spans="1:14" x14ac:dyDescent="0.25">
      <c r="A4936" s="273">
        <v>4919</v>
      </c>
      <c r="B4936" s="323">
        <f t="shared" si="731"/>
        <v>5008.7558146072588</v>
      </c>
      <c r="D4936" s="287">
        <f t="shared" si="728"/>
        <v>4686.9712312739257</v>
      </c>
      <c r="F4936" s="273">
        <f t="shared" si="732"/>
        <v>13</v>
      </c>
      <c r="H4936" s="273">
        <f t="shared" si="733"/>
        <v>4680</v>
      </c>
      <c r="J4936" s="287">
        <f t="shared" si="729"/>
        <v>-44.264119408256988</v>
      </c>
      <c r="L4936" s="287">
        <f t="shared" si="734"/>
        <v>148.7558146072588</v>
      </c>
      <c r="M4936" s="344">
        <f t="shared" si="735"/>
        <v>-173.0287687260743</v>
      </c>
      <c r="N4936" s="344">
        <f t="shared" si="730"/>
        <v>-44.264119408256988</v>
      </c>
    </row>
    <row r="4937" spans="1:14" x14ac:dyDescent="0.25">
      <c r="A4937" s="273">
        <v>4920</v>
      </c>
      <c r="B4937" s="323">
        <f t="shared" si="731"/>
        <v>5009.7558146072588</v>
      </c>
      <c r="D4937" s="287">
        <f t="shared" si="728"/>
        <v>4687.9058146072584</v>
      </c>
      <c r="F4937" s="273">
        <f t="shared" si="732"/>
        <v>13</v>
      </c>
      <c r="H4937" s="273">
        <f t="shared" si="733"/>
        <v>4680</v>
      </c>
      <c r="J4937" s="287">
        <f t="shared" si="729"/>
        <v>-44.721551851428387</v>
      </c>
      <c r="L4937" s="287">
        <f t="shared" si="734"/>
        <v>149.7558146072588</v>
      </c>
      <c r="M4937" s="344">
        <f t="shared" si="735"/>
        <v>-172.09418539274157</v>
      </c>
      <c r="N4937" s="344">
        <f t="shared" si="730"/>
        <v>-44.721551851428387</v>
      </c>
    </row>
    <row r="4938" spans="1:14" x14ac:dyDescent="0.25">
      <c r="A4938" s="273">
        <v>4921</v>
      </c>
      <c r="B4938" s="323">
        <f t="shared" si="731"/>
        <v>5010.7558146072588</v>
      </c>
      <c r="D4938" s="287">
        <f t="shared" si="728"/>
        <v>4688.8403979405921</v>
      </c>
      <c r="F4938" s="273">
        <f t="shared" si="732"/>
        <v>13</v>
      </c>
      <c r="H4938" s="273">
        <f t="shared" si="733"/>
        <v>4680</v>
      </c>
      <c r="J4938" s="287">
        <f t="shared" si="729"/>
        <v>-45.165361676678437</v>
      </c>
      <c r="L4938" s="287">
        <f t="shared" si="734"/>
        <v>150.7558146072588</v>
      </c>
      <c r="M4938" s="344">
        <f t="shared" si="735"/>
        <v>-171.15960205940792</v>
      </c>
      <c r="N4938" s="344">
        <f t="shared" si="730"/>
        <v>-45.165361676678437</v>
      </c>
    </row>
    <row r="4939" spans="1:14" x14ac:dyDescent="0.25">
      <c r="A4939" s="273">
        <v>4922</v>
      </c>
      <c r="B4939" s="323">
        <f t="shared" si="731"/>
        <v>5011.7558146072588</v>
      </c>
      <c r="D4939" s="287">
        <f t="shared" si="728"/>
        <v>4689.7749812739257</v>
      </c>
      <c r="F4939" s="273">
        <f t="shared" si="732"/>
        <v>13</v>
      </c>
      <c r="H4939" s="273">
        <f t="shared" si="733"/>
        <v>4680</v>
      </c>
      <c r="J4939" s="287">
        <f t="shared" si="729"/>
        <v>-45.595413695235081</v>
      </c>
      <c r="L4939" s="287">
        <f t="shared" si="734"/>
        <v>151.7558146072588</v>
      </c>
      <c r="M4939" s="344">
        <f t="shared" si="735"/>
        <v>-170.22501872607427</v>
      </c>
      <c r="N4939" s="344">
        <f t="shared" si="730"/>
        <v>-45.595413695235081</v>
      </c>
    </row>
    <row r="4940" spans="1:14" x14ac:dyDescent="0.25">
      <c r="A4940" s="273">
        <v>4923</v>
      </c>
      <c r="B4940" s="323">
        <f t="shared" si="731"/>
        <v>5012.7558146072588</v>
      </c>
      <c r="D4940" s="287">
        <f t="shared" si="728"/>
        <v>4690.7095646072585</v>
      </c>
      <c r="F4940" s="273">
        <f t="shared" si="732"/>
        <v>13</v>
      </c>
      <c r="H4940" s="273">
        <f t="shared" si="733"/>
        <v>4680</v>
      </c>
      <c r="J4940" s="287">
        <f t="shared" si="729"/>
        <v>-46.011576909087132</v>
      </c>
      <c r="L4940" s="287">
        <f t="shared" si="734"/>
        <v>152.7558146072588</v>
      </c>
      <c r="M4940" s="344">
        <f t="shared" si="735"/>
        <v>-169.29043539274153</v>
      </c>
      <c r="N4940" s="344">
        <f t="shared" si="730"/>
        <v>-46.011576909087132</v>
      </c>
    </row>
    <row r="4941" spans="1:14" x14ac:dyDescent="0.25">
      <c r="A4941" s="273">
        <v>4924</v>
      </c>
      <c r="B4941" s="323">
        <f t="shared" si="731"/>
        <v>5013.7558146072588</v>
      </c>
      <c r="D4941" s="287">
        <f t="shared" si="728"/>
        <v>4691.6441479405921</v>
      </c>
      <c r="F4941" s="273">
        <f t="shared" si="732"/>
        <v>13</v>
      </c>
      <c r="H4941" s="273">
        <f t="shared" si="733"/>
        <v>4680</v>
      </c>
      <c r="J4941" s="287">
        <f t="shared" si="729"/>
        <v>-46.413724550888865</v>
      </c>
      <c r="L4941" s="287">
        <f t="shared" si="734"/>
        <v>153.7558146072588</v>
      </c>
      <c r="M4941" s="344">
        <f t="shared" si="735"/>
        <v>-168.35585205940788</v>
      </c>
      <c r="N4941" s="344">
        <f t="shared" si="730"/>
        <v>-46.413724550888865</v>
      </c>
    </row>
    <row r="4942" spans="1:14" x14ac:dyDescent="0.25">
      <c r="A4942" s="273">
        <v>4925</v>
      </c>
      <c r="B4942" s="323">
        <f t="shared" si="731"/>
        <v>5014.7558146072588</v>
      </c>
      <c r="D4942" s="287">
        <f t="shared" si="728"/>
        <v>4692.5787312739258</v>
      </c>
      <c r="F4942" s="273">
        <f t="shared" si="732"/>
        <v>13</v>
      </c>
      <c r="H4942" s="273">
        <f t="shared" si="733"/>
        <v>4680</v>
      </c>
      <c r="J4942" s="287">
        <f t="shared" si="729"/>
        <v>-46.80173412257254</v>
      </c>
      <c r="L4942" s="287">
        <f t="shared" si="734"/>
        <v>154.7558146072588</v>
      </c>
      <c r="M4942" s="344">
        <f t="shared" si="735"/>
        <v>-167.42126872607423</v>
      </c>
      <c r="N4942" s="344">
        <f t="shared" si="730"/>
        <v>-46.80173412257254</v>
      </c>
    </row>
    <row r="4943" spans="1:14" x14ac:dyDescent="0.25">
      <c r="A4943" s="273">
        <v>4926</v>
      </c>
      <c r="B4943" s="323">
        <f t="shared" si="731"/>
        <v>5015.7558146072588</v>
      </c>
      <c r="D4943" s="287">
        <f t="shared" si="728"/>
        <v>4693.5133146072585</v>
      </c>
      <c r="F4943" s="273">
        <f t="shared" si="732"/>
        <v>13</v>
      </c>
      <c r="H4943" s="273">
        <f t="shared" si="733"/>
        <v>4680</v>
      </c>
      <c r="J4943" s="287">
        <f t="shared" si="729"/>
        <v>-47.175487432663907</v>
      </c>
      <c r="L4943" s="287">
        <f t="shared" si="734"/>
        <v>155.7558146072588</v>
      </c>
      <c r="M4943" s="344">
        <f t="shared" si="735"/>
        <v>-166.48668539274149</v>
      </c>
      <c r="N4943" s="344">
        <f t="shared" si="730"/>
        <v>-47.175487432663907</v>
      </c>
    </row>
    <row r="4944" spans="1:14" x14ac:dyDescent="0.25">
      <c r="A4944" s="273">
        <v>4927</v>
      </c>
      <c r="B4944" s="323">
        <f t="shared" si="731"/>
        <v>5016.7558146072588</v>
      </c>
      <c r="D4944" s="287">
        <f t="shared" si="728"/>
        <v>4694.4478979405922</v>
      </c>
      <c r="F4944" s="273">
        <f t="shared" si="732"/>
        <v>13</v>
      </c>
      <c r="H4944" s="273">
        <f t="shared" si="733"/>
        <v>4680</v>
      </c>
      <c r="J4944" s="287">
        <f t="shared" si="729"/>
        <v>-47.534870632284061</v>
      </c>
      <c r="L4944" s="287">
        <f t="shared" si="734"/>
        <v>156.7558146072588</v>
      </c>
      <c r="M4944" s="344">
        <f t="shared" si="735"/>
        <v>-165.55210205940784</v>
      </c>
      <c r="N4944" s="344">
        <f t="shared" si="730"/>
        <v>-47.534870632284061</v>
      </c>
    </row>
    <row r="4945" spans="1:14" x14ac:dyDescent="0.25">
      <c r="A4945" s="273">
        <v>4928</v>
      </c>
      <c r="B4945" s="323">
        <f t="shared" si="731"/>
        <v>5017.7558146072588</v>
      </c>
      <c r="D4945" s="287">
        <f t="shared" ref="D4945:D5008" si="736">B4945-A4945/360*$E$11</f>
        <v>4695.3824812739258</v>
      </c>
      <c r="F4945" s="273">
        <f t="shared" si="732"/>
        <v>13</v>
      </c>
      <c r="H4945" s="273">
        <f t="shared" si="733"/>
        <v>4680</v>
      </c>
      <c r="J4945" s="287">
        <f t="shared" ref="J4945:J5008" si="737">SIN(RADIANS(A4945))*$E$7</f>
        <v>-47.879774249828991</v>
      </c>
      <c r="L4945" s="287">
        <f t="shared" si="734"/>
        <v>157.7558146072588</v>
      </c>
      <c r="M4945" s="344">
        <f t="shared" si="735"/>
        <v>-164.6175187260742</v>
      </c>
      <c r="N4945" s="344">
        <f t="shared" si="730"/>
        <v>-47.879774249828991</v>
      </c>
    </row>
    <row r="4946" spans="1:14" x14ac:dyDescent="0.25">
      <c r="A4946" s="273">
        <v>4929</v>
      </c>
      <c r="B4946" s="323">
        <f t="shared" si="731"/>
        <v>5018.7558146072588</v>
      </c>
      <c r="D4946" s="287">
        <f t="shared" si="736"/>
        <v>4696.3170646072585</v>
      </c>
      <c r="F4946" s="273">
        <f t="shared" si="732"/>
        <v>13</v>
      </c>
      <c r="H4946" s="273">
        <f t="shared" si="733"/>
        <v>4680</v>
      </c>
      <c r="J4946" s="287">
        <f t="shared" si="737"/>
        <v>-48.210093224315365</v>
      </c>
      <c r="L4946" s="287">
        <f t="shared" si="734"/>
        <v>158.7558146072588</v>
      </c>
      <c r="M4946" s="344">
        <f t="shared" si="735"/>
        <v>-163.68293539274146</v>
      </c>
      <c r="N4946" s="344">
        <f t="shared" ref="N4946:N5009" si="738">J4946</f>
        <v>-48.210093224315365</v>
      </c>
    </row>
    <row r="4947" spans="1:14" x14ac:dyDescent="0.25">
      <c r="A4947" s="273">
        <v>4930</v>
      </c>
      <c r="B4947" s="323">
        <f t="shared" ref="B4947:B5010" si="739">$B$17+A4947</f>
        <v>5019.7558146072588</v>
      </c>
      <c r="D4947" s="287">
        <f t="shared" si="736"/>
        <v>4697.2516479405922</v>
      </c>
      <c r="F4947" s="273">
        <f t="shared" si="732"/>
        <v>13</v>
      </c>
      <c r="H4947" s="273">
        <f t="shared" si="733"/>
        <v>4680</v>
      </c>
      <c r="J4947" s="287">
        <f t="shared" si="737"/>
        <v>-48.525726937384228</v>
      </c>
      <c r="L4947" s="287">
        <f t="shared" si="734"/>
        <v>159.7558146072588</v>
      </c>
      <c r="M4947" s="344">
        <f t="shared" si="735"/>
        <v>-162.74835205940781</v>
      </c>
      <c r="N4947" s="344">
        <f t="shared" si="738"/>
        <v>-48.525726937384228</v>
      </c>
    </row>
    <row r="4948" spans="1:14" x14ac:dyDescent="0.25">
      <c r="A4948" s="273">
        <v>4931</v>
      </c>
      <c r="B4948" s="323">
        <f t="shared" si="739"/>
        <v>5020.7558146072588</v>
      </c>
      <c r="D4948" s="287">
        <f t="shared" si="736"/>
        <v>4698.1862312739258</v>
      </c>
      <c r="F4948" s="273">
        <f t="shared" si="732"/>
        <v>13</v>
      </c>
      <c r="H4948" s="273">
        <f t="shared" si="733"/>
        <v>4680</v>
      </c>
      <c r="J4948" s="287">
        <f t="shared" si="737"/>
        <v>-48.826579243948686</v>
      </c>
      <c r="L4948" s="287">
        <f t="shared" si="734"/>
        <v>160.7558146072588</v>
      </c>
      <c r="M4948" s="344">
        <f t="shared" si="735"/>
        <v>-161.81376872607416</v>
      </c>
      <c r="N4948" s="344">
        <f t="shared" si="738"/>
        <v>-48.826579243948686</v>
      </c>
    </row>
    <row r="4949" spans="1:14" x14ac:dyDescent="0.25">
      <c r="A4949" s="273">
        <v>4932</v>
      </c>
      <c r="B4949" s="323">
        <f t="shared" si="739"/>
        <v>5021.7558146072588</v>
      </c>
      <c r="D4949" s="287">
        <f t="shared" si="736"/>
        <v>4699.1208146072586</v>
      </c>
      <c r="F4949" s="273">
        <f t="shared" si="732"/>
        <v>13</v>
      </c>
      <c r="H4949" s="273">
        <f t="shared" si="733"/>
        <v>4680</v>
      </c>
      <c r="J4949" s="287">
        <f t="shared" si="737"/>
        <v>-49.112558501481736</v>
      </c>
      <c r="L4949" s="287">
        <f t="shared" si="734"/>
        <v>161.7558146072588</v>
      </c>
      <c r="M4949" s="344">
        <f t="shared" si="735"/>
        <v>-160.87918539274142</v>
      </c>
      <c r="N4949" s="344">
        <f t="shared" si="738"/>
        <v>-49.112558501481736</v>
      </c>
    </row>
    <row r="4950" spans="1:14" x14ac:dyDescent="0.25">
      <c r="A4950" s="273">
        <v>4933</v>
      </c>
      <c r="B4950" s="323">
        <f t="shared" si="739"/>
        <v>5022.7558146072588</v>
      </c>
      <c r="D4950" s="287">
        <f t="shared" si="736"/>
        <v>4700.0553979405922</v>
      </c>
      <c r="F4950" s="273">
        <f t="shared" si="732"/>
        <v>13</v>
      </c>
      <c r="H4950" s="273">
        <f t="shared" si="733"/>
        <v>4680</v>
      </c>
      <c r="J4950" s="287">
        <f t="shared" si="737"/>
        <v>-49.383577597931193</v>
      </c>
      <c r="L4950" s="287">
        <f t="shared" si="734"/>
        <v>162.7558146072588</v>
      </c>
      <c r="M4950" s="344">
        <f t="shared" si="735"/>
        <v>-159.94460205940777</v>
      </c>
      <c r="N4950" s="344">
        <f t="shared" si="738"/>
        <v>-49.383577597931193</v>
      </c>
    </row>
    <row r="4951" spans="1:14" x14ac:dyDescent="0.25">
      <c r="A4951" s="273">
        <v>4934</v>
      </c>
      <c r="B4951" s="323">
        <f t="shared" si="739"/>
        <v>5023.7558146072588</v>
      </c>
      <c r="D4951" s="287">
        <f t="shared" si="736"/>
        <v>4700.9899812739259</v>
      </c>
      <c r="F4951" s="273">
        <f t="shared" si="732"/>
        <v>13</v>
      </c>
      <c r="H4951" s="273">
        <f t="shared" si="733"/>
        <v>4680</v>
      </c>
      <c r="J4951" s="287">
        <f t="shared" si="737"/>
        <v>-49.63955397825486</v>
      </c>
      <c r="L4951" s="287">
        <f t="shared" si="734"/>
        <v>163.7558146072588</v>
      </c>
      <c r="M4951" s="344">
        <f t="shared" si="735"/>
        <v>-159.01001872607412</v>
      </c>
      <c r="N4951" s="344">
        <f t="shared" si="738"/>
        <v>-49.63955397825486</v>
      </c>
    </row>
    <row r="4952" spans="1:14" x14ac:dyDescent="0.25">
      <c r="A4952" s="273">
        <v>4935</v>
      </c>
      <c r="B4952" s="323">
        <f t="shared" si="739"/>
        <v>5024.7558146072588</v>
      </c>
      <c r="D4952" s="287">
        <f t="shared" si="736"/>
        <v>4701.9245646072586</v>
      </c>
      <c r="F4952" s="273">
        <f t="shared" si="732"/>
        <v>13</v>
      </c>
      <c r="H4952" s="273">
        <f t="shared" si="733"/>
        <v>4680</v>
      </c>
      <c r="J4952" s="287">
        <f t="shared" si="737"/>
        <v>-49.880409669567399</v>
      </c>
      <c r="L4952" s="287">
        <f t="shared" si="734"/>
        <v>164.7558146072588</v>
      </c>
      <c r="M4952" s="344">
        <f t="shared" si="735"/>
        <v>-158.07543539274138</v>
      </c>
      <c r="N4952" s="344">
        <f t="shared" si="738"/>
        <v>-49.880409669567399</v>
      </c>
    </row>
    <row r="4953" spans="1:14" x14ac:dyDescent="0.25">
      <c r="A4953" s="273">
        <v>4936</v>
      </c>
      <c r="B4953" s="323">
        <f t="shared" si="739"/>
        <v>5025.7558146072588</v>
      </c>
      <c r="D4953" s="287">
        <f t="shared" si="736"/>
        <v>4702.8591479405923</v>
      </c>
      <c r="F4953" s="273">
        <f t="shared" si="732"/>
        <v>13</v>
      </c>
      <c r="H4953" s="273">
        <f t="shared" si="733"/>
        <v>4680</v>
      </c>
      <c r="J4953" s="287">
        <f t="shared" si="737"/>
        <v>-50.10607130489241</v>
      </c>
      <c r="L4953" s="287">
        <f t="shared" si="734"/>
        <v>165.7558146072588</v>
      </c>
      <c r="M4953" s="344">
        <f t="shared" si="735"/>
        <v>-157.14085205940773</v>
      </c>
      <c r="N4953" s="344">
        <f t="shared" si="738"/>
        <v>-50.10607130489241</v>
      </c>
    </row>
    <row r="4954" spans="1:14" x14ac:dyDescent="0.25">
      <c r="A4954" s="273">
        <v>4937</v>
      </c>
      <c r="B4954" s="323">
        <f t="shared" si="739"/>
        <v>5026.7558146072588</v>
      </c>
      <c r="D4954" s="287">
        <f t="shared" si="736"/>
        <v>4703.793731273925</v>
      </c>
      <c r="F4954" s="273">
        <f t="shared" si="732"/>
        <v>13</v>
      </c>
      <c r="H4954" s="273">
        <f t="shared" si="733"/>
        <v>4680</v>
      </c>
      <c r="J4954" s="287">
        <f t="shared" si="737"/>
        <v>-50.316470145509527</v>
      </c>
      <c r="L4954" s="287">
        <f t="shared" si="734"/>
        <v>166.7558146072588</v>
      </c>
      <c r="M4954" s="344">
        <f t="shared" si="735"/>
        <v>-156.206268726075</v>
      </c>
      <c r="N4954" s="344">
        <f t="shared" si="738"/>
        <v>-50.316470145509527</v>
      </c>
    </row>
    <row r="4955" spans="1:14" x14ac:dyDescent="0.25">
      <c r="A4955" s="273">
        <v>4938</v>
      </c>
      <c r="B4955" s="323">
        <f t="shared" si="739"/>
        <v>5027.7558146072588</v>
      </c>
      <c r="D4955" s="287">
        <f t="shared" si="736"/>
        <v>4704.7283146072587</v>
      </c>
      <c r="F4955" s="273">
        <f t="shared" si="732"/>
        <v>13</v>
      </c>
      <c r="H4955" s="273">
        <f t="shared" si="733"/>
        <v>4680</v>
      </c>
      <c r="J4955" s="287">
        <f t="shared" si="737"/>
        <v>-50.511542101893731</v>
      </c>
      <c r="L4955" s="287">
        <f t="shared" si="734"/>
        <v>167.7558146072588</v>
      </c>
      <c r="M4955" s="344">
        <f t="shared" si="735"/>
        <v>-155.27168539274135</v>
      </c>
      <c r="N4955" s="344">
        <f t="shared" si="738"/>
        <v>-50.511542101893731</v>
      </c>
    </row>
    <row r="4956" spans="1:14" x14ac:dyDescent="0.25">
      <c r="A4956" s="273">
        <v>4939</v>
      </c>
      <c r="B4956" s="323">
        <f t="shared" si="739"/>
        <v>5028.7558146072588</v>
      </c>
      <c r="D4956" s="287">
        <f t="shared" si="736"/>
        <v>4705.6628979405923</v>
      </c>
      <c r="F4956" s="273">
        <f t="shared" si="732"/>
        <v>13</v>
      </c>
      <c r="H4956" s="273">
        <f t="shared" si="733"/>
        <v>4680</v>
      </c>
      <c r="J4956" s="287">
        <f t="shared" si="737"/>
        <v>-50.691227753237399</v>
      </c>
      <c r="L4956" s="287">
        <f t="shared" si="734"/>
        <v>168.7558146072588</v>
      </c>
      <c r="M4956" s="344">
        <f t="shared" si="735"/>
        <v>-154.3371020594077</v>
      </c>
      <c r="N4956" s="344">
        <f t="shared" si="738"/>
        <v>-50.691227753237399</v>
      </c>
    </row>
    <row r="4957" spans="1:14" x14ac:dyDescent="0.25">
      <c r="A4957" s="273">
        <v>4940</v>
      </c>
      <c r="B4957" s="323">
        <f t="shared" si="739"/>
        <v>5029.7558146072588</v>
      </c>
      <c r="D4957" s="287">
        <f t="shared" si="736"/>
        <v>4706.597481273926</v>
      </c>
      <c r="F4957" s="273">
        <f t="shared" si="732"/>
        <v>13</v>
      </c>
      <c r="H4957" s="273">
        <f t="shared" si="733"/>
        <v>4680</v>
      </c>
      <c r="J4957" s="287">
        <f t="shared" si="737"/>
        <v>-50.855472365550348</v>
      </c>
      <c r="L4957" s="287">
        <f t="shared" si="734"/>
        <v>169.7558146072588</v>
      </c>
      <c r="M4957" s="344">
        <f t="shared" si="735"/>
        <v>-153.40251872607405</v>
      </c>
      <c r="N4957" s="344">
        <f t="shared" si="738"/>
        <v>-50.855472365550348</v>
      </c>
    </row>
    <row r="4958" spans="1:14" x14ac:dyDescent="0.25">
      <c r="A4958" s="273">
        <v>4941</v>
      </c>
      <c r="B4958" s="323">
        <f t="shared" si="739"/>
        <v>5030.7558146072588</v>
      </c>
      <c r="D4958" s="287">
        <f t="shared" si="736"/>
        <v>4707.5320646072587</v>
      </c>
      <c r="F4958" s="273">
        <f t="shared" si="732"/>
        <v>13</v>
      </c>
      <c r="H4958" s="273">
        <f t="shared" si="733"/>
        <v>4680</v>
      </c>
      <c r="J4958" s="287">
        <f t="shared" si="737"/>
        <v>-51.004225908332863</v>
      </c>
      <c r="L4958" s="287">
        <f t="shared" si="734"/>
        <v>170.7558146072588</v>
      </c>
      <c r="M4958" s="344">
        <f t="shared" si="735"/>
        <v>-152.46793539274131</v>
      </c>
      <c r="N4958" s="344">
        <f t="shared" si="738"/>
        <v>-51.004225908332863</v>
      </c>
    </row>
    <row r="4959" spans="1:14" x14ac:dyDescent="0.25">
      <c r="A4959" s="273">
        <v>4942</v>
      </c>
      <c r="B4959" s="323">
        <f t="shared" si="739"/>
        <v>5031.7558146072588</v>
      </c>
      <c r="D4959" s="287">
        <f t="shared" si="736"/>
        <v>4708.4666479405923</v>
      </c>
      <c r="F4959" s="273">
        <f t="shared" si="732"/>
        <v>13</v>
      </c>
      <c r="H4959" s="273">
        <f t="shared" si="733"/>
        <v>4680</v>
      </c>
      <c r="J4959" s="287">
        <f t="shared" si="737"/>
        <v>-51.137443069814665</v>
      </c>
      <c r="L4959" s="287">
        <f t="shared" si="734"/>
        <v>171.7558146072588</v>
      </c>
      <c r="M4959" s="344">
        <f t="shared" si="735"/>
        <v>-151.53335205940766</v>
      </c>
      <c r="N4959" s="344">
        <f t="shared" si="738"/>
        <v>-51.137443069814665</v>
      </c>
    </row>
    <row r="4960" spans="1:14" x14ac:dyDescent="0.25">
      <c r="A4960" s="273">
        <v>4943</v>
      </c>
      <c r="B4960" s="323">
        <f t="shared" si="739"/>
        <v>5032.7558146072588</v>
      </c>
      <c r="D4960" s="287">
        <f t="shared" si="736"/>
        <v>4709.4012312739251</v>
      </c>
      <c r="F4960" s="273">
        <f t="shared" si="732"/>
        <v>13</v>
      </c>
      <c r="H4960" s="273">
        <f t="shared" si="733"/>
        <v>4680</v>
      </c>
      <c r="J4960" s="287">
        <f t="shared" si="737"/>
        <v>-51.255083270757865</v>
      </c>
      <c r="L4960" s="287">
        <f t="shared" si="734"/>
        <v>172.7558146072588</v>
      </c>
      <c r="M4960" s="344">
        <f t="shared" si="735"/>
        <v>-150.59876872607492</v>
      </c>
      <c r="N4960" s="344">
        <f t="shared" si="738"/>
        <v>-51.255083270757865</v>
      </c>
    </row>
    <row r="4961" spans="1:14" x14ac:dyDescent="0.25">
      <c r="A4961" s="273">
        <v>4944</v>
      </c>
      <c r="B4961" s="323">
        <f t="shared" si="739"/>
        <v>5033.7558146072588</v>
      </c>
      <c r="D4961" s="287">
        <f t="shared" si="736"/>
        <v>4710.3358146072587</v>
      </c>
      <c r="F4961" s="273">
        <f t="shared" si="732"/>
        <v>13</v>
      </c>
      <c r="H4961" s="273">
        <f t="shared" si="733"/>
        <v>4680</v>
      </c>
      <c r="J4961" s="287">
        <f t="shared" si="737"/>
        <v>-51.357110676817648</v>
      </c>
      <c r="L4961" s="287">
        <f t="shared" si="734"/>
        <v>173.7558146072588</v>
      </c>
      <c r="M4961" s="344">
        <f t="shared" si="735"/>
        <v>-149.66418539274127</v>
      </c>
      <c r="N4961" s="344">
        <f t="shared" si="738"/>
        <v>-51.357110676817648</v>
      </c>
    </row>
    <row r="4962" spans="1:14" x14ac:dyDescent="0.25">
      <c r="A4962" s="273">
        <v>4945</v>
      </c>
      <c r="B4962" s="323">
        <f t="shared" si="739"/>
        <v>5034.7558146072588</v>
      </c>
      <c r="D4962" s="287">
        <f t="shared" si="736"/>
        <v>4711.2703979405924</v>
      </c>
      <c r="F4962" s="273">
        <f t="shared" si="732"/>
        <v>13</v>
      </c>
      <c r="H4962" s="273">
        <f t="shared" si="733"/>
        <v>4680</v>
      </c>
      <c r="J4962" s="287">
        <f t="shared" si="737"/>
        <v>-51.443494209457761</v>
      </c>
      <c r="L4962" s="287">
        <f t="shared" si="734"/>
        <v>174.7558146072588</v>
      </c>
      <c r="M4962" s="344">
        <f t="shared" si="735"/>
        <v>-148.72960205940763</v>
      </c>
      <c r="N4962" s="344">
        <f t="shared" si="738"/>
        <v>-51.443494209457761</v>
      </c>
    </row>
    <row r="4963" spans="1:14" x14ac:dyDescent="0.25">
      <c r="A4963" s="273">
        <v>4946</v>
      </c>
      <c r="B4963" s="323">
        <f t="shared" si="739"/>
        <v>5035.7558146072588</v>
      </c>
      <c r="D4963" s="287">
        <f t="shared" si="736"/>
        <v>4712.2049812739251</v>
      </c>
      <c r="F4963" s="273">
        <f t="shared" si="732"/>
        <v>13</v>
      </c>
      <c r="H4963" s="273">
        <f t="shared" si="733"/>
        <v>4680</v>
      </c>
      <c r="J4963" s="287">
        <f t="shared" si="737"/>
        <v>-51.514207555417293</v>
      </c>
      <c r="L4963" s="287">
        <f t="shared" si="734"/>
        <v>175.7558146072588</v>
      </c>
      <c r="M4963" s="344">
        <f t="shared" si="735"/>
        <v>-147.79501872607489</v>
      </c>
      <c r="N4963" s="344">
        <f t="shared" si="738"/>
        <v>-51.514207555417293</v>
      </c>
    </row>
    <row r="4964" spans="1:14" x14ac:dyDescent="0.25">
      <c r="A4964" s="273">
        <v>4947</v>
      </c>
      <c r="B4964" s="323">
        <f t="shared" si="739"/>
        <v>5036.7558146072588</v>
      </c>
      <c r="D4964" s="287">
        <f t="shared" si="736"/>
        <v>4713.1395646072588</v>
      </c>
      <c r="F4964" s="273">
        <f t="shared" si="732"/>
        <v>13</v>
      </c>
      <c r="H4964" s="273">
        <f t="shared" si="733"/>
        <v>4680</v>
      </c>
      <c r="J4964" s="287">
        <f t="shared" si="737"/>
        <v>-51.569229174726182</v>
      </c>
      <c r="L4964" s="287">
        <f t="shared" si="734"/>
        <v>176.7558146072588</v>
      </c>
      <c r="M4964" s="344">
        <f t="shared" si="735"/>
        <v>-146.86043539274124</v>
      </c>
      <c r="N4964" s="344">
        <f t="shared" si="738"/>
        <v>-51.569229174726182</v>
      </c>
    </row>
    <row r="4965" spans="1:14" x14ac:dyDescent="0.25">
      <c r="A4965" s="273">
        <v>4948</v>
      </c>
      <c r="B4965" s="323">
        <f t="shared" si="739"/>
        <v>5037.7558146072588</v>
      </c>
      <c r="D4965" s="287">
        <f t="shared" si="736"/>
        <v>4714.0741479405924</v>
      </c>
      <c r="F4965" s="273">
        <f t="shared" si="732"/>
        <v>13</v>
      </c>
      <c r="H4965" s="273">
        <f t="shared" si="733"/>
        <v>4680</v>
      </c>
      <c r="J4965" s="287">
        <f t="shared" si="737"/>
        <v>-51.608542307266099</v>
      </c>
      <c r="L4965" s="287">
        <f t="shared" si="734"/>
        <v>177.7558146072588</v>
      </c>
      <c r="M4965" s="344">
        <f t="shared" si="735"/>
        <v>-145.92585205940759</v>
      </c>
      <c r="N4965" s="344">
        <f t="shared" si="738"/>
        <v>-51.608542307266099</v>
      </c>
    </row>
    <row r="4966" spans="1:14" x14ac:dyDescent="0.25">
      <c r="A4966" s="273">
        <v>4949</v>
      </c>
      <c r="B4966" s="323">
        <f t="shared" si="739"/>
        <v>5038.7558146072588</v>
      </c>
      <c r="D4966" s="287">
        <f t="shared" si="736"/>
        <v>4715.0087312739252</v>
      </c>
      <c r="F4966" s="273">
        <f t="shared" si="732"/>
        <v>13</v>
      </c>
      <c r="H4966" s="273">
        <f t="shared" si="733"/>
        <v>4680</v>
      </c>
      <c r="J4966" s="287">
        <f t="shared" si="737"/>
        <v>-51.632134977876049</v>
      </c>
      <c r="L4966" s="287">
        <f t="shared" si="734"/>
        <v>178.7558146072588</v>
      </c>
      <c r="M4966" s="344">
        <f t="shared" si="735"/>
        <v>-144.99126872607485</v>
      </c>
      <c r="N4966" s="344">
        <f t="shared" si="738"/>
        <v>-51.632134977876049</v>
      </c>
    </row>
    <row r="4967" spans="1:14" x14ac:dyDescent="0.25">
      <c r="A4967" s="273">
        <v>4950</v>
      </c>
      <c r="B4967" s="323">
        <f t="shared" si="739"/>
        <v>5039.7558146072588</v>
      </c>
      <c r="D4967" s="287">
        <f t="shared" si="736"/>
        <v>4715.9433146072588</v>
      </c>
      <c r="F4967" s="273">
        <f t="shared" si="732"/>
        <v>13</v>
      </c>
      <c r="H4967" s="273">
        <f t="shared" si="733"/>
        <v>4680</v>
      </c>
      <c r="J4967" s="287">
        <f t="shared" si="737"/>
        <v>-51.64</v>
      </c>
      <c r="L4967" s="287">
        <f t="shared" si="734"/>
        <v>179.7558146072588</v>
      </c>
      <c r="M4967" s="344">
        <f t="shared" si="735"/>
        <v>-144.0566853927412</v>
      </c>
      <c r="N4967" s="344">
        <f t="shared" si="738"/>
        <v>-51.64</v>
      </c>
    </row>
    <row r="4968" spans="1:14" x14ac:dyDescent="0.25">
      <c r="A4968" s="273">
        <v>4951</v>
      </c>
      <c r="B4968" s="323">
        <f t="shared" si="739"/>
        <v>5040.7558146072588</v>
      </c>
      <c r="D4968" s="287">
        <f t="shared" si="736"/>
        <v>4716.8778979405924</v>
      </c>
      <c r="F4968" s="273">
        <f t="shared" si="732"/>
        <v>14</v>
      </c>
      <c r="H4968" s="273">
        <f t="shared" si="733"/>
        <v>5040</v>
      </c>
      <c r="J4968" s="287">
        <f t="shared" si="737"/>
        <v>-51.632134977876042</v>
      </c>
      <c r="L4968" s="287">
        <f t="shared" si="734"/>
        <v>-179.2441853927412</v>
      </c>
      <c r="M4968" s="344">
        <f t="shared" si="735"/>
        <v>-143.12210205940755</v>
      </c>
      <c r="N4968" s="344">
        <f t="shared" si="738"/>
        <v>-51.632134977876042</v>
      </c>
    </row>
    <row r="4969" spans="1:14" x14ac:dyDescent="0.25">
      <c r="A4969" s="273">
        <v>4952</v>
      </c>
      <c r="B4969" s="323">
        <f t="shared" si="739"/>
        <v>5041.7558146072588</v>
      </c>
      <c r="D4969" s="287">
        <f t="shared" si="736"/>
        <v>4717.8124812739252</v>
      </c>
      <c r="F4969" s="273">
        <f t="shared" si="732"/>
        <v>14</v>
      </c>
      <c r="H4969" s="273">
        <f t="shared" si="733"/>
        <v>5040</v>
      </c>
      <c r="J4969" s="287">
        <f t="shared" si="737"/>
        <v>-51.60854230726612</v>
      </c>
      <c r="L4969" s="287">
        <f t="shared" si="734"/>
        <v>-178.2441853927412</v>
      </c>
      <c r="M4969" s="344">
        <f t="shared" si="735"/>
        <v>-142.18751872607481</v>
      </c>
      <c r="N4969" s="344">
        <f t="shared" si="738"/>
        <v>-51.60854230726612</v>
      </c>
    </row>
    <row r="4970" spans="1:14" x14ac:dyDescent="0.25">
      <c r="A4970" s="273">
        <v>4953</v>
      </c>
      <c r="B4970" s="323">
        <f t="shared" si="739"/>
        <v>5042.7558146072588</v>
      </c>
      <c r="D4970" s="287">
        <f t="shared" si="736"/>
        <v>4718.7470646072588</v>
      </c>
      <c r="F4970" s="273">
        <f t="shared" si="732"/>
        <v>14</v>
      </c>
      <c r="H4970" s="273">
        <f t="shared" si="733"/>
        <v>5040</v>
      </c>
      <c r="J4970" s="287">
        <f t="shared" si="737"/>
        <v>-51.56922917472621</v>
      </c>
      <c r="L4970" s="287">
        <f t="shared" si="734"/>
        <v>-177.2441853927412</v>
      </c>
      <c r="M4970" s="344">
        <f t="shared" si="735"/>
        <v>-141.25293539274116</v>
      </c>
      <c r="N4970" s="344">
        <f t="shared" si="738"/>
        <v>-51.56922917472621</v>
      </c>
    </row>
    <row r="4971" spans="1:14" x14ac:dyDescent="0.25">
      <c r="A4971" s="273">
        <v>4954</v>
      </c>
      <c r="B4971" s="323">
        <f t="shared" si="739"/>
        <v>5043.7558146072588</v>
      </c>
      <c r="D4971" s="287">
        <f t="shared" si="736"/>
        <v>4719.6816479405925</v>
      </c>
      <c r="F4971" s="273">
        <f t="shared" si="732"/>
        <v>14</v>
      </c>
      <c r="H4971" s="273">
        <f t="shared" si="733"/>
        <v>5040</v>
      </c>
      <c r="J4971" s="287">
        <f t="shared" si="737"/>
        <v>-51.514207555417336</v>
      </c>
      <c r="L4971" s="287">
        <f t="shared" si="734"/>
        <v>-176.2441853927412</v>
      </c>
      <c r="M4971" s="344">
        <f t="shared" si="735"/>
        <v>-140.31835205940752</v>
      </c>
      <c r="N4971" s="344">
        <f t="shared" si="738"/>
        <v>-51.514207555417336</v>
      </c>
    </row>
    <row r="4972" spans="1:14" x14ac:dyDescent="0.25">
      <c r="A4972" s="273">
        <v>4955</v>
      </c>
      <c r="B4972" s="323">
        <f t="shared" si="739"/>
        <v>5044.7558146072588</v>
      </c>
      <c r="D4972" s="287">
        <f t="shared" si="736"/>
        <v>4720.6162312739252</v>
      </c>
      <c r="F4972" s="273">
        <f t="shared" si="732"/>
        <v>14</v>
      </c>
      <c r="H4972" s="273">
        <f t="shared" si="733"/>
        <v>5040</v>
      </c>
      <c r="J4972" s="287">
        <f t="shared" si="737"/>
        <v>-51.443494209457739</v>
      </c>
      <c r="L4972" s="287">
        <f t="shared" si="734"/>
        <v>-175.2441853927412</v>
      </c>
      <c r="M4972" s="344">
        <f t="shared" si="735"/>
        <v>-139.38376872607478</v>
      </c>
      <c r="N4972" s="344">
        <f t="shared" si="738"/>
        <v>-51.443494209457739</v>
      </c>
    </row>
    <row r="4973" spans="1:14" x14ac:dyDescent="0.25">
      <c r="A4973" s="273">
        <v>4956</v>
      </c>
      <c r="B4973" s="323">
        <f t="shared" si="739"/>
        <v>5045.7558146072588</v>
      </c>
      <c r="D4973" s="287">
        <f t="shared" si="736"/>
        <v>4721.5508146072589</v>
      </c>
      <c r="F4973" s="273">
        <f t="shared" si="732"/>
        <v>14</v>
      </c>
      <c r="H4973" s="273">
        <f t="shared" si="733"/>
        <v>5040</v>
      </c>
      <c r="J4973" s="287">
        <f t="shared" si="737"/>
        <v>-51.357110676817619</v>
      </c>
      <c r="L4973" s="287">
        <f t="shared" si="734"/>
        <v>-174.2441853927412</v>
      </c>
      <c r="M4973" s="344">
        <f t="shared" si="735"/>
        <v>-138.44918539274113</v>
      </c>
      <c r="N4973" s="344">
        <f t="shared" si="738"/>
        <v>-51.357110676817619</v>
      </c>
    </row>
    <row r="4974" spans="1:14" x14ac:dyDescent="0.25">
      <c r="A4974" s="273">
        <v>4957</v>
      </c>
      <c r="B4974" s="323">
        <f t="shared" si="739"/>
        <v>5046.7558146072588</v>
      </c>
      <c r="D4974" s="287">
        <f t="shared" si="736"/>
        <v>4722.4853979405925</v>
      </c>
      <c r="F4974" s="273">
        <f t="shared" si="732"/>
        <v>14</v>
      </c>
      <c r="H4974" s="273">
        <f t="shared" si="733"/>
        <v>5040</v>
      </c>
      <c r="J4974" s="287">
        <f t="shared" si="737"/>
        <v>-51.255083270757837</v>
      </c>
      <c r="L4974" s="287">
        <f t="shared" si="734"/>
        <v>-173.2441853927412</v>
      </c>
      <c r="M4974" s="344">
        <f t="shared" si="735"/>
        <v>-137.51460205940748</v>
      </c>
      <c r="N4974" s="344">
        <f t="shared" si="738"/>
        <v>-51.255083270757837</v>
      </c>
    </row>
    <row r="4975" spans="1:14" x14ac:dyDescent="0.25">
      <c r="A4975" s="273">
        <v>4958</v>
      </c>
      <c r="B4975" s="323">
        <f t="shared" si="739"/>
        <v>5047.7558146072588</v>
      </c>
      <c r="D4975" s="287">
        <f t="shared" si="736"/>
        <v>4723.4199812739253</v>
      </c>
      <c r="F4975" s="273">
        <f t="shared" si="732"/>
        <v>14</v>
      </c>
      <c r="H4975" s="273">
        <f t="shared" si="733"/>
        <v>5040</v>
      </c>
      <c r="J4975" s="287">
        <f t="shared" si="737"/>
        <v>-51.137443069814736</v>
      </c>
      <c r="L4975" s="287">
        <f t="shared" si="734"/>
        <v>-172.2441853927412</v>
      </c>
      <c r="M4975" s="344">
        <f t="shared" si="735"/>
        <v>-136.58001872607474</v>
      </c>
      <c r="N4975" s="344">
        <f t="shared" si="738"/>
        <v>-51.137443069814736</v>
      </c>
    </row>
    <row r="4976" spans="1:14" x14ac:dyDescent="0.25">
      <c r="A4976" s="273">
        <v>4959</v>
      </c>
      <c r="B4976" s="323">
        <f t="shared" si="739"/>
        <v>5048.7558146072588</v>
      </c>
      <c r="D4976" s="287">
        <f t="shared" si="736"/>
        <v>4724.3545646072589</v>
      </c>
      <c r="F4976" s="273">
        <f t="shared" si="732"/>
        <v>14</v>
      </c>
      <c r="H4976" s="273">
        <f t="shared" si="733"/>
        <v>5040</v>
      </c>
      <c r="J4976" s="287">
        <f t="shared" si="737"/>
        <v>-51.004225908332948</v>
      </c>
      <c r="L4976" s="287">
        <f t="shared" si="734"/>
        <v>-171.2441853927412</v>
      </c>
      <c r="M4976" s="344">
        <f t="shared" si="735"/>
        <v>-135.64543539274109</v>
      </c>
      <c r="N4976" s="344">
        <f t="shared" si="738"/>
        <v>-51.004225908332948</v>
      </c>
    </row>
    <row r="4977" spans="1:14" x14ac:dyDescent="0.25">
      <c r="A4977" s="273">
        <v>4960</v>
      </c>
      <c r="B4977" s="323">
        <f t="shared" si="739"/>
        <v>5049.7558146072588</v>
      </c>
      <c r="D4977" s="287">
        <f t="shared" si="736"/>
        <v>4725.2891479405916</v>
      </c>
      <c r="F4977" s="273">
        <f t="shared" si="732"/>
        <v>14</v>
      </c>
      <c r="H4977" s="273">
        <f t="shared" si="733"/>
        <v>5040</v>
      </c>
      <c r="J4977" s="287">
        <f t="shared" si="737"/>
        <v>-50.85547236555044</v>
      </c>
      <c r="L4977" s="287">
        <f t="shared" si="734"/>
        <v>-170.2441853927412</v>
      </c>
      <c r="M4977" s="344">
        <f t="shared" si="735"/>
        <v>-134.71085205940835</v>
      </c>
      <c r="N4977" s="344">
        <f t="shared" si="738"/>
        <v>-50.85547236555044</v>
      </c>
    </row>
    <row r="4978" spans="1:14" x14ac:dyDescent="0.25">
      <c r="A4978" s="273">
        <v>4961</v>
      </c>
      <c r="B4978" s="323">
        <f t="shared" si="739"/>
        <v>5050.7558146072588</v>
      </c>
      <c r="D4978" s="287">
        <f t="shared" si="736"/>
        <v>4726.2237312739253</v>
      </c>
      <c r="F4978" s="273">
        <f t="shared" si="732"/>
        <v>14</v>
      </c>
      <c r="H4978" s="273">
        <f t="shared" si="733"/>
        <v>5040</v>
      </c>
      <c r="J4978" s="287">
        <f t="shared" si="737"/>
        <v>-50.691227753237364</v>
      </c>
      <c r="L4978" s="287">
        <f t="shared" si="734"/>
        <v>-169.2441853927412</v>
      </c>
      <c r="M4978" s="344">
        <f t="shared" si="735"/>
        <v>-133.7762687260747</v>
      </c>
      <c r="N4978" s="344">
        <f t="shared" si="738"/>
        <v>-50.691227753237364</v>
      </c>
    </row>
    <row r="4979" spans="1:14" x14ac:dyDescent="0.25">
      <c r="A4979" s="273">
        <v>4962</v>
      </c>
      <c r="B4979" s="323">
        <f t="shared" si="739"/>
        <v>5051.7558146072588</v>
      </c>
      <c r="D4979" s="287">
        <f t="shared" si="736"/>
        <v>4727.1583146072589</v>
      </c>
      <c r="F4979" s="273">
        <f t="shared" si="732"/>
        <v>14</v>
      </c>
      <c r="H4979" s="273">
        <f t="shared" si="733"/>
        <v>5040</v>
      </c>
      <c r="J4979" s="287">
        <f t="shared" si="737"/>
        <v>-50.511542101893689</v>
      </c>
      <c r="L4979" s="287">
        <f t="shared" si="734"/>
        <v>-168.2441853927412</v>
      </c>
      <c r="M4979" s="344">
        <f t="shared" si="735"/>
        <v>-132.84168539274106</v>
      </c>
      <c r="N4979" s="344">
        <f t="shared" si="738"/>
        <v>-50.511542101893689</v>
      </c>
    </row>
    <row r="4980" spans="1:14" x14ac:dyDescent="0.25">
      <c r="A4980" s="273">
        <v>4963</v>
      </c>
      <c r="B4980" s="323">
        <f t="shared" si="739"/>
        <v>5052.7558146072588</v>
      </c>
      <c r="D4980" s="287">
        <f t="shared" si="736"/>
        <v>4728.0928979405926</v>
      </c>
      <c r="F4980" s="273">
        <f t="shared" si="732"/>
        <v>14</v>
      </c>
      <c r="H4980" s="273">
        <f t="shared" si="733"/>
        <v>5040</v>
      </c>
      <c r="J4980" s="287">
        <f t="shared" si="737"/>
        <v>-50.316470145509477</v>
      </c>
      <c r="L4980" s="287">
        <f t="shared" si="734"/>
        <v>-167.2441853927412</v>
      </c>
      <c r="M4980" s="344">
        <f t="shared" si="735"/>
        <v>-131.90710205940741</v>
      </c>
      <c r="N4980" s="344">
        <f t="shared" si="738"/>
        <v>-50.316470145509477</v>
      </c>
    </row>
    <row r="4981" spans="1:14" x14ac:dyDescent="0.25">
      <c r="A4981" s="273">
        <v>4964</v>
      </c>
      <c r="B4981" s="323">
        <f t="shared" si="739"/>
        <v>5053.7558146072588</v>
      </c>
      <c r="D4981" s="287">
        <f t="shared" si="736"/>
        <v>4729.0274812739253</v>
      </c>
      <c r="F4981" s="273">
        <f t="shared" si="732"/>
        <v>14</v>
      </c>
      <c r="H4981" s="273">
        <f t="shared" si="733"/>
        <v>5040</v>
      </c>
      <c r="J4981" s="287">
        <f t="shared" si="737"/>
        <v>-50.106071304892531</v>
      </c>
      <c r="L4981" s="287">
        <f t="shared" si="734"/>
        <v>-166.2441853927412</v>
      </c>
      <c r="M4981" s="344">
        <f t="shared" si="735"/>
        <v>-130.97251872607467</v>
      </c>
      <c r="N4981" s="344">
        <f t="shared" si="738"/>
        <v>-50.106071304892531</v>
      </c>
    </row>
    <row r="4982" spans="1:14" x14ac:dyDescent="0.25">
      <c r="A4982" s="273">
        <v>4965</v>
      </c>
      <c r="B4982" s="323">
        <f t="shared" si="739"/>
        <v>5054.7558146072588</v>
      </c>
      <c r="D4982" s="287">
        <f t="shared" si="736"/>
        <v>4729.962064607259</v>
      </c>
      <c r="F4982" s="273">
        <f t="shared" si="732"/>
        <v>14</v>
      </c>
      <c r="H4982" s="273">
        <f t="shared" si="733"/>
        <v>5040</v>
      </c>
      <c r="J4982" s="287">
        <f t="shared" si="737"/>
        <v>-49.880409669567534</v>
      </c>
      <c r="L4982" s="287">
        <f t="shared" si="734"/>
        <v>-165.2441853927412</v>
      </c>
      <c r="M4982" s="344">
        <f t="shared" si="735"/>
        <v>-130.03793539274102</v>
      </c>
      <c r="N4982" s="344">
        <f t="shared" si="738"/>
        <v>-49.880409669567534</v>
      </c>
    </row>
    <row r="4983" spans="1:14" x14ac:dyDescent="0.25">
      <c r="A4983" s="273">
        <v>4966</v>
      </c>
      <c r="B4983" s="323">
        <f t="shared" si="739"/>
        <v>5055.7558146072588</v>
      </c>
      <c r="D4983" s="287">
        <f t="shared" si="736"/>
        <v>4730.8966479405917</v>
      </c>
      <c r="F4983" s="273">
        <f t="shared" si="732"/>
        <v>14</v>
      </c>
      <c r="H4983" s="273">
        <f t="shared" si="733"/>
        <v>5040</v>
      </c>
      <c r="J4983" s="287">
        <f t="shared" si="737"/>
        <v>-49.639553978254803</v>
      </c>
      <c r="L4983" s="287">
        <f t="shared" si="734"/>
        <v>-164.2441853927412</v>
      </c>
      <c r="M4983" s="344">
        <f t="shared" si="735"/>
        <v>-129.10335205940828</v>
      </c>
      <c r="N4983" s="344">
        <f t="shared" si="738"/>
        <v>-49.639553978254803</v>
      </c>
    </row>
    <row r="4984" spans="1:14" x14ac:dyDescent="0.25">
      <c r="A4984" s="273">
        <v>4967</v>
      </c>
      <c r="B4984" s="323">
        <f t="shared" si="739"/>
        <v>5056.7558146072588</v>
      </c>
      <c r="D4984" s="287">
        <f t="shared" si="736"/>
        <v>4731.8312312739254</v>
      </c>
      <c r="F4984" s="273">
        <f t="shared" si="732"/>
        <v>14</v>
      </c>
      <c r="H4984" s="273">
        <f t="shared" si="733"/>
        <v>5040</v>
      </c>
      <c r="J4984" s="287">
        <f t="shared" si="737"/>
        <v>-49.383577597931136</v>
      </c>
      <c r="L4984" s="287">
        <f t="shared" si="734"/>
        <v>-163.2441853927412</v>
      </c>
      <c r="M4984" s="344">
        <f t="shared" si="735"/>
        <v>-128.16876872607463</v>
      </c>
      <c r="N4984" s="344">
        <f t="shared" si="738"/>
        <v>-49.383577597931136</v>
      </c>
    </row>
    <row r="4985" spans="1:14" x14ac:dyDescent="0.25">
      <c r="A4985" s="273">
        <v>4968</v>
      </c>
      <c r="B4985" s="323">
        <f t="shared" si="739"/>
        <v>5057.7558146072588</v>
      </c>
      <c r="D4985" s="287">
        <f t="shared" si="736"/>
        <v>4732.765814607259</v>
      </c>
      <c r="F4985" s="273">
        <f t="shared" si="732"/>
        <v>14</v>
      </c>
      <c r="H4985" s="273">
        <f t="shared" si="733"/>
        <v>5040</v>
      </c>
      <c r="J4985" s="287">
        <f t="shared" si="737"/>
        <v>-49.112558501481672</v>
      </c>
      <c r="L4985" s="287">
        <f t="shared" si="734"/>
        <v>-162.2441853927412</v>
      </c>
      <c r="M4985" s="344">
        <f t="shared" si="735"/>
        <v>-127.23418539274098</v>
      </c>
      <c r="N4985" s="344">
        <f t="shared" si="738"/>
        <v>-49.112558501481672</v>
      </c>
    </row>
    <row r="4986" spans="1:14" x14ac:dyDescent="0.25">
      <c r="A4986" s="273">
        <v>4969</v>
      </c>
      <c r="B4986" s="323">
        <f t="shared" si="739"/>
        <v>5058.7558146072588</v>
      </c>
      <c r="D4986" s="287">
        <f t="shared" si="736"/>
        <v>4733.7003979405918</v>
      </c>
      <c r="F4986" s="273">
        <f t="shared" si="732"/>
        <v>14</v>
      </c>
      <c r="H4986" s="273">
        <f t="shared" si="733"/>
        <v>5040</v>
      </c>
      <c r="J4986" s="287">
        <f t="shared" si="737"/>
        <v>-48.826579243948856</v>
      </c>
      <c r="L4986" s="287">
        <f t="shared" si="734"/>
        <v>-161.2441853927412</v>
      </c>
      <c r="M4986" s="344">
        <f t="shared" si="735"/>
        <v>-126.29960205940824</v>
      </c>
      <c r="N4986" s="344">
        <f t="shared" si="738"/>
        <v>-48.826579243948856</v>
      </c>
    </row>
    <row r="4987" spans="1:14" x14ac:dyDescent="0.25">
      <c r="A4987" s="273">
        <v>4970</v>
      </c>
      <c r="B4987" s="323">
        <f t="shared" si="739"/>
        <v>5059.7558146072588</v>
      </c>
      <c r="D4987" s="287">
        <f t="shared" si="736"/>
        <v>4734.6349812739254</v>
      </c>
      <c r="F4987" s="273">
        <f t="shared" si="732"/>
        <v>14</v>
      </c>
      <c r="H4987" s="273">
        <f t="shared" si="733"/>
        <v>5040</v>
      </c>
      <c r="J4987" s="287">
        <f t="shared" si="737"/>
        <v>-48.525726937384412</v>
      </c>
      <c r="L4987" s="287">
        <f t="shared" si="734"/>
        <v>-160.2441853927412</v>
      </c>
      <c r="M4987" s="344">
        <f t="shared" si="735"/>
        <v>-125.3650187260746</v>
      </c>
      <c r="N4987" s="344">
        <f t="shared" si="738"/>
        <v>-48.525726937384412</v>
      </c>
    </row>
    <row r="4988" spans="1:14" x14ac:dyDescent="0.25">
      <c r="A4988" s="273">
        <v>4971</v>
      </c>
      <c r="B4988" s="323">
        <f t="shared" si="739"/>
        <v>5060.7558146072588</v>
      </c>
      <c r="D4988" s="287">
        <f t="shared" si="736"/>
        <v>4735.5695646072591</v>
      </c>
      <c r="F4988" s="273">
        <f t="shared" si="732"/>
        <v>14</v>
      </c>
      <c r="H4988" s="273">
        <f t="shared" si="733"/>
        <v>5040</v>
      </c>
      <c r="J4988" s="287">
        <f t="shared" si="737"/>
        <v>-48.210093224315557</v>
      </c>
      <c r="L4988" s="287">
        <f t="shared" si="734"/>
        <v>-159.2441853927412</v>
      </c>
      <c r="M4988" s="344">
        <f t="shared" si="735"/>
        <v>-124.43043539274095</v>
      </c>
      <c r="N4988" s="344">
        <f t="shared" si="738"/>
        <v>-48.210093224315557</v>
      </c>
    </row>
    <row r="4989" spans="1:14" x14ac:dyDescent="0.25">
      <c r="A4989" s="273">
        <v>4972</v>
      </c>
      <c r="B4989" s="323">
        <f t="shared" si="739"/>
        <v>5061.7558146072588</v>
      </c>
      <c r="D4989" s="287">
        <f t="shared" si="736"/>
        <v>4736.5041479405918</v>
      </c>
      <c r="F4989" s="273">
        <f t="shared" si="732"/>
        <v>14</v>
      </c>
      <c r="H4989" s="273">
        <f t="shared" si="733"/>
        <v>5040</v>
      </c>
      <c r="J4989" s="287">
        <f t="shared" si="737"/>
        <v>-47.879774249828913</v>
      </c>
      <c r="L4989" s="287">
        <f t="shared" si="734"/>
        <v>-158.2441853927412</v>
      </c>
      <c r="M4989" s="344">
        <f t="shared" si="735"/>
        <v>-123.49585205940821</v>
      </c>
      <c r="N4989" s="344">
        <f t="shared" si="738"/>
        <v>-47.879774249828913</v>
      </c>
    </row>
    <row r="4990" spans="1:14" x14ac:dyDescent="0.25">
      <c r="A4990" s="273">
        <v>4973</v>
      </c>
      <c r="B4990" s="323">
        <f t="shared" si="739"/>
        <v>5062.7558146072588</v>
      </c>
      <c r="D4990" s="287">
        <f t="shared" si="736"/>
        <v>4737.4387312739254</v>
      </c>
      <c r="F4990" s="273">
        <f t="shared" si="732"/>
        <v>14</v>
      </c>
      <c r="H4990" s="273">
        <f t="shared" si="733"/>
        <v>5040</v>
      </c>
      <c r="J4990" s="287">
        <f t="shared" si="737"/>
        <v>-47.534870632283983</v>
      </c>
      <c r="L4990" s="287">
        <f t="shared" si="734"/>
        <v>-157.2441853927412</v>
      </c>
      <c r="M4990" s="344">
        <f t="shared" si="735"/>
        <v>-122.56126872607456</v>
      </c>
      <c r="N4990" s="344">
        <f t="shared" si="738"/>
        <v>-47.534870632283983</v>
      </c>
    </row>
    <row r="4991" spans="1:14" x14ac:dyDescent="0.25">
      <c r="A4991" s="273">
        <v>4974</v>
      </c>
      <c r="B4991" s="323">
        <f t="shared" si="739"/>
        <v>5063.7558146072588</v>
      </c>
      <c r="D4991" s="287">
        <f t="shared" si="736"/>
        <v>4738.3733146072591</v>
      </c>
      <c r="F4991" s="273">
        <f t="shared" si="732"/>
        <v>14</v>
      </c>
      <c r="H4991" s="273">
        <f t="shared" si="733"/>
        <v>5040</v>
      </c>
      <c r="J4991" s="287">
        <f t="shared" si="737"/>
        <v>-47.175487432663815</v>
      </c>
      <c r="L4991" s="287">
        <f t="shared" si="734"/>
        <v>-156.2441853927412</v>
      </c>
      <c r="M4991" s="344">
        <f t="shared" si="735"/>
        <v>-121.62668539274091</v>
      </c>
      <c r="N4991" s="344">
        <f t="shared" si="738"/>
        <v>-47.175487432663815</v>
      </c>
    </row>
    <row r="4992" spans="1:14" x14ac:dyDescent="0.25">
      <c r="A4992" s="273">
        <v>4975</v>
      </c>
      <c r="B4992" s="323">
        <f t="shared" si="739"/>
        <v>5064.7558146072588</v>
      </c>
      <c r="D4992" s="287">
        <f t="shared" si="736"/>
        <v>4739.3078979405918</v>
      </c>
      <c r="F4992" s="273">
        <f t="shared" si="732"/>
        <v>14</v>
      </c>
      <c r="H4992" s="273">
        <f t="shared" si="733"/>
        <v>5040</v>
      </c>
      <c r="J4992" s="287">
        <f t="shared" si="737"/>
        <v>-46.801734122572768</v>
      </c>
      <c r="L4992" s="287">
        <f t="shared" si="734"/>
        <v>-155.2441853927412</v>
      </c>
      <c r="M4992" s="344">
        <f t="shared" si="735"/>
        <v>-120.69210205940817</v>
      </c>
      <c r="N4992" s="344">
        <f t="shared" si="738"/>
        <v>-46.801734122572768</v>
      </c>
    </row>
    <row r="4993" spans="1:14" x14ac:dyDescent="0.25">
      <c r="A4993" s="273">
        <v>4976</v>
      </c>
      <c r="B4993" s="323">
        <f t="shared" si="739"/>
        <v>5065.7558146072588</v>
      </c>
      <c r="D4993" s="287">
        <f t="shared" si="736"/>
        <v>4740.2424812739255</v>
      </c>
      <c r="F4993" s="273">
        <f t="shared" si="732"/>
        <v>14</v>
      </c>
      <c r="H4993" s="273">
        <f t="shared" si="733"/>
        <v>5040</v>
      </c>
      <c r="J4993" s="287">
        <f t="shared" si="737"/>
        <v>-46.413724550889093</v>
      </c>
      <c r="L4993" s="287">
        <f t="shared" si="734"/>
        <v>-154.2441853927412</v>
      </c>
      <c r="M4993" s="344">
        <f t="shared" si="735"/>
        <v>-119.75751872607452</v>
      </c>
      <c r="N4993" s="344">
        <f t="shared" si="738"/>
        <v>-46.413724550889093</v>
      </c>
    </row>
    <row r="4994" spans="1:14" x14ac:dyDescent="0.25">
      <c r="A4994" s="273">
        <v>4977</v>
      </c>
      <c r="B4994" s="323">
        <f t="shared" si="739"/>
        <v>5066.7558146072588</v>
      </c>
      <c r="D4994" s="287">
        <f t="shared" si="736"/>
        <v>4741.1770646072591</v>
      </c>
      <c r="F4994" s="273">
        <f t="shared" si="732"/>
        <v>14</v>
      </c>
      <c r="H4994" s="273">
        <f t="shared" si="733"/>
        <v>5040</v>
      </c>
      <c r="J4994" s="287">
        <f t="shared" si="737"/>
        <v>-46.011576909087374</v>
      </c>
      <c r="L4994" s="287">
        <f t="shared" si="734"/>
        <v>-153.2441853927412</v>
      </c>
      <c r="M4994" s="344">
        <f t="shared" si="735"/>
        <v>-118.82293539274087</v>
      </c>
      <c r="N4994" s="344">
        <f t="shared" si="738"/>
        <v>-46.011576909087374</v>
      </c>
    </row>
    <row r="4995" spans="1:14" x14ac:dyDescent="0.25">
      <c r="A4995" s="273">
        <v>4978</v>
      </c>
      <c r="B4995" s="323">
        <f t="shared" si="739"/>
        <v>5067.7558146072588</v>
      </c>
      <c r="D4995" s="287">
        <f t="shared" si="736"/>
        <v>4742.1116479405919</v>
      </c>
      <c r="F4995" s="273">
        <f t="shared" si="732"/>
        <v>14</v>
      </c>
      <c r="H4995" s="273">
        <f t="shared" si="733"/>
        <v>5040</v>
      </c>
      <c r="J4995" s="287">
        <f t="shared" si="737"/>
        <v>-45.595413695234988</v>
      </c>
      <c r="L4995" s="287">
        <f t="shared" si="734"/>
        <v>-152.2441853927412</v>
      </c>
      <c r="M4995" s="344">
        <f t="shared" si="735"/>
        <v>-117.88835205940813</v>
      </c>
      <c r="N4995" s="344">
        <f t="shared" si="738"/>
        <v>-45.595413695234988</v>
      </c>
    </row>
    <row r="4996" spans="1:14" x14ac:dyDescent="0.25">
      <c r="A4996" s="273">
        <v>4979</v>
      </c>
      <c r="B4996" s="323">
        <f t="shared" si="739"/>
        <v>5068.7558146072588</v>
      </c>
      <c r="D4996" s="287">
        <f t="shared" si="736"/>
        <v>4743.0462312739255</v>
      </c>
      <c r="F4996" s="273">
        <f t="shared" si="732"/>
        <v>14</v>
      </c>
      <c r="H4996" s="273">
        <f t="shared" si="733"/>
        <v>5040</v>
      </c>
      <c r="J4996" s="287">
        <f t="shared" si="737"/>
        <v>-45.165361676678337</v>
      </c>
      <c r="L4996" s="287">
        <f t="shared" si="734"/>
        <v>-151.2441853927412</v>
      </c>
      <c r="M4996" s="344">
        <f t="shared" si="735"/>
        <v>-116.95376872607449</v>
      </c>
      <c r="N4996" s="344">
        <f t="shared" si="738"/>
        <v>-45.165361676678337</v>
      </c>
    </row>
    <row r="4997" spans="1:14" x14ac:dyDescent="0.25">
      <c r="A4997" s="273">
        <v>4980</v>
      </c>
      <c r="B4997" s="323">
        <f t="shared" si="739"/>
        <v>5069.7558146072588</v>
      </c>
      <c r="D4997" s="287">
        <f t="shared" si="736"/>
        <v>4743.9808146072592</v>
      </c>
      <c r="F4997" s="273">
        <f t="shared" si="732"/>
        <v>14</v>
      </c>
      <c r="H4997" s="273">
        <f t="shared" si="733"/>
        <v>5040</v>
      </c>
      <c r="J4997" s="287">
        <f t="shared" si="737"/>
        <v>-44.721551851428281</v>
      </c>
      <c r="L4997" s="287">
        <f t="shared" si="734"/>
        <v>-150.2441853927412</v>
      </c>
      <c r="M4997" s="344">
        <f t="shared" si="735"/>
        <v>-116.01918539274084</v>
      </c>
      <c r="N4997" s="344">
        <f t="shared" si="738"/>
        <v>-44.721551851428281</v>
      </c>
    </row>
    <row r="4998" spans="1:14" x14ac:dyDescent="0.25">
      <c r="A4998" s="273">
        <v>4981</v>
      </c>
      <c r="B4998" s="323">
        <f t="shared" si="739"/>
        <v>5070.7558146072588</v>
      </c>
      <c r="D4998" s="287">
        <f t="shared" si="736"/>
        <v>4744.9153979405919</v>
      </c>
      <c r="F4998" s="273">
        <f t="shared" ref="F4998:F5061" si="740">INT(B4998/360)</f>
        <v>14</v>
      </c>
      <c r="H4998" s="273">
        <f t="shared" ref="H4998:H5061" si="741">F4998*360</f>
        <v>5040</v>
      </c>
      <c r="J4998" s="287">
        <f t="shared" si="737"/>
        <v>-44.264119408257258</v>
      </c>
      <c r="L4998" s="287">
        <f t="shared" ref="L4998:L5061" si="742">B4998-H4998-180</f>
        <v>-149.2441853927412</v>
      </c>
      <c r="M4998" s="344">
        <f t="shared" ref="M4998:M5061" si="743">D4998-INT(D4998/360)*360-180</f>
        <v>-115.0846020594081</v>
      </c>
      <c r="N4998" s="344">
        <f t="shared" si="738"/>
        <v>-44.264119408257258</v>
      </c>
    </row>
    <row r="4999" spans="1:14" x14ac:dyDescent="0.25">
      <c r="A4999" s="273">
        <v>4982</v>
      </c>
      <c r="B4999" s="323">
        <f t="shared" si="739"/>
        <v>5071.7558146072588</v>
      </c>
      <c r="D4999" s="287">
        <f t="shared" si="736"/>
        <v>4745.8499812739256</v>
      </c>
      <c r="F4999" s="273">
        <f t="shared" si="740"/>
        <v>14</v>
      </c>
      <c r="H4999" s="273">
        <f t="shared" si="741"/>
        <v>5040</v>
      </c>
      <c r="J4999" s="287">
        <f t="shared" si="737"/>
        <v>-43.793203685517959</v>
      </c>
      <c r="L4999" s="287">
        <f t="shared" si="742"/>
        <v>-148.2441853927412</v>
      </c>
      <c r="M4999" s="344">
        <f t="shared" si="743"/>
        <v>-114.15001872607445</v>
      </c>
      <c r="N4999" s="344">
        <f t="shared" si="738"/>
        <v>-43.793203685517959</v>
      </c>
    </row>
    <row r="5000" spans="1:14" x14ac:dyDescent="0.25">
      <c r="A5000" s="273">
        <v>4983</v>
      </c>
      <c r="B5000" s="323">
        <f t="shared" si="739"/>
        <v>5072.7558146072588</v>
      </c>
      <c r="D5000" s="287">
        <f t="shared" si="736"/>
        <v>4746.7845646072592</v>
      </c>
      <c r="F5000" s="273">
        <f t="shared" si="740"/>
        <v>14</v>
      </c>
      <c r="H5000" s="273">
        <f t="shared" si="741"/>
        <v>5040</v>
      </c>
      <c r="J5000" s="287">
        <f t="shared" si="737"/>
        <v>-43.308948128701751</v>
      </c>
      <c r="L5000" s="287">
        <f t="shared" si="742"/>
        <v>-147.2441853927412</v>
      </c>
      <c r="M5000" s="344">
        <f t="shared" si="743"/>
        <v>-113.2154353927408</v>
      </c>
      <c r="N5000" s="344">
        <f t="shared" si="738"/>
        <v>-43.308948128701751</v>
      </c>
    </row>
    <row r="5001" spans="1:14" x14ac:dyDescent="0.25">
      <c r="A5001" s="273">
        <v>4984</v>
      </c>
      <c r="B5001" s="323">
        <f t="shared" si="739"/>
        <v>5073.7558146072588</v>
      </c>
      <c r="D5001" s="287">
        <f t="shared" si="736"/>
        <v>4747.7191479405919</v>
      </c>
      <c r="F5001" s="273">
        <f t="shared" si="740"/>
        <v>14</v>
      </c>
      <c r="H5001" s="273">
        <f t="shared" si="741"/>
        <v>5040</v>
      </c>
      <c r="J5001" s="287">
        <f t="shared" si="737"/>
        <v>-42.811500246742341</v>
      </c>
      <c r="L5001" s="287">
        <f t="shared" si="742"/>
        <v>-146.2441853927412</v>
      </c>
      <c r="M5001" s="344">
        <f t="shared" si="743"/>
        <v>-112.28085205940806</v>
      </c>
      <c r="N5001" s="344">
        <f t="shared" si="738"/>
        <v>-42.811500246742341</v>
      </c>
    </row>
    <row r="5002" spans="1:14" x14ac:dyDescent="0.25">
      <c r="A5002" s="273">
        <v>4985</v>
      </c>
      <c r="B5002" s="323">
        <f t="shared" si="739"/>
        <v>5074.7558146072588</v>
      </c>
      <c r="D5002" s="287">
        <f t="shared" si="736"/>
        <v>4748.6537312739256</v>
      </c>
      <c r="F5002" s="273">
        <f t="shared" si="740"/>
        <v>14</v>
      </c>
      <c r="H5002" s="273">
        <f t="shared" si="741"/>
        <v>5040</v>
      </c>
      <c r="J5002" s="287">
        <f t="shared" si="737"/>
        <v>-42.301011567083442</v>
      </c>
      <c r="L5002" s="287">
        <f t="shared" si="742"/>
        <v>-145.2441853927412</v>
      </c>
      <c r="M5002" s="344">
        <f t="shared" si="743"/>
        <v>-111.34626872607441</v>
      </c>
      <c r="N5002" s="344">
        <f t="shared" si="738"/>
        <v>-42.301011567083442</v>
      </c>
    </row>
    <row r="5003" spans="1:14" x14ac:dyDescent="0.25">
      <c r="A5003" s="273">
        <v>4986</v>
      </c>
      <c r="B5003" s="323">
        <f t="shared" si="739"/>
        <v>5075.7558146072588</v>
      </c>
      <c r="D5003" s="287">
        <f t="shared" si="736"/>
        <v>4749.5883146072592</v>
      </c>
      <c r="F5003" s="273">
        <f t="shared" si="740"/>
        <v>14</v>
      </c>
      <c r="H5003" s="273">
        <f t="shared" si="741"/>
        <v>5040</v>
      </c>
      <c r="J5003" s="287">
        <f t="shared" si="737"/>
        <v>-41.777637589522122</v>
      </c>
      <c r="L5003" s="287">
        <f t="shared" si="742"/>
        <v>-144.2441853927412</v>
      </c>
      <c r="M5003" s="344">
        <f t="shared" si="743"/>
        <v>-110.41168539274076</v>
      </c>
      <c r="N5003" s="344">
        <f t="shared" si="738"/>
        <v>-41.777637589522122</v>
      </c>
    </row>
    <row r="5004" spans="1:14" x14ac:dyDescent="0.25">
      <c r="A5004" s="273">
        <v>4987</v>
      </c>
      <c r="B5004" s="323">
        <f t="shared" si="739"/>
        <v>5076.7558146072588</v>
      </c>
      <c r="D5004" s="287">
        <f t="shared" si="736"/>
        <v>4750.522897940592</v>
      </c>
      <c r="F5004" s="273">
        <f t="shared" si="740"/>
        <v>14</v>
      </c>
      <c r="H5004" s="273">
        <f t="shared" si="741"/>
        <v>5040</v>
      </c>
      <c r="J5004" s="287">
        <f t="shared" si="737"/>
        <v>-41.241537738842396</v>
      </c>
      <c r="L5004" s="287">
        <f t="shared" si="742"/>
        <v>-143.2441853927412</v>
      </c>
      <c r="M5004" s="344">
        <f t="shared" si="743"/>
        <v>-109.47710205940803</v>
      </c>
      <c r="N5004" s="344">
        <f t="shared" si="738"/>
        <v>-41.241537738842396</v>
      </c>
    </row>
    <row r="5005" spans="1:14" x14ac:dyDescent="0.25">
      <c r="A5005" s="273">
        <v>4988</v>
      </c>
      <c r="B5005" s="323">
        <f t="shared" si="739"/>
        <v>5077.7558146072588</v>
      </c>
      <c r="D5005" s="287">
        <f t="shared" si="736"/>
        <v>4751.4574812739256</v>
      </c>
      <c r="F5005" s="273">
        <f t="shared" si="740"/>
        <v>14</v>
      </c>
      <c r="H5005" s="273">
        <f t="shared" si="741"/>
        <v>5040</v>
      </c>
      <c r="J5005" s="287">
        <f t="shared" si="737"/>
        <v>-40.692875316251239</v>
      </c>
      <c r="L5005" s="287">
        <f t="shared" si="742"/>
        <v>-142.2441853927412</v>
      </c>
      <c r="M5005" s="344">
        <f t="shared" si="743"/>
        <v>-108.54251872607438</v>
      </c>
      <c r="N5005" s="344">
        <f t="shared" si="738"/>
        <v>-40.692875316251239</v>
      </c>
    </row>
    <row r="5006" spans="1:14" x14ac:dyDescent="0.25">
      <c r="A5006" s="273">
        <v>4989</v>
      </c>
      <c r="B5006" s="323">
        <f t="shared" si="739"/>
        <v>5078.7558146072588</v>
      </c>
      <c r="D5006" s="287">
        <f t="shared" si="736"/>
        <v>4752.3920646072584</v>
      </c>
      <c r="F5006" s="273">
        <f t="shared" si="740"/>
        <v>14</v>
      </c>
      <c r="H5006" s="273">
        <f t="shared" si="741"/>
        <v>5040</v>
      </c>
      <c r="J5006" s="287">
        <f t="shared" si="737"/>
        <v>-40.131817449638021</v>
      </c>
      <c r="L5006" s="287">
        <f t="shared" si="742"/>
        <v>-141.2441853927412</v>
      </c>
      <c r="M5006" s="344">
        <f t="shared" si="743"/>
        <v>-107.60793539274164</v>
      </c>
      <c r="N5006" s="344">
        <f t="shared" si="738"/>
        <v>-40.131817449638021</v>
      </c>
    </row>
    <row r="5007" spans="1:14" x14ac:dyDescent="0.25">
      <c r="A5007" s="273">
        <v>4990</v>
      </c>
      <c r="B5007" s="323">
        <f t="shared" si="739"/>
        <v>5079.7558146072588</v>
      </c>
      <c r="D5007" s="287">
        <f t="shared" si="736"/>
        <v>4753.326647940592</v>
      </c>
      <c r="F5007" s="273">
        <f t="shared" si="740"/>
        <v>14</v>
      </c>
      <c r="H5007" s="273">
        <f t="shared" si="741"/>
        <v>5040</v>
      </c>
      <c r="J5007" s="287">
        <f t="shared" si="737"/>
        <v>-39.558535042663991</v>
      </c>
      <c r="L5007" s="287">
        <f t="shared" si="742"/>
        <v>-140.2441853927412</v>
      </c>
      <c r="M5007" s="344">
        <f t="shared" si="743"/>
        <v>-106.67335205940799</v>
      </c>
      <c r="N5007" s="344">
        <f t="shared" si="738"/>
        <v>-39.558535042663991</v>
      </c>
    </row>
    <row r="5008" spans="1:14" x14ac:dyDescent="0.25">
      <c r="A5008" s="273">
        <v>4991</v>
      </c>
      <c r="B5008" s="323">
        <f t="shared" si="739"/>
        <v>5080.7558146072588</v>
      </c>
      <c r="D5008" s="287">
        <f t="shared" si="736"/>
        <v>4754.2612312739257</v>
      </c>
      <c r="F5008" s="273">
        <f t="shared" si="740"/>
        <v>14</v>
      </c>
      <c r="H5008" s="273">
        <f t="shared" si="741"/>
        <v>5040</v>
      </c>
      <c r="J5008" s="287">
        <f t="shared" si="737"/>
        <v>-38.973202722703824</v>
      </c>
      <c r="L5008" s="287">
        <f t="shared" si="742"/>
        <v>-139.2441853927412</v>
      </c>
      <c r="M5008" s="344">
        <f t="shared" si="743"/>
        <v>-105.73876872607434</v>
      </c>
      <c r="N5008" s="344">
        <f t="shared" si="738"/>
        <v>-38.973202722703824</v>
      </c>
    </row>
    <row r="5009" spans="1:14" x14ac:dyDescent="0.25">
      <c r="A5009" s="273">
        <v>4992</v>
      </c>
      <c r="B5009" s="323">
        <f t="shared" si="739"/>
        <v>5081.7558146072588</v>
      </c>
      <c r="D5009" s="287">
        <f t="shared" ref="D5009:D5072" si="744">B5009-A5009/360*$E$11</f>
        <v>4755.1958146072584</v>
      </c>
      <c r="F5009" s="273">
        <f t="shared" si="740"/>
        <v>14</v>
      </c>
      <c r="H5009" s="273">
        <f t="shared" si="741"/>
        <v>5040</v>
      </c>
      <c r="J5009" s="287">
        <f t="shared" ref="J5009:J5072" si="745">SIN(RADIANS(A5009))*$E$7</f>
        <v>-38.375998787652918</v>
      </c>
      <c r="L5009" s="287">
        <f t="shared" si="742"/>
        <v>-138.2441853927412</v>
      </c>
      <c r="M5009" s="344">
        <f t="shared" si="743"/>
        <v>-104.8041853927416</v>
      </c>
      <c r="N5009" s="344">
        <f t="shared" si="738"/>
        <v>-38.375998787652918</v>
      </c>
    </row>
    <row r="5010" spans="1:14" x14ac:dyDescent="0.25">
      <c r="A5010" s="273">
        <v>4993</v>
      </c>
      <c r="B5010" s="323">
        <f t="shared" si="739"/>
        <v>5082.7558146072588</v>
      </c>
      <c r="D5010" s="287">
        <f t="shared" si="744"/>
        <v>4756.130397940592</v>
      </c>
      <c r="F5010" s="273">
        <f t="shared" si="740"/>
        <v>14</v>
      </c>
      <c r="H5010" s="273">
        <f t="shared" si="741"/>
        <v>5040</v>
      </c>
      <c r="J5010" s="287">
        <f t="shared" si="745"/>
        <v>-37.76710515161416</v>
      </c>
      <c r="L5010" s="287">
        <f t="shared" si="742"/>
        <v>-137.2441853927412</v>
      </c>
      <c r="M5010" s="344">
        <f t="shared" si="743"/>
        <v>-103.86960205940795</v>
      </c>
      <c r="N5010" s="344">
        <f t="shared" ref="N5010:N5073" si="746">J5010</f>
        <v>-37.76710515161416</v>
      </c>
    </row>
    <row r="5011" spans="1:14" x14ac:dyDescent="0.25">
      <c r="A5011" s="273">
        <v>4994</v>
      </c>
      <c r="B5011" s="323">
        <f t="shared" ref="B5011:B5074" si="747">$B$17+A5011</f>
        <v>5083.7558146072588</v>
      </c>
      <c r="D5011" s="287">
        <f t="shared" si="744"/>
        <v>4757.0649812739257</v>
      </c>
      <c r="F5011" s="273">
        <f t="shared" si="740"/>
        <v>14</v>
      </c>
      <c r="H5011" s="273">
        <f t="shared" si="741"/>
        <v>5040</v>
      </c>
      <c r="J5011" s="287">
        <f t="shared" si="745"/>
        <v>-37.146707289488063</v>
      </c>
      <c r="L5011" s="287">
        <f t="shared" si="742"/>
        <v>-136.2441853927412</v>
      </c>
      <c r="M5011" s="344">
        <f t="shared" si="743"/>
        <v>-102.9350187260743</v>
      </c>
      <c r="N5011" s="344">
        <f t="shared" si="746"/>
        <v>-37.146707289488063</v>
      </c>
    </row>
    <row r="5012" spans="1:14" x14ac:dyDescent="0.25">
      <c r="A5012" s="273">
        <v>4995</v>
      </c>
      <c r="B5012" s="323">
        <f t="shared" si="747"/>
        <v>5084.7558146072588</v>
      </c>
      <c r="D5012" s="287">
        <f t="shared" si="744"/>
        <v>4757.9995646072584</v>
      </c>
      <c r="F5012" s="273">
        <f t="shared" si="740"/>
        <v>14</v>
      </c>
      <c r="H5012" s="273">
        <f t="shared" si="741"/>
        <v>5040</v>
      </c>
      <c r="J5012" s="287">
        <f t="shared" si="745"/>
        <v>-36.514994180473337</v>
      </c>
      <c r="L5012" s="287">
        <f t="shared" si="742"/>
        <v>-135.2441853927412</v>
      </c>
      <c r="M5012" s="344">
        <f t="shared" si="743"/>
        <v>-102.00043539274157</v>
      </c>
      <c r="N5012" s="344">
        <f t="shared" si="746"/>
        <v>-36.514994180473337</v>
      </c>
    </row>
    <row r="5013" spans="1:14" x14ac:dyDescent="0.25">
      <c r="A5013" s="273">
        <v>4996</v>
      </c>
      <c r="B5013" s="323">
        <f t="shared" si="747"/>
        <v>5085.7558146072588</v>
      </c>
      <c r="D5013" s="287">
        <f t="shared" si="744"/>
        <v>4758.9341479405921</v>
      </c>
      <c r="F5013" s="273">
        <f t="shared" si="740"/>
        <v>14</v>
      </c>
      <c r="H5013" s="273">
        <f t="shared" si="741"/>
        <v>5040</v>
      </c>
      <c r="J5013" s="287">
        <f t="shared" si="745"/>
        <v>-35.872158250502558</v>
      </c>
      <c r="L5013" s="287">
        <f t="shared" si="742"/>
        <v>-134.2441853927412</v>
      </c>
      <c r="M5013" s="344">
        <f t="shared" si="743"/>
        <v>-101.06585205940792</v>
      </c>
      <c r="N5013" s="344">
        <f t="shared" si="746"/>
        <v>-35.872158250502558</v>
      </c>
    </row>
    <row r="5014" spans="1:14" x14ac:dyDescent="0.25">
      <c r="A5014" s="273">
        <v>4997</v>
      </c>
      <c r="B5014" s="323">
        <f t="shared" si="747"/>
        <v>5086.7558146072588</v>
      </c>
      <c r="D5014" s="287">
        <f t="shared" si="744"/>
        <v>4759.8687312739257</v>
      </c>
      <c r="F5014" s="273">
        <f t="shared" si="740"/>
        <v>14</v>
      </c>
      <c r="H5014" s="273">
        <f t="shared" si="741"/>
        <v>5040</v>
      </c>
      <c r="J5014" s="287">
        <f t="shared" si="745"/>
        <v>-35.218395313627269</v>
      </c>
      <c r="L5014" s="287">
        <f t="shared" si="742"/>
        <v>-133.2441853927412</v>
      </c>
      <c r="M5014" s="344">
        <f t="shared" si="743"/>
        <v>-100.13126872607427</v>
      </c>
      <c r="N5014" s="344">
        <f t="shared" si="746"/>
        <v>-35.218395313627269</v>
      </c>
    </row>
    <row r="5015" spans="1:14" x14ac:dyDescent="0.25">
      <c r="A5015" s="273">
        <v>4998</v>
      </c>
      <c r="B5015" s="323">
        <f t="shared" si="747"/>
        <v>5087.7558146072588</v>
      </c>
      <c r="D5015" s="287">
        <f t="shared" si="744"/>
        <v>4760.8033146072585</v>
      </c>
      <c r="F5015" s="273">
        <f t="shared" si="740"/>
        <v>14</v>
      </c>
      <c r="H5015" s="273">
        <f t="shared" si="741"/>
        <v>5040</v>
      </c>
      <c r="J5015" s="287">
        <f t="shared" si="745"/>
        <v>-34.553904512371723</v>
      </c>
      <c r="L5015" s="287">
        <f t="shared" si="742"/>
        <v>-132.2441853927412</v>
      </c>
      <c r="M5015" s="344">
        <f t="shared" si="743"/>
        <v>-99.196685392741529</v>
      </c>
      <c r="N5015" s="344">
        <f t="shared" si="746"/>
        <v>-34.553904512371723</v>
      </c>
    </row>
    <row r="5016" spans="1:14" x14ac:dyDescent="0.25">
      <c r="A5016" s="273">
        <v>4999</v>
      </c>
      <c r="B5016" s="323">
        <f t="shared" si="747"/>
        <v>5088.7558146072588</v>
      </c>
      <c r="D5016" s="287">
        <f t="shared" si="744"/>
        <v>4761.7378979405921</v>
      </c>
      <c r="F5016" s="273">
        <f t="shared" si="740"/>
        <v>14</v>
      </c>
      <c r="H5016" s="273">
        <f t="shared" si="741"/>
        <v>5040</v>
      </c>
      <c r="J5016" s="287">
        <f t="shared" si="745"/>
        <v>-33.878888257069995</v>
      </c>
      <c r="L5016" s="287">
        <f t="shared" si="742"/>
        <v>-131.2441853927412</v>
      </c>
      <c r="M5016" s="344">
        <f t="shared" si="743"/>
        <v>-98.26210205940788</v>
      </c>
      <c r="N5016" s="344">
        <f t="shared" si="746"/>
        <v>-33.878888257069995</v>
      </c>
    </row>
    <row r="5017" spans="1:14" x14ac:dyDescent="0.25">
      <c r="A5017" s="273">
        <v>5000</v>
      </c>
      <c r="B5017" s="323">
        <f t="shared" si="747"/>
        <v>5089.7558146072588</v>
      </c>
      <c r="D5017" s="287">
        <f t="shared" si="744"/>
        <v>4762.6724812739258</v>
      </c>
      <c r="F5017" s="273">
        <f t="shared" si="740"/>
        <v>14</v>
      </c>
      <c r="H5017" s="273">
        <f t="shared" si="741"/>
        <v>5040</v>
      </c>
      <c r="J5017" s="287">
        <f t="shared" si="745"/>
        <v>-33.193552164212996</v>
      </c>
      <c r="L5017" s="287">
        <f t="shared" si="742"/>
        <v>-130.2441853927412</v>
      </c>
      <c r="M5017" s="344">
        <f t="shared" si="743"/>
        <v>-97.327518726074231</v>
      </c>
      <c r="N5017" s="344">
        <f t="shared" si="746"/>
        <v>-33.193552164212996</v>
      </c>
    </row>
    <row r="5018" spans="1:14" x14ac:dyDescent="0.25">
      <c r="A5018" s="273">
        <v>5001</v>
      </c>
      <c r="B5018" s="323">
        <f t="shared" si="747"/>
        <v>5090.7558146072588</v>
      </c>
      <c r="D5018" s="287">
        <f t="shared" si="744"/>
        <v>4763.6070646072585</v>
      </c>
      <c r="F5018" s="273">
        <f t="shared" si="740"/>
        <v>14</v>
      </c>
      <c r="H5018" s="273">
        <f t="shared" si="741"/>
        <v>5040</v>
      </c>
      <c r="J5018" s="287">
        <f t="shared" si="745"/>
        <v>-32.498104993813612</v>
      </c>
      <c r="L5018" s="287">
        <f t="shared" si="742"/>
        <v>-129.2441853927412</v>
      </c>
      <c r="M5018" s="344">
        <f t="shared" si="743"/>
        <v>-96.392935392741492</v>
      </c>
      <c r="N5018" s="344">
        <f t="shared" si="746"/>
        <v>-32.498104993813612</v>
      </c>
    </row>
    <row r="5019" spans="1:14" x14ac:dyDescent="0.25">
      <c r="A5019" s="273">
        <v>5002</v>
      </c>
      <c r="B5019" s="323">
        <f t="shared" si="747"/>
        <v>5091.7558146072588</v>
      </c>
      <c r="D5019" s="287">
        <f t="shared" si="744"/>
        <v>4764.5416479405922</v>
      </c>
      <c r="F5019" s="273">
        <f t="shared" si="740"/>
        <v>14</v>
      </c>
      <c r="H5019" s="273">
        <f t="shared" si="741"/>
        <v>5040</v>
      </c>
      <c r="J5019" s="287">
        <f t="shared" si="745"/>
        <v>-31.792758585816898</v>
      </c>
      <c r="L5019" s="287">
        <f t="shared" si="742"/>
        <v>-128.2441853927412</v>
      </c>
      <c r="M5019" s="344">
        <f t="shared" si="743"/>
        <v>-95.458352059407844</v>
      </c>
      <c r="N5019" s="344">
        <f t="shared" si="746"/>
        <v>-31.792758585816898</v>
      </c>
    </row>
    <row r="5020" spans="1:14" x14ac:dyDescent="0.25">
      <c r="A5020" s="273">
        <v>5003</v>
      </c>
      <c r="B5020" s="323">
        <f t="shared" si="747"/>
        <v>5092.7558146072588</v>
      </c>
      <c r="D5020" s="287">
        <f t="shared" si="744"/>
        <v>4765.4762312739258</v>
      </c>
      <c r="F5020" s="273">
        <f t="shared" si="740"/>
        <v>14</v>
      </c>
      <c r="H5020" s="273">
        <f t="shared" si="741"/>
        <v>5040</v>
      </c>
      <c r="J5020" s="287">
        <f t="shared" si="745"/>
        <v>-31.07772779557158</v>
      </c>
      <c r="L5020" s="287">
        <f t="shared" si="742"/>
        <v>-127.2441853927412</v>
      </c>
      <c r="M5020" s="344">
        <f t="shared" si="743"/>
        <v>-94.523768726074195</v>
      </c>
      <c r="N5020" s="344">
        <f t="shared" si="746"/>
        <v>-31.07772779557158</v>
      </c>
    </row>
    <row r="5021" spans="1:14" x14ac:dyDescent="0.25">
      <c r="A5021" s="273">
        <v>5004</v>
      </c>
      <c r="B5021" s="323">
        <f t="shared" si="747"/>
        <v>5093.7558146072588</v>
      </c>
      <c r="D5021" s="287">
        <f t="shared" si="744"/>
        <v>4766.4108146072585</v>
      </c>
      <c r="F5021" s="273">
        <f t="shared" si="740"/>
        <v>14</v>
      </c>
      <c r="H5021" s="273">
        <f t="shared" si="741"/>
        <v>5040</v>
      </c>
      <c r="J5021" s="287">
        <f t="shared" si="745"/>
        <v>-30.353230428383604</v>
      </c>
      <c r="L5021" s="287">
        <f t="shared" si="742"/>
        <v>-126.2441853927412</v>
      </c>
      <c r="M5021" s="344">
        <f t="shared" si="743"/>
        <v>-93.589185392741456</v>
      </c>
      <c r="N5021" s="344">
        <f t="shared" si="746"/>
        <v>-30.353230428383604</v>
      </c>
    </row>
    <row r="5022" spans="1:14" x14ac:dyDescent="0.25">
      <c r="A5022" s="273">
        <v>5005</v>
      </c>
      <c r="B5022" s="323">
        <f t="shared" si="747"/>
        <v>5094.7558146072588</v>
      </c>
      <c r="D5022" s="287">
        <f t="shared" si="744"/>
        <v>4767.3453979405922</v>
      </c>
      <c r="F5022" s="273">
        <f t="shared" si="740"/>
        <v>14</v>
      </c>
      <c r="H5022" s="273">
        <f t="shared" si="741"/>
        <v>5040</v>
      </c>
      <c r="J5022" s="287">
        <f t="shared" si="745"/>
        <v>-29.619487173168213</v>
      </c>
      <c r="L5022" s="287">
        <f t="shared" si="742"/>
        <v>-125.2441853927412</v>
      </c>
      <c r="M5022" s="344">
        <f t="shared" si="743"/>
        <v>-92.654602059407807</v>
      </c>
      <c r="N5022" s="344">
        <f t="shared" si="746"/>
        <v>-29.619487173168213</v>
      </c>
    </row>
    <row r="5023" spans="1:14" x14ac:dyDescent="0.25">
      <c r="A5023" s="273">
        <v>5006</v>
      </c>
      <c r="B5023" s="323">
        <f t="shared" si="747"/>
        <v>5095.7558146072588</v>
      </c>
      <c r="D5023" s="287">
        <f t="shared" si="744"/>
        <v>4768.2799812739258</v>
      </c>
      <c r="F5023" s="273">
        <f t="shared" si="740"/>
        <v>14</v>
      </c>
      <c r="H5023" s="273">
        <f t="shared" si="741"/>
        <v>5040</v>
      </c>
      <c r="J5023" s="287">
        <f t="shared" si="745"/>
        <v>-28.87672153522945</v>
      </c>
      <c r="L5023" s="287">
        <f t="shared" si="742"/>
        <v>-124.2441853927412</v>
      </c>
      <c r="M5023" s="344">
        <f t="shared" si="743"/>
        <v>-91.720018726074159</v>
      </c>
      <c r="N5023" s="344">
        <f t="shared" si="746"/>
        <v>-28.87672153522945</v>
      </c>
    </row>
    <row r="5024" spans="1:14" x14ac:dyDescent="0.25">
      <c r="A5024" s="273">
        <v>5007</v>
      </c>
      <c r="B5024" s="323">
        <f t="shared" si="747"/>
        <v>5096.7558146072588</v>
      </c>
      <c r="D5024" s="287">
        <f t="shared" si="744"/>
        <v>4769.2145646072586</v>
      </c>
      <c r="F5024" s="273">
        <f t="shared" si="740"/>
        <v>14</v>
      </c>
      <c r="H5024" s="273">
        <f t="shared" si="741"/>
        <v>5040</v>
      </c>
      <c r="J5024" s="287">
        <f t="shared" si="745"/>
        <v>-28.125159768175983</v>
      </c>
      <c r="L5024" s="287">
        <f t="shared" si="742"/>
        <v>-123.2441853927412</v>
      </c>
      <c r="M5024" s="344">
        <f t="shared" si="743"/>
        <v>-90.785435392741419</v>
      </c>
      <c r="N5024" s="344">
        <f t="shared" si="746"/>
        <v>-28.125159768175983</v>
      </c>
    </row>
    <row r="5025" spans="1:14" x14ac:dyDescent="0.25">
      <c r="A5025" s="273">
        <v>5008</v>
      </c>
      <c r="B5025" s="323">
        <f t="shared" si="747"/>
        <v>5097.7558146072588</v>
      </c>
      <c r="D5025" s="287">
        <f t="shared" si="744"/>
        <v>4770.1491479405922</v>
      </c>
      <c r="F5025" s="273">
        <f t="shared" si="740"/>
        <v>14</v>
      </c>
      <c r="H5025" s="273">
        <f t="shared" si="741"/>
        <v>5040</v>
      </c>
      <c r="J5025" s="287">
        <f t="shared" si="745"/>
        <v>-27.365030805002576</v>
      </c>
      <c r="L5025" s="287">
        <f t="shared" si="742"/>
        <v>-122.2441853927412</v>
      </c>
      <c r="M5025" s="344">
        <f t="shared" si="743"/>
        <v>-89.850852059407771</v>
      </c>
      <c r="N5025" s="344">
        <f t="shared" si="746"/>
        <v>-27.365030805002576</v>
      </c>
    </row>
    <row r="5026" spans="1:14" x14ac:dyDescent="0.25">
      <c r="A5026" s="273">
        <v>5009</v>
      </c>
      <c r="B5026" s="323">
        <f t="shared" si="747"/>
        <v>5098.7558146072588</v>
      </c>
      <c r="D5026" s="287">
        <f t="shared" si="744"/>
        <v>4771.0837312739259</v>
      </c>
      <c r="F5026" s="273">
        <f t="shared" si="740"/>
        <v>14</v>
      </c>
      <c r="H5026" s="273">
        <f t="shared" si="741"/>
        <v>5040</v>
      </c>
      <c r="J5026" s="287">
        <f t="shared" si="745"/>
        <v>-26.596566188354963</v>
      </c>
      <c r="L5026" s="287">
        <f t="shared" si="742"/>
        <v>-121.2441853927412</v>
      </c>
      <c r="M5026" s="344">
        <f t="shared" si="743"/>
        <v>-88.916268726074122</v>
      </c>
      <c r="N5026" s="344">
        <f t="shared" si="746"/>
        <v>-26.596566188354963</v>
      </c>
    </row>
    <row r="5027" spans="1:14" x14ac:dyDescent="0.25">
      <c r="A5027" s="273">
        <v>5010</v>
      </c>
      <c r="B5027" s="323">
        <f t="shared" si="747"/>
        <v>5099.7558146072588</v>
      </c>
      <c r="D5027" s="287">
        <f t="shared" si="744"/>
        <v>4772.0183146072586</v>
      </c>
      <c r="F5027" s="273">
        <f t="shared" si="740"/>
        <v>14</v>
      </c>
      <c r="H5027" s="273">
        <f t="shared" si="741"/>
        <v>5040</v>
      </c>
      <c r="J5027" s="287">
        <f t="shared" si="745"/>
        <v>-25.820000000000288</v>
      </c>
      <c r="L5027" s="287">
        <f t="shared" si="742"/>
        <v>-120.2441853927412</v>
      </c>
      <c r="M5027" s="344">
        <f t="shared" si="743"/>
        <v>-87.981685392741383</v>
      </c>
      <c r="N5027" s="344">
        <f t="shared" si="746"/>
        <v>-25.820000000000288</v>
      </c>
    </row>
    <row r="5028" spans="1:14" x14ac:dyDescent="0.25">
      <c r="A5028" s="273">
        <v>5011</v>
      </c>
      <c r="B5028" s="323">
        <f t="shared" si="747"/>
        <v>5100.7558146072588</v>
      </c>
      <c r="D5028" s="287">
        <f t="shared" si="744"/>
        <v>4772.9528979405923</v>
      </c>
      <c r="F5028" s="273">
        <f t="shared" si="740"/>
        <v>14</v>
      </c>
      <c r="H5028" s="273">
        <f t="shared" si="741"/>
        <v>5040</v>
      </c>
      <c r="J5028" s="287">
        <f t="shared" si="745"/>
        <v>-25.035568789521022</v>
      </c>
      <c r="L5028" s="287">
        <f t="shared" si="742"/>
        <v>-119.2441853927412</v>
      </c>
      <c r="M5028" s="344">
        <f t="shared" si="743"/>
        <v>-87.047102059407734</v>
      </c>
      <c r="N5028" s="344">
        <f t="shared" si="746"/>
        <v>-25.035568789521022</v>
      </c>
    </row>
    <row r="5029" spans="1:14" x14ac:dyDescent="0.25">
      <c r="A5029" s="273">
        <v>5012</v>
      </c>
      <c r="B5029" s="323">
        <f t="shared" si="747"/>
        <v>5101.7558146072588</v>
      </c>
      <c r="D5029" s="287">
        <f t="shared" si="744"/>
        <v>4773.887481273925</v>
      </c>
      <c r="F5029" s="273">
        <f t="shared" si="740"/>
        <v>14</v>
      </c>
      <c r="H5029" s="273">
        <f t="shared" si="741"/>
        <v>5040</v>
      </c>
      <c r="J5029" s="287">
        <f t="shared" si="745"/>
        <v>-24.243511502263466</v>
      </c>
      <c r="L5029" s="287">
        <f t="shared" si="742"/>
        <v>-118.2441853927412</v>
      </c>
      <c r="M5029" s="344">
        <f t="shared" si="743"/>
        <v>-86.112518726074995</v>
      </c>
      <c r="N5029" s="344">
        <f t="shared" si="746"/>
        <v>-24.243511502263466</v>
      </c>
    </row>
    <row r="5030" spans="1:14" x14ac:dyDescent="0.25">
      <c r="A5030" s="273">
        <v>5013</v>
      </c>
      <c r="B5030" s="323">
        <f t="shared" si="747"/>
        <v>5102.7558146072588</v>
      </c>
      <c r="D5030" s="287">
        <f t="shared" si="744"/>
        <v>4774.8220646072587</v>
      </c>
      <c r="F5030" s="273">
        <f t="shared" si="740"/>
        <v>14</v>
      </c>
      <c r="H5030" s="273">
        <f t="shared" si="741"/>
        <v>5040</v>
      </c>
      <c r="J5030" s="287">
        <f t="shared" si="745"/>
        <v>-23.444069406550149</v>
      </c>
      <c r="L5030" s="287">
        <f t="shared" si="742"/>
        <v>-117.2441853927412</v>
      </c>
      <c r="M5030" s="344">
        <f t="shared" si="743"/>
        <v>-85.177935392741347</v>
      </c>
      <c r="N5030" s="344">
        <f t="shared" si="746"/>
        <v>-23.444069406550149</v>
      </c>
    </row>
    <row r="5031" spans="1:14" x14ac:dyDescent="0.25">
      <c r="A5031" s="273">
        <v>5014</v>
      </c>
      <c r="B5031" s="323">
        <f t="shared" si="747"/>
        <v>5103.7558146072588</v>
      </c>
      <c r="D5031" s="287">
        <f t="shared" si="744"/>
        <v>4775.7566479405923</v>
      </c>
      <c r="F5031" s="273">
        <f t="shared" si="740"/>
        <v>14</v>
      </c>
      <c r="H5031" s="273">
        <f t="shared" si="741"/>
        <v>5040</v>
      </c>
      <c r="J5031" s="287">
        <f t="shared" si="745"/>
        <v>-22.637486020187797</v>
      </c>
      <c r="L5031" s="287">
        <f t="shared" si="742"/>
        <v>-116.2441853927412</v>
      </c>
      <c r="M5031" s="344">
        <f t="shared" si="743"/>
        <v>-84.243352059407698</v>
      </c>
      <c r="N5031" s="344">
        <f t="shared" si="746"/>
        <v>-22.637486020187797</v>
      </c>
    </row>
    <row r="5032" spans="1:14" x14ac:dyDescent="0.25">
      <c r="A5032" s="273">
        <v>5015</v>
      </c>
      <c r="B5032" s="323">
        <f t="shared" si="747"/>
        <v>5104.7558146072588</v>
      </c>
      <c r="D5032" s="287">
        <f t="shared" si="744"/>
        <v>4776.691231273925</v>
      </c>
      <c r="F5032" s="273">
        <f t="shared" si="740"/>
        <v>14</v>
      </c>
      <c r="H5032" s="273">
        <f t="shared" si="741"/>
        <v>5040</v>
      </c>
      <c r="J5032" s="287">
        <f t="shared" si="745"/>
        <v>-21.824007036290105</v>
      </c>
      <c r="L5032" s="287">
        <f t="shared" si="742"/>
        <v>-115.2441853927412</v>
      </c>
      <c r="M5032" s="344">
        <f t="shared" si="743"/>
        <v>-83.308768726074959</v>
      </c>
      <c r="N5032" s="344">
        <f t="shared" si="746"/>
        <v>-21.824007036290105</v>
      </c>
    </row>
    <row r="5033" spans="1:14" x14ac:dyDescent="0.25">
      <c r="A5033" s="273">
        <v>5016</v>
      </c>
      <c r="B5033" s="323">
        <f t="shared" si="747"/>
        <v>5105.7558146072588</v>
      </c>
      <c r="D5033" s="287">
        <f t="shared" si="744"/>
        <v>4777.6258146072587</v>
      </c>
      <c r="F5033" s="273">
        <f t="shared" si="740"/>
        <v>14</v>
      </c>
      <c r="H5033" s="273">
        <f t="shared" si="741"/>
        <v>5040</v>
      </c>
      <c r="J5033" s="287">
        <f t="shared" si="745"/>
        <v>-21.003880248434594</v>
      </c>
      <c r="L5033" s="287">
        <f t="shared" si="742"/>
        <v>-114.2441853927412</v>
      </c>
      <c r="M5033" s="344">
        <f t="shared" si="743"/>
        <v>-82.37418539274131</v>
      </c>
      <c r="N5033" s="344">
        <f t="shared" si="746"/>
        <v>-21.003880248434594</v>
      </c>
    </row>
    <row r="5034" spans="1:14" x14ac:dyDescent="0.25">
      <c r="A5034" s="273">
        <v>5017</v>
      </c>
      <c r="B5034" s="323">
        <f t="shared" si="747"/>
        <v>5106.7558146072588</v>
      </c>
      <c r="D5034" s="287">
        <f t="shared" si="744"/>
        <v>4778.5603979405923</v>
      </c>
      <c r="F5034" s="273">
        <f t="shared" si="740"/>
        <v>14</v>
      </c>
      <c r="H5034" s="273">
        <f t="shared" si="741"/>
        <v>5040</v>
      </c>
      <c r="J5034" s="287">
        <f t="shared" si="745"/>
        <v>-20.177355475186257</v>
      </c>
      <c r="L5034" s="287">
        <f t="shared" si="742"/>
        <v>-113.2441853927412</v>
      </c>
      <c r="M5034" s="344">
        <f t="shared" si="743"/>
        <v>-81.439602059407662</v>
      </c>
      <c r="N5034" s="344">
        <f t="shared" si="746"/>
        <v>-20.177355475186257</v>
      </c>
    </row>
    <row r="5035" spans="1:14" x14ac:dyDescent="0.25">
      <c r="A5035" s="273">
        <v>5018</v>
      </c>
      <c r="B5035" s="323">
        <f t="shared" si="747"/>
        <v>5107.7558146072588</v>
      </c>
      <c r="D5035" s="287">
        <f t="shared" si="744"/>
        <v>4779.4949812739251</v>
      </c>
      <c r="F5035" s="273">
        <f t="shared" si="740"/>
        <v>14</v>
      </c>
      <c r="H5035" s="273">
        <f t="shared" si="741"/>
        <v>5040</v>
      </c>
      <c r="J5035" s="287">
        <f t="shared" si="745"/>
        <v>-19.344684483997739</v>
      </c>
      <c r="L5035" s="287">
        <f t="shared" si="742"/>
        <v>-112.2441853927412</v>
      </c>
      <c r="M5035" s="344">
        <f t="shared" si="743"/>
        <v>-80.505018726074923</v>
      </c>
      <c r="N5035" s="344">
        <f t="shared" si="746"/>
        <v>-19.344684483997739</v>
      </c>
    </row>
    <row r="5036" spans="1:14" x14ac:dyDescent="0.25">
      <c r="A5036" s="273">
        <v>5019</v>
      </c>
      <c r="B5036" s="323">
        <f t="shared" si="747"/>
        <v>5108.7558146072588</v>
      </c>
      <c r="D5036" s="287">
        <f t="shared" si="744"/>
        <v>4780.4295646072587</v>
      </c>
      <c r="F5036" s="273">
        <f t="shared" si="740"/>
        <v>14</v>
      </c>
      <c r="H5036" s="273">
        <f t="shared" si="741"/>
        <v>5040</v>
      </c>
      <c r="J5036" s="287">
        <f t="shared" si="745"/>
        <v>-18.506120914519229</v>
      </c>
      <c r="L5036" s="287">
        <f t="shared" si="742"/>
        <v>-111.2441853927412</v>
      </c>
      <c r="M5036" s="344">
        <f t="shared" si="743"/>
        <v>-79.570435392741274</v>
      </c>
      <c r="N5036" s="344">
        <f t="shared" si="746"/>
        <v>-18.506120914519229</v>
      </c>
    </row>
    <row r="5037" spans="1:14" x14ac:dyDescent="0.25">
      <c r="A5037" s="273">
        <v>5020</v>
      </c>
      <c r="B5037" s="323">
        <f t="shared" si="747"/>
        <v>5109.7558146072588</v>
      </c>
      <c r="D5037" s="287">
        <f t="shared" si="744"/>
        <v>4781.3641479405924</v>
      </c>
      <c r="F5037" s="273">
        <f t="shared" si="740"/>
        <v>14</v>
      </c>
      <c r="H5037" s="273">
        <f t="shared" si="741"/>
        <v>5040</v>
      </c>
      <c r="J5037" s="287">
        <f t="shared" si="745"/>
        <v>-17.661920201337335</v>
      </c>
      <c r="L5037" s="287">
        <f t="shared" si="742"/>
        <v>-110.2441853927412</v>
      </c>
      <c r="M5037" s="344">
        <f t="shared" si="743"/>
        <v>-78.635852059407625</v>
      </c>
      <c r="N5037" s="344">
        <f t="shared" si="746"/>
        <v>-17.661920201337335</v>
      </c>
    </row>
    <row r="5038" spans="1:14" x14ac:dyDescent="0.25">
      <c r="A5038" s="273">
        <v>5021</v>
      </c>
      <c r="B5038" s="323">
        <f t="shared" si="747"/>
        <v>5110.7558146072588</v>
      </c>
      <c r="D5038" s="287">
        <f t="shared" si="744"/>
        <v>4782.2987312739251</v>
      </c>
      <c r="F5038" s="273">
        <f t="shared" si="740"/>
        <v>14</v>
      </c>
      <c r="H5038" s="273">
        <f t="shared" si="741"/>
        <v>5040</v>
      </c>
      <c r="J5038" s="287">
        <f t="shared" si="745"/>
        <v>-16.812339496167944</v>
      </c>
      <c r="L5038" s="287">
        <f t="shared" si="742"/>
        <v>-109.2441853927412</v>
      </c>
      <c r="M5038" s="344">
        <f t="shared" si="743"/>
        <v>-77.701268726074886</v>
      </c>
      <c r="N5038" s="344">
        <f t="shared" si="746"/>
        <v>-16.812339496167944</v>
      </c>
    </row>
    <row r="5039" spans="1:14" x14ac:dyDescent="0.25">
      <c r="A5039" s="273">
        <v>5022</v>
      </c>
      <c r="B5039" s="323">
        <f t="shared" si="747"/>
        <v>5111.7558146072588</v>
      </c>
      <c r="D5039" s="287">
        <f t="shared" si="744"/>
        <v>4783.2333146072588</v>
      </c>
      <c r="F5039" s="273">
        <f t="shared" si="740"/>
        <v>14</v>
      </c>
      <c r="H5039" s="273">
        <f t="shared" si="741"/>
        <v>5040</v>
      </c>
      <c r="J5039" s="287">
        <f t="shared" si="745"/>
        <v>-15.957637589522541</v>
      </c>
      <c r="L5039" s="287">
        <f t="shared" si="742"/>
        <v>-108.2441853927412</v>
      </c>
      <c r="M5039" s="344">
        <f t="shared" si="743"/>
        <v>-76.766685392741238</v>
      </c>
      <c r="N5039" s="344">
        <f t="shared" si="746"/>
        <v>-15.957637589522541</v>
      </c>
    </row>
    <row r="5040" spans="1:14" x14ac:dyDescent="0.25">
      <c r="A5040" s="273">
        <v>5023</v>
      </c>
      <c r="B5040" s="323">
        <f t="shared" si="747"/>
        <v>5112.7558146072588</v>
      </c>
      <c r="D5040" s="287">
        <f t="shared" si="744"/>
        <v>4784.1678979405924</v>
      </c>
      <c r="F5040" s="273">
        <f t="shared" si="740"/>
        <v>14</v>
      </c>
      <c r="H5040" s="273">
        <f t="shared" si="741"/>
        <v>5040</v>
      </c>
      <c r="J5040" s="287">
        <f t="shared" si="745"/>
        <v>-15.09807483188226</v>
      </c>
      <c r="L5040" s="287">
        <f t="shared" si="742"/>
        <v>-107.2441853927412</v>
      </c>
      <c r="M5040" s="344">
        <f t="shared" si="743"/>
        <v>-75.832102059407589</v>
      </c>
      <c r="N5040" s="344">
        <f t="shared" si="746"/>
        <v>-15.09807483188226</v>
      </c>
    </row>
    <row r="5041" spans="1:14" x14ac:dyDescent="0.25">
      <c r="A5041" s="273">
        <v>5024</v>
      </c>
      <c r="B5041" s="323">
        <f t="shared" si="747"/>
        <v>5113.7558146072588</v>
      </c>
      <c r="D5041" s="287">
        <f t="shared" si="744"/>
        <v>4785.1024812739252</v>
      </c>
      <c r="F5041" s="273">
        <f t="shared" si="740"/>
        <v>14</v>
      </c>
      <c r="H5041" s="273">
        <f t="shared" si="741"/>
        <v>5040</v>
      </c>
      <c r="J5041" s="287">
        <f t="shared" si="745"/>
        <v>-14.233913054389852</v>
      </c>
      <c r="L5041" s="287">
        <f t="shared" si="742"/>
        <v>-106.2441853927412</v>
      </c>
      <c r="M5041" s="344">
        <f t="shared" si="743"/>
        <v>-74.89751872607485</v>
      </c>
      <c r="N5041" s="344">
        <f t="shared" si="746"/>
        <v>-14.233913054389852</v>
      </c>
    </row>
    <row r="5042" spans="1:14" x14ac:dyDescent="0.25">
      <c r="A5042" s="273">
        <v>5025</v>
      </c>
      <c r="B5042" s="323">
        <f t="shared" si="747"/>
        <v>5114.7558146072588</v>
      </c>
      <c r="D5042" s="287">
        <f t="shared" si="744"/>
        <v>4786.0370646072588</v>
      </c>
      <c r="F5042" s="273">
        <f t="shared" si="740"/>
        <v>14</v>
      </c>
      <c r="H5042" s="273">
        <f t="shared" si="741"/>
        <v>5040</v>
      </c>
      <c r="J5042" s="287">
        <f t="shared" si="745"/>
        <v>-13.365415489094062</v>
      </c>
      <c r="L5042" s="287">
        <f t="shared" si="742"/>
        <v>-105.2441853927412</v>
      </c>
      <c r="M5042" s="344">
        <f t="shared" si="743"/>
        <v>-73.962935392741201</v>
      </c>
      <c r="N5042" s="344">
        <f t="shared" si="746"/>
        <v>-13.365415489094062</v>
      </c>
    </row>
    <row r="5043" spans="1:14" x14ac:dyDescent="0.25">
      <c r="A5043" s="273">
        <v>5026</v>
      </c>
      <c r="B5043" s="323">
        <f t="shared" si="747"/>
        <v>5115.7558146072588</v>
      </c>
      <c r="D5043" s="287">
        <f t="shared" si="744"/>
        <v>4786.9716479405924</v>
      </c>
      <c r="F5043" s="273">
        <f t="shared" si="740"/>
        <v>14</v>
      </c>
      <c r="H5043" s="273">
        <f t="shared" si="741"/>
        <v>5040</v>
      </c>
      <c r="J5043" s="287">
        <f t="shared" si="745"/>
        <v>-12.492846688766607</v>
      </c>
      <c r="L5043" s="287">
        <f t="shared" si="742"/>
        <v>-104.2441853927412</v>
      </c>
      <c r="M5043" s="344">
        <f t="shared" si="743"/>
        <v>-73.028352059407553</v>
      </c>
      <c r="N5043" s="344">
        <f t="shared" si="746"/>
        <v>-12.492846688766607</v>
      </c>
    </row>
    <row r="5044" spans="1:14" x14ac:dyDescent="0.25">
      <c r="A5044" s="273">
        <v>5027</v>
      </c>
      <c r="B5044" s="323">
        <f t="shared" si="747"/>
        <v>5116.7558146072588</v>
      </c>
      <c r="D5044" s="287">
        <f t="shared" si="744"/>
        <v>4787.9062312739252</v>
      </c>
      <c r="F5044" s="273">
        <f t="shared" si="740"/>
        <v>14</v>
      </c>
      <c r="H5044" s="273">
        <f t="shared" si="741"/>
        <v>5040</v>
      </c>
      <c r="J5044" s="287">
        <f t="shared" si="745"/>
        <v>-11.616472446317545</v>
      </c>
      <c r="L5044" s="287">
        <f t="shared" si="742"/>
        <v>-103.2441853927412</v>
      </c>
      <c r="M5044" s="344">
        <f t="shared" si="743"/>
        <v>-72.093768726074813</v>
      </c>
      <c r="N5044" s="344">
        <f t="shared" si="746"/>
        <v>-11.616472446317545</v>
      </c>
    </row>
    <row r="5045" spans="1:14" x14ac:dyDescent="0.25">
      <c r="A5045" s="273">
        <v>5028</v>
      </c>
      <c r="B5045" s="323">
        <f t="shared" si="747"/>
        <v>5117.7558146072588</v>
      </c>
      <c r="D5045" s="287">
        <f t="shared" si="744"/>
        <v>4788.8408146072588</v>
      </c>
      <c r="F5045" s="273">
        <f t="shared" si="740"/>
        <v>14</v>
      </c>
      <c r="H5045" s="273">
        <f t="shared" si="741"/>
        <v>5040</v>
      </c>
      <c r="J5045" s="287">
        <f t="shared" si="745"/>
        <v>-10.736559713829324</v>
      </c>
      <c r="L5045" s="287">
        <f t="shared" si="742"/>
        <v>-102.2441853927412</v>
      </c>
      <c r="M5045" s="344">
        <f t="shared" si="743"/>
        <v>-71.159185392741165</v>
      </c>
      <c r="N5045" s="344">
        <f t="shared" si="746"/>
        <v>-10.736559713829324</v>
      </c>
    </row>
    <row r="5046" spans="1:14" x14ac:dyDescent="0.25">
      <c r="A5046" s="273">
        <v>5029</v>
      </c>
      <c r="B5046" s="323">
        <f t="shared" si="747"/>
        <v>5118.7558146072588</v>
      </c>
      <c r="D5046" s="287">
        <f t="shared" si="744"/>
        <v>4789.7753979405925</v>
      </c>
      <c r="F5046" s="273">
        <f t="shared" si="740"/>
        <v>14</v>
      </c>
      <c r="H5046" s="273">
        <f t="shared" si="741"/>
        <v>5040</v>
      </c>
      <c r="J5046" s="287">
        <f t="shared" si="745"/>
        <v>-9.8533765212448827</v>
      </c>
      <c r="L5046" s="287">
        <f t="shared" si="742"/>
        <v>-101.2441853927412</v>
      </c>
      <c r="M5046" s="344">
        <f t="shared" si="743"/>
        <v>-70.224602059407516</v>
      </c>
      <c r="N5046" s="344">
        <f t="shared" si="746"/>
        <v>-9.8533765212448827</v>
      </c>
    </row>
    <row r="5047" spans="1:14" x14ac:dyDescent="0.25">
      <c r="A5047" s="273">
        <v>5030</v>
      </c>
      <c r="B5047" s="323">
        <f t="shared" si="747"/>
        <v>5119.7558146072588</v>
      </c>
      <c r="D5047" s="287">
        <f t="shared" si="744"/>
        <v>4790.7099812739252</v>
      </c>
      <c r="F5047" s="273">
        <f t="shared" si="740"/>
        <v>14</v>
      </c>
      <c r="H5047" s="273">
        <f t="shared" si="741"/>
        <v>5040</v>
      </c>
      <c r="J5047" s="287">
        <f t="shared" si="745"/>
        <v>-8.9671918947202673</v>
      </c>
      <c r="L5047" s="287">
        <f t="shared" si="742"/>
        <v>-100.2441853927412</v>
      </c>
      <c r="M5047" s="344">
        <f t="shared" si="743"/>
        <v>-69.290018726074777</v>
      </c>
      <c r="N5047" s="344">
        <f t="shared" si="746"/>
        <v>-8.9671918947202673</v>
      </c>
    </row>
    <row r="5048" spans="1:14" x14ac:dyDescent="0.25">
      <c r="A5048" s="273">
        <v>5031</v>
      </c>
      <c r="B5048" s="323">
        <f t="shared" si="747"/>
        <v>5120.7558146072588</v>
      </c>
      <c r="D5048" s="287">
        <f t="shared" si="744"/>
        <v>4791.6445646072589</v>
      </c>
      <c r="F5048" s="273">
        <f t="shared" si="740"/>
        <v>14</v>
      </c>
      <c r="H5048" s="273">
        <f t="shared" si="741"/>
        <v>5040</v>
      </c>
      <c r="J5048" s="287">
        <f t="shared" si="745"/>
        <v>-8.0782757746773797</v>
      </c>
      <c r="L5048" s="287">
        <f t="shared" si="742"/>
        <v>-99.244185392741201</v>
      </c>
      <c r="M5048" s="344">
        <f t="shared" si="743"/>
        <v>-68.355435392741128</v>
      </c>
      <c r="N5048" s="344">
        <f t="shared" si="746"/>
        <v>-8.0782757746773797</v>
      </c>
    </row>
    <row r="5049" spans="1:14" x14ac:dyDescent="0.25">
      <c r="A5049" s="273">
        <v>5032</v>
      </c>
      <c r="B5049" s="323">
        <f t="shared" si="747"/>
        <v>5121.7558146072588</v>
      </c>
      <c r="D5049" s="287">
        <f t="shared" si="744"/>
        <v>4792.5791479405925</v>
      </c>
      <c r="F5049" s="273">
        <f t="shared" si="740"/>
        <v>14</v>
      </c>
      <c r="H5049" s="273">
        <f t="shared" si="741"/>
        <v>5040</v>
      </c>
      <c r="J5049" s="287">
        <f t="shared" si="745"/>
        <v>-7.1868989335775115</v>
      </c>
      <c r="L5049" s="287">
        <f t="shared" si="742"/>
        <v>-98.244185392741201</v>
      </c>
      <c r="M5049" s="344">
        <f t="shared" si="743"/>
        <v>-67.42085205940748</v>
      </c>
      <c r="N5049" s="344">
        <f t="shared" si="746"/>
        <v>-7.1868989335775115</v>
      </c>
    </row>
    <row r="5050" spans="1:14" x14ac:dyDescent="0.25">
      <c r="A5050" s="273">
        <v>5033</v>
      </c>
      <c r="B5050" s="323">
        <f t="shared" si="747"/>
        <v>5122.7558146072588</v>
      </c>
      <c r="D5050" s="287">
        <f t="shared" si="744"/>
        <v>4793.5137312739253</v>
      </c>
      <c r="F5050" s="273">
        <f t="shared" si="740"/>
        <v>14</v>
      </c>
      <c r="H5050" s="273">
        <f t="shared" si="741"/>
        <v>5040</v>
      </c>
      <c r="J5050" s="287">
        <f t="shared" si="745"/>
        <v>-6.2933328934421482</v>
      </c>
      <c r="L5050" s="287">
        <f t="shared" si="742"/>
        <v>-97.244185392741201</v>
      </c>
      <c r="M5050" s="344">
        <f t="shared" si="743"/>
        <v>-66.486268726074741</v>
      </c>
      <c r="N5050" s="344">
        <f t="shared" si="746"/>
        <v>-6.2933328934421482</v>
      </c>
    </row>
    <row r="5051" spans="1:14" x14ac:dyDescent="0.25">
      <c r="A5051" s="273">
        <v>5034</v>
      </c>
      <c r="B5051" s="323">
        <f t="shared" si="747"/>
        <v>5123.7558146072588</v>
      </c>
      <c r="D5051" s="287">
        <f t="shared" si="744"/>
        <v>4794.4483146072589</v>
      </c>
      <c r="F5051" s="273">
        <f t="shared" si="740"/>
        <v>14</v>
      </c>
      <c r="H5051" s="273">
        <f t="shared" si="741"/>
        <v>5040</v>
      </c>
      <c r="J5051" s="287">
        <f t="shared" si="745"/>
        <v>-5.3978498431418318</v>
      </c>
      <c r="L5051" s="287">
        <f t="shared" si="742"/>
        <v>-96.244185392741201</v>
      </c>
      <c r="M5051" s="344">
        <f t="shared" si="743"/>
        <v>-65.551685392741092</v>
      </c>
      <c r="N5051" s="344">
        <f t="shared" si="746"/>
        <v>-5.3978498431418318</v>
      </c>
    </row>
    <row r="5052" spans="1:14" x14ac:dyDescent="0.25">
      <c r="A5052" s="273">
        <v>5035</v>
      </c>
      <c r="B5052" s="323">
        <f t="shared" si="747"/>
        <v>5124.7558146072588</v>
      </c>
      <c r="D5052" s="287">
        <f t="shared" si="744"/>
        <v>4795.3828979405926</v>
      </c>
      <c r="F5052" s="273">
        <f t="shared" si="740"/>
        <v>14</v>
      </c>
      <c r="H5052" s="273">
        <f t="shared" si="741"/>
        <v>5040</v>
      </c>
      <c r="J5052" s="287">
        <f t="shared" si="745"/>
        <v>-4.5007225554891477</v>
      </c>
      <c r="L5052" s="287">
        <f t="shared" si="742"/>
        <v>-95.244185392741201</v>
      </c>
      <c r="M5052" s="344">
        <f t="shared" si="743"/>
        <v>-64.617102059407443</v>
      </c>
      <c r="N5052" s="344">
        <f t="shared" si="746"/>
        <v>-4.5007225554891477</v>
      </c>
    </row>
    <row r="5053" spans="1:14" x14ac:dyDescent="0.25">
      <c r="A5053" s="273">
        <v>5036</v>
      </c>
      <c r="B5053" s="323">
        <f t="shared" si="747"/>
        <v>5125.7558146072588</v>
      </c>
      <c r="D5053" s="287">
        <f t="shared" si="744"/>
        <v>4796.3174812739253</v>
      </c>
      <c r="F5053" s="273">
        <f t="shared" si="740"/>
        <v>14</v>
      </c>
      <c r="H5053" s="273">
        <f t="shared" si="741"/>
        <v>5040</v>
      </c>
      <c r="J5053" s="287">
        <f t="shared" si="745"/>
        <v>-3.6022243041465836</v>
      </c>
      <c r="L5053" s="287">
        <f t="shared" si="742"/>
        <v>-94.244185392741201</v>
      </c>
      <c r="M5053" s="344">
        <f t="shared" si="743"/>
        <v>-63.682518726074704</v>
      </c>
      <c r="N5053" s="344">
        <f t="shared" si="746"/>
        <v>-3.6022243041465836</v>
      </c>
    </row>
    <row r="5054" spans="1:14" x14ac:dyDescent="0.25">
      <c r="A5054" s="273">
        <v>5037</v>
      </c>
      <c r="B5054" s="323">
        <f t="shared" si="747"/>
        <v>5126.7558146072588</v>
      </c>
      <c r="D5054" s="287">
        <f t="shared" si="744"/>
        <v>4797.2520646072589</v>
      </c>
      <c r="F5054" s="273">
        <f t="shared" si="740"/>
        <v>14</v>
      </c>
      <c r="H5054" s="273">
        <f t="shared" si="741"/>
        <v>5040</v>
      </c>
      <c r="J5054" s="287">
        <f t="shared" si="745"/>
        <v>-2.702628780385445</v>
      </c>
      <c r="L5054" s="287">
        <f t="shared" si="742"/>
        <v>-93.244185392741201</v>
      </c>
      <c r="M5054" s="344">
        <f t="shared" si="743"/>
        <v>-62.747935392741056</v>
      </c>
      <c r="N5054" s="344">
        <f t="shared" si="746"/>
        <v>-2.702628780385445</v>
      </c>
    </row>
    <row r="5055" spans="1:14" x14ac:dyDescent="0.25">
      <c r="A5055" s="273">
        <v>5038</v>
      </c>
      <c r="B5055" s="323">
        <f t="shared" si="747"/>
        <v>5127.7558146072588</v>
      </c>
      <c r="D5055" s="287">
        <f t="shared" si="744"/>
        <v>4798.1866479405926</v>
      </c>
      <c r="F5055" s="273">
        <f t="shared" si="740"/>
        <v>14</v>
      </c>
      <c r="H5055" s="273">
        <f t="shared" si="741"/>
        <v>5040</v>
      </c>
      <c r="J5055" s="287">
        <f t="shared" si="745"/>
        <v>-1.8022100097175819</v>
      </c>
      <c r="L5055" s="287">
        <f t="shared" si="742"/>
        <v>-92.244185392741201</v>
      </c>
      <c r="M5055" s="344">
        <f t="shared" si="743"/>
        <v>-61.813352059407407</v>
      </c>
      <c r="N5055" s="344">
        <f t="shared" si="746"/>
        <v>-1.8022100097175819</v>
      </c>
    </row>
    <row r="5056" spans="1:14" x14ac:dyDescent="0.25">
      <c r="A5056" s="273">
        <v>5039</v>
      </c>
      <c r="B5056" s="323">
        <f t="shared" si="747"/>
        <v>5128.7558146072588</v>
      </c>
      <c r="D5056" s="287">
        <f t="shared" si="744"/>
        <v>4799.1212312739253</v>
      </c>
      <c r="F5056" s="273">
        <f t="shared" si="740"/>
        <v>14</v>
      </c>
      <c r="H5056" s="273">
        <f t="shared" si="741"/>
        <v>5040</v>
      </c>
      <c r="J5056" s="287">
        <f t="shared" si="745"/>
        <v>-0.90124226842162514</v>
      </c>
      <c r="L5056" s="287">
        <f t="shared" si="742"/>
        <v>-91.244185392741201</v>
      </c>
      <c r="M5056" s="344">
        <f t="shared" si="743"/>
        <v>-60.878768726074668</v>
      </c>
      <c r="N5056" s="344">
        <f t="shared" si="746"/>
        <v>-0.90124226842162514</v>
      </c>
    </row>
    <row r="5057" spans="1:14" x14ac:dyDescent="0.25">
      <c r="A5057" s="273">
        <v>5040</v>
      </c>
      <c r="B5057" s="323">
        <f t="shared" si="747"/>
        <v>5129.7558146072588</v>
      </c>
      <c r="D5057" s="287">
        <f t="shared" si="744"/>
        <v>4800.055814607259</v>
      </c>
      <c r="F5057" s="273">
        <f t="shared" si="740"/>
        <v>14</v>
      </c>
      <c r="H5057" s="273">
        <f t="shared" si="741"/>
        <v>5040</v>
      </c>
      <c r="J5057" s="287">
        <f t="shared" si="745"/>
        <v>-1.7714666539214719E-13</v>
      </c>
      <c r="L5057" s="287">
        <f t="shared" si="742"/>
        <v>-90.244185392741201</v>
      </c>
      <c r="M5057" s="344">
        <f t="shared" si="743"/>
        <v>-59.944185392741019</v>
      </c>
      <c r="N5057" s="344">
        <f t="shared" si="746"/>
        <v>-1.7714666539214719E-13</v>
      </c>
    </row>
    <row r="5058" spans="1:14" x14ac:dyDescent="0.25">
      <c r="A5058" s="273">
        <v>5041</v>
      </c>
      <c r="B5058" s="323">
        <f t="shared" si="747"/>
        <v>5130.7558146072588</v>
      </c>
      <c r="D5058" s="287">
        <f t="shared" si="744"/>
        <v>4800.9903979405917</v>
      </c>
      <c r="F5058" s="273">
        <f t="shared" si="740"/>
        <v>14</v>
      </c>
      <c r="H5058" s="273">
        <f t="shared" si="741"/>
        <v>5040</v>
      </c>
      <c r="J5058" s="287">
        <f t="shared" si="745"/>
        <v>0.90124226842127098</v>
      </c>
      <c r="L5058" s="287">
        <f t="shared" si="742"/>
        <v>-89.244185392741201</v>
      </c>
      <c r="M5058" s="344">
        <f t="shared" si="743"/>
        <v>-59.00960205940828</v>
      </c>
      <c r="N5058" s="344">
        <f t="shared" si="746"/>
        <v>0.90124226842127098</v>
      </c>
    </row>
    <row r="5059" spans="1:14" x14ac:dyDescent="0.25">
      <c r="A5059" s="273">
        <v>5042</v>
      </c>
      <c r="B5059" s="323">
        <f t="shared" si="747"/>
        <v>5131.7558146072588</v>
      </c>
      <c r="D5059" s="287">
        <f t="shared" si="744"/>
        <v>4801.9249812739254</v>
      </c>
      <c r="F5059" s="273">
        <f t="shared" si="740"/>
        <v>14</v>
      </c>
      <c r="H5059" s="273">
        <f t="shared" si="741"/>
        <v>5040</v>
      </c>
      <c r="J5059" s="287">
        <f t="shared" si="745"/>
        <v>1.8022100097172278</v>
      </c>
      <c r="L5059" s="287">
        <f t="shared" si="742"/>
        <v>-88.244185392741201</v>
      </c>
      <c r="M5059" s="344">
        <f t="shared" si="743"/>
        <v>-58.075018726074632</v>
      </c>
      <c r="N5059" s="344">
        <f t="shared" si="746"/>
        <v>1.8022100097172278</v>
      </c>
    </row>
    <row r="5060" spans="1:14" x14ac:dyDescent="0.25">
      <c r="A5060" s="273">
        <v>5043</v>
      </c>
      <c r="B5060" s="323">
        <f t="shared" si="747"/>
        <v>5132.7558146072588</v>
      </c>
      <c r="D5060" s="287">
        <f t="shared" si="744"/>
        <v>4802.859564607259</v>
      </c>
      <c r="F5060" s="273">
        <f t="shared" si="740"/>
        <v>14</v>
      </c>
      <c r="H5060" s="273">
        <f t="shared" si="741"/>
        <v>5040</v>
      </c>
      <c r="J5060" s="287">
        <f t="shared" si="745"/>
        <v>2.7026287803858242</v>
      </c>
      <c r="L5060" s="287">
        <f t="shared" si="742"/>
        <v>-87.244185392741201</v>
      </c>
      <c r="M5060" s="344">
        <f t="shared" si="743"/>
        <v>-57.140435392740983</v>
      </c>
      <c r="N5060" s="344">
        <f t="shared" si="746"/>
        <v>2.7026287803858242</v>
      </c>
    </row>
    <row r="5061" spans="1:14" x14ac:dyDescent="0.25">
      <c r="A5061" s="273">
        <v>5044</v>
      </c>
      <c r="B5061" s="323">
        <f t="shared" si="747"/>
        <v>5133.7558146072588</v>
      </c>
      <c r="D5061" s="287">
        <f t="shared" si="744"/>
        <v>4803.7941479405918</v>
      </c>
      <c r="F5061" s="273">
        <f t="shared" si="740"/>
        <v>14</v>
      </c>
      <c r="H5061" s="273">
        <f t="shared" si="741"/>
        <v>5040</v>
      </c>
      <c r="J5061" s="287">
        <f t="shared" si="745"/>
        <v>3.6022243041462301</v>
      </c>
      <c r="L5061" s="287">
        <f t="shared" si="742"/>
        <v>-86.244185392741201</v>
      </c>
      <c r="M5061" s="344">
        <f t="shared" si="743"/>
        <v>-56.205852059408244</v>
      </c>
      <c r="N5061" s="344">
        <f t="shared" si="746"/>
        <v>3.6022243041462301</v>
      </c>
    </row>
    <row r="5062" spans="1:14" x14ac:dyDescent="0.25">
      <c r="A5062" s="273">
        <v>5045</v>
      </c>
      <c r="B5062" s="323">
        <f t="shared" si="747"/>
        <v>5134.7558146072588</v>
      </c>
      <c r="D5062" s="287">
        <f t="shared" si="744"/>
        <v>4804.7287312739254</v>
      </c>
      <c r="F5062" s="273">
        <f t="shared" ref="F5062:F5125" si="748">INT(B5062/360)</f>
        <v>14</v>
      </c>
      <c r="H5062" s="273">
        <f t="shared" ref="H5062:H5125" si="749">F5062*360</f>
        <v>5040</v>
      </c>
      <c r="J5062" s="287">
        <f t="shared" si="745"/>
        <v>4.5007225554887951</v>
      </c>
      <c r="L5062" s="287">
        <f t="shared" ref="L5062:L5125" si="750">B5062-H5062-180</f>
        <v>-85.244185392741201</v>
      </c>
      <c r="M5062" s="344">
        <f t="shared" ref="M5062:M5125" si="751">D5062-INT(D5062/360)*360-180</f>
        <v>-55.271268726074595</v>
      </c>
      <c r="N5062" s="344">
        <f t="shared" si="746"/>
        <v>4.5007225554887951</v>
      </c>
    </row>
    <row r="5063" spans="1:14" x14ac:dyDescent="0.25">
      <c r="A5063" s="273">
        <v>5046</v>
      </c>
      <c r="B5063" s="323">
        <f t="shared" si="747"/>
        <v>5135.7558146072588</v>
      </c>
      <c r="D5063" s="287">
        <f t="shared" si="744"/>
        <v>4805.6633146072591</v>
      </c>
      <c r="F5063" s="273">
        <f t="shared" si="748"/>
        <v>14</v>
      </c>
      <c r="H5063" s="273">
        <f t="shared" si="749"/>
        <v>5040</v>
      </c>
      <c r="J5063" s="287">
        <f t="shared" si="745"/>
        <v>5.3978498431414792</v>
      </c>
      <c r="L5063" s="287">
        <f t="shared" si="750"/>
        <v>-84.244185392741201</v>
      </c>
      <c r="M5063" s="344">
        <f t="shared" si="751"/>
        <v>-54.336685392740947</v>
      </c>
      <c r="N5063" s="344">
        <f t="shared" si="746"/>
        <v>5.3978498431414792</v>
      </c>
    </row>
    <row r="5064" spans="1:14" x14ac:dyDescent="0.25">
      <c r="A5064" s="273">
        <v>5047</v>
      </c>
      <c r="B5064" s="323">
        <f t="shared" si="747"/>
        <v>5136.7558146072588</v>
      </c>
      <c r="D5064" s="287">
        <f t="shared" si="744"/>
        <v>4806.5978979405918</v>
      </c>
      <c r="F5064" s="273">
        <f t="shared" si="748"/>
        <v>14</v>
      </c>
      <c r="H5064" s="273">
        <f t="shared" si="749"/>
        <v>5040</v>
      </c>
      <c r="J5064" s="287">
        <f t="shared" si="745"/>
        <v>6.2933328934417965</v>
      </c>
      <c r="L5064" s="287">
        <f t="shared" si="750"/>
        <v>-83.244185392741201</v>
      </c>
      <c r="M5064" s="344">
        <f t="shared" si="751"/>
        <v>-53.402102059408207</v>
      </c>
      <c r="N5064" s="344">
        <f t="shared" si="746"/>
        <v>6.2933328934417965</v>
      </c>
    </row>
    <row r="5065" spans="1:14" x14ac:dyDescent="0.25">
      <c r="A5065" s="273">
        <v>5048</v>
      </c>
      <c r="B5065" s="323">
        <f t="shared" si="747"/>
        <v>5137.7558146072588</v>
      </c>
      <c r="D5065" s="287">
        <f t="shared" si="744"/>
        <v>4807.5324812739254</v>
      </c>
      <c r="F5065" s="273">
        <f t="shared" si="748"/>
        <v>14</v>
      </c>
      <c r="H5065" s="273">
        <f t="shared" si="749"/>
        <v>5040</v>
      </c>
      <c r="J5065" s="287">
        <f t="shared" si="745"/>
        <v>7.1868989335778872</v>
      </c>
      <c r="L5065" s="287">
        <f t="shared" si="750"/>
        <v>-82.244185392741201</v>
      </c>
      <c r="M5065" s="344">
        <f t="shared" si="751"/>
        <v>-52.467518726074559</v>
      </c>
      <c r="N5065" s="344">
        <f t="shared" si="746"/>
        <v>7.1868989335778872</v>
      </c>
    </row>
    <row r="5066" spans="1:14" x14ac:dyDescent="0.25">
      <c r="A5066" s="273">
        <v>5049</v>
      </c>
      <c r="B5066" s="323">
        <f t="shared" si="747"/>
        <v>5138.7558146072588</v>
      </c>
      <c r="D5066" s="287">
        <f t="shared" si="744"/>
        <v>4808.4670646072591</v>
      </c>
      <c r="F5066" s="273">
        <f t="shared" si="748"/>
        <v>14</v>
      </c>
      <c r="H5066" s="273">
        <f t="shared" si="749"/>
        <v>5040</v>
      </c>
      <c r="J5066" s="287">
        <f t="shared" si="745"/>
        <v>8.0782757746777545</v>
      </c>
      <c r="L5066" s="287">
        <f t="shared" si="750"/>
        <v>-81.244185392741201</v>
      </c>
      <c r="M5066" s="344">
        <f t="shared" si="751"/>
        <v>-51.53293539274091</v>
      </c>
      <c r="N5066" s="344">
        <f t="shared" si="746"/>
        <v>8.0782757746777545</v>
      </c>
    </row>
    <row r="5067" spans="1:14" x14ac:dyDescent="0.25">
      <c r="A5067" s="273">
        <v>5050</v>
      </c>
      <c r="B5067" s="323">
        <f t="shared" si="747"/>
        <v>5139.7558146072588</v>
      </c>
      <c r="D5067" s="287">
        <f t="shared" si="744"/>
        <v>4809.4016479405918</v>
      </c>
      <c r="F5067" s="273">
        <f t="shared" si="748"/>
        <v>14</v>
      </c>
      <c r="H5067" s="273">
        <f t="shared" si="749"/>
        <v>5040</v>
      </c>
      <c r="J5067" s="287">
        <f t="shared" si="745"/>
        <v>8.9671918947199192</v>
      </c>
      <c r="L5067" s="287">
        <f t="shared" si="750"/>
        <v>-80.244185392741201</v>
      </c>
      <c r="M5067" s="344">
        <f t="shared" si="751"/>
        <v>-50.598352059408171</v>
      </c>
      <c r="N5067" s="344">
        <f t="shared" si="746"/>
        <v>8.9671918947199192</v>
      </c>
    </row>
    <row r="5068" spans="1:14" x14ac:dyDescent="0.25">
      <c r="A5068" s="273">
        <v>5051</v>
      </c>
      <c r="B5068" s="323">
        <f t="shared" si="747"/>
        <v>5140.7558146072588</v>
      </c>
      <c r="D5068" s="287">
        <f t="shared" si="744"/>
        <v>4810.3362312739255</v>
      </c>
      <c r="F5068" s="273">
        <f t="shared" si="748"/>
        <v>14</v>
      </c>
      <c r="H5068" s="273">
        <f t="shared" si="749"/>
        <v>5040</v>
      </c>
      <c r="J5068" s="287">
        <f t="shared" si="745"/>
        <v>9.8533765212445346</v>
      </c>
      <c r="L5068" s="287">
        <f t="shared" si="750"/>
        <v>-79.244185392741201</v>
      </c>
      <c r="M5068" s="344">
        <f t="shared" si="751"/>
        <v>-49.663768726074522</v>
      </c>
      <c r="N5068" s="344">
        <f t="shared" si="746"/>
        <v>9.8533765212445346</v>
      </c>
    </row>
    <row r="5069" spans="1:14" x14ac:dyDescent="0.25">
      <c r="A5069" s="273">
        <v>5052</v>
      </c>
      <c r="B5069" s="323">
        <f t="shared" si="747"/>
        <v>5141.7558146072588</v>
      </c>
      <c r="D5069" s="287">
        <f t="shared" si="744"/>
        <v>4811.2708146072591</v>
      </c>
      <c r="F5069" s="273">
        <f t="shared" si="748"/>
        <v>14</v>
      </c>
      <c r="H5069" s="273">
        <f t="shared" si="749"/>
        <v>5040</v>
      </c>
      <c r="J5069" s="287">
        <f t="shared" si="745"/>
        <v>10.736559713828978</v>
      </c>
      <c r="L5069" s="287">
        <f t="shared" si="750"/>
        <v>-78.244185392741201</v>
      </c>
      <c r="M5069" s="344">
        <f t="shared" si="751"/>
        <v>-48.729185392740874</v>
      </c>
      <c r="N5069" s="344">
        <f t="shared" si="746"/>
        <v>10.736559713828978</v>
      </c>
    </row>
    <row r="5070" spans="1:14" x14ac:dyDescent="0.25">
      <c r="A5070" s="273">
        <v>5053</v>
      </c>
      <c r="B5070" s="323">
        <f t="shared" si="747"/>
        <v>5142.7558146072588</v>
      </c>
      <c r="D5070" s="287">
        <f t="shared" si="744"/>
        <v>4812.2053979405919</v>
      </c>
      <c r="F5070" s="273">
        <f t="shared" si="748"/>
        <v>14</v>
      </c>
      <c r="H5070" s="273">
        <f t="shared" si="749"/>
        <v>5040</v>
      </c>
      <c r="J5070" s="287">
        <f t="shared" si="745"/>
        <v>11.616472446317198</v>
      </c>
      <c r="L5070" s="287">
        <f t="shared" si="750"/>
        <v>-77.244185392741201</v>
      </c>
      <c r="M5070" s="344">
        <f t="shared" si="751"/>
        <v>-47.794602059408135</v>
      </c>
      <c r="N5070" s="344">
        <f t="shared" si="746"/>
        <v>11.616472446317198</v>
      </c>
    </row>
    <row r="5071" spans="1:14" x14ac:dyDescent="0.25">
      <c r="A5071" s="273">
        <v>5054</v>
      </c>
      <c r="B5071" s="323">
        <f t="shared" si="747"/>
        <v>5143.7558146072588</v>
      </c>
      <c r="D5071" s="287">
        <f t="shared" si="744"/>
        <v>4813.1399812739255</v>
      </c>
      <c r="F5071" s="273">
        <f t="shared" si="748"/>
        <v>14</v>
      </c>
      <c r="H5071" s="273">
        <f t="shared" si="749"/>
        <v>5040</v>
      </c>
      <c r="J5071" s="287">
        <f t="shared" si="745"/>
        <v>12.492846688766974</v>
      </c>
      <c r="L5071" s="287">
        <f t="shared" si="750"/>
        <v>-76.244185392741201</v>
      </c>
      <c r="M5071" s="344">
        <f t="shared" si="751"/>
        <v>-46.860018726074486</v>
      </c>
      <c r="N5071" s="344">
        <f t="shared" si="746"/>
        <v>12.492846688766974</v>
      </c>
    </row>
    <row r="5072" spans="1:14" x14ac:dyDescent="0.25">
      <c r="A5072" s="273">
        <v>5055</v>
      </c>
      <c r="B5072" s="323">
        <f t="shared" si="747"/>
        <v>5144.7558146072588</v>
      </c>
      <c r="D5072" s="287">
        <f t="shared" si="744"/>
        <v>4814.0745646072592</v>
      </c>
      <c r="F5072" s="273">
        <f t="shared" si="748"/>
        <v>14</v>
      </c>
      <c r="H5072" s="273">
        <f t="shared" si="749"/>
        <v>5040</v>
      </c>
      <c r="J5072" s="287">
        <f t="shared" si="745"/>
        <v>13.365415489094429</v>
      </c>
      <c r="L5072" s="287">
        <f t="shared" si="750"/>
        <v>-75.244185392741201</v>
      </c>
      <c r="M5072" s="344">
        <f t="shared" si="751"/>
        <v>-45.925435392740837</v>
      </c>
      <c r="N5072" s="344">
        <f t="shared" si="746"/>
        <v>13.365415489094429</v>
      </c>
    </row>
    <row r="5073" spans="1:14" x14ac:dyDescent="0.25">
      <c r="A5073" s="273">
        <v>5056</v>
      </c>
      <c r="B5073" s="323">
        <f t="shared" si="747"/>
        <v>5145.7558146072588</v>
      </c>
      <c r="D5073" s="287">
        <f t="shared" ref="D5073:D5136" si="752">B5073-A5073/360*$E$11</f>
        <v>4815.0091479405919</v>
      </c>
      <c r="F5073" s="273">
        <f t="shared" si="748"/>
        <v>14</v>
      </c>
      <c r="H5073" s="273">
        <f t="shared" si="749"/>
        <v>5040</v>
      </c>
      <c r="J5073" s="287">
        <f t="shared" ref="J5073:J5136" si="753">SIN(RADIANS(A5073))*$E$7</f>
        <v>14.233913054389511</v>
      </c>
      <c r="L5073" s="287">
        <f t="shared" si="750"/>
        <v>-74.244185392741201</v>
      </c>
      <c r="M5073" s="344">
        <f t="shared" si="751"/>
        <v>-44.990852059408098</v>
      </c>
      <c r="N5073" s="344">
        <f t="shared" si="746"/>
        <v>14.233913054389511</v>
      </c>
    </row>
    <row r="5074" spans="1:14" x14ac:dyDescent="0.25">
      <c r="A5074" s="273">
        <v>5057</v>
      </c>
      <c r="B5074" s="323">
        <f t="shared" si="747"/>
        <v>5146.7558146072588</v>
      </c>
      <c r="D5074" s="287">
        <f t="shared" si="752"/>
        <v>4815.9437312739256</v>
      </c>
      <c r="F5074" s="273">
        <f t="shared" si="748"/>
        <v>14</v>
      </c>
      <c r="H5074" s="273">
        <f t="shared" si="749"/>
        <v>5040</v>
      </c>
      <c r="J5074" s="287">
        <f t="shared" si="753"/>
        <v>15.09807483188192</v>
      </c>
      <c r="L5074" s="287">
        <f t="shared" si="750"/>
        <v>-73.244185392741201</v>
      </c>
      <c r="M5074" s="344">
        <f t="shared" si="751"/>
        <v>-44.05626872607445</v>
      </c>
      <c r="N5074" s="344">
        <f t="shared" ref="N5074:N5137" si="754">J5074</f>
        <v>15.09807483188192</v>
      </c>
    </row>
    <row r="5075" spans="1:14" x14ac:dyDescent="0.25">
      <c r="A5075" s="273">
        <v>5058</v>
      </c>
      <c r="B5075" s="323">
        <f t="shared" ref="B5075:B5138" si="755">$B$17+A5075</f>
        <v>5147.7558146072588</v>
      </c>
      <c r="D5075" s="287">
        <f t="shared" si="752"/>
        <v>4816.8783146072583</v>
      </c>
      <c r="F5075" s="273">
        <f t="shared" si="748"/>
        <v>14</v>
      </c>
      <c r="H5075" s="273">
        <f t="shared" si="749"/>
        <v>5040</v>
      </c>
      <c r="J5075" s="287">
        <f t="shared" si="753"/>
        <v>15.957637589522204</v>
      </c>
      <c r="L5075" s="287">
        <f t="shared" si="750"/>
        <v>-72.244185392741201</v>
      </c>
      <c r="M5075" s="344">
        <f t="shared" si="751"/>
        <v>-43.121685392741711</v>
      </c>
      <c r="N5075" s="344">
        <f t="shared" si="754"/>
        <v>15.957637589522204</v>
      </c>
    </row>
    <row r="5076" spans="1:14" x14ac:dyDescent="0.25">
      <c r="A5076" s="273">
        <v>5059</v>
      </c>
      <c r="B5076" s="323">
        <f t="shared" si="755"/>
        <v>5148.7558146072588</v>
      </c>
      <c r="D5076" s="287">
        <f t="shared" si="752"/>
        <v>4817.8128979405919</v>
      </c>
      <c r="F5076" s="273">
        <f t="shared" si="748"/>
        <v>14</v>
      </c>
      <c r="H5076" s="273">
        <f t="shared" si="749"/>
        <v>5040</v>
      </c>
      <c r="J5076" s="287">
        <f t="shared" si="753"/>
        <v>16.81233949616761</v>
      </c>
      <c r="L5076" s="287">
        <f t="shared" si="750"/>
        <v>-71.244185392741201</v>
      </c>
      <c r="M5076" s="344">
        <f t="shared" si="751"/>
        <v>-42.187102059408062</v>
      </c>
      <c r="N5076" s="344">
        <f t="shared" si="754"/>
        <v>16.81233949616761</v>
      </c>
    </row>
    <row r="5077" spans="1:14" x14ac:dyDescent="0.25">
      <c r="A5077" s="273">
        <v>5060</v>
      </c>
      <c r="B5077" s="323">
        <f t="shared" si="755"/>
        <v>5149.7558146072588</v>
      </c>
      <c r="D5077" s="287">
        <f t="shared" si="752"/>
        <v>4818.7474812739256</v>
      </c>
      <c r="F5077" s="273">
        <f t="shared" si="748"/>
        <v>14</v>
      </c>
      <c r="H5077" s="273">
        <f t="shared" si="749"/>
        <v>5040</v>
      </c>
      <c r="J5077" s="287">
        <f t="shared" si="753"/>
        <v>17.661920201337693</v>
      </c>
      <c r="L5077" s="287">
        <f t="shared" si="750"/>
        <v>-70.244185392741201</v>
      </c>
      <c r="M5077" s="344">
        <f t="shared" si="751"/>
        <v>-41.252518726074413</v>
      </c>
      <c r="N5077" s="344">
        <f t="shared" si="754"/>
        <v>17.661920201337693</v>
      </c>
    </row>
    <row r="5078" spans="1:14" x14ac:dyDescent="0.25">
      <c r="A5078" s="273">
        <v>5061</v>
      </c>
      <c r="B5078" s="323">
        <f t="shared" si="755"/>
        <v>5150.7558146072588</v>
      </c>
      <c r="D5078" s="287">
        <f t="shared" si="752"/>
        <v>4819.6820646072592</v>
      </c>
      <c r="F5078" s="273">
        <f t="shared" si="748"/>
        <v>14</v>
      </c>
      <c r="H5078" s="273">
        <f t="shared" si="749"/>
        <v>5040</v>
      </c>
      <c r="J5078" s="287">
        <f t="shared" si="753"/>
        <v>18.506120914518899</v>
      </c>
      <c r="L5078" s="287">
        <f t="shared" si="750"/>
        <v>-69.244185392741201</v>
      </c>
      <c r="M5078" s="344">
        <f t="shared" si="751"/>
        <v>-40.317935392740765</v>
      </c>
      <c r="N5078" s="344">
        <f t="shared" si="754"/>
        <v>18.506120914518899</v>
      </c>
    </row>
    <row r="5079" spans="1:14" x14ac:dyDescent="0.25">
      <c r="A5079" s="273">
        <v>5062</v>
      </c>
      <c r="B5079" s="323">
        <f t="shared" si="755"/>
        <v>5151.7558146072588</v>
      </c>
      <c r="D5079" s="287">
        <f t="shared" si="752"/>
        <v>4820.616647940592</v>
      </c>
      <c r="F5079" s="273">
        <f t="shared" si="748"/>
        <v>14</v>
      </c>
      <c r="H5079" s="273">
        <f t="shared" si="749"/>
        <v>5040</v>
      </c>
      <c r="J5079" s="287">
        <f t="shared" si="753"/>
        <v>19.344684483997408</v>
      </c>
      <c r="L5079" s="287">
        <f t="shared" si="750"/>
        <v>-68.244185392741201</v>
      </c>
      <c r="M5079" s="344">
        <f t="shared" si="751"/>
        <v>-39.383352059408026</v>
      </c>
      <c r="N5079" s="344">
        <f t="shared" si="754"/>
        <v>19.344684483997408</v>
      </c>
    </row>
    <row r="5080" spans="1:14" x14ac:dyDescent="0.25">
      <c r="A5080" s="273">
        <v>5063</v>
      </c>
      <c r="B5080" s="323">
        <f t="shared" si="755"/>
        <v>5152.7558146072588</v>
      </c>
      <c r="D5080" s="287">
        <f t="shared" si="752"/>
        <v>4821.5512312739256</v>
      </c>
      <c r="F5080" s="273">
        <f t="shared" si="748"/>
        <v>14</v>
      </c>
      <c r="H5080" s="273">
        <f t="shared" si="749"/>
        <v>5040</v>
      </c>
      <c r="J5080" s="287">
        <f t="shared" si="753"/>
        <v>20.17735547518593</v>
      </c>
      <c r="L5080" s="287">
        <f t="shared" si="750"/>
        <v>-67.244185392741201</v>
      </c>
      <c r="M5080" s="344">
        <f t="shared" si="751"/>
        <v>-38.448768726074377</v>
      </c>
      <c r="N5080" s="344">
        <f t="shared" si="754"/>
        <v>20.17735547518593</v>
      </c>
    </row>
    <row r="5081" spans="1:14" x14ac:dyDescent="0.25">
      <c r="A5081" s="273">
        <v>5064</v>
      </c>
      <c r="B5081" s="323">
        <f t="shared" si="755"/>
        <v>5153.7558146072588</v>
      </c>
      <c r="D5081" s="287">
        <f t="shared" si="752"/>
        <v>4822.4858146072584</v>
      </c>
      <c r="F5081" s="273">
        <f t="shared" si="748"/>
        <v>14</v>
      </c>
      <c r="H5081" s="273">
        <f t="shared" si="749"/>
        <v>5040</v>
      </c>
      <c r="J5081" s="287">
        <f t="shared" si="753"/>
        <v>21.003880248434271</v>
      </c>
      <c r="L5081" s="287">
        <f t="shared" si="750"/>
        <v>-66.244185392741201</v>
      </c>
      <c r="M5081" s="344">
        <f t="shared" si="751"/>
        <v>-37.514185392741638</v>
      </c>
      <c r="N5081" s="344">
        <f t="shared" si="754"/>
        <v>21.003880248434271</v>
      </c>
    </row>
    <row r="5082" spans="1:14" x14ac:dyDescent="0.25">
      <c r="A5082" s="273">
        <v>5065</v>
      </c>
      <c r="B5082" s="323">
        <f t="shared" si="755"/>
        <v>5154.7558146072588</v>
      </c>
      <c r="D5082" s="287">
        <f t="shared" si="752"/>
        <v>4823.420397940592</v>
      </c>
      <c r="F5082" s="273">
        <f t="shared" si="748"/>
        <v>14</v>
      </c>
      <c r="H5082" s="273">
        <f t="shared" si="749"/>
        <v>5040</v>
      </c>
      <c r="J5082" s="287">
        <f t="shared" si="753"/>
        <v>21.824007036289785</v>
      </c>
      <c r="L5082" s="287">
        <f t="shared" si="750"/>
        <v>-65.244185392741201</v>
      </c>
      <c r="M5082" s="344">
        <f t="shared" si="751"/>
        <v>-36.579602059407989</v>
      </c>
      <c r="N5082" s="344">
        <f t="shared" si="754"/>
        <v>21.824007036289785</v>
      </c>
    </row>
    <row r="5083" spans="1:14" x14ac:dyDescent="0.25">
      <c r="A5083" s="273">
        <v>5066</v>
      </c>
      <c r="B5083" s="323">
        <f t="shared" si="755"/>
        <v>5155.7558146072588</v>
      </c>
      <c r="D5083" s="287">
        <f t="shared" si="752"/>
        <v>4824.3549812739257</v>
      </c>
      <c r="F5083" s="273">
        <f t="shared" si="748"/>
        <v>14</v>
      </c>
      <c r="H5083" s="273">
        <f t="shared" si="749"/>
        <v>5040</v>
      </c>
      <c r="J5083" s="287">
        <f t="shared" si="753"/>
        <v>22.637486020188138</v>
      </c>
      <c r="L5083" s="287">
        <f t="shared" si="750"/>
        <v>-64.244185392741201</v>
      </c>
      <c r="M5083" s="344">
        <f t="shared" si="751"/>
        <v>-35.645018726074341</v>
      </c>
      <c r="N5083" s="344">
        <f t="shared" si="754"/>
        <v>22.637486020188138</v>
      </c>
    </row>
    <row r="5084" spans="1:14" x14ac:dyDescent="0.25">
      <c r="A5084" s="273">
        <v>5067</v>
      </c>
      <c r="B5084" s="323">
        <f t="shared" si="755"/>
        <v>5156.7558146072588</v>
      </c>
      <c r="D5084" s="287">
        <f t="shared" si="752"/>
        <v>4825.2895646072584</v>
      </c>
      <c r="F5084" s="273">
        <f t="shared" si="748"/>
        <v>14</v>
      </c>
      <c r="H5084" s="273">
        <f t="shared" si="749"/>
        <v>5040</v>
      </c>
      <c r="J5084" s="287">
        <f t="shared" si="753"/>
        <v>23.444069406549833</v>
      </c>
      <c r="L5084" s="287">
        <f t="shared" si="750"/>
        <v>-63.244185392741201</v>
      </c>
      <c r="M5084" s="344">
        <f t="shared" si="751"/>
        <v>-34.710435392741601</v>
      </c>
      <c r="N5084" s="344">
        <f t="shared" si="754"/>
        <v>23.444069406549833</v>
      </c>
    </row>
    <row r="5085" spans="1:14" x14ac:dyDescent="0.25">
      <c r="A5085" s="273">
        <v>5068</v>
      </c>
      <c r="B5085" s="323">
        <f t="shared" si="755"/>
        <v>5157.7558146072588</v>
      </c>
      <c r="D5085" s="287">
        <f t="shared" si="752"/>
        <v>4826.224147940592</v>
      </c>
      <c r="F5085" s="273">
        <f t="shared" si="748"/>
        <v>14</v>
      </c>
      <c r="H5085" s="273">
        <f t="shared" si="749"/>
        <v>5040</v>
      </c>
      <c r="J5085" s="287">
        <f t="shared" si="753"/>
        <v>24.243511502263154</v>
      </c>
      <c r="L5085" s="287">
        <f t="shared" si="750"/>
        <v>-62.244185392741201</v>
      </c>
      <c r="M5085" s="344">
        <f t="shared" si="751"/>
        <v>-33.775852059407953</v>
      </c>
      <c r="N5085" s="344">
        <f t="shared" si="754"/>
        <v>24.243511502263154</v>
      </c>
    </row>
    <row r="5086" spans="1:14" x14ac:dyDescent="0.25">
      <c r="A5086" s="273">
        <v>5069</v>
      </c>
      <c r="B5086" s="323">
        <f t="shared" si="755"/>
        <v>5158.7558146072588</v>
      </c>
      <c r="D5086" s="287">
        <f t="shared" si="752"/>
        <v>4827.1587312739257</v>
      </c>
      <c r="F5086" s="273">
        <f t="shared" si="748"/>
        <v>14</v>
      </c>
      <c r="H5086" s="273">
        <f t="shared" si="749"/>
        <v>5040</v>
      </c>
      <c r="J5086" s="287">
        <f t="shared" si="753"/>
        <v>25.03556878952071</v>
      </c>
      <c r="L5086" s="287">
        <f t="shared" si="750"/>
        <v>-61.244185392741201</v>
      </c>
      <c r="M5086" s="344">
        <f t="shared" si="751"/>
        <v>-32.841268726074304</v>
      </c>
      <c r="N5086" s="344">
        <f t="shared" si="754"/>
        <v>25.03556878952071</v>
      </c>
    </row>
    <row r="5087" spans="1:14" x14ac:dyDescent="0.25">
      <c r="A5087" s="273">
        <v>5070</v>
      </c>
      <c r="B5087" s="323">
        <f t="shared" si="755"/>
        <v>5159.7558146072588</v>
      </c>
      <c r="D5087" s="287">
        <f t="shared" si="752"/>
        <v>4828.0933146072584</v>
      </c>
      <c r="F5087" s="273">
        <f t="shared" si="748"/>
        <v>14</v>
      </c>
      <c r="H5087" s="273">
        <f t="shared" si="749"/>
        <v>5040</v>
      </c>
      <c r="J5087" s="287">
        <f t="shared" si="753"/>
        <v>25.819999999999979</v>
      </c>
      <c r="L5087" s="287">
        <f t="shared" si="750"/>
        <v>-60.244185392741201</v>
      </c>
      <c r="M5087" s="344">
        <f t="shared" si="751"/>
        <v>-31.906685392741565</v>
      </c>
      <c r="N5087" s="344">
        <f t="shared" si="754"/>
        <v>25.819999999999979</v>
      </c>
    </row>
    <row r="5088" spans="1:14" x14ac:dyDescent="0.25">
      <c r="A5088" s="273">
        <v>5071</v>
      </c>
      <c r="B5088" s="323">
        <f t="shared" si="755"/>
        <v>5160.7558146072588</v>
      </c>
      <c r="D5088" s="287">
        <f t="shared" si="752"/>
        <v>4829.0278979405921</v>
      </c>
      <c r="F5088" s="273">
        <f t="shared" si="748"/>
        <v>14</v>
      </c>
      <c r="H5088" s="273">
        <f t="shared" si="749"/>
        <v>5040</v>
      </c>
      <c r="J5088" s="287">
        <f t="shared" si="753"/>
        <v>26.59656618835529</v>
      </c>
      <c r="L5088" s="287">
        <f t="shared" si="750"/>
        <v>-59.244185392741201</v>
      </c>
      <c r="M5088" s="344">
        <f t="shared" si="751"/>
        <v>-30.972102059407916</v>
      </c>
      <c r="N5088" s="344">
        <f t="shared" si="754"/>
        <v>26.59656618835529</v>
      </c>
    </row>
    <row r="5089" spans="1:14" x14ac:dyDescent="0.25">
      <c r="A5089" s="273">
        <v>5072</v>
      </c>
      <c r="B5089" s="323">
        <f t="shared" si="755"/>
        <v>5161.7558146072588</v>
      </c>
      <c r="D5089" s="287">
        <f t="shared" si="752"/>
        <v>4829.9624812739257</v>
      </c>
      <c r="F5089" s="273">
        <f t="shared" si="748"/>
        <v>14</v>
      </c>
      <c r="H5089" s="273">
        <f t="shared" si="749"/>
        <v>5040</v>
      </c>
      <c r="J5089" s="287">
        <f t="shared" si="753"/>
        <v>27.365030805002895</v>
      </c>
      <c r="L5089" s="287">
        <f t="shared" si="750"/>
        <v>-58.244185392741201</v>
      </c>
      <c r="M5089" s="344">
        <f t="shared" si="751"/>
        <v>-30.037518726074268</v>
      </c>
      <c r="N5089" s="344">
        <f t="shared" si="754"/>
        <v>27.365030805002895</v>
      </c>
    </row>
    <row r="5090" spans="1:14" x14ac:dyDescent="0.25">
      <c r="A5090" s="273">
        <v>5073</v>
      </c>
      <c r="B5090" s="323">
        <f t="shared" si="755"/>
        <v>5162.7558146072588</v>
      </c>
      <c r="D5090" s="287">
        <f t="shared" si="752"/>
        <v>4830.8970646072585</v>
      </c>
      <c r="F5090" s="273">
        <f t="shared" si="748"/>
        <v>14</v>
      </c>
      <c r="H5090" s="273">
        <f t="shared" si="749"/>
        <v>5040</v>
      </c>
      <c r="J5090" s="287">
        <f t="shared" si="753"/>
        <v>28.125159768175685</v>
      </c>
      <c r="L5090" s="287">
        <f t="shared" si="750"/>
        <v>-57.244185392741201</v>
      </c>
      <c r="M5090" s="344">
        <f t="shared" si="751"/>
        <v>-29.102935392741529</v>
      </c>
      <c r="N5090" s="344">
        <f t="shared" si="754"/>
        <v>28.125159768175685</v>
      </c>
    </row>
    <row r="5091" spans="1:14" x14ac:dyDescent="0.25">
      <c r="A5091" s="273">
        <v>5074</v>
      </c>
      <c r="B5091" s="323">
        <f t="shared" si="755"/>
        <v>5163.7558146072588</v>
      </c>
      <c r="D5091" s="287">
        <f t="shared" si="752"/>
        <v>4831.8316479405921</v>
      </c>
      <c r="F5091" s="273">
        <f t="shared" si="748"/>
        <v>14</v>
      </c>
      <c r="H5091" s="273">
        <f t="shared" si="749"/>
        <v>5040</v>
      </c>
      <c r="J5091" s="287">
        <f t="shared" si="753"/>
        <v>28.876721535229159</v>
      </c>
      <c r="L5091" s="287">
        <f t="shared" si="750"/>
        <v>-56.244185392741201</v>
      </c>
      <c r="M5091" s="344">
        <f t="shared" si="751"/>
        <v>-28.16835205940788</v>
      </c>
      <c r="N5091" s="344">
        <f t="shared" si="754"/>
        <v>28.876721535229159</v>
      </c>
    </row>
    <row r="5092" spans="1:14" x14ac:dyDescent="0.25">
      <c r="A5092" s="273">
        <v>5075</v>
      </c>
      <c r="B5092" s="323">
        <f t="shared" si="755"/>
        <v>5164.7558146072588</v>
      </c>
      <c r="D5092" s="287">
        <f t="shared" si="752"/>
        <v>4832.7662312739258</v>
      </c>
      <c r="F5092" s="273">
        <f t="shared" si="748"/>
        <v>14</v>
      </c>
      <c r="H5092" s="273">
        <f t="shared" si="749"/>
        <v>5040</v>
      </c>
      <c r="J5092" s="287">
        <f t="shared" si="753"/>
        <v>29.619487173167922</v>
      </c>
      <c r="L5092" s="287">
        <f t="shared" si="750"/>
        <v>-55.244185392741201</v>
      </c>
      <c r="M5092" s="344">
        <f t="shared" si="751"/>
        <v>-27.233768726074231</v>
      </c>
      <c r="N5092" s="344">
        <f t="shared" si="754"/>
        <v>29.619487173167922</v>
      </c>
    </row>
    <row r="5093" spans="1:14" x14ac:dyDescent="0.25">
      <c r="A5093" s="273">
        <v>5076</v>
      </c>
      <c r="B5093" s="323">
        <f t="shared" si="755"/>
        <v>5165.7558146072588</v>
      </c>
      <c r="D5093" s="287">
        <f t="shared" si="752"/>
        <v>4833.7008146072585</v>
      </c>
      <c r="F5093" s="273">
        <f t="shared" si="748"/>
        <v>14</v>
      </c>
      <c r="H5093" s="273">
        <f t="shared" si="749"/>
        <v>5040</v>
      </c>
      <c r="J5093" s="287">
        <f t="shared" si="753"/>
        <v>30.35323042838332</v>
      </c>
      <c r="L5093" s="287">
        <f t="shared" si="750"/>
        <v>-54.244185392741201</v>
      </c>
      <c r="M5093" s="344">
        <f t="shared" si="751"/>
        <v>-26.299185392741492</v>
      </c>
      <c r="N5093" s="344">
        <f t="shared" si="754"/>
        <v>30.35323042838332</v>
      </c>
    </row>
    <row r="5094" spans="1:14" x14ac:dyDescent="0.25">
      <c r="A5094" s="273">
        <v>5077</v>
      </c>
      <c r="B5094" s="323">
        <f t="shared" si="755"/>
        <v>5166.7558146072588</v>
      </c>
      <c r="D5094" s="287">
        <f t="shared" si="752"/>
        <v>4834.6353979405922</v>
      </c>
      <c r="F5094" s="273">
        <f t="shared" si="748"/>
        <v>14</v>
      </c>
      <c r="H5094" s="273">
        <f t="shared" si="749"/>
        <v>5040</v>
      </c>
      <c r="J5094" s="287">
        <f t="shared" si="753"/>
        <v>31.077727795571882</v>
      </c>
      <c r="L5094" s="287">
        <f t="shared" si="750"/>
        <v>-53.244185392741201</v>
      </c>
      <c r="M5094" s="344">
        <f t="shared" si="751"/>
        <v>-25.364602059407844</v>
      </c>
      <c r="N5094" s="344">
        <f t="shared" si="754"/>
        <v>31.077727795571882</v>
      </c>
    </row>
    <row r="5095" spans="1:14" x14ac:dyDescent="0.25">
      <c r="A5095" s="273">
        <v>5078</v>
      </c>
      <c r="B5095" s="323">
        <f t="shared" si="755"/>
        <v>5167.7558146072588</v>
      </c>
      <c r="D5095" s="287">
        <f t="shared" si="752"/>
        <v>4835.5699812739258</v>
      </c>
      <c r="F5095" s="273">
        <f t="shared" si="748"/>
        <v>14</v>
      </c>
      <c r="H5095" s="273">
        <f t="shared" si="749"/>
        <v>5040</v>
      </c>
      <c r="J5095" s="287">
        <f t="shared" si="753"/>
        <v>31.7927585858172</v>
      </c>
      <c r="L5095" s="287">
        <f t="shared" si="750"/>
        <v>-52.244185392741201</v>
      </c>
      <c r="M5095" s="344">
        <f t="shared" si="751"/>
        <v>-24.430018726074195</v>
      </c>
      <c r="N5095" s="344">
        <f t="shared" si="754"/>
        <v>31.7927585858172</v>
      </c>
    </row>
    <row r="5096" spans="1:14" x14ac:dyDescent="0.25">
      <c r="A5096" s="273">
        <v>5079</v>
      </c>
      <c r="B5096" s="323">
        <f t="shared" si="755"/>
        <v>5168.7558146072588</v>
      </c>
      <c r="D5096" s="287">
        <f t="shared" si="752"/>
        <v>4836.5045646072585</v>
      </c>
      <c r="F5096" s="273">
        <f t="shared" si="748"/>
        <v>14</v>
      </c>
      <c r="H5096" s="273">
        <f t="shared" si="749"/>
        <v>5040</v>
      </c>
      <c r="J5096" s="287">
        <f t="shared" si="753"/>
        <v>32.498104993813342</v>
      </c>
      <c r="L5096" s="287">
        <f t="shared" si="750"/>
        <v>-51.244185392741201</v>
      </c>
      <c r="M5096" s="344">
        <f t="shared" si="751"/>
        <v>-23.495435392741456</v>
      </c>
      <c r="N5096" s="344">
        <f t="shared" si="754"/>
        <v>32.498104993813342</v>
      </c>
    </row>
    <row r="5097" spans="1:14" x14ac:dyDescent="0.25">
      <c r="A5097" s="273">
        <v>5080</v>
      </c>
      <c r="B5097" s="323">
        <f t="shared" si="755"/>
        <v>5169.7558146072588</v>
      </c>
      <c r="D5097" s="287">
        <f t="shared" si="752"/>
        <v>4837.4391479405922</v>
      </c>
      <c r="F5097" s="273">
        <f t="shared" si="748"/>
        <v>14</v>
      </c>
      <c r="H5097" s="273">
        <f t="shared" si="749"/>
        <v>5040</v>
      </c>
      <c r="J5097" s="287">
        <f t="shared" si="753"/>
        <v>33.193552164212718</v>
      </c>
      <c r="L5097" s="287">
        <f t="shared" si="750"/>
        <v>-50.244185392741201</v>
      </c>
      <c r="M5097" s="344">
        <f t="shared" si="751"/>
        <v>-22.560852059407807</v>
      </c>
      <c r="N5097" s="344">
        <f t="shared" si="754"/>
        <v>33.193552164212718</v>
      </c>
    </row>
    <row r="5098" spans="1:14" x14ac:dyDescent="0.25">
      <c r="A5098" s="273">
        <v>5081</v>
      </c>
      <c r="B5098" s="323">
        <f t="shared" si="755"/>
        <v>5170.7558146072588</v>
      </c>
      <c r="D5098" s="287">
        <f t="shared" si="752"/>
        <v>4838.3737312739258</v>
      </c>
      <c r="F5098" s="273">
        <f t="shared" si="748"/>
        <v>14</v>
      </c>
      <c r="H5098" s="273">
        <f t="shared" si="749"/>
        <v>5040</v>
      </c>
      <c r="J5098" s="287">
        <f t="shared" si="753"/>
        <v>33.878888257069725</v>
      </c>
      <c r="L5098" s="287">
        <f t="shared" si="750"/>
        <v>-49.244185392741201</v>
      </c>
      <c r="M5098" s="344">
        <f t="shared" si="751"/>
        <v>-21.626268726074159</v>
      </c>
      <c r="N5098" s="344">
        <f t="shared" si="754"/>
        <v>33.878888257069725</v>
      </c>
    </row>
    <row r="5099" spans="1:14" x14ac:dyDescent="0.25">
      <c r="A5099" s="273">
        <v>5082</v>
      </c>
      <c r="B5099" s="323">
        <f t="shared" si="755"/>
        <v>5171.7558146072588</v>
      </c>
      <c r="D5099" s="287">
        <f t="shared" si="752"/>
        <v>4839.3083146072586</v>
      </c>
      <c r="F5099" s="273">
        <f t="shared" si="748"/>
        <v>14</v>
      </c>
      <c r="H5099" s="273">
        <f t="shared" si="749"/>
        <v>5040</v>
      </c>
      <c r="J5099" s="287">
        <f t="shared" si="753"/>
        <v>34.55390451237146</v>
      </c>
      <c r="L5099" s="287">
        <f t="shared" si="750"/>
        <v>-48.244185392741201</v>
      </c>
      <c r="M5099" s="344">
        <f t="shared" si="751"/>
        <v>-20.691685392741419</v>
      </c>
      <c r="N5099" s="344">
        <f t="shared" si="754"/>
        <v>34.55390451237146</v>
      </c>
    </row>
    <row r="5100" spans="1:14" x14ac:dyDescent="0.25">
      <c r="A5100" s="273">
        <v>5083</v>
      </c>
      <c r="B5100" s="323">
        <f t="shared" si="755"/>
        <v>5172.7558146072588</v>
      </c>
      <c r="D5100" s="287">
        <f t="shared" si="752"/>
        <v>4840.2428979405922</v>
      </c>
      <c r="F5100" s="273">
        <f t="shared" si="748"/>
        <v>14</v>
      </c>
      <c r="H5100" s="273">
        <f t="shared" si="749"/>
        <v>5040</v>
      </c>
      <c r="J5100" s="287">
        <f t="shared" si="753"/>
        <v>35.218395313627539</v>
      </c>
      <c r="L5100" s="287">
        <f t="shared" si="750"/>
        <v>-47.244185392741201</v>
      </c>
      <c r="M5100" s="344">
        <f t="shared" si="751"/>
        <v>-19.757102059407771</v>
      </c>
      <c r="N5100" s="344">
        <f t="shared" si="754"/>
        <v>35.218395313627539</v>
      </c>
    </row>
    <row r="5101" spans="1:14" x14ac:dyDescent="0.25">
      <c r="A5101" s="273">
        <v>5084</v>
      </c>
      <c r="B5101" s="323">
        <f t="shared" si="755"/>
        <v>5173.7558146072588</v>
      </c>
      <c r="D5101" s="287">
        <f t="shared" si="752"/>
        <v>4841.1774812739259</v>
      </c>
      <c r="F5101" s="273">
        <f t="shared" si="748"/>
        <v>14</v>
      </c>
      <c r="H5101" s="273">
        <f t="shared" si="749"/>
        <v>5040</v>
      </c>
      <c r="J5101" s="287">
        <f t="shared" si="753"/>
        <v>35.872158250502302</v>
      </c>
      <c r="L5101" s="287">
        <f t="shared" si="750"/>
        <v>-46.244185392741201</v>
      </c>
      <c r="M5101" s="344">
        <f t="shared" si="751"/>
        <v>-18.822518726074122</v>
      </c>
      <c r="N5101" s="344">
        <f t="shared" si="754"/>
        <v>35.872158250502302</v>
      </c>
    </row>
    <row r="5102" spans="1:14" x14ac:dyDescent="0.25">
      <c r="A5102" s="273">
        <v>5085</v>
      </c>
      <c r="B5102" s="323">
        <f t="shared" si="755"/>
        <v>5174.7558146072588</v>
      </c>
      <c r="D5102" s="287">
        <f t="shared" si="752"/>
        <v>4842.1120646072586</v>
      </c>
      <c r="F5102" s="273">
        <f t="shared" si="748"/>
        <v>14</v>
      </c>
      <c r="H5102" s="273">
        <f t="shared" si="749"/>
        <v>5040</v>
      </c>
      <c r="J5102" s="287">
        <f t="shared" si="753"/>
        <v>36.514994180473096</v>
      </c>
      <c r="L5102" s="287">
        <f t="shared" si="750"/>
        <v>-45.244185392741201</v>
      </c>
      <c r="M5102" s="344">
        <f t="shared" si="751"/>
        <v>-17.887935392741383</v>
      </c>
      <c r="N5102" s="344">
        <f t="shared" si="754"/>
        <v>36.514994180473096</v>
      </c>
    </row>
    <row r="5103" spans="1:14" x14ac:dyDescent="0.25">
      <c r="A5103" s="273">
        <v>5086</v>
      </c>
      <c r="B5103" s="323">
        <f t="shared" si="755"/>
        <v>5175.7558146072588</v>
      </c>
      <c r="D5103" s="287">
        <f t="shared" si="752"/>
        <v>4843.0466479405923</v>
      </c>
      <c r="F5103" s="273">
        <f t="shared" si="748"/>
        <v>14</v>
      </c>
      <c r="H5103" s="273">
        <f t="shared" si="749"/>
        <v>5040</v>
      </c>
      <c r="J5103" s="287">
        <f t="shared" si="753"/>
        <v>37.146707289487814</v>
      </c>
      <c r="L5103" s="287">
        <f t="shared" si="750"/>
        <v>-44.244185392741201</v>
      </c>
      <c r="M5103" s="344">
        <f t="shared" si="751"/>
        <v>-16.953352059407734</v>
      </c>
      <c r="N5103" s="344">
        <f t="shared" si="754"/>
        <v>37.146707289487814</v>
      </c>
    </row>
    <row r="5104" spans="1:14" x14ac:dyDescent="0.25">
      <c r="A5104" s="273">
        <v>5087</v>
      </c>
      <c r="B5104" s="323">
        <f t="shared" si="755"/>
        <v>5176.7558146072588</v>
      </c>
      <c r="D5104" s="287">
        <f t="shared" si="752"/>
        <v>4843.981231273925</v>
      </c>
      <c r="F5104" s="273">
        <f t="shared" si="748"/>
        <v>14</v>
      </c>
      <c r="H5104" s="273">
        <f t="shared" si="749"/>
        <v>5040</v>
      </c>
      <c r="J5104" s="287">
        <f t="shared" si="753"/>
        <v>37.767105151613926</v>
      </c>
      <c r="L5104" s="287">
        <f t="shared" si="750"/>
        <v>-43.244185392741201</v>
      </c>
      <c r="M5104" s="344">
        <f t="shared" si="751"/>
        <v>-16.018768726074995</v>
      </c>
      <c r="N5104" s="344">
        <f t="shared" si="754"/>
        <v>37.767105151613926</v>
      </c>
    </row>
    <row r="5105" spans="1:14" x14ac:dyDescent="0.25">
      <c r="A5105" s="273">
        <v>5088</v>
      </c>
      <c r="B5105" s="323">
        <f t="shared" si="755"/>
        <v>5177.7558146072588</v>
      </c>
      <c r="D5105" s="287">
        <f t="shared" si="752"/>
        <v>4844.9158146072587</v>
      </c>
      <c r="F5105" s="273">
        <f t="shared" si="748"/>
        <v>14</v>
      </c>
      <c r="H5105" s="273">
        <f t="shared" si="749"/>
        <v>5040</v>
      </c>
      <c r="J5105" s="287">
        <f t="shared" si="753"/>
        <v>38.375998787652684</v>
      </c>
      <c r="L5105" s="287">
        <f t="shared" si="750"/>
        <v>-42.244185392741201</v>
      </c>
      <c r="M5105" s="344">
        <f t="shared" si="751"/>
        <v>-15.084185392741347</v>
      </c>
      <c r="N5105" s="344">
        <f t="shared" si="754"/>
        <v>38.375998787652684</v>
      </c>
    </row>
    <row r="5106" spans="1:14" x14ac:dyDescent="0.25">
      <c r="A5106" s="273">
        <v>5089</v>
      </c>
      <c r="B5106" s="323">
        <f t="shared" si="755"/>
        <v>5178.7558146072588</v>
      </c>
      <c r="D5106" s="287">
        <f t="shared" si="752"/>
        <v>4845.8503979405923</v>
      </c>
      <c r="F5106" s="273">
        <f t="shared" si="748"/>
        <v>14</v>
      </c>
      <c r="H5106" s="273">
        <f t="shared" si="749"/>
        <v>5040</v>
      </c>
      <c r="J5106" s="287">
        <f t="shared" si="753"/>
        <v>38.973202722704073</v>
      </c>
      <c r="L5106" s="287">
        <f t="shared" si="750"/>
        <v>-41.244185392741201</v>
      </c>
      <c r="M5106" s="344">
        <f t="shared" si="751"/>
        <v>-14.149602059407698</v>
      </c>
      <c r="N5106" s="344">
        <f t="shared" si="754"/>
        <v>38.973202722704073</v>
      </c>
    </row>
    <row r="5107" spans="1:14" x14ac:dyDescent="0.25">
      <c r="A5107" s="273">
        <v>5090</v>
      </c>
      <c r="B5107" s="323">
        <f t="shared" si="755"/>
        <v>5179.7558146072588</v>
      </c>
      <c r="D5107" s="287">
        <f t="shared" si="752"/>
        <v>4846.784981273925</v>
      </c>
      <c r="F5107" s="273">
        <f t="shared" si="748"/>
        <v>14</v>
      </c>
      <c r="H5107" s="273">
        <f t="shared" si="749"/>
        <v>5040</v>
      </c>
      <c r="J5107" s="287">
        <f t="shared" si="753"/>
        <v>39.558535042663763</v>
      </c>
      <c r="L5107" s="287">
        <f t="shared" si="750"/>
        <v>-40.244185392741201</v>
      </c>
      <c r="M5107" s="344">
        <f t="shared" si="751"/>
        <v>-13.215018726074959</v>
      </c>
      <c r="N5107" s="344">
        <f t="shared" si="754"/>
        <v>39.558535042663763</v>
      </c>
    </row>
    <row r="5108" spans="1:14" x14ac:dyDescent="0.25">
      <c r="A5108" s="273">
        <v>5091</v>
      </c>
      <c r="B5108" s="323">
        <f t="shared" si="755"/>
        <v>5180.7558146072588</v>
      </c>
      <c r="D5108" s="287">
        <f t="shared" si="752"/>
        <v>4847.7195646072587</v>
      </c>
      <c r="F5108" s="273">
        <f t="shared" si="748"/>
        <v>14</v>
      </c>
      <c r="H5108" s="273">
        <f t="shared" si="749"/>
        <v>5040</v>
      </c>
      <c r="J5108" s="287">
        <f t="shared" si="753"/>
        <v>40.131817449637794</v>
      </c>
      <c r="L5108" s="287">
        <f t="shared" si="750"/>
        <v>-39.244185392741201</v>
      </c>
      <c r="M5108" s="344">
        <f t="shared" si="751"/>
        <v>-12.28043539274131</v>
      </c>
      <c r="N5108" s="344">
        <f t="shared" si="754"/>
        <v>40.131817449637794</v>
      </c>
    </row>
    <row r="5109" spans="1:14" x14ac:dyDescent="0.25">
      <c r="A5109" s="273">
        <v>5092</v>
      </c>
      <c r="B5109" s="323">
        <f t="shared" si="755"/>
        <v>5181.7558146072588</v>
      </c>
      <c r="D5109" s="287">
        <f t="shared" si="752"/>
        <v>4848.6541479405923</v>
      </c>
      <c r="F5109" s="273">
        <f t="shared" si="748"/>
        <v>14</v>
      </c>
      <c r="H5109" s="273">
        <f t="shared" si="749"/>
        <v>5040</v>
      </c>
      <c r="J5109" s="287">
        <f t="shared" si="753"/>
        <v>40.692875316251019</v>
      </c>
      <c r="L5109" s="287">
        <f t="shared" si="750"/>
        <v>-38.244185392741201</v>
      </c>
      <c r="M5109" s="344">
        <f t="shared" si="751"/>
        <v>-11.345852059407662</v>
      </c>
      <c r="N5109" s="344">
        <f t="shared" si="754"/>
        <v>40.692875316251019</v>
      </c>
    </row>
    <row r="5110" spans="1:14" x14ac:dyDescent="0.25">
      <c r="A5110" s="273">
        <v>5093</v>
      </c>
      <c r="B5110" s="323">
        <f t="shared" si="755"/>
        <v>5182.7558146072588</v>
      </c>
      <c r="D5110" s="287">
        <f t="shared" si="752"/>
        <v>4849.5887312739251</v>
      </c>
      <c r="F5110" s="273">
        <f t="shared" si="748"/>
        <v>14</v>
      </c>
      <c r="H5110" s="273">
        <f t="shared" si="749"/>
        <v>5040</v>
      </c>
      <c r="J5110" s="287">
        <f t="shared" si="753"/>
        <v>41.241537738842183</v>
      </c>
      <c r="L5110" s="287">
        <f t="shared" si="750"/>
        <v>-37.244185392741201</v>
      </c>
      <c r="M5110" s="344">
        <f t="shared" si="751"/>
        <v>-10.411268726074923</v>
      </c>
      <c r="N5110" s="344">
        <f t="shared" si="754"/>
        <v>41.241537738842183</v>
      </c>
    </row>
    <row r="5111" spans="1:14" x14ac:dyDescent="0.25">
      <c r="A5111" s="273">
        <v>5094</v>
      </c>
      <c r="B5111" s="323">
        <f t="shared" si="755"/>
        <v>5183.7558146072588</v>
      </c>
      <c r="D5111" s="287">
        <f t="shared" si="752"/>
        <v>4850.5233146072587</v>
      </c>
      <c r="F5111" s="273">
        <f t="shared" si="748"/>
        <v>14</v>
      </c>
      <c r="H5111" s="273">
        <f t="shared" si="749"/>
        <v>5040</v>
      </c>
      <c r="J5111" s="287">
        <f t="shared" si="753"/>
        <v>41.777637589522342</v>
      </c>
      <c r="L5111" s="287">
        <f t="shared" si="750"/>
        <v>-36.244185392741201</v>
      </c>
      <c r="M5111" s="344">
        <f t="shared" si="751"/>
        <v>-9.476685392741274</v>
      </c>
      <c r="N5111" s="344">
        <f t="shared" si="754"/>
        <v>41.777637589522342</v>
      </c>
    </row>
    <row r="5112" spans="1:14" x14ac:dyDescent="0.25">
      <c r="A5112" s="273">
        <v>5095</v>
      </c>
      <c r="B5112" s="323">
        <f t="shared" si="755"/>
        <v>5184.7558146072588</v>
      </c>
      <c r="D5112" s="287">
        <f t="shared" si="752"/>
        <v>4851.4578979405924</v>
      </c>
      <c r="F5112" s="273">
        <f t="shared" si="748"/>
        <v>14</v>
      </c>
      <c r="H5112" s="273">
        <f t="shared" si="749"/>
        <v>5040</v>
      </c>
      <c r="J5112" s="287">
        <f t="shared" si="753"/>
        <v>42.301011567083663</v>
      </c>
      <c r="L5112" s="287">
        <f t="shared" si="750"/>
        <v>-35.244185392741201</v>
      </c>
      <c r="M5112" s="344">
        <f t="shared" si="751"/>
        <v>-8.5421020594076253</v>
      </c>
      <c r="N5112" s="344">
        <f t="shared" si="754"/>
        <v>42.301011567083663</v>
      </c>
    </row>
    <row r="5113" spans="1:14" x14ac:dyDescent="0.25">
      <c r="A5113" s="273">
        <v>5096</v>
      </c>
      <c r="B5113" s="323">
        <f t="shared" si="755"/>
        <v>5185.7558146072588</v>
      </c>
      <c r="D5113" s="287">
        <f t="shared" si="752"/>
        <v>4852.3924812739251</v>
      </c>
      <c r="F5113" s="273">
        <f t="shared" si="748"/>
        <v>14</v>
      </c>
      <c r="H5113" s="273">
        <f t="shared" si="749"/>
        <v>5040</v>
      </c>
      <c r="J5113" s="287">
        <f t="shared" si="753"/>
        <v>42.811500246742135</v>
      </c>
      <c r="L5113" s="287">
        <f t="shared" si="750"/>
        <v>-34.244185392741201</v>
      </c>
      <c r="M5113" s="344">
        <f t="shared" si="751"/>
        <v>-7.6075187260748862</v>
      </c>
      <c r="N5113" s="344">
        <f t="shared" si="754"/>
        <v>42.811500246742135</v>
      </c>
    </row>
    <row r="5114" spans="1:14" x14ac:dyDescent="0.25">
      <c r="A5114" s="273">
        <v>5097</v>
      </c>
      <c r="B5114" s="323">
        <f t="shared" si="755"/>
        <v>5186.7558146072588</v>
      </c>
      <c r="D5114" s="287">
        <f t="shared" si="752"/>
        <v>4853.3270646072588</v>
      </c>
      <c r="F5114" s="273">
        <f t="shared" si="748"/>
        <v>14</v>
      </c>
      <c r="H5114" s="273">
        <f t="shared" si="749"/>
        <v>5040</v>
      </c>
      <c r="J5114" s="287">
        <f t="shared" si="753"/>
        <v>43.308948128701559</v>
      </c>
      <c r="L5114" s="287">
        <f t="shared" si="750"/>
        <v>-33.244185392741201</v>
      </c>
      <c r="M5114" s="344">
        <f t="shared" si="751"/>
        <v>-6.6729353927412376</v>
      </c>
      <c r="N5114" s="344">
        <f t="shared" si="754"/>
        <v>43.308948128701559</v>
      </c>
    </row>
    <row r="5115" spans="1:14" x14ac:dyDescent="0.25">
      <c r="A5115" s="273">
        <v>5098</v>
      </c>
      <c r="B5115" s="323">
        <f t="shared" si="755"/>
        <v>5187.7558146072588</v>
      </c>
      <c r="D5115" s="287">
        <f t="shared" si="752"/>
        <v>4854.2616479405924</v>
      </c>
      <c r="F5115" s="273">
        <f t="shared" si="748"/>
        <v>14</v>
      </c>
      <c r="H5115" s="273">
        <f t="shared" si="749"/>
        <v>5040</v>
      </c>
      <c r="J5115" s="287">
        <f t="shared" si="753"/>
        <v>43.793203685517767</v>
      </c>
      <c r="L5115" s="287">
        <f t="shared" si="750"/>
        <v>-32.244185392741201</v>
      </c>
      <c r="M5115" s="344">
        <f t="shared" si="751"/>
        <v>-5.738352059407589</v>
      </c>
      <c r="N5115" s="344">
        <f t="shared" si="754"/>
        <v>43.793203685517767</v>
      </c>
    </row>
    <row r="5116" spans="1:14" x14ac:dyDescent="0.25">
      <c r="A5116" s="273">
        <v>5099</v>
      </c>
      <c r="B5116" s="323">
        <f t="shared" si="755"/>
        <v>5188.7558146072588</v>
      </c>
      <c r="D5116" s="287">
        <f t="shared" si="752"/>
        <v>4855.1962312739252</v>
      </c>
      <c r="F5116" s="273">
        <f t="shared" si="748"/>
        <v>14</v>
      </c>
      <c r="H5116" s="273">
        <f t="shared" si="749"/>
        <v>5040</v>
      </c>
      <c r="J5116" s="287">
        <f t="shared" si="753"/>
        <v>44.264119408257081</v>
      </c>
      <c r="L5116" s="287">
        <f t="shared" si="750"/>
        <v>-31.244185392741201</v>
      </c>
      <c r="M5116" s="344">
        <f t="shared" si="751"/>
        <v>-4.8037687260748498</v>
      </c>
      <c r="N5116" s="344">
        <f t="shared" si="754"/>
        <v>44.264119408257081</v>
      </c>
    </row>
    <row r="5117" spans="1:14" x14ac:dyDescent="0.25">
      <c r="A5117" s="273">
        <v>5100</v>
      </c>
      <c r="B5117" s="323">
        <f t="shared" si="755"/>
        <v>5189.7558146072588</v>
      </c>
      <c r="D5117" s="287">
        <f t="shared" si="752"/>
        <v>4856.1308146072588</v>
      </c>
      <c r="F5117" s="273">
        <f t="shared" si="748"/>
        <v>14</v>
      </c>
      <c r="H5117" s="273">
        <f t="shared" si="749"/>
        <v>5040</v>
      </c>
      <c r="J5117" s="287">
        <f t="shared" si="753"/>
        <v>44.721551851428472</v>
      </c>
      <c r="L5117" s="287">
        <f t="shared" si="750"/>
        <v>-30.244185392741201</v>
      </c>
      <c r="M5117" s="344">
        <f t="shared" si="751"/>
        <v>-3.8691853927412012</v>
      </c>
      <c r="N5117" s="344">
        <f t="shared" si="754"/>
        <v>44.721551851428472</v>
      </c>
    </row>
    <row r="5118" spans="1:14" x14ac:dyDescent="0.25">
      <c r="A5118" s="273">
        <v>5101</v>
      </c>
      <c r="B5118" s="323">
        <f t="shared" si="755"/>
        <v>5190.7558146072588</v>
      </c>
      <c r="D5118" s="287">
        <f t="shared" si="752"/>
        <v>4857.0653979405924</v>
      </c>
      <c r="F5118" s="273">
        <f t="shared" si="748"/>
        <v>14</v>
      </c>
      <c r="H5118" s="273">
        <f t="shared" si="749"/>
        <v>5040</v>
      </c>
      <c r="J5118" s="287">
        <f t="shared" si="753"/>
        <v>45.165361676678522</v>
      </c>
      <c r="L5118" s="287">
        <f t="shared" si="750"/>
        <v>-29.244185392741201</v>
      </c>
      <c r="M5118" s="344">
        <f t="shared" si="751"/>
        <v>-2.9346020594075526</v>
      </c>
      <c r="N5118" s="344">
        <f t="shared" si="754"/>
        <v>45.165361676678522</v>
      </c>
    </row>
    <row r="5119" spans="1:14" x14ac:dyDescent="0.25">
      <c r="A5119" s="273">
        <v>5102</v>
      </c>
      <c r="B5119" s="323">
        <f t="shared" si="755"/>
        <v>5191.7558146072588</v>
      </c>
      <c r="D5119" s="287">
        <f t="shared" si="752"/>
        <v>4857.9999812739252</v>
      </c>
      <c r="F5119" s="273">
        <f t="shared" si="748"/>
        <v>14</v>
      </c>
      <c r="H5119" s="273">
        <f t="shared" si="749"/>
        <v>5040</v>
      </c>
      <c r="J5119" s="287">
        <f t="shared" si="753"/>
        <v>45.595413695234825</v>
      </c>
      <c r="L5119" s="287">
        <f t="shared" si="750"/>
        <v>-28.244185392741201</v>
      </c>
      <c r="M5119" s="344">
        <f t="shared" si="751"/>
        <v>-2.0000187260748135</v>
      </c>
      <c r="N5119" s="344">
        <f t="shared" si="754"/>
        <v>45.595413695234825</v>
      </c>
    </row>
    <row r="5120" spans="1:14" x14ac:dyDescent="0.25">
      <c r="A5120" s="273">
        <v>5103</v>
      </c>
      <c r="B5120" s="323">
        <f t="shared" si="755"/>
        <v>5192.7558146072588</v>
      </c>
      <c r="D5120" s="287">
        <f t="shared" si="752"/>
        <v>4858.9345646072588</v>
      </c>
      <c r="F5120" s="273">
        <f t="shared" si="748"/>
        <v>14</v>
      </c>
      <c r="H5120" s="273">
        <f t="shared" si="749"/>
        <v>5040</v>
      </c>
      <c r="J5120" s="287">
        <f t="shared" si="753"/>
        <v>46.011576909087218</v>
      </c>
      <c r="L5120" s="287">
        <f t="shared" si="750"/>
        <v>-27.244185392741201</v>
      </c>
      <c r="M5120" s="344">
        <f t="shared" si="751"/>
        <v>-1.0654353927411648</v>
      </c>
      <c r="N5120" s="344">
        <f t="shared" si="754"/>
        <v>46.011576909087218</v>
      </c>
    </row>
    <row r="5121" spans="1:14" x14ac:dyDescent="0.25">
      <c r="A5121" s="273">
        <v>5104</v>
      </c>
      <c r="B5121" s="323">
        <f t="shared" si="755"/>
        <v>5193.7558146072588</v>
      </c>
      <c r="D5121" s="287">
        <f t="shared" si="752"/>
        <v>4859.8691479405925</v>
      </c>
      <c r="F5121" s="273">
        <f t="shared" si="748"/>
        <v>14</v>
      </c>
      <c r="H5121" s="273">
        <f t="shared" si="749"/>
        <v>5040</v>
      </c>
      <c r="J5121" s="287">
        <f t="shared" si="753"/>
        <v>46.413724550888944</v>
      </c>
      <c r="L5121" s="287">
        <f t="shared" si="750"/>
        <v>-26.244185392741201</v>
      </c>
      <c r="M5121" s="344">
        <f t="shared" si="751"/>
        <v>-0.13085205940751621</v>
      </c>
      <c r="N5121" s="344">
        <f t="shared" si="754"/>
        <v>46.413724550888944</v>
      </c>
    </row>
    <row r="5122" spans="1:14" x14ac:dyDescent="0.25">
      <c r="A5122" s="273">
        <v>5105</v>
      </c>
      <c r="B5122" s="323">
        <f t="shared" si="755"/>
        <v>5194.7558146072588</v>
      </c>
      <c r="D5122" s="287">
        <f t="shared" si="752"/>
        <v>4860.8037312739252</v>
      </c>
      <c r="F5122" s="273">
        <f t="shared" si="748"/>
        <v>14</v>
      </c>
      <c r="H5122" s="273">
        <f t="shared" si="749"/>
        <v>5040</v>
      </c>
      <c r="J5122" s="287">
        <f t="shared" si="753"/>
        <v>46.801734122572611</v>
      </c>
      <c r="L5122" s="287">
        <f t="shared" si="750"/>
        <v>-25.244185392741201</v>
      </c>
      <c r="M5122" s="344">
        <f t="shared" si="751"/>
        <v>0.80373127392522292</v>
      </c>
      <c r="N5122" s="344">
        <f t="shared" si="754"/>
        <v>46.801734122572611</v>
      </c>
    </row>
    <row r="5123" spans="1:14" x14ac:dyDescent="0.25">
      <c r="A5123" s="273">
        <v>5106</v>
      </c>
      <c r="B5123" s="323">
        <f t="shared" si="755"/>
        <v>5195.7558146072588</v>
      </c>
      <c r="D5123" s="287">
        <f t="shared" si="752"/>
        <v>4861.7383146072589</v>
      </c>
      <c r="F5123" s="273">
        <f t="shared" si="748"/>
        <v>14</v>
      </c>
      <c r="H5123" s="273">
        <f t="shared" si="749"/>
        <v>5040</v>
      </c>
      <c r="J5123" s="287">
        <f t="shared" si="753"/>
        <v>47.175487432663971</v>
      </c>
      <c r="L5123" s="287">
        <f t="shared" si="750"/>
        <v>-24.244185392741201</v>
      </c>
      <c r="M5123" s="344">
        <f t="shared" si="751"/>
        <v>1.7383146072588715</v>
      </c>
      <c r="N5123" s="344">
        <f t="shared" si="754"/>
        <v>47.175487432663971</v>
      </c>
    </row>
    <row r="5124" spans="1:14" x14ac:dyDescent="0.25">
      <c r="A5124" s="273">
        <v>5107</v>
      </c>
      <c r="B5124" s="323">
        <f t="shared" si="755"/>
        <v>5196.7558146072588</v>
      </c>
      <c r="D5124" s="287">
        <f t="shared" si="752"/>
        <v>4862.6728979405925</v>
      </c>
      <c r="F5124" s="273">
        <f t="shared" si="748"/>
        <v>14</v>
      </c>
      <c r="H5124" s="273">
        <f t="shared" si="749"/>
        <v>5040</v>
      </c>
      <c r="J5124" s="287">
        <f t="shared" si="753"/>
        <v>47.534870632284132</v>
      </c>
      <c r="L5124" s="287">
        <f t="shared" si="750"/>
        <v>-23.244185392741201</v>
      </c>
      <c r="M5124" s="344">
        <f t="shared" si="751"/>
        <v>2.6728979405925202</v>
      </c>
      <c r="N5124" s="344">
        <f t="shared" si="754"/>
        <v>47.534870632284132</v>
      </c>
    </row>
    <row r="5125" spans="1:14" x14ac:dyDescent="0.25">
      <c r="A5125" s="273">
        <v>5108</v>
      </c>
      <c r="B5125" s="323">
        <f t="shared" si="755"/>
        <v>5197.7558146072588</v>
      </c>
      <c r="D5125" s="287">
        <f t="shared" si="752"/>
        <v>4863.6074812739253</v>
      </c>
      <c r="F5125" s="273">
        <f t="shared" si="748"/>
        <v>14</v>
      </c>
      <c r="H5125" s="273">
        <f t="shared" si="749"/>
        <v>5040</v>
      </c>
      <c r="J5125" s="287">
        <f t="shared" si="753"/>
        <v>47.879774249828785</v>
      </c>
      <c r="L5125" s="287">
        <f t="shared" si="750"/>
        <v>-22.244185392741201</v>
      </c>
      <c r="M5125" s="344">
        <f t="shared" si="751"/>
        <v>3.6074812739252593</v>
      </c>
      <c r="N5125" s="344">
        <f t="shared" si="754"/>
        <v>47.879774249828785</v>
      </c>
    </row>
    <row r="5126" spans="1:14" x14ac:dyDescent="0.25">
      <c r="A5126" s="273">
        <v>5109</v>
      </c>
      <c r="B5126" s="323">
        <f t="shared" si="755"/>
        <v>5198.7558146072588</v>
      </c>
      <c r="D5126" s="287">
        <f t="shared" si="752"/>
        <v>4864.5420646072589</v>
      </c>
      <c r="F5126" s="273">
        <f t="shared" ref="F5126:F5189" si="756">INT(B5126/360)</f>
        <v>14</v>
      </c>
      <c r="H5126" s="273">
        <f t="shared" ref="H5126:H5189" si="757">F5126*360</f>
        <v>5040</v>
      </c>
      <c r="J5126" s="287">
        <f t="shared" si="753"/>
        <v>48.210093224315429</v>
      </c>
      <c r="L5126" s="287">
        <f t="shared" ref="L5126:L5189" si="758">B5126-H5126-180</f>
        <v>-21.244185392741201</v>
      </c>
      <c r="M5126" s="344">
        <f t="shared" ref="M5126:M5189" si="759">D5126-INT(D5126/360)*360-180</f>
        <v>4.5420646072589079</v>
      </c>
      <c r="N5126" s="344">
        <f t="shared" si="754"/>
        <v>48.210093224315429</v>
      </c>
    </row>
    <row r="5127" spans="1:14" x14ac:dyDescent="0.25">
      <c r="A5127" s="273">
        <v>5110</v>
      </c>
      <c r="B5127" s="323">
        <f t="shared" si="755"/>
        <v>5199.7558146072588</v>
      </c>
      <c r="D5127" s="287">
        <f t="shared" si="752"/>
        <v>4865.4766479405916</v>
      </c>
      <c r="F5127" s="273">
        <f t="shared" si="756"/>
        <v>14</v>
      </c>
      <c r="H5127" s="273">
        <f t="shared" si="757"/>
        <v>5040</v>
      </c>
      <c r="J5127" s="287">
        <f t="shared" si="753"/>
        <v>48.525726937384292</v>
      </c>
      <c r="L5127" s="287">
        <f t="shared" si="758"/>
        <v>-20.244185392741201</v>
      </c>
      <c r="M5127" s="344">
        <f t="shared" si="759"/>
        <v>5.4766479405916471</v>
      </c>
      <c r="N5127" s="344">
        <f t="shared" si="754"/>
        <v>48.525726937384292</v>
      </c>
    </row>
    <row r="5128" spans="1:14" x14ac:dyDescent="0.25">
      <c r="A5128" s="273">
        <v>5111</v>
      </c>
      <c r="B5128" s="323">
        <f t="shared" si="755"/>
        <v>5200.7558146072588</v>
      </c>
      <c r="D5128" s="287">
        <f t="shared" si="752"/>
        <v>4866.4112312739253</v>
      </c>
      <c r="F5128" s="273">
        <f t="shared" si="756"/>
        <v>14</v>
      </c>
      <c r="H5128" s="273">
        <f t="shared" si="757"/>
        <v>5040</v>
      </c>
      <c r="J5128" s="287">
        <f t="shared" si="753"/>
        <v>48.826579243948743</v>
      </c>
      <c r="L5128" s="287">
        <f t="shared" si="758"/>
        <v>-19.244185392741201</v>
      </c>
      <c r="M5128" s="344">
        <f t="shared" si="759"/>
        <v>6.4112312739252957</v>
      </c>
      <c r="N5128" s="344">
        <f t="shared" si="754"/>
        <v>48.826579243948743</v>
      </c>
    </row>
    <row r="5129" spans="1:14" x14ac:dyDescent="0.25">
      <c r="A5129" s="273">
        <v>5112</v>
      </c>
      <c r="B5129" s="323">
        <f t="shared" si="755"/>
        <v>5201.7558146072588</v>
      </c>
      <c r="D5129" s="287">
        <f t="shared" si="752"/>
        <v>4867.3458146072589</v>
      </c>
      <c r="F5129" s="273">
        <f t="shared" si="756"/>
        <v>14</v>
      </c>
      <c r="H5129" s="273">
        <f t="shared" si="757"/>
        <v>5040</v>
      </c>
      <c r="J5129" s="287">
        <f t="shared" si="753"/>
        <v>49.112558501481786</v>
      </c>
      <c r="L5129" s="287">
        <f t="shared" si="758"/>
        <v>-18.244185392741201</v>
      </c>
      <c r="M5129" s="344">
        <f t="shared" si="759"/>
        <v>7.3458146072589443</v>
      </c>
      <c r="N5129" s="344">
        <f t="shared" si="754"/>
        <v>49.112558501481786</v>
      </c>
    </row>
    <row r="5130" spans="1:14" x14ac:dyDescent="0.25">
      <c r="A5130" s="273">
        <v>5113</v>
      </c>
      <c r="B5130" s="323">
        <f t="shared" si="755"/>
        <v>5202.7558146072588</v>
      </c>
      <c r="D5130" s="287">
        <f t="shared" si="752"/>
        <v>4868.2803979405926</v>
      </c>
      <c r="F5130" s="273">
        <f t="shared" si="756"/>
        <v>14</v>
      </c>
      <c r="H5130" s="273">
        <f t="shared" si="757"/>
        <v>5040</v>
      </c>
      <c r="J5130" s="287">
        <f t="shared" si="753"/>
        <v>49.38357759793103</v>
      </c>
      <c r="L5130" s="287">
        <f t="shared" si="758"/>
        <v>-17.244185392741201</v>
      </c>
      <c r="M5130" s="344">
        <f t="shared" si="759"/>
        <v>8.2803979405925929</v>
      </c>
      <c r="N5130" s="344">
        <f t="shared" si="754"/>
        <v>49.38357759793103</v>
      </c>
    </row>
    <row r="5131" spans="1:14" x14ac:dyDescent="0.25">
      <c r="A5131" s="273">
        <v>5114</v>
      </c>
      <c r="B5131" s="323">
        <f t="shared" si="755"/>
        <v>5203.7558146072588</v>
      </c>
      <c r="D5131" s="287">
        <f t="shared" si="752"/>
        <v>4869.2149812739253</v>
      </c>
      <c r="F5131" s="273">
        <f t="shared" si="756"/>
        <v>14</v>
      </c>
      <c r="H5131" s="273">
        <f t="shared" si="757"/>
        <v>5040</v>
      </c>
      <c r="J5131" s="287">
        <f t="shared" si="753"/>
        <v>49.63955397825471</v>
      </c>
      <c r="L5131" s="287">
        <f t="shared" si="758"/>
        <v>-16.244185392741201</v>
      </c>
      <c r="M5131" s="344">
        <f t="shared" si="759"/>
        <v>9.2149812739253321</v>
      </c>
      <c r="N5131" s="344">
        <f t="shared" si="754"/>
        <v>49.63955397825471</v>
      </c>
    </row>
    <row r="5132" spans="1:14" x14ac:dyDescent="0.25">
      <c r="A5132" s="273">
        <v>5115</v>
      </c>
      <c r="B5132" s="323">
        <f t="shared" si="755"/>
        <v>5204.7558146072588</v>
      </c>
      <c r="D5132" s="287">
        <f t="shared" si="752"/>
        <v>4870.149564607259</v>
      </c>
      <c r="F5132" s="273">
        <f t="shared" si="756"/>
        <v>14</v>
      </c>
      <c r="H5132" s="273">
        <f t="shared" si="757"/>
        <v>5040</v>
      </c>
      <c r="J5132" s="287">
        <f t="shared" si="753"/>
        <v>49.880409669567442</v>
      </c>
      <c r="L5132" s="287">
        <f t="shared" si="758"/>
        <v>-15.244185392741201</v>
      </c>
      <c r="M5132" s="344">
        <f t="shared" si="759"/>
        <v>10.149564607258981</v>
      </c>
      <c r="N5132" s="344">
        <f t="shared" si="754"/>
        <v>49.880409669567442</v>
      </c>
    </row>
    <row r="5133" spans="1:14" x14ac:dyDescent="0.25">
      <c r="A5133" s="273">
        <v>5116</v>
      </c>
      <c r="B5133" s="323">
        <f t="shared" si="755"/>
        <v>5205.7558146072588</v>
      </c>
      <c r="D5133" s="287">
        <f t="shared" si="752"/>
        <v>4871.0841479405917</v>
      </c>
      <c r="F5133" s="273">
        <f t="shared" si="756"/>
        <v>14</v>
      </c>
      <c r="H5133" s="273">
        <f t="shared" si="757"/>
        <v>5040</v>
      </c>
      <c r="J5133" s="287">
        <f t="shared" si="753"/>
        <v>50.106071304892446</v>
      </c>
      <c r="L5133" s="287">
        <f t="shared" si="758"/>
        <v>-14.244185392741201</v>
      </c>
      <c r="M5133" s="344">
        <f t="shared" si="759"/>
        <v>11.08414794059172</v>
      </c>
      <c r="N5133" s="344">
        <f t="shared" si="754"/>
        <v>50.106071304892446</v>
      </c>
    </row>
    <row r="5134" spans="1:14" x14ac:dyDescent="0.25">
      <c r="A5134" s="273">
        <v>5117</v>
      </c>
      <c r="B5134" s="323">
        <f t="shared" si="755"/>
        <v>5206.7558146072588</v>
      </c>
      <c r="D5134" s="287">
        <f t="shared" si="752"/>
        <v>4872.0187312739254</v>
      </c>
      <c r="F5134" s="273">
        <f t="shared" si="756"/>
        <v>14</v>
      </c>
      <c r="H5134" s="273">
        <f t="shared" si="757"/>
        <v>5040</v>
      </c>
      <c r="J5134" s="287">
        <f t="shared" si="753"/>
        <v>50.316470145509562</v>
      </c>
      <c r="L5134" s="287">
        <f t="shared" si="758"/>
        <v>-13.244185392741201</v>
      </c>
      <c r="M5134" s="344">
        <f t="shared" si="759"/>
        <v>12.018731273925368</v>
      </c>
      <c r="N5134" s="344">
        <f t="shared" si="754"/>
        <v>50.316470145509562</v>
      </c>
    </row>
    <row r="5135" spans="1:14" x14ac:dyDescent="0.25">
      <c r="A5135" s="273">
        <v>5118</v>
      </c>
      <c r="B5135" s="323">
        <f t="shared" si="755"/>
        <v>5207.7558146072588</v>
      </c>
      <c r="D5135" s="287">
        <f t="shared" si="752"/>
        <v>4872.953314607259</v>
      </c>
      <c r="F5135" s="273">
        <f t="shared" si="756"/>
        <v>14</v>
      </c>
      <c r="H5135" s="273">
        <f t="shared" si="757"/>
        <v>5040</v>
      </c>
      <c r="J5135" s="287">
        <f t="shared" si="753"/>
        <v>50.511542101893767</v>
      </c>
      <c r="L5135" s="287">
        <f t="shared" si="758"/>
        <v>-12.244185392741201</v>
      </c>
      <c r="M5135" s="344">
        <f t="shared" si="759"/>
        <v>12.953314607259017</v>
      </c>
      <c r="N5135" s="344">
        <f t="shared" si="754"/>
        <v>50.511542101893767</v>
      </c>
    </row>
    <row r="5136" spans="1:14" x14ac:dyDescent="0.25">
      <c r="A5136" s="273">
        <v>5119</v>
      </c>
      <c r="B5136" s="323">
        <f t="shared" si="755"/>
        <v>5208.7558146072588</v>
      </c>
      <c r="D5136" s="287">
        <f t="shared" si="752"/>
        <v>4873.8878979405918</v>
      </c>
      <c r="F5136" s="273">
        <f t="shared" si="756"/>
        <v>14</v>
      </c>
      <c r="H5136" s="273">
        <f t="shared" si="757"/>
        <v>5040</v>
      </c>
      <c r="J5136" s="287">
        <f t="shared" si="753"/>
        <v>50.691227753237293</v>
      </c>
      <c r="L5136" s="287">
        <f t="shared" si="758"/>
        <v>-11.244185392741201</v>
      </c>
      <c r="M5136" s="344">
        <f t="shared" si="759"/>
        <v>13.887897940591756</v>
      </c>
      <c r="N5136" s="344">
        <f t="shared" si="754"/>
        <v>50.691227753237293</v>
      </c>
    </row>
    <row r="5137" spans="1:14" x14ac:dyDescent="0.25">
      <c r="A5137" s="273">
        <v>5120</v>
      </c>
      <c r="B5137" s="323">
        <f t="shared" si="755"/>
        <v>5209.7558146072588</v>
      </c>
      <c r="D5137" s="287">
        <f t="shared" ref="D5137:D5200" si="760">B5137-A5137/360*$E$11</f>
        <v>4874.8224812739254</v>
      </c>
      <c r="F5137" s="273">
        <f t="shared" si="756"/>
        <v>14</v>
      </c>
      <c r="H5137" s="273">
        <f t="shared" si="757"/>
        <v>5040</v>
      </c>
      <c r="J5137" s="287">
        <f t="shared" ref="J5137:J5200" si="761">SIN(RADIANS(A5137))*$E$7</f>
        <v>50.855472365550376</v>
      </c>
      <c r="L5137" s="287">
        <f t="shared" si="758"/>
        <v>-10.244185392741201</v>
      </c>
      <c r="M5137" s="344">
        <f t="shared" si="759"/>
        <v>14.822481273925405</v>
      </c>
      <c r="N5137" s="344">
        <f t="shared" si="754"/>
        <v>50.855472365550376</v>
      </c>
    </row>
    <row r="5138" spans="1:14" x14ac:dyDescent="0.25">
      <c r="A5138" s="273">
        <v>5121</v>
      </c>
      <c r="B5138" s="323">
        <f t="shared" si="755"/>
        <v>5210.7558146072588</v>
      </c>
      <c r="D5138" s="287">
        <f t="shared" si="760"/>
        <v>4875.7570646072591</v>
      </c>
      <c r="F5138" s="273">
        <f t="shared" si="756"/>
        <v>14</v>
      </c>
      <c r="H5138" s="273">
        <f t="shared" si="757"/>
        <v>5040</v>
      </c>
      <c r="J5138" s="287">
        <f t="shared" si="761"/>
        <v>51.004225908332891</v>
      </c>
      <c r="L5138" s="287">
        <f t="shared" si="758"/>
        <v>-9.2441853927412012</v>
      </c>
      <c r="M5138" s="344">
        <f t="shared" si="759"/>
        <v>15.757064607259053</v>
      </c>
      <c r="N5138" s="344">
        <f t="shared" ref="N5138:N5201" si="762">J5138</f>
        <v>51.004225908332891</v>
      </c>
    </row>
    <row r="5139" spans="1:14" x14ac:dyDescent="0.25">
      <c r="A5139" s="273">
        <v>5122</v>
      </c>
      <c r="B5139" s="323">
        <f t="shared" ref="B5139:B5202" si="763">$B$17+A5139</f>
        <v>5211.7558146072588</v>
      </c>
      <c r="D5139" s="287">
        <f t="shared" si="760"/>
        <v>4876.6916479405918</v>
      </c>
      <c r="F5139" s="273">
        <f t="shared" si="756"/>
        <v>14</v>
      </c>
      <c r="H5139" s="273">
        <f t="shared" si="757"/>
        <v>5040</v>
      </c>
      <c r="J5139" s="287">
        <f t="shared" si="761"/>
        <v>51.137443069814687</v>
      </c>
      <c r="L5139" s="287">
        <f t="shared" si="758"/>
        <v>-8.2441853927412012</v>
      </c>
      <c r="M5139" s="344">
        <f t="shared" si="759"/>
        <v>16.691647940591793</v>
      </c>
      <c r="N5139" s="344">
        <f t="shared" si="762"/>
        <v>51.137443069814687</v>
      </c>
    </row>
    <row r="5140" spans="1:14" x14ac:dyDescent="0.25">
      <c r="A5140" s="273">
        <v>5123</v>
      </c>
      <c r="B5140" s="323">
        <f t="shared" si="763"/>
        <v>5212.7558146072588</v>
      </c>
      <c r="D5140" s="287">
        <f t="shared" si="760"/>
        <v>4877.6262312739254</v>
      </c>
      <c r="F5140" s="273">
        <f t="shared" si="756"/>
        <v>14</v>
      </c>
      <c r="H5140" s="273">
        <f t="shared" si="757"/>
        <v>5040</v>
      </c>
      <c r="J5140" s="287">
        <f t="shared" si="761"/>
        <v>51.255083270757886</v>
      </c>
      <c r="L5140" s="287">
        <f t="shared" si="758"/>
        <v>-7.2441853927412012</v>
      </c>
      <c r="M5140" s="344">
        <f t="shared" si="759"/>
        <v>17.626231273925441</v>
      </c>
      <c r="N5140" s="344">
        <f t="shared" si="762"/>
        <v>51.255083270757886</v>
      </c>
    </row>
    <row r="5141" spans="1:14" x14ac:dyDescent="0.25">
      <c r="A5141" s="273">
        <v>5124</v>
      </c>
      <c r="B5141" s="323">
        <f t="shared" si="763"/>
        <v>5213.7558146072588</v>
      </c>
      <c r="D5141" s="287">
        <f t="shared" si="760"/>
        <v>4878.5608146072591</v>
      </c>
      <c r="F5141" s="273">
        <f t="shared" si="756"/>
        <v>14</v>
      </c>
      <c r="H5141" s="273">
        <f t="shared" si="757"/>
        <v>5040</v>
      </c>
      <c r="J5141" s="287">
        <f t="shared" si="761"/>
        <v>51.357110676817662</v>
      </c>
      <c r="L5141" s="287">
        <f t="shared" si="758"/>
        <v>-6.2441853927412012</v>
      </c>
      <c r="M5141" s="344">
        <f t="shared" si="759"/>
        <v>18.56081460725909</v>
      </c>
      <c r="N5141" s="344">
        <f t="shared" si="762"/>
        <v>51.357110676817662</v>
      </c>
    </row>
    <row r="5142" spans="1:14" x14ac:dyDescent="0.25">
      <c r="A5142" s="273">
        <v>5125</v>
      </c>
      <c r="B5142" s="323">
        <f t="shared" si="763"/>
        <v>5214.7558146072588</v>
      </c>
      <c r="D5142" s="287">
        <f t="shared" si="760"/>
        <v>4879.4953979405918</v>
      </c>
      <c r="F5142" s="273">
        <f t="shared" si="756"/>
        <v>14</v>
      </c>
      <c r="H5142" s="273">
        <f t="shared" si="757"/>
        <v>5040</v>
      </c>
      <c r="J5142" s="287">
        <f t="shared" si="761"/>
        <v>51.443494209457704</v>
      </c>
      <c r="L5142" s="287">
        <f t="shared" si="758"/>
        <v>-5.2441853927412012</v>
      </c>
      <c r="M5142" s="344">
        <f t="shared" si="759"/>
        <v>19.495397940591829</v>
      </c>
      <c r="N5142" s="344">
        <f t="shared" si="762"/>
        <v>51.443494209457704</v>
      </c>
    </row>
    <row r="5143" spans="1:14" x14ac:dyDescent="0.25">
      <c r="A5143" s="273">
        <v>5126</v>
      </c>
      <c r="B5143" s="323">
        <f t="shared" si="763"/>
        <v>5215.7558146072588</v>
      </c>
      <c r="D5143" s="287">
        <f t="shared" si="760"/>
        <v>4880.4299812739255</v>
      </c>
      <c r="F5143" s="273">
        <f t="shared" si="756"/>
        <v>14</v>
      </c>
      <c r="H5143" s="273">
        <f t="shared" si="757"/>
        <v>5040</v>
      </c>
      <c r="J5143" s="287">
        <f t="shared" si="761"/>
        <v>51.514207555417308</v>
      </c>
      <c r="L5143" s="287">
        <f t="shared" si="758"/>
        <v>-4.2441853927412012</v>
      </c>
      <c r="M5143" s="344">
        <f t="shared" si="759"/>
        <v>20.429981273925478</v>
      </c>
      <c r="N5143" s="344">
        <f t="shared" si="762"/>
        <v>51.514207555417308</v>
      </c>
    </row>
    <row r="5144" spans="1:14" x14ac:dyDescent="0.25">
      <c r="A5144" s="273">
        <v>5127</v>
      </c>
      <c r="B5144" s="323">
        <f t="shared" si="763"/>
        <v>5216.7558146072588</v>
      </c>
      <c r="D5144" s="287">
        <f t="shared" si="760"/>
        <v>4881.3645646072591</v>
      </c>
      <c r="F5144" s="273">
        <f t="shared" si="756"/>
        <v>14</v>
      </c>
      <c r="H5144" s="273">
        <f t="shared" si="757"/>
        <v>5040</v>
      </c>
      <c r="J5144" s="287">
        <f t="shared" si="761"/>
        <v>51.569229174726189</v>
      </c>
      <c r="L5144" s="287">
        <f t="shared" si="758"/>
        <v>-3.2441853927412012</v>
      </c>
      <c r="M5144" s="344">
        <f t="shared" si="759"/>
        <v>21.364564607259126</v>
      </c>
      <c r="N5144" s="344">
        <f t="shared" si="762"/>
        <v>51.569229174726189</v>
      </c>
    </row>
    <row r="5145" spans="1:14" x14ac:dyDescent="0.25">
      <c r="A5145" s="273">
        <v>5128</v>
      </c>
      <c r="B5145" s="323">
        <f t="shared" si="763"/>
        <v>5217.7558146072588</v>
      </c>
      <c r="D5145" s="287">
        <f t="shared" si="760"/>
        <v>4882.2991479405919</v>
      </c>
      <c r="F5145" s="273">
        <f t="shared" si="756"/>
        <v>14</v>
      </c>
      <c r="H5145" s="273">
        <f t="shared" si="757"/>
        <v>5040</v>
      </c>
      <c r="J5145" s="287">
        <f t="shared" si="761"/>
        <v>51.608542307266106</v>
      </c>
      <c r="L5145" s="287">
        <f t="shared" si="758"/>
        <v>-2.2441853927412012</v>
      </c>
      <c r="M5145" s="344">
        <f t="shared" si="759"/>
        <v>22.299147940591865</v>
      </c>
      <c r="N5145" s="344">
        <f t="shared" si="762"/>
        <v>51.608542307266106</v>
      </c>
    </row>
    <row r="5146" spans="1:14" x14ac:dyDescent="0.25">
      <c r="A5146" s="273">
        <v>5129</v>
      </c>
      <c r="B5146" s="323">
        <f t="shared" si="763"/>
        <v>5218.7558146072588</v>
      </c>
      <c r="D5146" s="287">
        <f t="shared" si="760"/>
        <v>4883.2337312739255</v>
      </c>
      <c r="F5146" s="273">
        <f t="shared" si="756"/>
        <v>14</v>
      </c>
      <c r="H5146" s="273">
        <f t="shared" si="757"/>
        <v>5040</v>
      </c>
      <c r="J5146" s="287">
        <f t="shared" si="761"/>
        <v>51.632134977876049</v>
      </c>
      <c r="L5146" s="287">
        <f t="shared" si="758"/>
        <v>-1.2441853927412012</v>
      </c>
      <c r="M5146" s="344">
        <f t="shared" si="759"/>
        <v>23.233731273925514</v>
      </c>
      <c r="N5146" s="344">
        <f t="shared" si="762"/>
        <v>51.632134977876049</v>
      </c>
    </row>
    <row r="5147" spans="1:14" x14ac:dyDescent="0.25">
      <c r="A5147" s="273">
        <v>5130</v>
      </c>
      <c r="B5147" s="323">
        <f t="shared" si="763"/>
        <v>5219.7558146072588</v>
      </c>
      <c r="D5147" s="287">
        <f t="shared" si="760"/>
        <v>4884.1683146072592</v>
      </c>
      <c r="F5147" s="273">
        <f t="shared" si="756"/>
        <v>14</v>
      </c>
      <c r="H5147" s="273">
        <f t="shared" si="757"/>
        <v>5040</v>
      </c>
      <c r="J5147" s="287">
        <f t="shared" si="761"/>
        <v>51.64</v>
      </c>
      <c r="L5147" s="287">
        <f t="shared" si="758"/>
        <v>-0.24418539274120121</v>
      </c>
      <c r="M5147" s="344">
        <f t="shared" si="759"/>
        <v>24.168314607259163</v>
      </c>
      <c r="N5147" s="344">
        <f t="shared" si="762"/>
        <v>51.64</v>
      </c>
    </row>
    <row r="5148" spans="1:14" x14ac:dyDescent="0.25">
      <c r="A5148" s="273">
        <v>5131</v>
      </c>
      <c r="B5148" s="323">
        <f t="shared" si="763"/>
        <v>5220.7558146072588</v>
      </c>
      <c r="D5148" s="287">
        <f t="shared" si="760"/>
        <v>4885.1028979405919</v>
      </c>
      <c r="F5148" s="273">
        <f t="shared" si="756"/>
        <v>14</v>
      </c>
      <c r="H5148" s="273">
        <f t="shared" si="757"/>
        <v>5040</v>
      </c>
      <c r="J5148" s="287">
        <f t="shared" si="761"/>
        <v>51.632134977876049</v>
      </c>
      <c r="L5148" s="287">
        <f t="shared" si="758"/>
        <v>0.75581460725879879</v>
      </c>
      <c r="M5148" s="344">
        <f t="shared" si="759"/>
        <v>25.102897940591902</v>
      </c>
      <c r="N5148" s="344">
        <f t="shared" si="762"/>
        <v>51.632134977876049</v>
      </c>
    </row>
    <row r="5149" spans="1:14" x14ac:dyDescent="0.25">
      <c r="A5149" s="273">
        <v>5132</v>
      </c>
      <c r="B5149" s="323">
        <f t="shared" si="763"/>
        <v>5221.7558146072588</v>
      </c>
      <c r="D5149" s="287">
        <f t="shared" si="760"/>
        <v>4886.0374812739256</v>
      </c>
      <c r="F5149" s="273">
        <f t="shared" si="756"/>
        <v>14</v>
      </c>
      <c r="H5149" s="273">
        <f t="shared" si="757"/>
        <v>5040</v>
      </c>
      <c r="J5149" s="287">
        <f t="shared" si="761"/>
        <v>51.608542307266113</v>
      </c>
      <c r="L5149" s="287">
        <f t="shared" si="758"/>
        <v>1.7558146072587988</v>
      </c>
      <c r="M5149" s="344">
        <f t="shared" si="759"/>
        <v>26.03748127392555</v>
      </c>
      <c r="N5149" s="344">
        <f t="shared" si="762"/>
        <v>51.608542307266113</v>
      </c>
    </row>
    <row r="5150" spans="1:14" x14ac:dyDescent="0.25">
      <c r="A5150" s="273">
        <v>5133</v>
      </c>
      <c r="B5150" s="323">
        <f t="shared" si="763"/>
        <v>5222.7558146072588</v>
      </c>
      <c r="D5150" s="287">
        <f t="shared" si="760"/>
        <v>4886.9720646072592</v>
      </c>
      <c r="F5150" s="273">
        <f t="shared" si="756"/>
        <v>14</v>
      </c>
      <c r="H5150" s="273">
        <f t="shared" si="757"/>
        <v>5040</v>
      </c>
      <c r="J5150" s="287">
        <f t="shared" si="761"/>
        <v>51.569229174726196</v>
      </c>
      <c r="L5150" s="287">
        <f t="shared" si="758"/>
        <v>2.7558146072587988</v>
      </c>
      <c r="M5150" s="344">
        <f t="shared" si="759"/>
        <v>26.972064607259199</v>
      </c>
      <c r="N5150" s="344">
        <f t="shared" si="762"/>
        <v>51.569229174726196</v>
      </c>
    </row>
    <row r="5151" spans="1:14" x14ac:dyDescent="0.25">
      <c r="A5151" s="273">
        <v>5134</v>
      </c>
      <c r="B5151" s="323">
        <f t="shared" si="763"/>
        <v>5223.7558146072588</v>
      </c>
      <c r="D5151" s="287">
        <f t="shared" si="760"/>
        <v>4887.9066479405919</v>
      </c>
      <c r="F5151" s="273">
        <f t="shared" si="756"/>
        <v>14</v>
      </c>
      <c r="H5151" s="273">
        <f t="shared" si="757"/>
        <v>5040</v>
      </c>
      <c r="J5151" s="287">
        <f t="shared" si="761"/>
        <v>51.514207555417322</v>
      </c>
      <c r="L5151" s="287">
        <f t="shared" si="758"/>
        <v>3.7558146072587988</v>
      </c>
      <c r="M5151" s="344">
        <f t="shared" si="759"/>
        <v>27.906647940591938</v>
      </c>
      <c r="N5151" s="344">
        <f t="shared" si="762"/>
        <v>51.514207555417322</v>
      </c>
    </row>
    <row r="5152" spans="1:14" x14ac:dyDescent="0.25">
      <c r="A5152" s="273">
        <v>5135</v>
      </c>
      <c r="B5152" s="323">
        <f t="shared" si="763"/>
        <v>5224.7558146072588</v>
      </c>
      <c r="D5152" s="287">
        <f t="shared" si="760"/>
        <v>4888.8412312739256</v>
      </c>
      <c r="F5152" s="273">
        <f t="shared" si="756"/>
        <v>14</v>
      </c>
      <c r="H5152" s="273">
        <f t="shared" si="757"/>
        <v>5040</v>
      </c>
      <c r="J5152" s="287">
        <f t="shared" si="761"/>
        <v>51.443494209457725</v>
      </c>
      <c r="L5152" s="287">
        <f t="shared" si="758"/>
        <v>4.7558146072587988</v>
      </c>
      <c r="M5152" s="344">
        <f t="shared" si="759"/>
        <v>28.841231273925587</v>
      </c>
      <c r="N5152" s="344">
        <f t="shared" si="762"/>
        <v>51.443494209457725</v>
      </c>
    </row>
    <row r="5153" spans="1:14" x14ac:dyDescent="0.25">
      <c r="A5153" s="273">
        <v>5136</v>
      </c>
      <c r="B5153" s="323">
        <f t="shared" si="763"/>
        <v>5225.7558146072588</v>
      </c>
      <c r="D5153" s="287">
        <f t="shared" si="760"/>
        <v>4889.7758146072592</v>
      </c>
      <c r="F5153" s="273">
        <f t="shared" si="756"/>
        <v>14</v>
      </c>
      <c r="H5153" s="273">
        <f t="shared" si="757"/>
        <v>5040</v>
      </c>
      <c r="J5153" s="287">
        <f t="shared" si="761"/>
        <v>51.357110676817676</v>
      </c>
      <c r="L5153" s="287">
        <f t="shared" si="758"/>
        <v>5.7558146072587988</v>
      </c>
      <c r="M5153" s="344">
        <f t="shared" si="759"/>
        <v>29.775814607259235</v>
      </c>
      <c r="N5153" s="344">
        <f t="shared" si="762"/>
        <v>51.357110676817676</v>
      </c>
    </row>
    <row r="5154" spans="1:14" x14ac:dyDescent="0.25">
      <c r="A5154" s="273">
        <v>5137</v>
      </c>
      <c r="B5154" s="323">
        <f t="shared" si="763"/>
        <v>5226.7558146072588</v>
      </c>
      <c r="D5154" s="287">
        <f t="shared" si="760"/>
        <v>4890.710397940592</v>
      </c>
      <c r="F5154" s="273">
        <f t="shared" si="756"/>
        <v>14</v>
      </c>
      <c r="H5154" s="273">
        <f t="shared" si="757"/>
        <v>5040</v>
      </c>
      <c r="J5154" s="287">
        <f t="shared" si="761"/>
        <v>51.255083270757908</v>
      </c>
      <c r="L5154" s="287">
        <f t="shared" si="758"/>
        <v>6.7558146072587988</v>
      </c>
      <c r="M5154" s="344">
        <f t="shared" si="759"/>
        <v>30.710397940591974</v>
      </c>
      <c r="N5154" s="344">
        <f t="shared" si="762"/>
        <v>51.255083270757908</v>
      </c>
    </row>
    <row r="5155" spans="1:14" x14ac:dyDescent="0.25">
      <c r="A5155" s="273">
        <v>5138</v>
      </c>
      <c r="B5155" s="323">
        <f t="shared" si="763"/>
        <v>5227.7558146072588</v>
      </c>
      <c r="D5155" s="287">
        <f t="shared" si="760"/>
        <v>4891.6449812739256</v>
      </c>
      <c r="F5155" s="273">
        <f t="shared" si="756"/>
        <v>14</v>
      </c>
      <c r="H5155" s="273">
        <f t="shared" si="757"/>
        <v>5040</v>
      </c>
      <c r="J5155" s="287">
        <f t="shared" si="761"/>
        <v>51.137443069814715</v>
      </c>
      <c r="L5155" s="287">
        <f t="shared" si="758"/>
        <v>7.7558146072587988</v>
      </c>
      <c r="M5155" s="344">
        <f t="shared" si="759"/>
        <v>31.644981273925623</v>
      </c>
      <c r="N5155" s="344">
        <f t="shared" si="762"/>
        <v>51.137443069814715</v>
      </c>
    </row>
    <row r="5156" spans="1:14" x14ac:dyDescent="0.25">
      <c r="A5156" s="273">
        <v>5139</v>
      </c>
      <c r="B5156" s="323">
        <f t="shared" si="763"/>
        <v>5228.7558146072588</v>
      </c>
      <c r="D5156" s="287">
        <f t="shared" si="760"/>
        <v>4892.5795646072584</v>
      </c>
      <c r="F5156" s="273">
        <f t="shared" si="756"/>
        <v>14</v>
      </c>
      <c r="H5156" s="273">
        <f t="shared" si="757"/>
        <v>5040</v>
      </c>
      <c r="J5156" s="287">
        <f t="shared" si="761"/>
        <v>51.00422590833292</v>
      </c>
      <c r="L5156" s="287">
        <f t="shared" si="758"/>
        <v>8.7558146072587988</v>
      </c>
      <c r="M5156" s="344">
        <f t="shared" si="759"/>
        <v>32.579564607258362</v>
      </c>
      <c r="N5156" s="344">
        <f t="shared" si="762"/>
        <v>51.00422590833292</v>
      </c>
    </row>
    <row r="5157" spans="1:14" x14ac:dyDescent="0.25">
      <c r="A5157" s="273">
        <v>5140</v>
      </c>
      <c r="B5157" s="323">
        <f t="shared" si="763"/>
        <v>5229.7558146072588</v>
      </c>
      <c r="D5157" s="287">
        <f t="shared" si="760"/>
        <v>4893.514147940592</v>
      </c>
      <c r="F5157" s="273">
        <f t="shared" si="756"/>
        <v>14</v>
      </c>
      <c r="H5157" s="273">
        <f t="shared" si="757"/>
        <v>5040</v>
      </c>
      <c r="J5157" s="287">
        <f t="shared" si="761"/>
        <v>50.855472365550412</v>
      </c>
      <c r="L5157" s="287">
        <f t="shared" si="758"/>
        <v>9.7558146072587988</v>
      </c>
      <c r="M5157" s="344">
        <f t="shared" si="759"/>
        <v>33.514147940592011</v>
      </c>
      <c r="N5157" s="344">
        <f t="shared" si="762"/>
        <v>50.855472365550412</v>
      </c>
    </row>
    <row r="5158" spans="1:14" x14ac:dyDescent="0.25">
      <c r="A5158" s="273">
        <v>5141</v>
      </c>
      <c r="B5158" s="323">
        <f t="shared" si="763"/>
        <v>5230.7558146072588</v>
      </c>
      <c r="D5158" s="287">
        <f t="shared" si="760"/>
        <v>4894.4487312739257</v>
      </c>
      <c r="F5158" s="273">
        <f t="shared" si="756"/>
        <v>14</v>
      </c>
      <c r="H5158" s="273">
        <f t="shared" si="757"/>
        <v>5040</v>
      </c>
      <c r="J5158" s="287">
        <f t="shared" si="761"/>
        <v>50.691227753237328</v>
      </c>
      <c r="L5158" s="287">
        <f t="shared" si="758"/>
        <v>10.755814607258799</v>
      </c>
      <c r="M5158" s="344">
        <f t="shared" si="759"/>
        <v>34.448731273925659</v>
      </c>
      <c r="N5158" s="344">
        <f t="shared" si="762"/>
        <v>50.691227753237328</v>
      </c>
    </row>
    <row r="5159" spans="1:14" x14ac:dyDescent="0.25">
      <c r="A5159" s="273">
        <v>5142</v>
      </c>
      <c r="B5159" s="323">
        <f t="shared" si="763"/>
        <v>5231.7558146072588</v>
      </c>
      <c r="D5159" s="287">
        <f t="shared" si="760"/>
        <v>4895.3833146072584</v>
      </c>
      <c r="F5159" s="273">
        <f t="shared" si="756"/>
        <v>14</v>
      </c>
      <c r="H5159" s="273">
        <f t="shared" si="757"/>
        <v>5040</v>
      </c>
      <c r="J5159" s="287">
        <f t="shared" si="761"/>
        <v>50.511542101893809</v>
      </c>
      <c r="L5159" s="287">
        <f t="shared" si="758"/>
        <v>11.755814607258799</v>
      </c>
      <c r="M5159" s="344">
        <f t="shared" si="759"/>
        <v>35.383314607258399</v>
      </c>
      <c r="N5159" s="344">
        <f t="shared" si="762"/>
        <v>50.511542101893809</v>
      </c>
    </row>
    <row r="5160" spans="1:14" x14ac:dyDescent="0.25">
      <c r="A5160" s="273">
        <v>5143</v>
      </c>
      <c r="B5160" s="323">
        <f t="shared" si="763"/>
        <v>5232.7558146072588</v>
      </c>
      <c r="D5160" s="287">
        <f t="shared" si="760"/>
        <v>4896.317897940592</v>
      </c>
      <c r="F5160" s="273">
        <f t="shared" si="756"/>
        <v>14</v>
      </c>
      <c r="H5160" s="273">
        <f t="shared" si="757"/>
        <v>5040</v>
      </c>
      <c r="J5160" s="287">
        <f t="shared" si="761"/>
        <v>50.316470145509605</v>
      </c>
      <c r="L5160" s="287">
        <f t="shared" si="758"/>
        <v>12.755814607258799</v>
      </c>
      <c r="M5160" s="344">
        <f t="shared" si="759"/>
        <v>36.317897940592047</v>
      </c>
      <c r="N5160" s="344">
        <f t="shared" si="762"/>
        <v>50.316470145509605</v>
      </c>
    </row>
    <row r="5161" spans="1:14" x14ac:dyDescent="0.25">
      <c r="A5161" s="273">
        <v>5144</v>
      </c>
      <c r="B5161" s="323">
        <f t="shared" si="763"/>
        <v>5233.7558146072588</v>
      </c>
      <c r="D5161" s="287">
        <f t="shared" si="760"/>
        <v>4897.2524812739257</v>
      </c>
      <c r="F5161" s="273">
        <f t="shared" si="756"/>
        <v>14</v>
      </c>
      <c r="H5161" s="273">
        <f t="shared" si="757"/>
        <v>5040</v>
      </c>
      <c r="J5161" s="287">
        <f t="shared" si="761"/>
        <v>50.106071304892495</v>
      </c>
      <c r="L5161" s="287">
        <f t="shared" si="758"/>
        <v>13.755814607258799</v>
      </c>
      <c r="M5161" s="344">
        <f t="shared" si="759"/>
        <v>37.252481273925696</v>
      </c>
      <c r="N5161" s="344">
        <f t="shared" si="762"/>
        <v>50.106071304892495</v>
      </c>
    </row>
    <row r="5162" spans="1:14" x14ac:dyDescent="0.25">
      <c r="A5162" s="273">
        <v>5145</v>
      </c>
      <c r="B5162" s="323">
        <f t="shared" si="763"/>
        <v>5234.7558146072588</v>
      </c>
      <c r="D5162" s="287">
        <f t="shared" si="760"/>
        <v>4898.1870646072584</v>
      </c>
      <c r="F5162" s="273">
        <f t="shared" si="756"/>
        <v>14</v>
      </c>
      <c r="H5162" s="273">
        <f t="shared" si="757"/>
        <v>5040</v>
      </c>
      <c r="J5162" s="287">
        <f t="shared" si="761"/>
        <v>49.880409669567491</v>
      </c>
      <c r="L5162" s="287">
        <f t="shared" si="758"/>
        <v>14.755814607258799</v>
      </c>
      <c r="M5162" s="344">
        <f t="shared" si="759"/>
        <v>38.187064607258435</v>
      </c>
      <c r="N5162" s="344">
        <f t="shared" si="762"/>
        <v>49.880409669567491</v>
      </c>
    </row>
    <row r="5163" spans="1:14" x14ac:dyDescent="0.25">
      <c r="A5163" s="273">
        <v>5146</v>
      </c>
      <c r="B5163" s="323">
        <f t="shared" si="763"/>
        <v>5235.7558146072588</v>
      </c>
      <c r="D5163" s="287">
        <f t="shared" si="760"/>
        <v>4899.1216479405921</v>
      </c>
      <c r="F5163" s="273">
        <f t="shared" si="756"/>
        <v>14</v>
      </c>
      <c r="H5163" s="273">
        <f t="shared" si="757"/>
        <v>5040</v>
      </c>
      <c r="J5163" s="287">
        <f t="shared" si="761"/>
        <v>49.639553978254753</v>
      </c>
      <c r="L5163" s="287">
        <f t="shared" si="758"/>
        <v>15.755814607258799</v>
      </c>
      <c r="M5163" s="344">
        <f t="shared" si="759"/>
        <v>39.121647940592084</v>
      </c>
      <c r="N5163" s="344">
        <f t="shared" si="762"/>
        <v>49.639553978254753</v>
      </c>
    </row>
    <row r="5164" spans="1:14" x14ac:dyDescent="0.25">
      <c r="A5164" s="273">
        <v>5147</v>
      </c>
      <c r="B5164" s="323">
        <f t="shared" si="763"/>
        <v>5236.7558146072588</v>
      </c>
      <c r="D5164" s="287">
        <f t="shared" si="760"/>
        <v>4900.0562312739257</v>
      </c>
      <c r="F5164" s="273">
        <f t="shared" si="756"/>
        <v>14</v>
      </c>
      <c r="H5164" s="273">
        <f t="shared" si="757"/>
        <v>5040</v>
      </c>
      <c r="J5164" s="287">
        <f t="shared" si="761"/>
        <v>49.38357759793108</v>
      </c>
      <c r="L5164" s="287">
        <f t="shared" si="758"/>
        <v>16.755814607258799</v>
      </c>
      <c r="M5164" s="344">
        <f t="shared" si="759"/>
        <v>40.056231273925732</v>
      </c>
      <c r="N5164" s="344">
        <f t="shared" si="762"/>
        <v>49.38357759793108</v>
      </c>
    </row>
    <row r="5165" spans="1:14" x14ac:dyDescent="0.25">
      <c r="A5165" s="273">
        <v>5148</v>
      </c>
      <c r="B5165" s="323">
        <f t="shared" si="763"/>
        <v>5237.7558146072588</v>
      </c>
      <c r="D5165" s="287">
        <f t="shared" si="760"/>
        <v>4900.9908146072585</v>
      </c>
      <c r="F5165" s="273">
        <f t="shared" si="756"/>
        <v>14</v>
      </c>
      <c r="H5165" s="273">
        <f t="shared" si="757"/>
        <v>5040</v>
      </c>
      <c r="J5165" s="287">
        <f t="shared" si="761"/>
        <v>49.112558501481843</v>
      </c>
      <c r="L5165" s="287">
        <f t="shared" si="758"/>
        <v>17.755814607258799</v>
      </c>
      <c r="M5165" s="344">
        <f t="shared" si="759"/>
        <v>40.990814607258471</v>
      </c>
      <c r="N5165" s="344">
        <f t="shared" si="762"/>
        <v>49.112558501481843</v>
      </c>
    </row>
    <row r="5166" spans="1:14" x14ac:dyDescent="0.25">
      <c r="A5166" s="273">
        <v>5149</v>
      </c>
      <c r="B5166" s="323">
        <f t="shared" si="763"/>
        <v>5238.7558146072588</v>
      </c>
      <c r="D5166" s="287">
        <f t="shared" si="760"/>
        <v>4901.9253979405921</v>
      </c>
      <c r="F5166" s="273">
        <f t="shared" si="756"/>
        <v>14</v>
      </c>
      <c r="H5166" s="273">
        <f t="shared" si="757"/>
        <v>5040</v>
      </c>
      <c r="J5166" s="287">
        <f t="shared" si="761"/>
        <v>48.8265792439488</v>
      </c>
      <c r="L5166" s="287">
        <f t="shared" si="758"/>
        <v>18.755814607258799</v>
      </c>
      <c r="M5166" s="344">
        <f t="shared" si="759"/>
        <v>41.92539794059212</v>
      </c>
      <c r="N5166" s="344">
        <f t="shared" si="762"/>
        <v>48.8265792439488</v>
      </c>
    </row>
    <row r="5167" spans="1:14" x14ac:dyDescent="0.25">
      <c r="A5167" s="273">
        <v>5150</v>
      </c>
      <c r="B5167" s="323">
        <f t="shared" si="763"/>
        <v>5239.7558146072588</v>
      </c>
      <c r="D5167" s="287">
        <f t="shared" si="760"/>
        <v>4902.8599812739258</v>
      </c>
      <c r="F5167" s="273">
        <f t="shared" si="756"/>
        <v>14</v>
      </c>
      <c r="H5167" s="273">
        <f t="shared" si="757"/>
        <v>5040</v>
      </c>
      <c r="J5167" s="287">
        <f t="shared" si="761"/>
        <v>48.525726937384349</v>
      </c>
      <c r="L5167" s="287">
        <f t="shared" si="758"/>
        <v>19.755814607258799</v>
      </c>
      <c r="M5167" s="344">
        <f t="shared" si="759"/>
        <v>42.859981273925769</v>
      </c>
      <c r="N5167" s="344">
        <f t="shared" si="762"/>
        <v>48.525726937384349</v>
      </c>
    </row>
    <row r="5168" spans="1:14" x14ac:dyDescent="0.25">
      <c r="A5168" s="273">
        <v>5151</v>
      </c>
      <c r="B5168" s="323">
        <f t="shared" si="763"/>
        <v>5240.7558146072588</v>
      </c>
      <c r="D5168" s="287">
        <f t="shared" si="760"/>
        <v>4903.7945646072585</v>
      </c>
      <c r="F5168" s="273">
        <f t="shared" si="756"/>
        <v>14</v>
      </c>
      <c r="H5168" s="273">
        <f t="shared" si="757"/>
        <v>5040</v>
      </c>
      <c r="J5168" s="287">
        <f t="shared" si="761"/>
        <v>48.210093224315493</v>
      </c>
      <c r="L5168" s="287">
        <f t="shared" si="758"/>
        <v>20.755814607258799</v>
      </c>
      <c r="M5168" s="344">
        <f t="shared" si="759"/>
        <v>43.794564607258508</v>
      </c>
      <c r="N5168" s="344">
        <f t="shared" si="762"/>
        <v>48.210093224315493</v>
      </c>
    </row>
    <row r="5169" spans="1:14" x14ac:dyDescent="0.25">
      <c r="A5169" s="273">
        <v>5152</v>
      </c>
      <c r="B5169" s="323">
        <f t="shared" si="763"/>
        <v>5241.7558146072588</v>
      </c>
      <c r="D5169" s="287">
        <f t="shared" si="760"/>
        <v>4904.7291479405922</v>
      </c>
      <c r="F5169" s="273">
        <f t="shared" si="756"/>
        <v>14</v>
      </c>
      <c r="H5169" s="273">
        <f t="shared" si="757"/>
        <v>5040</v>
      </c>
      <c r="J5169" s="287">
        <f t="shared" si="761"/>
        <v>47.879774249828849</v>
      </c>
      <c r="L5169" s="287">
        <f t="shared" si="758"/>
        <v>21.755814607258799</v>
      </c>
      <c r="M5169" s="344">
        <f t="shared" si="759"/>
        <v>44.729147940592156</v>
      </c>
      <c r="N5169" s="344">
        <f t="shared" si="762"/>
        <v>47.879774249828849</v>
      </c>
    </row>
    <row r="5170" spans="1:14" x14ac:dyDescent="0.25">
      <c r="A5170" s="273">
        <v>5153</v>
      </c>
      <c r="B5170" s="323">
        <f t="shared" si="763"/>
        <v>5242.7558146072588</v>
      </c>
      <c r="D5170" s="287">
        <f t="shared" si="760"/>
        <v>4905.6637312739258</v>
      </c>
      <c r="F5170" s="273">
        <f t="shared" si="756"/>
        <v>14</v>
      </c>
      <c r="H5170" s="273">
        <f t="shared" si="757"/>
        <v>5040</v>
      </c>
      <c r="J5170" s="287">
        <f t="shared" si="761"/>
        <v>47.534870632283912</v>
      </c>
      <c r="L5170" s="287">
        <f t="shared" si="758"/>
        <v>22.755814607258799</v>
      </c>
      <c r="M5170" s="344">
        <f t="shared" si="759"/>
        <v>45.663731273925805</v>
      </c>
      <c r="N5170" s="344">
        <f t="shared" si="762"/>
        <v>47.534870632283912</v>
      </c>
    </row>
    <row r="5171" spans="1:14" x14ac:dyDescent="0.25">
      <c r="A5171" s="273">
        <v>5154</v>
      </c>
      <c r="B5171" s="323">
        <f t="shared" si="763"/>
        <v>5243.7558146072588</v>
      </c>
      <c r="D5171" s="287">
        <f t="shared" si="760"/>
        <v>4906.5983146072585</v>
      </c>
      <c r="F5171" s="273">
        <f t="shared" si="756"/>
        <v>14</v>
      </c>
      <c r="H5171" s="273">
        <f t="shared" si="757"/>
        <v>5040</v>
      </c>
      <c r="J5171" s="287">
        <f t="shared" si="761"/>
        <v>47.175487432664049</v>
      </c>
      <c r="L5171" s="287">
        <f t="shared" si="758"/>
        <v>23.755814607258799</v>
      </c>
      <c r="M5171" s="344">
        <f t="shared" si="759"/>
        <v>46.598314607258544</v>
      </c>
      <c r="N5171" s="344">
        <f t="shared" si="762"/>
        <v>47.175487432664049</v>
      </c>
    </row>
    <row r="5172" spans="1:14" x14ac:dyDescent="0.25">
      <c r="A5172" s="273">
        <v>5155</v>
      </c>
      <c r="B5172" s="323">
        <f t="shared" si="763"/>
        <v>5244.7558146072588</v>
      </c>
      <c r="D5172" s="287">
        <f t="shared" si="760"/>
        <v>4907.5328979405922</v>
      </c>
      <c r="F5172" s="273">
        <f t="shared" si="756"/>
        <v>14</v>
      </c>
      <c r="H5172" s="273">
        <f t="shared" si="757"/>
        <v>5040</v>
      </c>
      <c r="J5172" s="287">
        <f t="shared" si="761"/>
        <v>46.80173412257269</v>
      </c>
      <c r="L5172" s="287">
        <f t="shared" si="758"/>
        <v>24.755814607258799</v>
      </c>
      <c r="M5172" s="344">
        <f t="shared" si="759"/>
        <v>47.532897940592193</v>
      </c>
      <c r="N5172" s="344">
        <f t="shared" si="762"/>
        <v>46.80173412257269</v>
      </c>
    </row>
    <row r="5173" spans="1:14" x14ac:dyDescent="0.25">
      <c r="A5173" s="273">
        <v>5156</v>
      </c>
      <c r="B5173" s="323">
        <f t="shared" si="763"/>
        <v>5245.7558146072588</v>
      </c>
      <c r="D5173" s="287">
        <f t="shared" si="760"/>
        <v>4908.4674812739258</v>
      </c>
      <c r="F5173" s="273">
        <f t="shared" si="756"/>
        <v>14</v>
      </c>
      <c r="H5173" s="273">
        <f t="shared" si="757"/>
        <v>5040</v>
      </c>
      <c r="J5173" s="287">
        <f t="shared" si="761"/>
        <v>46.413724550889022</v>
      </c>
      <c r="L5173" s="287">
        <f t="shared" si="758"/>
        <v>25.755814607258799</v>
      </c>
      <c r="M5173" s="344">
        <f t="shared" si="759"/>
        <v>48.467481273925841</v>
      </c>
      <c r="N5173" s="344">
        <f t="shared" si="762"/>
        <v>46.413724550889022</v>
      </c>
    </row>
    <row r="5174" spans="1:14" x14ac:dyDescent="0.25">
      <c r="A5174" s="273">
        <v>5157</v>
      </c>
      <c r="B5174" s="323">
        <f t="shared" si="763"/>
        <v>5246.7558146072588</v>
      </c>
      <c r="D5174" s="287">
        <f t="shared" si="760"/>
        <v>4909.4020646072586</v>
      </c>
      <c r="F5174" s="273">
        <f t="shared" si="756"/>
        <v>14</v>
      </c>
      <c r="H5174" s="273">
        <f t="shared" si="757"/>
        <v>5040</v>
      </c>
      <c r="J5174" s="287">
        <f t="shared" si="761"/>
        <v>46.011576909087296</v>
      </c>
      <c r="L5174" s="287">
        <f t="shared" si="758"/>
        <v>26.755814607258799</v>
      </c>
      <c r="M5174" s="344">
        <f t="shared" si="759"/>
        <v>49.402064607258581</v>
      </c>
      <c r="N5174" s="344">
        <f t="shared" si="762"/>
        <v>46.011576909087296</v>
      </c>
    </row>
    <row r="5175" spans="1:14" x14ac:dyDescent="0.25">
      <c r="A5175" s="273">
        <v>5158</v>
      </c>
      <c r="B5175" s="323">
        <f t="shared" si="763"/>
        <v>5247.7558146072588</v>
      </c>
      <c r="D5175" s="287">
        <f t="shared" si="760"/>
        <v>4910.3366479405922</v>
      </c>
      <c r="F5175" s="273">
        <f t="shared" si="756"/>
        <v>14</v>
      </c>
      <c r="H5175" s="273">
        <f t="shared" si="757"/>
        <v>5040</v>
      </c>
      <c r="J5175" s="287">
        <f t="shared" si="761"/>
        <v>45.595413695234903</v>
      </c>
      <c r="L5175" s="287">
        <f t="shared" si="758"/>
        <v>27.755814607258799</v>
      </c>
      <c r="M5175" s="344">
        <f t="shared" si="759"/>
        <v>50.336647940592229</v>
      </c>
      <c r="N5175" s="344">
        <f t="shared" si="762"/>
        <v>45.595413695234903</v>
      </c>
    </row>
    <row r="5176" spans="1:14" x14ac:dyDescent="0.25">
      <c r="A5176" s="273">
        <v>5159</v>
      </c>
      <c r="B5176" s="323">
        <f t="shared" si="763"/>
        <v>5248.7558146072588</v>
      </c>
      <c r="D5176" s="287">
        <f t="shared" si="760"/>
        <v>4911.2712312739259</v>
      </c>
      <c r="F5176" s="273">
        <f t="shared" si="756"/>
        <v>14</v>
      </c>
      <c r="H5176" s="273">
        <f t="shared" si="757"/>
        <v>5040</v>
      </c>
      <c r="J5176" s="287">
        <f t="shared" si="761"/>
        <v>45.165361676678607</v>
      </c>
      <c r="L5176" s="287">
        <f t="shared" si="758"/>
        <v>28.755814607258799</v>
      </c>
      <c r="M5176" s="344">
        <f t="shared" si="759"/>
        <v>51.271231273925878</v>
      </c>
      <c r="N5176" s="344">
        <f t="shared" si="762"/>
        <v>45.165361676678607</v>
      </c>
    </row>
    <row r="5177" spans="1:14" x14ac:dyDescent="0.25">
      <c r="A5177" s="273">
        <v>5160</v>
      </c>
      <c r="B5177" s="323">
        <f t="shared" si="763"/>
        <v>5249.7558146072588</v>
      </c>
      <c r="D5177" s="287">
        <f t="shared" si="760"/>
        <v>4912.2058146072586</v>
      </c>
      <c r="F5177" s="273">
        <f t="shared" si="756"/>
        <v>14</v>
      </c>
      <c r="H5177" s="273">
        <f t="shared" si="757"/>
        <v>5040</v>
      </c>
      <c r="J5177" s="287">
        <f t="shared" si="761"/>
        <v>44.721551851428565</v>
      </c>
      <c r="L5177" s="287">
        <f t="shared" si="758"/>
        <v>29.755814607258799</v>
      </c>
      <c r="M5177" s="344">
        <f t="shared" si="759"/>
        <v>52.205814607258617</v>
      </c>
      <c r="N5177" s="344">
        <f t="shared" si="762"/>
        <v>44.721551851428565</v>
      </c>
    </row>
    <row r="5178" spans="1:14" x14ac:dyDescent="0.25">
      <c r="A5178" s="273">
        <v>5161</v>
      </c>
      <c r="B5178" s="323">
        <f t="shared" si="763"/>
        <v>5250.7558146072588</v>
      </c>
      <c r="D5178" s="287">
        <f t="shared" si="760"/>
        <v>4913.1403979405923</v>
      </c>
      <c r="F5178" s="273">
        <f t="shared" si="756"/>
        <v>14</v>
      </c>
      <c r="H5178" s="273">
        <f t="shared" si="757"/>
        <v>5040</v>
      </c>
      <c r="J5178" s="287">
        <f t="shared" si="761"/>
        <v>44.264119408257166</v>
      </c>
      <c r="L5178" s="287">
        <f t="shared" si="758"/>
        <v>30.755814607258799</v>
      </c>
      <c r="M5178" s="344">
        <f t="shared" si="759"/>
        <v>53.140397940592266</v>
      </c>
      <c r="N5178" s="344">
        <f t="shared" si="762"/>
        <v>44.264119408257166</v>
      </c>
    </row>
    <row r="5179" spans="1:14" x14ac:dyDescent="0.25">
      <c r="A5179" s="273">
        <v>5162</v>
      </c>
      <c r="B5179" s="323">
        <f t="shared" si="763"/>
        <v>5251.7558146072588</v>
      </c>
      <c r="D5179" s="287">
        <f t="shared" si="760"/>
        <v>4914.074981273925</v>
      </c>
      <c r="F5179" s="273">
        <f t="shared" si="756"/>
        <v>14</v>
      </c>
      <c r="H5179" s="273">
        <f t="shared" si="757"/>
        <v>5040</v>
      </c>
      <c r="J5179" s="287">
        <f t="shared" si="761"/>
        <v>43.793203685517867</v>
      </c>
      <c r="L5179" s="287">
        <f t="shared" si="758"/>
        <v>31.755814607258799</v>
      </c>
      <c r="M5179" s="344">
        <f t="shared" si="759"/>
        <v>54.074981273925005</v>
      </c>
      <c r="N5179" s="344">
        <f t="shared" si="762"/>
        <v>43.793203685517867</v>
      </c>
    </row>
    <row r="5180" spans="1:14" x14ac:dyDescent="0.25">
      <c r="A5180" s="273">
        <v>5163</v>
      </c>
      <c r="B5180" s="323">
        <f t="shared" si="763"/>
        <v>5252.7558146072588</v>
      </c>
      <c r="D5180" s="287">
        <f t="shared" si="760"/>
        <v>4915.0095646072587</v>
      </c>
      <c r="F5180" s="273">
        <f t="shared" si="756"/>
        <v>14</v>
      </c>
      <c r="H5180" s="273">
        <f t="shared" si="757"/>
        <v>5040</v>
      </c>
      <c r="J5180" s="287">
        <f t="shared" si="761"/>
        <v>43.308948128701651</v>
      </c>
      <c r="L5180" s="287">
        <f t="shared" si="758"/>
        <v>32.755814607258799</v>
      </c>
      <c r="M5180" s="344">
        <f t="shared" si="759"/>
        <v>55.009564607258653</v>
      </c>
      <c r="N5180" s="344">
        <f t="shared" si="762"/>
        <v>43.308948128701651</v>
      </c>
    </row>
    <row r="5181" spans="1:14" x14ac:dyDescent="0.25">
      <c r="A5181" s="273">
        <v>5164</v>
      </c>
      <c r="B5181" s="323">
        <f t="shared" si="763"/>
        <v>5253.7558146072588</v>
      </c>
      <c r="D5181" s="287">
        <f t="shared" si="760"/>
        <v>4915.9441479405923</v>
      </c>
      <c r="F5181" s="273">
        <f t="shared" si="756"/>
        <v>14</v>
      </c>
      <c r="H5181" s="273">
        <f t="shared" si="757"/>
        <v>5040</v>
      </c>
      <c r="J5181" s="287">
        <f t="shared" si="761"/>
        <v>42.811500246742241</v>
      </c>
      <c r="L5181" s="287">
        <f t="shared" si="758"/>
        <v>33.755814607258799</v>
      </c>
      <c r="M5181" s="344">
        <f t="shared" si="759"/>
        <v>55.944147940592302</v>
      </c>
      <c r="N5181" s="344">
        <f t="shared" si="762"/>
        <v>42.811500246742241</v>
      </c>
    </row>
    <row r="5182" spans="1:14" x14ac:dyDescent="0.25">
      <c r="A5182" s="273">
        <v>5165</v>
      </c>
      <c r="B5182" s="323">
        <f t="shared" si="763"/>
        <v>5254.7558146072588</v>
      </c>
      <c r="D5182" s="287">
        <f t="shared" si="760"/>
        <v>4916.878731273926</v>
      </c>
      <c r="F5182" s="273">
        <f t="shared" si="756"/>
        <v>14</v>
      </c>
      <c r="H5182" s="273">
        <f t="shared" si="757"/>
        <v>5040</v>
      </c>
      <c r="J5182" s="287">
        <f t="shared" si="761"/>
        <v>42.301011567083769</v>
      </c>
      <c r="L5182" s="287">
        <f t="shared" si="758"/>
        <v>34.755814607258799</v>
      </c>
      <c r="M5182" s="344">
        <f t="shared" si="759"/>
        <v>56.878731273925951</v>
      </c>
      <c r="N5182" s="344">
        <f t="shared" si="762"/>
        <v>42.301011567083769</v>
      </c>
    </row>
    <row r="5183" spans="1:14" x14ac:dyDescent="0.25">
      <c r="A5183" s="273">
        <v>5166</v>
      </c>
      <c r="B5183" s="323">
        <f t="shared" si="763"/>
        <v>5255.7558146072588</v>
      </c>
      <c r="D5183" s="287">
        <f t="shared" si="760"/>
        <v>4917.8133146072587</v>
      </c>
      <c r="F5183" s="273">
        <f t="shared" si="756"/>
        <v>14</v>
      </c>
      <c r="H5183" s="273">
        <f t="shared" si="757"/>
        <v>5040</v>
      </c>
      <c r="J5183" s="287">
        <f t="shared" si="761"/>
        <v>41.777637589522449</v>
      </c>
      <c r="L5183" s="287">
        <f t="shared" si="758"/>
        <v>35.755814607258799</v>
      </c>
      <c r="M5183" s="344">
        <f t="shared" si="759"/>
        <v>57.81331460725869</v>
      </c>
      <c r="N5183" s="344">
        <f t="shared" si="762"/>
        <v>41.777637589522449</v>
      </c>
    </row>
    <row r="5184" spans="1:14" x14ac:dyDescent="0.25">
      <c r="A5184" s="273">
        <v>5167</v>
      </c>
      <c r="B5184" s="323">
        <f t="shared" si="763"/>
        <v>5256.7558146072588</v>
      </c>
      <c r="D5184" s="287">
        <f t="shared" si="760"/>
        <v>4918.7478979405923</v>
      </c>
      <c r="F5184" s="273">
        <f t="shared" si="756"/>
        <v>14</v>
      </c>
      <c r="H5184" s="273">
        <f t="shared" si="757"/>
        <v>5040</v>
      </c>
      <c r="J5184" s="287">
        <f t="shared" si="761"/>
        <v>41.24153773884229</v>
      </c>
      <c r="L5184" s="287">
        <f t="shared" si="758"/>
        <v>36.755814607258799</v>
      </c>
      <c r="M5184" s="344">
        <f t="shared" si="759"/>
        <v>58.747897940592338</v>
      </c>
      <c r="N5184" s="344">
        <f t="shared" si="762"/>
        <v>41.24153773884229</v>
      </c>
    </row>
    <row r="5185" spans="1:14" x14ac:dyDescent="0.25">
      <c r="A5185" s="273">
        <v>5168</v>
      </c>
      <c r="B5185" s="323">
        <f t="shared" si="763"/>
        <v>5257.7558146072588</v>
      </c>
      <c r="D5185" s="287">
        <f t="shared" si="760"/>
        <v>4919.6824812739251</v>
      </c>
      <c r="F5185" s="273">
        <f t="shared" si="756"/>
        <v>14</v>
      </c>
      <c r="H5185" s="273">
        <f t="shared" si="757"/>
        <v>5040</v>
      </c>
      <c r="J5185" s="287">
        <f t="shared" si="761"/>
        <v>40.692875316251133</v>
      </c>
      <c r="L5185" s="287">
        <f t="shared" si="758"/>
        <v>37.755814607258799</v>
      </c>
      <c r="M5185" s="344">
        <f t="shared" si="759"/>
        <v>59.682481273925077</v>
      </c>
      <c r="N5185" s="344">
        <f t="shared" si="762"/>
        <v>40.692875316251133</v>
      </c>
    </row>
    <row r="5186" spans="1:14" x14ac:dyDescent="0.25">
      <c r="A5186" s="273">
        <v>5169</v>
      </c>
      <c r="B5186" s="323">
        <f t="shared" si="763"/>
        <v>5258.7558146072588</v>
      </c>
      <c r="D5186" s="287">
        <f t="shared" si="760"/>
        <v>4920.6170646072587</v>
      </c>
      <c r="F5186" s="273">
        <f t="shared" si="756"/>
        <v>14</v>
      </c>
      <c r="H5186" s="273">
        <f t="shared" si="757"/>
        <v>5040</v>
      </c>
      <c r="J5186" s="287">
        <f t="shared" si="761"/>
        <v>40.131817449637907</v>
      </c>
      <c r="L5186" s="287">
        <f t="shared" si="758"/>
        <v>38.755814607258799</v>
      </c>
      <c r="M5186" s="344">
        <f t="shared" si="759"/>
        <v>60.617064607258726</v>
      </c>
      <c r="N5186" s="344">
        <f t="shared" si="762"/>
        <v>40.131817449637907</v>
      </c>
    </row>
    <row r="5187" spans="1:14" x14ac:dyDescent="0.25">
      <c r="A5187" s="273">
        <v>5170</v>
      </c>
      <c r="B5187" s="323">
        <f t="shared" si="763"/>
        <v>5259.7558146072588</v>
      </c>
      <c r="D5187" s="287">
        <f t="shared" si="760"/>
        <v>4921.5516479405924</v>
      </c>
      <c r="F5187" s="273">
        <f t="shared" si="756"/>
        <v>14</v>
      </c>
      <c r="H5187" s="273">
        <f t="shared" si="757"/>
        <v>5040</v>
      </c>
      <c r="J5187" s="287">
        <f t="shared" si="761"/>
        <v>39.558535042663877</v>
      </c>
      <c r="L5187" s="287">
        <f t="shared" si="758"/>
        <v>39.755814607258799</v>
      </c>
      <c r="M5187" s="344">
        <f t="shared" si="759"/>
        <v>61.551647940592375</v>
      </c>
      <c r="N5187" s="344">
        <f t="shared" si="762"/>
        <v>39.558535042663877</v>
      </c>
    </row>
    <row r="5188" spans="1:14" x14ac:dyDescent="0.25">
      <c r="A5188" s="273">
        <v>5171</v>
      </c>
      <c r="B5188" s="323">
        <f t="shared" si="763"/>
        <v>5260.7558146072588</v>
      </c>
      <c r="D5188" s="287">
        <f t="shared" si="760"/>
        <v>4922.4862312739251</v>
      </c>
      <c r="F5188" s="273">
        <f t="shared" si="756"/>
        <v>14</v>
      </c>
      <c r="H5188" s="273">
        <f t="shared" si="757"/>
        <v>5040</v>
      </c>
      <c r="J5188" s="287">
        <f t="shared" si="761"/>
        <v>38.973202722704187</v>
      </c>
      <c r="L5188" s="287">
        <f t="shared" si="758"/>
        <v>40.755814607258799</v>
      </c>
      <c r="M5188" s="344">
        <f t="shared" si="759"/>
        <v>62.486231273925114</v>
      </c>
      <c r="N5188" s="344">
        <f t="shared" si="762"/>
        <v>38.973202722704187</v>
      </c>
    </row>
    <row r="5189" spans="1:14" x14ac:dyDescent="0.25">
      <c r="A5189" s="273">
        <v>5172</v>
      </c>
      <c r="B5189" s="323">
        <f t="shared" si="763"/>
        <v>5261.7558146072588</v>
      </c>
      <c r="D5189" s="287">
        <f t="shared" si="760"/>
        <v>4923.4208146072588</v>
      </c>
      <c r="F5189" s="273">
        <f t="shared" si="756"/>
        <v>14</v>
      </c>
      <c r="H5189" s="273">
        <f t="shared" si="757"/>
        <v>5040</v>
      </c>
      <c r="J5189" s="287">
        <f t="shared" si="761"/>
        <v>38.375998787652797</v>
      </c>
      <c r="L5189" s="287">
        <f t="shared" si="758"/>
        <v>41.755814607258799</v>
      </c>
      <c r="M5189" s="344">
        <f t="shared" si="759"/>
        <v>63.420814607258762</v>
      </c>
      <c r="N5189" s="344">
        <f t="shared" si="762"/>
        <v>38.375998787652797</v>
      </c>
    </row>
    <row r="5190" spans="1:14" x14ac:dyDescent="0.25">
      <c r="A5190" s="273">
        <v>5173</v>
      </c>
      <c r="B5190" s="323">
        <f t="shared" si="763"/>
        <v>5262.7558146072588</v>
      </c>
      <c r="D5190" s="287">
        <f t="shared" si="760"/>
        <v>4924.3553979405924</v>
      </c>
      <c r="F5190" s="273">
        <f t="shared" ref="F5190:F5253" si="764">INT(B5190/360)</f>
        <v>14</v>
      </c>
      <c r="H5190" s="273">
        <f t="shared" ref="H5190:H5253" si="765">F5190*360</f>
        <v>5040</v>
      </c>
      <c r="J5190" s="287">
        <f t="shared" si="761"/>
        <v>37.767105151614047</v>
      </c>
      <c r="L5190" s="287">
        <f t="shared" ref="L5190:L5253" si="766">B5190-H5190-180</f>
        <v>42.755814607258799</v>
      </c>
      <c r="M5190" s="344">
        <f t="shared" ref="M5190:M5253" si="767">D5190-INT(D5190/360)*360-180</f>
        <v>64.355397940592411</v>
      </c>
      <c r="N5190" s="344">
        <f t="shared" si="762"/>
        <v>37.767105151614047</v>
      </c>
    </row>
    <row r="5191" spans="1:14" x14ac:dyDescent="0.25">
      <c r="A5191" s="273">
        <v>5174</v>
      </c>
      <c r="B5191" s="323">
        <f t="shared" si="763"/>
        <v>5263.7558146072588</v>
      </c>
      <c r="D5191" s="287">
        <f t="shared" si="760"/>
        <v>4925.2899812739252</v>
      </c>
      <c r="F5191" s="273">
        <f t="shared" si="764"/>
        <v>14</v>
      </c>
      <c r="H5191" s="273">
        <f t="shared" si="765"/>
        <v>5040</v>
      </c>
      <c r="J5191" s="287">
        <f t="shared" si="761"/>
        <v>37.146707289487935</v>
      </c>
      <c r="L5191" s="287">
        <f t="shared" si="766"/>
        <v>43.755814607258799</v>
      </c>
      <c r="M5191" s="344">
        <f t="shared" si="767"/>
        <v>65.28998127392515</v>
      </c>
      <c r="N5191" s="344">
        <f t="shared" si="762"/>
        <v>37.146707289487935</v>
      </c>
    </row>
    <row r="5192" spans="1:14" x14ac:dyDescent="0.25">
      <c r="A5192" s="273">
        <v>5175</v>
      </c>
      <c r="B5192" s="323">
        <f t="shared" si="763"/>
        <v>5264.7558146072588</v>
      </c>
      <c r="D5192" s="287">
        <f t="shared" si="760"/>
        <v>4926.2245646072588</v>
      </c>
      <c r="F5192" s="273">
        <f t="shared" si="764"/>
        <v>14</v>
      </c>
      <c r="H5192" s="273">
        <f t="shared" si="765"/>
        <v>5040</v>
      </c>
      <c r="J5192" s="287">
        <f t="shared" si="761"/>
        <v>36.514994180473217</v>
      </c>
      <c r="L5192" s="287">
        <f t="shared" si="766"/>
        <v>44.755814607258799</v>
      </c>
      <c r="M5192" s="344">
        <f t="shared" si="767"/>
        <v>66.224564607258799</v>
      </c>
      <c r="N5192" s="344">
        <f t="shared" si="762"/>
        <v>36.514994180473217</v>
      </c>
    </row>
    <row r="5193" spans="1:14" x14ac:dyDescent="0.25">
      <c r="A5193" s="273">
        <v>5176</v>
      </c>
      <c r="B5193" s="323">
        <f t="shared" si="763"/>
        <v>5265.7558146072588</v>
      </c>
      <c r="D5193" s="287">
        <f t="shared" si="760"/>
        <v>4927.1591479405924</v>
      </c>
      <c r="F5193" s="273">
        <f t="shared" si="764"/>
        <v>14</v>
      </c>
      <c r="H5193" s="273">
        <f t="shared" si="765"/>
        <v>5040</v>
      </c>
      <c r="J5193" s="287">
        <f t="shared" si="761"/>
        <v>35.87215825050243</v>
      </c>
      <c r="L5193" s="287">
        <f t="shared" si="766"/>
        <v>45.755814607258799</v>
      </c>
      <c r="M5193" s="344">
        <f t="shared" si="767"/>
        <v>67.159147940592447</v>
      </c>
      <c r="N5193" s="344">
        <f t="shared" si="762"/>
        <v>35.87215825050243</v>
      </c>
    </row>
    <row r="5194" spans="1:14" x14ac:dyDescent="0.25">
      <c r="A5194" s="273">
        <v>5177</v>
      </c>
      <c r="B5194" s="323">
        <f t="shared" si="763"/>
        <v>5266.7558146072588</v>
      </c>
      <c r="D5194" s="287">
        <f t="shared" si="760"/>
        <v>4928.0937312739252</v>
      </c>
      <c r="F5194" s="273">
        <f t="shared" si="764"/>
        <v>14</v>
      </c>
      <c r="H5194" s="273">
        <f t="shared" si="765"/>
        <v>5040</v>
      </c>
      <c r="J5194" s="287">
        <f t="shared" si="761"/>
        <v>35.218395313627674</v>
      </c>
      <c r="L5194" s="287">
        <f t="shared" si="766"/>
        <v>46.755814607258799</v>
      </c>
      <c r="M5194" s="344">
        <f t="shared" si="767"/>
        <v>68.093731273925187</v>
      </c>
      <c r="N5194" s="344">
        <f t="shared" si="762"/>
        <v>35.218395313627674</v>
      </c>
    </row>
    <row r="5195" spans="1:14" x14ac:dyDescent="0.25">
      <c r="A5195" s="273">
        <v>5178</v>
      </c>
      <c r="B5195" s="323">
        <f t="shared" si="763"/>
        <v>5267.7558146072588</v>
      </c>
      <c r="D5195" s="287">
        <f t="shared" si="760"/>
        <v>4929.0283146072588</v>
      </c>
      <c r="F5195" s="273">
        <f t="shared" si="764"/>
        <v>14</v>
      </c>
      <c r="H5195" s="273">
        <f t="shared" si="765"/>
        <v>5040</v>
      </c>
      <c r="J5195" s="287">
        <f t="shared" si="761"/>
        <v>34.553904512371595</v>
      </c>
      <c r="L5195" s="287">
        <f t="shared" si="766"/>
        <v>47.755814607258799</v>
      </c>
      <c r="M5195" s="344">
        <f t="shared" si="767"/>
        <v>69.028314607258835</v>
      </c>
      <c r="N5195" s="344">
        <f t="shared" si="762"/>
        <v>34.553904512371595</v>
      </c>
    </row>
    <row r="5196" spans="1:14" x14ac:dyDescent="0.25">
      <c r="A5196" s="273">
        <v>5179</v>
      </c>
      <c r="B5196" s="323">
        <f t="shared" si="763"/>
        <v>5268.7558146072588</v>
      </c>
      <c r="D5196" s="287">
        <f t="shared" si="760"/>
        <v>4929.9628979405925</v>
      </c>
      <c r="F5196" s="273">
        <f t="shared" si="764"/>
        <v>14</v>
      </c>
      <c r="H5196" s="273">
        <f t="shared" si="765"/>
        <v>5040</v>
      </c>
      <c r="J5196" s="287">
        <f t="shared" si="761"/>
        <v>33.87888825706986</v>
      </c>
      <c r="L5196" s="287">
        <f t="shared" si="766"/>
        <v>48.755814607258799</v>
      </c>
      <c r="M5196" s="344">
        <f t="shared" si="767"/>
        <v>69.962897940592484</v>
      </c>
      <c r="N5196" s="344">
        <f t="shared" si="762"/>
        <v>33.87888825706986</v>
      </c>
    </row>
    <row r="5197" spans="1:14" x14ac:dyDescent="0.25">
      <c r="A5197" s="273">
        <v>5180</v>
      </c>
      <c r="B5197" s="323">
        <f t="shared" si="763"/>
        <v>5269.7558146072588</v>
      </c>
      <c r="D5197" s="287">
        <f t="shared" si="760"/>
        <v>4930.8974812739252</v>
      </c>
      <c r="F5197" s="273">
        <f t="shared" si="764"/>
        <v>14</v>
      </c>
      <c r="H5197" s="273">
        <f t="shared" si="765"/>
        <v>5040</v>
      </c>
      <c r="J5197" s="287">
        <f t="shared" si="761"/>
        <v>33.193552164212861</v>
      </c>
      <c r="L5197" s="287">
        <f t="shared" si="766"/>
        <v>49.755814607258799</v>
      </c>
      <c r="M5197" s="344">
        <f t="shared" si="767"/>
        <v>70.897481273925223</v>
      </c>
      <c r="N5197" s="344">
        <f t="shared" si="762"/>
        <v>33.193552164212861</v>
      </c>
    </row>
    <row r="5198" spans="1:14" x14ac:dyDescent="0.25">
      <c r="A5198" s="273">
        <v>5181</v>
      </c>
      <c r="B5198" s="323">
        <f t="shared" si="763"/>
        <v>5270.7558146072588</v>
      </c>
      <c r="D5198" s="287">
        <f t="shared" si="760"/>
        <v>4931.8320646072589</v>
      </c>
      <c r="F5198" s="273">
        <f t="shared" si="764"/>
        <v>14</v>
      </c>
      <c r="H5198" s="273">
        <f t="shared" si="765"/>
        <v>5040</v>
      </c>
      <c r="J5198" s="287">
        <f t="shared" si="761"/>
        <v>32.498104993813477</v>
      </c>
      <c r="L5198" s="287">
        <f t="shared" si="766"/>
        <v>50.755814607258799</v>
      </c>
      <c r="M5198" s="344">
        <f t="shared" si="767"/>
        <v>71.832064607258872</v>
      </c>
      <c r="N5198" s="344">
        <f t="shared" si="762"/>
        <v>32.498104993813477</v>
      </c>
    </row>
    <row r="5199" spans="1:14" x14ac:dyDescent="0.25">
      <c r="A5199" s="273">
        <v>5182</v>
      </c>
      <c r="B5199" s="323">
        <f t="shared" si="763"/>
        <v>5271.7558146072588</v>
      </c>
      <c r="D5199" s="287">
        <f t="shared" si="760"/>
        <v>4932.7666479405925</v>
      </c>
      <c r="F5199" s="273">
        <f t="shared" si="764"/>
        <v>14</v>
      </c>
      <c r="H5199" s="273">
        <f t="shared" si="765"/>
        <v>5040</v>
      </c>
      <c r="J5199" s="287">
        <f t="shared" si="761"/>
        <v>31.792758585817339</v>
      </c>
      <c r="L5199" s="287">
        <f t="shared" si="766"/>
        <v>51.755814607258799</v>
      </c>
      <c r="M5199" s="344">
        <f t="shared" si="767"/>
        <v>72.76664794059252</v>
      </c>
      <c r="N5199" s="344">
        <f t="shared" si="762"/>
        <v>31.792758585817339</v>
      </c>
    </row>
    <row r="5200" spans="1:14" x14ac:dyDescent="0.25">
      <c r="A5200" s="273">
        <v>5183</v>
      </c>
      <c r="B5200" s="323">
        <f t="shared" si="763"/>
        <v>5272.7558146072588</v>
      </c>
      <c r="D5200" s="287">
        <f t="shared" si="760"/>
        <v>4933.7012312739253</v>
      </c>
      <c r="F5200" s="273">
        <f t="shared" si="764"/>
        <v>14</v>
      </c>
      <c r="H5200" s="273">
        <f t="shared" si="765"/>
        <v>5040</v>
      </c>
      <c r="J5200" s="287">
        <f t="shared" si="761"/>
        <v>31.07772779557202</v>
      </c>
      <c r="L5200" s="287">
        <f t="shared" si="766"/>
        <v>52.755814607258799</v>
      </c>
      <c r="M5200" s="344">
        <f t="shared" si="767"/>
        <v>73.701231273925259</v>
      </c>
      <c r="N5200" s="344">
        <f t="shared" si="762"/>
        <v>31.07772779557202</v>
      </c>
    </row>
    <row r="5201" spans="1:14" x14ac:dyDescent="0.25">
      <c r="A5201" s="273">
        <v>5184</v>
      </c>
      <c r="B5201" s="323">
        <f t="shared" si="763"/>
        <v>5273.7558146072588</v>
      </c>
      <c r="D5201" s="287">
        <f t="shared" ref="D5201:D5264" si="768">B5201-A5201/360*$E$11</f>
        <v>4934.6358146072589</v>
      </c>
      <c r="F5201" s="273">
        <f t="shared" si="764"/>
        <v>14</v>
      </c>
      <c r="H5201" s="273">
        <f t="shared" si="765"/>
        <v>5040</v>
      </c>
      <c r="J5201" s="287">
        <f t="shared" ref="J5201:J5264" si="769">SIN(RADIANS(A5201))*$E$7</f>
        <v>30.353230428383462</v>
      </c>
      <c r="L5201" s="287">
        <f t="shared" si="766"/>
        <v>53.755814607258799</v>
      </c>
      <c r="M5201" s="344">
        <f t="shared" si="767"/>
        <v>74.635814607258908</v>
      </c>
      <c r="N5201" s="344">
        <f t="shared" si="762"/>
        <v>30.353230428383462</v>
      </c>
    </row>
    <row r="5202" spans="1:14" x14ac:dyDescent="0.25">
      <c r="A5202" s="273">
        <v>5185</v>
      </c>
      <c r="B5202" s="323">
        <f t="shared" si="763"/>
        <v>5274.7558146072588</v>
      </c>
      <c r="D5202" s="287">
        <f t="shared" si="768"/>
        <v>4935.5703979405916</v>
      </c>
      <c r="F5202" s="273">
        <f t="shared" si="764"/>
        <v>14</v>
      </c>
      <c r="H5202" s="273">
        <f t="shared" si="765"/>
        <v>5040</v>
      </c>
      <c r="J5202" s="287">
        <f t="shared" si="769"/>
        <v>29.619487173168064</v>
      </c>
      <c r="L5202" s="287">
        <f t="shared" si="766"/>
        <v>54.755814607258799</v>
      </c>
      <c r="M5202" s="344">
        <f t="shared" si="767"/>
        <v>75.570397940591647</v>
      </c>
      <c r="N5202" s="344">
        <f t="shared" ref="N5202:N5265" si="770">J5202</f>
        <v>29.619487173168064</v>
      </c>
    </row>
    <row r="5203" spans="1:14" x14ac:dyDescent="0.25">
      <c r="A5203" s="273">
        <v>5186</v>
      </c>
      <c r="B5203" s="323">
        <f t="shared" ref="B5203:B5266" si="771">$B$17+A5203</f>
        <v>5275.7558146072588</v>
      </c>
      <c r="D5203" s="287">
        <f t="shared" si="768"/>
        <v>4936.5049812739253</v>
      </c>
      <c r="F5203" s="273">
        <f t="shared" si="764"/>
        <v>14</v>
      </c>
      <c r="H5203" s="273">
        <f t="shared" si="765"/>
        <v>5040</v>
      </c>
      <c r="J5203" s="287">
        <f t="shared" si="769"/>
        <v>28.876721535229308</v>
      </c>
      <c r="L5203" s="287">
        <f t="shared" si="766"/>
        <v>55.755814607258799</v>
      </c>
      <c r="M5203" s="344">
        <f t="shared" si="767"/>
        <v>76.504981273925296</v>
      </c>
      <c r="N5203" s="344">
        <f t="shared" si="770"/>
        <v>28.876721535229308</v>
      </c>
    </row>
    <row r="5204" spans="1:14" x14ac:dyDescent="0.25">
      <c r="A5204" s="273">
        <v>5187</v>
      </c>
      <c r="B5204" s="323">
        <f t="shared" si="771"/>
        <v>5276.7558146072588</v>
      </c>
      <c r="D5204" s="287">
        <f t="shared" si="768"/>
        <v>4937.4395646072589</v>
      </c>
      <c r="F5204" s="273">
        <f t="shared" si="764"/>
        <v>14</v>
      </c>
      <c r="H5204" s="273">
        <f t="shared" si="765"/>
        <v>5040</v>
      </c>
      <c r="J5204" s="287">
        <f t="shared" si="769"/>
        <v>28.125159768175834</v>
      </c>
      <c r="L5204" s="287">
        <f t="shared" si="766"/>
        <v>56.755814607258799</v>
      </c>
      <c r="M5204" s="344">
        <f t="shared" si="767"/>
        <v>77.439564607258944</v>
      </c>
      <c r="N5204" s="344">
        <f t="shared" si="770"/>
        <v>28.125159768175834</v>
      </c>
    </row>
    <row r="5205" spans="1:14" x14ac:dyDescent="0.25">
      <c r="A5205" s="273">
        <v>5188</v>
      </c>
      <c r="B5205" s="323">
        <f t="shared" si="771"/>
        <v>5277.7558146072588</v>
      </c>
      <c r="D5205" s="287">
        <f t="shared" si="768"/>
        <v>4938.3741479405926</v>
      </c>
      <c r="F5205" s="273">
        <f t="shared" si="764"/>
        <v>14</v>
      </c>
      <c r="H5205" s="273">
        <f t="shared" si="765"/>
        <v>5040</v>
      </c>
      <c r="J5205" s="287">
        <f t="shared" si="769"/>
        <v>27.365030805003052</v>
      </c>
      <c r="L5205" s="287">
        <f t="shared" si="766"/>
        <v>57.755814607258799</v>
      </c>
      <c r="M5205" s="344">
        <f t="shared" si="767"/>
        <v>78.374147940592593</v>
      </c>
      <c r="N5205" s="344">
        <f t="shared" si="770"/>
        <v>27.365030805003052</v>
      </c>
    </row>
    <row r="5206" spans="1:14" x14ac:dyDescent="0.25">
      <c r="A5206" s="273">
        <v>5189</v>
      </c>
      <c r="B5206" s="323">
        <f t="shared" si="771"/>
        <v>5278.7558146072588</v>
      </c>
      <c r="D5206" s="287">
        <f t="shared" si="768"/>
        <v>4939.3087312739253</v>
      </c>
      <c r="F5206" s="273">
        <f t="shared" si="764"/>
        <v>14</v>
      </c>
      <c r="H5206" s="273">
        <f t="shared" si="765"/>
        <v>5040</v>
      </c>
      <c r="J5206" s="287">
        <f t="shared" si="769"/>
        <v>26.596566188355439</v>
      </c>
      <c r="L5206" s="287">
        <f t="shared" si="766"/>
        <v>58.755814607258799</v>
      </c>
      <c r="M5206" s="344">
        <f t="shared" si="767"/>
        <v>79.308731273925332</v>
      </c>
      <c r="N5206" s="344">
        <f t="shared" si="770"/>
        <v>26.596566188355439</v>
      </c>
    </row>
    <row r="5207" spans="1:14" x14ac:dyDescent="0.25">
      <c r="A5207" s="273">
        <v>5190</v>
      </c>
      <c r="B5207" s="323">
        <f t="shared" si="771"/>
        <v>5279.7558146072588</v>
      </c>
      <c r="D5207" s="287">
        <f t="shared" si="768"/>
        <v>4940.243314607259</v>
      </c>
      <c r="F5207" s="273">
        <f t="shared" si="764"/>
        <v>14</v>
      </c>
      <c r="H5207" s="273">
        <f t="shared" si="765"/>
        <v>5040</v>
      </c>
      <c r="J5207" s="287">
        <f t="shared" si="769"/>
        <v>25.820000000000132</v>
      </c>
      <c r="L5207" s="287">
        <f t="shared" si="766"/>
        <v>59.755814607258799</v>
      </c>
      <c r="M5207" s="344">
        <f t="shared" si="767"/>
        <v>80.243314607258981</v>
      </c>
      <c r="N5207" s="344">
        <f t="shared" si="770"/>
        <v>25.820000000000132</v>
      </c>
    </row>
    <row r="5208" spans="1:14" x14ac:dyDescent="0.25">
      <c r="A5208" s="273">
        <v>5191</v>
      </c>
      <c r="B5208" s="323">
        <f t="shared" si="771"/>
        <v>5280.7558146072588</v>
      </c>
      <c r="D5208" s="287">
        <f t="shared" si="768"/>
        <v>4941.1778979405917</v>
      </c>
      <c r="F5208" s="273">
        <f t="shared" si="764"/>
        <v>14</v>
      </c>
      <c r="H5208" s="273">
        <f t="shared" si="765"/>
        <v>5040</v>
      </c>
      <c r="J5208" s="287">
        <f t="shared" si="769"/>
        <v>25.035568789520866</v>
      </c>
      <c r="L5208" s="287">
        <f t="shared" si="766"/>
        <v>60.755814607258799</v>
      </c>
      <c r="M5208" s="344">
        <f t="shared" si="767"/>
        <v>81.17789794059172</v>
      </c>
      <c r="N5208" s="344">
        <f t="shared" si="770"/>
        <v>25.035568789520866</v>
      </c>
    </row>
    <row r="5209" spans="1:14" x14ac:dyDescent="0.25">
      <c r="A5209" s="273">
        <v>5192</v>
      </c>
      <c r="B5209" s="323">
        <f t="shared" si="771"/>
        <v>5281.7558146072588</v>
      </c>
      <c r="D5209" s="287">
        <f t="shared" si="768"/>
        <v>4942.1124812739254</v>
      </c>
      <c r="F5209" s="273">
        <f t="shared" si="764"/>
        <v>14</v>
      </c>
      <c r="H5209" s="273">
        <f t="shared" si="765"/>
        <v>5040</v>
      </c>
      <c r="J5209" s="287">
        <f t="shared" si="769"/>
        <v>24.24351150226331</v>
      </c>
      <c r="L5209" s="287">
        <f t="shared" si="766"/>
        <v>61.755814607258799</v>
      </c>
      <c r="M5209" s="344">
        <f t="shared" si="767"/>
        <v>82.112481273925368</v>
      </c>
      <c r="N5209" s="344">
        <f t="shared" si="770"/>
        <v>24.24351150226331</v>
      </c>
    </row>
    <row r="5210" spans="1:14" x14ac:dyDescent="0.25">
      <c r="A5210" s="273">
        <v>5193</v>
      </c>
      <c r="B5210" s="323">
        <f t="shared" si="771"/>
        <v>5282.7558146072588</v>
      </c>
      <c r="D5210" s="287">
        <f t="shared" si="768"/>
        <v>4943.047064607259</v>
      </c>
      <c r="F5210" s="273">
        <f t="shared" si="764"/>
        <v>14</v>
      </c>
      <c r="H5210" s="273">
        <f t="shared" si="765"/>
        <v>5040</v>
      </c>
      <c r="J5210" s="287">
        <f t="shared" si="769"/>
        <v>23.444069406549993</v>
      </c>
      <c r="L5210" s="287">
        <f t="shared" si="766"/>
        <v>62.755814607258799</v>
      </c>
      <c r="M5210" s="344">
        <f t="shared" si="767"/>
        <v>83.047064607259017</v>
      </c>
      <c r="N5210" s="344">
        <f t="shared" si="770"/>
        <v>23.444069406549993</v>
      </c>
    </row>
    <row r="5211" spans="1:14" x14ac:dyDescent="0.25">
      <c r="A5211" s="273">
        <v>5194</v>
      </c>
      <c r="B5211" s="323">
        <f t="shared" si="771"/>
        <v>5283.7558146072588</v>
      </c>
      <c r="D5211" s="287">
        <f t="shared" si="768"/>
        <v>4943.9816479405918</v>
      </c>
      <c r="F5211" s="273">
        <f t="shared" si="764"/>
        <v>14</v>
      </c>
      <c r="H5211" s="273">
        <f t="shared" si="765"/>
        <v>5040</v>
      </c>
      <c r="J5211" s="287">
        <f t="shared" si="769"/>
        <v>22.637486020188295</v>
      </c>
      <c r="L5211" s="287">
        <f t="shared" si="766"/>
        <v>63.755814607258799</v>
      </c>
      <c r="M5211" s="344">
        <f t="shared" si="767"/>
        <v>83.981647940591756</v>
      </c>
      <c r="N5211" s="344">
        <f t="shared" si="770"/>
        <v>22.637486020188295</v>
      </c>
    </row>
    <row r="5212" spans="1:14" x14ac:dyDescent="0.25">
      <c r="A5212" s="273">
        <v>5195</v>
      </c>
      <c r="B5212" s="323">
        <f t="shared" si="771"/>
        <v>5284.7558146072588</v>
      </c>
      <c r="D5212" s="287">
        <f t="shared" si="768"/>
        <v>4944.9162312739254</v>
      </c>
      <c r="F5212" s="273">
        <f t="shared" si="764"/>
        <v>14</v>
      </c>
      <c r="H5212" s="273">
        <f t="shared" si="765"/>
        <v>5040</v>
      </c>
      <c r="J5212" s="287">
        <f t="shared" si="769"/>
        <v>21.824007036289945</v>
      </c>
      <c r="L5212" s="287">
        <f t="shared" si="766"/>
        <v>64.755814607258799</v>
      </c>
      <c r="M5212" s="344">
        <f t="shared" si="767"/>
        <v>84.916231273925405</v>
      </c>
      <c r="N5212" s="344">
        <f t="shared" si="770"/>
        <v>21.824007036289945</v>
      </c>
    </row>
    <row r="5213" spans="1:14" x14ac:dyDescent="0.25">
      <c r="A5213" s="273">
        <v>5196</v>
      </c>
      <c r="B5213" s="323">
        <f t="shared" si="771"/>
        <v>5285.7558146072588</v>
      </c>
      <c r="D5213" s="287">
        <f t="shared" si="768"/>
        <v>4945.8508146072591</v>
      </c>
      <c r="F5213" s="273">
        <f t="shared" si="764"/>
        <v>14</v>
      </c>
      <c r="H5213" s="273">
        <f t="shared" si="765"/>
        <v>5040</v>
      </c>
      <c r="J5213" s="287">
        <f t="shared" si="769"/>
        <v>21.003880248434434</v>
      </c>
      <c r="L5213" s="287">
        <f t="shared" si="766"/>
        <v>65.755814607258799</v>
      </c>
      <c r="M5213" s="344">
        <f t="shared" si="767"/>
        <v>85.850814607259053</v>
      </c>
      <c r="N5213" s="344">
        <f t="shared" si="770"/>
        <v>21.003880248434434</v>
      </c>
    </row>
    <row r="5214" spans="1:14" x14ac:dyDescent="0.25">
      <c r="A5214" s="273">
        <v>5197</v>
      </c>
      <c r="B5214" s="323">
        <f t="shared" si="771"/>
        <v>5286.7558146072588</v>
      </c>
      <c r="D5214" s="287">
        <f t="shared" si="768"/>
        <v>4946.7853979405918</v>
      </c>
      <c r="F5214" s="273">
        <f t="shared" si="764"/>
        <v>14</v>
      </c>
      <c r="H5214" s="273">
        <f t="shared" si="765"/>
        <v>5040</v>
      </c>
      <c r="J5214" s="287">
        <f t="shared" si="769"/>
        <v>20.177355475186094</v>
      </c>
      <c r="L5214" s="287">
        <f t="shared" si="766"/>
        <v>66.755814607258799</v>
      </c>
      <c r="M5214" s="344">
        <f t="shared" si="767"/>
        <v>86.785397940591793</v>
      </c>
      <c r="N5214" s="344">
        <f t="shared" si="770"/>
        <v>20.177355475186094</v>
      </c>
    </row>
    <row r="5215" spans="1:14" x14ac:dyDescent="0.25">
      <c r="A5215" s="273">
        <v>5198</v>
      </c>
      <c r="B5215" s="323">
        <f t="shared" si="771"/>
        <v>5287.7558146072588</v>
      </c>
      <c r="D5215" s="287">
        <f t="shared" si="768"/>
        <v>4947.7199812739254</v>
      </c>
      <c r="F5215" s="273">
        <f t="shared" si="764"/>
        <v>14</v>
      </c>
      <c r="H5215" s="273">
        <f t="shared" si="765"/>
        <v>5040</v>
      </c>
      <c r="J5215" s="287">
        <f t="shared" si="769"/>
        <v>19.344684483997572</v>
      </c>
      <c r="L5215" s="287">
        <f t="shared" si="766"/>
        <v>67.755814607258799</v>
      </c>
      <c r="M5215" s="344">
        <f t="shared" si="767"/>
        <v>87.719981273925441</v>
      </c>
      <c r="N5215" s="344">
        <f t="shared" si="770"/>
        <v>19.344684483997572</v>
      </c>
    </row>
    <row r="5216" spans="1:14" x14ac:dyDescent="0.25">
      <c r="A5216" s="273">
        <v>5199</v>
      </c>
      <c r="B5216" s="323">
        <f t="shared" si="771"/>
        <v>5288.7558146072588</v>
      </c>
      <c r="D5216" s="287">
        <f t="shared" si="768"/>
        <v>4948.6545646072591</v>
      </c>
      <c r="F5216" s="273">
        <f t="shared" si="764"/>
        <v>14</v>
      </c>
      <c r="H5216" s="273">
        <f t="shared" si="765"/>
        <v>5040</v>
      </c>
      <c r="J5216" s="287">
        <f t="shared" si="769"/>
        <v>18.506120914519062</v>
      </c>
      <c r="L5216" s="287">
        <f t="shared" si="766"/>
        <v>68.755814607258799</v>
      </c>
      <c r="M5216" s="344">
        <f t="shared" si="767"/>
        <v>88.65456460725909</v>
      </c>
      <c r="N5216" s="344">
        <f t="shared" si="770"/>
        <v>18.506120914519062</v>
      </c>
    </row>
    <row r="5217" spans="1:14" x14ac:dyDescent="0.25">
      <c r="A5217" s="273">
        <v>5200</v>
      </c>
      <c r="B5217" s="323">
        <f t="shared" si="771"/>
        <v>5289.7558146072588</v>
      </c>
      <c r="D5217" s="287">
        <f t="shared" si="768"/>
        <v>4949.5891479405918</v>
      </c>
      <c r="F5217" s="273">
        <f t="shared" si="764"/>
        <v>14</v>
      </c>
      <c r="H5217" s="273">
        <f t="shared" si="765"/>
        <v>5040</v>
      </c>
      <c r="J5217" s="287">
        <f t="shared" si="769"/>
        <v>17.66192020133786</v>
      </c>
      <c r="L5217" s="287">
        <f t="shared" si="766"/>
        <v>69.755814607258799</v>
      </c>
      <c r="M5217" s="344">
        <f t="shared" si="767"/>
        <v>89.589147940591829</v>
      </c>
      <c r="N5217" s="344">
        <f t="shared" si="770"/>
        <v>17.66192020133786</v>
      </c>
    </row>
    <row r="5218" spans="1:14" x14ac:dyDescent="0.25">
      <c r="A5218" s="273">
        <v>5201</v>
      </c>
      <c r="B5218" s="323">
        <f t="shared" si="771"/>
        <v>5290.7558146072588</v>
      </c>
      <c r="D5218" s="287">
        <f t="shared" si="768"/>
        <v>4950.5237312739255</v>
      </c>
      <c r="F5218" s="273">
        <f t="shared" si="764"/>
        <v>14</v>
      </c>
      <c r="H5218" s="273">
        <f t="shared" si="765"/>
        <v>5040</v>
      </c>
      <c r="J5218" s="287">
        <f t="shared" si="769"/>
        <v>16.812339496167777</v>
      </c>
      <c r="L5218" s="287">
        <f t="shared" si="766"/>
        <v>70.755814607258799</v>
      </c>
      <c r="M5218" s="344">
        <f t="shared" si="767"/>
        <v>90.523731273925478</v>
      </c>
      <c r="N5218" s="344">
        <f t="shared" si="770"/>
        <v>16.812339496167777</v>
      </c>
    </row>
    <row r="5219" spans="1:14" x14ac:dyDescent="0.25">
      <c r="A5219" s="273">
        <v>5202</v>
      </c>
      <c r="B5219" s="323">
        <f t="shared" si="771"/>
        <v>5291.7558146072588</v>
      </c>
      <c r="D5219" s="287">
        <f t="shared" si="768"/>
        <v>4951.4583146072591</v>
      </c>
      <c r="F5219" s="273">
        <f t="shared" si="764"/>
        <v>14</v>
      </c>
      <c r="H5219" s="273">
        <f t="shared" si="765"/>
        <v>5040</v>
      </c>
      <c r="J5219" s="287">
        <f t="shared" si="769"/>
        <v>15.957637589522372</v>
      </c>
      <c r="L5219" s="287">
        <f t="shared" si="766"/>
        <v>71.755814607258799</v>
      </c>
      <c r="M5219" s="344">
        <f t="shared" si="767"/>
        <v>91.458314607259126</v>
      </c>
      <c r="N5219" s="344">
        <f t="shared" si="770"/>
        <v>15.957637589522372</v>
      </c>
    </row>
    <row r="5220" spans="1:14" x14ac:dyDescent="0.25">
      <c r="A5220" s="273">
        <v>5203</v>
      </c>
      <c r="B5220" s="323">
        <f t="shared" si="771"/>
        <v>5292.7558146072588</v>
      </c>
      <c r="D5220" s="287">
        <f t="shared" si="768"/>
        <v>4952.3928979405919</v>
      </c>
      <c r="F5220" s="273">
        <f t="shared" si="764"/>
        <v>14</v>
      </c>
      <c r="H5220" s="273">
        <f t="shared" si="765"/>
        <v>5040</v>
      </c>
      <c r="J5220" s="287">
        <f t="shared" si="769"/>
        <v>15.098074831882089</v>
      </c>
      <c r="L5220" s="287">
        <f t="shared" si="766"/>
        <v>72.755814607258799</v>
      </c>
      <c r="M5220" s="344">
        <f t="shared" si="767"/>
        <v>92.392897940591865</v>
      </c>
      <c r="N5220" s="344">
        <f t="shared" si="770"/>
        <v>15.098074831882089</v>
      </c>
    </row>
    <row r="5221" spans="1:14" x14ac:dyDescent="0.25">
      <c r="A5221" s="273">
        <v>5204</v>
      </c>
      <c r="B5221" s="323">
        <f t="shared" si="771"/>
        <v>5293.7558146072588</v>
      </c>
      <c r="D5221" s="287">
        <f t="shared" si="768"/>
        <v>4953.3274812739255</v>
      </c>
      <c r="F5221" s="273">
        <f t="shared" si="764"/>
        <v>14</v>
      </c>
      <c r="H5221" s="273">
        <f t="shared" si="765"/>
        <v>5040</v>
      </c>
      <c r="J5221" s="287">
        <f t="shared" si="769"/>
        <v>14.233913054389681</v>
      </c>
      <c r="L5221" s="287">
        <f t="shared" si="766"/>
        <v>73.755814607258799</v>
      </c>
      <c r="M5221" s="344">
        <f t="shared" si="767"/>
        <v>93.327481273925514</v>
      </c>
      <c r="N5221" s="344">
        <f t="shared" si="770"/>
        <v>14.233913054389681</v>
      </c>
    </row>
    <row r="5222" spans="1:14" x14ac:dyDescent="0.25">
      <c r="A5222" s="273">
        <v>5205</v>
      </c>
      <c r="B5222" s="323">
        <f t="shared" si="771"/>
        <v>5294.7558146072588</v>
      </c>
      <c r="D5222" s="287">
        <f t="shared" si="768"/>
        <v>4954.2620646072592</v>
      </c>
      <c r="F5222" s="273">
        <f t="shared" si="764"/>
        <v>14</v>
      </c>
      <c r="H5222" s="273">
        <f t="shared" si="765"/>
        <v>5040</v>
      </c>
      <c r="J5222" s="287">
        <f t="shared" si="769"/>
        <v>13.365415489094602</v>
      </c>
      <c r="L5222" s="287">
        <f t="shared" si="766"/>
        <v>74.755814607258799</v>
      </c>
      <c r="M5222" s="344">
        <f t="shared" si="767"/>
        <v>94.262064607259163</v>
      </c>
      <c r="N5222" s="344">
        <f t="shared" si="770"/>
        <v>13.365415489094602</v>
      </c>
    </row>
    <row r="5223" spans="1:14" x14ac:dyDescent="0.25">
      <c r="A5223" s="273">
        <v>5206</v>
      </c>
      <c r="B5223" s="323">
        <f t="shared" si="771"/>
        <v>5295.7558146072588</v>
      </c>
      <c r="D5223" s="287">
        <f t="shared" si="768"/>
        <v>4955.1966479405919</v>
      </c>
      <c r="F5223" s="273">
        <f t="shared" si="764"/>
        <v>14</v>
      </c>
      <c r="H5223" s="273">
        <f t="shared" si="765"/>
        <v>5040</v>
      </c>
      <c r="J5223" s="287">
        <f t="shared" si="769"/>
        <v>12.492846688767147</v>
      </c>
      <c r="L5223" s="287">
        <f t="shared" si="766"/>
        <v>75.755814607258799</v>
      </c>
      <c r="M5223" s="344">
        <f t="shared" si="767"/>
        <v>95.196647940591902</v>
      </c>
      <c r="N5223" s="344">
        <f t="shared" si="770"/>
        <v>12.492846688767147</v>
      </c>
    </row>
    <row r="5224" spans="1:14" x14ac:dyDescent="0.25">
      <c r="A5224" s="273">
        <v>5207</v>
      </c>
      <c r="B5224" s="323">
        <f t="shared" si="771"/>
        <v>5296.7558146072588</v>
      </c>
      <c r="D5224" s="287">
        <f t="shared" si="768"/>
        <v>4956.1312312739256</v>
      </c>
      <c r="F5224" s="273">
        <f t="shared" si="764"/>
        <v>14</v>
      </c>
      <c r="H5224" s="273">
        <f t="shared" si="765"/>
        <v>5040</v>
      </c>
      <c r="J5224" s="287">
        <f t="shared" si="769"/>
        <v>11.616472446317372</v>
      </c>
      <c r="L5224" s="287">
        <f t="shared" si="766"/>
        <v>76.755814607258799</v>
      </c>
      <c r="M5224" s="344">
        <f t="shared" si="767"/>
        <v>96.13123127392555</v>
      </c>
      <c r="N5224" s="344">
        <f t="shared" si="770"/>
        <v>11.616472446317372</v>
      </c>
    </row>
    <row r="5225" spans="1:14" x14ac:dyDescent="0.25">
      <c r="A5225" s="273">
        <v>5208</v>
      </c>
      <c r="B5225" s="323">
        <f t="shared" si="771"/>
        <v>5297.7558146072588</v>
      </c>
      <c r="D5225" s="287">
        <f t="shared" si="768"/>
        <v>4957.0658146072592</v>
      </c>
      <c r="F5225" s="273">
        <f t="shared" si="764"/>
        <v>14</v>
      </c>
      <c r="H5225" s="273">
        <f t="shared" si="765"/>
        <v>5040</v>
      </c>
      <c r="J5225" s="287">
        <f t="shared" si="769"/>
        <v>10.736559713829152</v>
      </c>
      <c r="L5225" s="287">
        <f t="shared" si="766"/>
        <v>77.755814607258799</v>
      </c>
      <c r="M5225" s="344">
        <f t="shared" si="767"/>
        <v>97.065814607259199</v>
      </c>
      <c r="N5225" s="344">
        <f t="shared" si="770"/>
        <v>10.736559713829152</v>
      </c>
    </row>
    <row r="5226" spans="1:14" x14ac:dyDescent="0.25">
      <c r="A5226" s="273">
        <v>5209</v>
      </c>
      <c r="B5226" s="323">
        <f t="shared" si="771"/>
        <v>5298.7558146072588</v>
      </c>
      <c r="D5226" s="287">
        <f t="shared" si="768"/>
        <v>4958.0003979405919</v>
      </c>
      <c r="F5226" s="273">
        <f t="shared" si="764"/>
        <v>14</v>
      </c>
      <c r="H5226" s="273">
        <f t="shared" si="765"/>
        <v>5040</v>
      </c>
      <c r="J5226" s="287">
        <f t="shared" si="769"/>
        <v>9.8533765212447086</v>
      </c>
      <c r="L5226" s="287">
        <f t="shared" si="766"/>
        <v>78.755814607258799</v>
      </c>
      <c r="M5226" s="344">
        <f t="shared" si="767"/>
        <v>98.000397940591938</v>
      </c>
      <c r="N5226" s="344">
        <f t="shared" si="770"/>
        <v>9.8533765212447086</v>
      </c>
    </row>
    <row r="5227" spans="1:14" x14ac:dyDescent="0.25">
      <c r="A5227" s="273">
        <v>5210</v>
      </c>
      <c r="B5227" s="323">
        <f t="shared" si="771"/>
        <v>5299.7558146072588</v>
      </c>
      <c r="D5227" s="287">
        <f t="shared" si="768"/>
        <v>4958.9349812739256</v>
      </c>
      <c r="F5227" s="273">
        <f t="shared" si="764"/>
        <v>14</v>
      </c>
      <c r="H5227" s="273">
        <f t="shared" si="765"/>
        <v>5040</v>
      </c>
      <c r="J5227" s="287">
        <f t="shared" si="769"/>
        <v>8.9671918947200915</v>
      </c>
      <c r="L5227" s="287">
        <f t="shared" si="766"/>
        <v>79.755814607258799</v>
      </c>
      <c r="M5227" s="344">
        <f t="shared" si="767"/>
        <v>98.934981273925587</v>
      </c>
      <c r="N5227" s="344">
        <f t="shared" si="770"/>
        <v>8.9671918947200915</v>
      </c>
    </row>
    <row r="5228" spans="1:14" x14ac:dyDescent="0.25">
      <c r="A5228" s="273">
        <v>5211</v>
      </c>
      <c r="B5228" s="323">
        <f t="shared" si="771"/>
        <v>5300.7558146072588</v>
      </c>
      <c r="D5228" s="287">
        <f t="shared" si="768"/>
        <v>4959.8695646072592</v>
      </c>
      <c r="F5228" s="273">
        <f t="shared" si="764"/>
        <v>14</v>
      </c>
      <c r="H5228" s="273">
        <f t="shared" si="765"/>
        <v>5040</v>
      </c>
      <c r="J5228" s="287">
        <f t="shared" si="769"/>
        <v>8.0782757746779286</v>
      </c>
      <c r="L5228" s="287">
        <f t="shared" si="766"/>
        <v>80.755814607258799</v>
      </c>
      <c r="M5228" s="344">
        <f t="shared" si="767"/>
        <v>99.869564607259235</v>
      </c>
      <c r="N5228" s="344">
        <f t="shared" si="770"/>
        <v>8.0782757746779286</v>
      </c>
    </row>
    <row r="5229" spans="1:14" x14ac:dyDescent="0.25">
      <c r="A5229" s="273">
        <v>5212</v>
      </c>
      <c r="B5229" s="323">
        <f t="shared" si="771"/>
        <v>5301.7558146072588</v>
      </c>
      <c r="D5229" s="287">
        <f t="shared" si="768"/>
        <v>4960.804147940592</v>
      </c>
      <c r="F5229" s="273">
        <f t="shared" si="764"/>
        <v>14</v>
      </c>
      <c r="H5229" s="273">
        <f t="shared" si="765"/>
        <v>5040</v>
      </c>
      <c r="J5229" s="287">
        <f t="shared" si="769"/>
        <v>7.1868989335780613</v>
      </c>
      <c r="L5229" s="287">
        <f t="shared" si="766"/>
        <v>81.755814607258799</v>
      </c>
      <c r="M5229" s="344">
        <f t="shared" si="767"/>
        <v>100.80414794059197</v>
      </c>
      <c r="N5229" s="344">
        <f t="shared" si="770"/>
        <v>7.1868989335780613</v>
      </c>
    </row>
    <row r="5230" spans="1:14" x14ac:dyDescent="0.25">
      <c r="A5230" s="273">
        <v>5213</v>
      </c>
      <c r="B5230" s="323">
        <f t="shared" si="771"/>
        <v>5302.7558146072588</v>
      </c>
      <c r="D5230" s="287">
        <f t="shared" si="768"/>
        <v>4961.7387312739256</v>
      </c>
      <c r="F5230" s="273">
        <f t="shared" si="764"/>
        <v>14</v>
      </c>
      <c r="H5230" s="273">
        <f t="shared" si="765"/>
        <v>5040</v>
      </c>
      <c r="J5230" s="287">
        <f t="shared" si="769"/>
        <v>6.2933328934419723</v>
      </c>
      <c r="L5230" s="287">
        <f t="shared" si="766"/>
        <v>82.755814607258799</v>
      </c>
      <c r="M5230" s="344">
        <f t="shared" si="767"/>
        <v>101.73873127392562</v>
      </c>
      <c r="N5230" s="344">
        <f t="shared" si="770"/>
        <v>6.2933328934419723</v>
      </c>
    </row>
    <row r="5231" spans="1:14" x14ac:dyDescent="0.25">
      <c r="A5231" s="273">
        <v>5214</v>
      </c>
      <c r="B5231" s="323">
        <f t="shared" si="771"/>
        <v>5303.7558146072588</v>
      </c>
      <c r="D5231" s="287">
        <f t="shared" si="768"/>
        <v>4962.6733146072584</v>
      </c>
      <c r="F5231" s="273">
        <f t="shared" si="764"/>
        <v>14</v>
      </c>
      <c r="H5231" s="273">
        <f t="shared" si="765"/>
        <v>5040</v>
      </c>
      <c r="J5231" s="287">
        <f t="shared" si="769"/>
        <v>5.3978498431416551</v>
      </c>
      <c r="L5231" s="287">
        <f t="shared" si="766"/>
        <v>83.755814607258799</v>
      </c>
      <c r="M5231" s="344">
        <f t="shared" si="767"/>
        <v>102.67331460725836</v>
      </c>
      <c r="N5231" s="344">
        <f t="shared" si="770"/>
        <v>5.3978498431416551</v>
      </c>
    </row>
    <row r="5232" spans="1:14" x14ac:dyDescent="0.25">
      <c r="A5232" s="273">
        <v>5215</v>
      </c>
      <c r="B5232" s="323">
        <f t="shared" si="771"/>
        <v>5304.7558146072588</v>
      </c>
      <c r="D5232" s="287">
        <f t="shared" si="768"/>
        <v>4963.607897940592</v>
      </c>
      <c r="F5232" s="273">
        <f t="shared" si="764"/>
        <v>14</v>
      </c>
      <c r="H5232" s="273">
        <f t="shared" si="765"/>
        <v>5040</v>
      </c>
      <c r="J5232" s="287">
        <f t="shared" si="769"/>
        <v>4.5007225554889718</v>
      </c>
      <c r="L5232" s="287">
        <f t="shared" si="766"/>
        <v>84.755814607258799</v>
      </c>
      <c r="M5232" s="344">
        <f t="shared" si="767"/>
        <v>103.60789794059201</v>
      </c>
      <c r="N5232" s="344">
        <f t="shared" si="770"/>
        <v>4.5007225554889718</v>
      </c>
    </row>
    <row r="5233" spans="1:14" x14ac:dyDescent="0.25">
      <c r="A5233" s="273">
        <v>5216</v>
      </c>
      <c r="B5233" s="323">
        <f t="shared" si="771"/>
        <v>5305.7558146072588</v>
      </c>
      <c r="D5233" s="287">
        <f t="shared" si="768"/>
        <v>4964.5424812739257</v>
      </c>
      <c r="F5233" s="273">
        <f t="shared" si="764"/>
        <v>14</v>
      </c>
      <c r="H5233" s="273">
        <f t="shared" si="765"/>
        <v>5040</v>
      </c>
      <c r="J5233" s="287">
        <f t="shared" si="769"/>
        <v>3.6022243041464073</v>
      </c>
      <c r="L5233" s="287">
        <f t="shared" si="766"/>
        <v>85.755814607258799</v>
      </c>
      <c r="M5233" s="344">
        <f t="shared" si="767"/>
        <v>104.54248127392566</v>
      </c>
      <c r="N5233" s="344">
        <f t="shared" si="770"/>
        <v>3.6022243041464073</v>
      </c>
    </row>
    <row r="5234" spans="1:14" x14ac:dyDescent="0.25">
      <c r="A5234" s="273">
        <v>5217</v>
      </c>
      <c r="B5234" s="323">
        <f t="shared" si="771"/>
        <v>5306.7558146072588</v>
      </c>
      <c r="D5234" s="287">
        <f t="shared" si="768"/>
        <v>4965.4770646072584</v>
      </c>
      <c r="F5234" s="273">
        <f t="shared" si="764"/>
        <v>14</v>
      </c>
      <c r="H5234" s="273">
        <f t="shared" si="765"/>
        <v>5040</v>
      </c>
      <c r="J5234" s="287">
        <f t="shared" si="769"/>
        <v>2.7026287803860014</v>
      </c>
      <c r="L5234" s="287">
        <f t="shared" si="766"/>
        <v>86.755814607258799</v>
      </c>
      <c r="M5234" s="344">
        <f t="shared" si="767"/>
        <v>105.4770646072584</v>
      </c>
      <c r="N5234" s="344">
        <f t="shared" si="770"/>
        <v>2.7026287803860014</v>
      </c>
    </row>
    <row r="5235" spans="1:14" x14ac:dyDescent="0.25">
      <c r="A5235" s="273">
        <v>5218</v>
      </c>
      <c r="B5235" s="323">
        <f t="shared" si="771"/>
        <v>5307.7558146072588</v>
      </c>
      <c r="D5235" s="287">
        <f t="shared" si="768"/>
        <v>4966.411647940592</v>
      </c>
      <c r="F5235" s="273">
        <f t="shared" si="764"/>
        <v>14</v>
      </c>
      <c r="H5235" s="273">
        <f t="shared" si="765"/>
        <v>5040</v>
      </c>
      <c r="J5235" s="287">
        <f t="shared" si="769"/>
        <v>1.8022100097174047</v>
      </c>
      <c r="L5235" s="287">
        <f t="shared" si="766"/>
        <v>87.755814607258799</v>
      </c>
      <c r="M5235" s="344">
        <f t="shared" si="767"/>
        <v>106.41164794059205</v>
      </c>
      <c r="N5235" s="344">
        <f t="shared" si="770"/>
        <v>1.8022100097174047</v>
      </c>
    </row>
    <row r="5236" spans="1:14" x14ac:dyDescent="0.25">
      <c r="A5236" s="273">
        <v>5219</v>
      </c>
      <c r="B5236" s="323">
        <f t="shared" si="771"/>
        <v>5308.7558146072588</v>
      </c>
      <c r="D5236" s="287">
        <f t="shared" si="768"/>
        <v>4967.3462312739257</v>
      </c>
      <c r="F5236" s="273">
        <f t="shared" si="764"/>
        <v>14</v>
      </c>
      <c r="H5236" s="273">
        <f t="shared" si="765"/>
        <v>5040</v>
      </c>
      <c r="J5236" s="287">
        <f t="shared" si="769"/>
        <v>0.90124226842144795</v>
      </c>
      <c r="L5236" s="287">
        <f t="shared" si="766"/>
        <v>88.755814607258799</v>
      </c>
      <c r="M5236" s="344">
        <f t="shared" si="767"/>
        <v>107.3462312739257</v>
      </c>
      <c r="N5236" s="344">
        <f t="shared" si="770"/>
        <v>0.90124226842144795</v>
      </c>
    </row>
    <row r="5237" spans="1:14" x14ac:dyDescent="0.25">
      <c r="A5237" s="273">
        <v>5220</v>
      </c>
      <c r="B5237" s="323">
        <f t="shared" si="771"/>
        <v>5309.7558146072588</v>
      </c>
      <c r="D5237" s="287">
        <f t="shared" si="768"/>
        <v>4968.2808146072584</v>
      </c>
      <c r="F5237" s="273">
        <f t="shared" si="764"/>
        <v>14</v>
      </c>
      <c r="H5237" s="273">
        <f t="shared" si="765"/>
        <v>5040</v>
      </c>
      <c r="J5237" s="287">
        <f t="shared" si="769"/>
        <v>1.119764003743029E-17</v>
      </c>
      <c r="L5237" s="287">
        <f t="shared" si="766"/>
        <v>89.755814607258799</v>
      </c>
      <c r="M5237" s="344">
        <f t="shared" si="767"/>
        <v>108.28081460725843</v>
      </c>
      <c r="N5237" s="344">
        <f t="shared" si="770"/>
        <v>1.119764003743029E-17</v>
      </c>
    </row>
    <row r="5238" spans="1:14" x14ac:dyDescent="0.25">
      <c r="A5238" s="273">
        <v>5221</v>
      </c>
      <c r="B5238" s="323">
        <f t="shared" si="771"/>
        <v>5310.7558146072588</v>
      </c>
      <c r="D5238" s="287">
        <f t="shared" si="768"/>
        <v>4969.2153979405921</v>
      </c>
      <c r="F5238" s="273">
        <f t="shared" si="764"/>
        <v>14</v>
      </c>
      <c r="H5238" s="273">
        <f t="shared" si="765"/>
        <v>5040</v>
      </c>
      <c r="J5238" s="287">
        <f t="shared" si="769"/>
        <v>-0.90124226842144795</v>
      </c>
      <c r="L5238" s="287">
        <f t="shared" si="766"/>
        <v>90.755814607258799</v>
      </c>
      <c r="M5238" s="344">
        <f t="shared" si="767"/>
        <v>109.21539794059208</v>
      </c>
      <c r="N5238" s="344">
        <f t="shared" si="770"/>
        <v>-0.90124226842144795</v>
      </c>
    </row>
    <row r="5239" spans="1:14" x14ac:dyDescent="0.25">
      <c r="A5239" s="273">
        <v>5222</v>
      </c>
      <c r="B5239" s="323">
        <f t="shared" si="771"/>
        <v>5311.7558146072588</v>
      </c>
      <c r="D5239" s="287">
        <f t="shared" si="768"/>
        <v>4970.1499812739257</v>
      </c>
      <c r="F5239" s="273">
        <f t="shared" si="764"/>
        <v>14</v>
      </c>
      <c r="H5239" s="273">
        <f t="shared" si="765"/>
        <v>5040</v>
      </c>
      <c r="J5239" s="287">
        <f t="shared" si="769"/>
        <v>-1.8022100097174047</v>
      </c>
      <c r="L5239" s="287">
        <f t="shared" si="766"/>
        <v>91.755814607258799</v>
      </c>
      <c r="M5239" s="344">
        <f t="shared" si="767"/>
        <v>110.14998127392573</v>
      </c>
      <c r="N5239" s="344">
        <f t="shared" si="770"/>
        <v>-1.8022100097174047</v>
      </c>
    </row>
    <row r="5240" spans="1:14" x14ac:dyDescent="0.25">
      <c r="A5240" s="273">
        <v>5223</v>
      </c>
      <c r="B5240" s="323">
        <f t="shared" si="771"/>
        <v>5312.7558146072588</v>
      </c>
      <c r="D5240" s="287">
        <f t="shared" si="768"/>
        <v>4971.0845646072585</v>
      </c>
      <c r="F5240" s="273">
        <f t="shared" si="764"/>
        <v>14</v>
      </c>
      <c r="H5240" s="273">
        <f t="shared" si="765"/>
        <v>5040</v>
      </c>
      <c r="J5240" s="287">
        <f t="shared" si="769"/>
        <v>-2.7026287803852682</v>
      </c>
      <c r="L5240" s="287">
        <f t="shared" si="766"/>
        <v>92.755814607258799</v>
      </c>
      <c r="M5240" s="344">
        <f t="shared" si="767"/>
        <v>111.08456460725847</v>
      </c>
      <c r="N5240" s="344">
        <f t="shared" si="770"/>
        <v>-2.7026287803852682</v>
      </c>
    </row>
    <row r="5241" spans="1:14" x14ac:dyDescent="0.25">
      <c r="A5241" s="273">
        <v>5224</v>
      </c>
      <c r="B5241" s="323">
        <f t="shared" si="771"/>
        <v>5313.7558146072588</v>
      </c>
      <c r="D5241" s="287">
        <f t="shared" si="768"/>
        <v>4972.0191479405921</v>
      </c>
      <c r="F5241" s="273">
        <f t="shared" si="764"/>
        <v>14</v>
      </c>
      <c r="H5241" s="273">
        <f t="shared" si="765"/>
        <v>5040</v>
      </c>
      <c r="J5241" s="287">
        <f t="shared" si="769"/>
        <v>-3.6022243041464073</v>
      </c>
      <c r="L5241" s="287">
        <f t="shared" si="766"/>
        <v>93.755814607258799</v>
      </c>
      <c r="M5241" s="344">
        <f t="shared" si="767"/>
        <v>112.01914794059212</v>
      </c>
      <c r="N5241" s="344">
        <f t="shared" si="770"/>
        <v>-3.6022243041464073</v>
      </c>
    </row>
    <row r="5242" spans="1:14" x14ac:dyDescent="0.25">
      <c r="A5242" s="273">
        <v>5225</v>
      </c>
      <c r="B5242" s="323">
        <f t="shared" si="771"/>
        <v>5314.7558146072588</v>
      </c>
      <c r="D5242" s="287">
        <f t="shared" si="768"/>
        <v>4972.9537312739258</v>
      </c>
      <c r="F5242" s="273">
        <f t="shared" si="764"/>
        <v>14</v>
      </c>
      <c r="H5242" s="273">
        <f t="shared" si="765"/>
        <v>5040</v>
      </c>
      <c r="J5242" s="287">
        <f t="shared" si="769"/>
        <v>-4.5007225554889718</v>
      </c>
      <c r="L5242" s="287">
        <f t="shared" si="766"/>
        <v>94.755814607258799</v>
      </c>
      <c r="M5242" s="344">
        <f t="shared" si="767"/>
        <v>112.95373127392577</v>
      </c>
      <c r="N5242" s="344">
        <f t="shared" si="770"/>
        <v>-4.5007225554889718</v>
      </c>
    </row>
    <row r="5243" spans="1:14" x14ac:dyDescent="0.25">
      <c r="A5243" s="273">
        <v>5226</v>
      </c>
      <c r="B5243" s="323">
        <f t="shared" si="771"/>
        <v>5315.7558146072588</v>
      </c>
      <c r="D5243" s="287">
        <f t="shared" si="768"/>
        <v>4973.8883146072585</v>
      </c>
      <c r="F5243" s="273">
        <f t="shared" si="764"/>
        <v>14</v>
      </c>
      <c r="H5243" s="273">
        <f t="shared" si="765"/>
        <v>5040</v>
      </c>
      <c r="J5243" s="287">
        <f t="shared" si="769"/>
        <v>-5.3978498431416551</v>
      </c>
      <c r="L5243" s="287">
        <f t="shared" si="766"/>
        <v>95.755814607258799</v>
      </c>
      <c r="M5243" s="344">
        <f t="shared" si="767"/>
        <v>113.88831460725851</v>
      </c>
      <c r="N5243" s="344">
        <f t="shared" si="770"/>
        <v>-5.3978498431416551</v>
      </c>
    </row>
    <row r="5244" spans="1:14" x14ac:dyDescent="0.25">
      <c r="A5244" s="273">
        <v>5227</v>
      </c>
      <c r="B5244" s="323">
        <f t="shared" si="771"/>
        <v>5316.7558146072588</v>
      </c>
      <c r="D5244" s="287">
        <f t="shared" si="768"/>
        <v>4974.8228979405922</v>
      </c>
      <c r="F5244" s="273">
        <f t="shared" si="764"/>
        <v>14</v>
      </c>
      <c r="H5244" s="273">
        <f t="shared" si="765"/>
        <v>5040</v>
      </c>
      <c r="J5244" s="287">
        <f t="shared" si="769"/>
        <v>-6.2933328934419723</v>
      </c>
      <c r="L5244" s="287">
        <f t="shared" si="766"/>
        <v>96.755814607258799</v>
      </c>
      <c r="M5244" s="344">
        <f t="shared" si="767"/>
        <v>114.82289794059216</v>
      </c>
      <c r="N5244" s="344">
        <f t="shared" si="770"/>
        <v>-6.2933328934419723</v>
      </c>
    </row>
    <row r="5245" spans="1:14" x14ac:dyDescent="0.25">
      <c r="A5245" s="273">
        <v>5228</v>
      </c>
      <c r="B5245" s="323">
        <f t="shared" si="771"/>
        <v>5317.7558146072588</v>
      </c>
      <c r="D5245" s="287">
        <f t="shared" si="768"/>
        <v>4975.7574812739258</v>
      </c>
      <c r="F5245" s="273">
        <f t="shared" si="764"/>
        <v>14</v>
      </c>
      <c r="H5245" s="273">
        <f t="shared" si="765"/>
        <v>5040</v>
      </c>
      <c r="J5245" s="287">
        <f t="shared" si="769"/>
        <v>-7.1868989335780613</v>
      </c>
      <c r="L5245" s="287">
        <f t="shared" si="766"/>
        <v>97.755814607258799</v>
      </c>
      <c r="M5245" s="344">
        <f t="shared" si="767"/>
        <v>115.7574812739258</v>
      </c>
      <c r="N5245" s="344">
        <f t="shared" si="770"/>
        <v>-7.1868989335780613</v>
      </c>
    </row>
    <row r="5246" spans="1:14" x14ac:dyDescent="0.25">
      <c r="A5246" s="273">
        <v>5229</v>
      </c>
      <c r="B5246" s="323">
        <f t="shared" si="771"/>
        <v>5318.7558146072588</v>
      </c>
      <c r="D5246" s="287">
        <f t="shared" si="768"/>
        <v>4976.6920646072585</v>
      </c>
      <c r="F5246" s="273">
        <f t="shared" si="764"/>
        <v>14</v>
      </c>
      <c r="H5246" s="273">
        <f t="shared" si="765"/>
        <v>5040</v>
      </c>
      <c r="J5246" s="287">
        <f t="shared" si="769"/>
        <v>-8.0782757746772056</v>
      </c>
      <c r="L5246" s="287">
        <f t="shared" si="766"/>
        <v>98.755814607258799</v>
      </c>
      <c r="M5246" s="344">
        <f t="shared" si="767"/>
        <v>116.69206460725854</v>
      </c>
      <c r="N5246" s="344">
        <f t="shared" si="770"/>
        <v>-8.0782757746772056</v>
      </c>
    </row>
    <row r="5247" spans="1:14" x14ac:dyDescent="0.25">
      <c r="A5247" s="273">
        <v>5230</v>
      </c>
      <c r="B5247" s="323">
        <f t="shared" si="771"/>
        <v>5319.7558146072588</v>
      </c>
      <c r="D5247" s="287">
        <f t="shared" si="768"/>
        <v>4977.6266479405922</v>
      </c>
      <c r="F5247" s="273">
        <f t="shared" si="764"/>
        <v>14</v>
      </c>
      <c r="H5247" s="273">
        <f t="shared" si="765"/>
        <v>5040</v>
      </c>
      <c r="J5247" s="287">
        <f t="shared" si="769"/>
        <v>-8.9671918947200915</v>
      </c>
      <c r="L5247" s="287">
        <f t="shared" si="766"/>
        <v>99.755814607258799</v>
      </c>
      <c r="M5247" s="344">
        <f t="shared" si="767"/>
        <v>117.62664794059219</v>
      </c>
      <c r="N5247" s="344">
        <f t="shared" si="770"/>
        <v>-8.9671918947200915</v>
      </c>
    </row>
    <row r="5248" spans="1:14" x14ac:dyDescent="0.25">
      <c r="A5248" s="273">
        <v>5231</v>
      </c>
      <c r="B5248" s="323">
        <f t="shared" si="771"/>
        <v>5320.7558146072588</v>
      </c>
      <c r="D5248" s="287">
        <f t="shared" si="768"/>
        <v>4978.5612312739258</v>
      </c>
      <c r="F5248" s="273">
        <f t="shared" si="764"/>
        <v>14</v>
      </c>
      <c r="H5248" s="273">
        <f t="shared" si="765"/>
        <v>5040</v>
      </c>
      <c r="J5248" s="287">
        <f t="shared" si="769"/>
        <v>-9.8533765212447086</v>
      </c>
      <c r="L5248" s="287">
        <f t="shared" si="766"/>
        <v>100.7558146072588</v>
      </c>
      <c r="M5248" s="344">
        <f t="shared" si="767"/>
        <v>118.56123127392584</v>
      </c>
      <c r="N5248" s="344">
        <f t="shared" si="770"/>
        <v>-9.8533765212447086</v>
      </c>
    </row>
    <row r="5249" spans="1:14" x14ac:dyDescent="0.25">
      <c r="A5249" s="273">
        <v>5232</v>
      </c>
      <c r="B5249" s="323">
        <f t="shared" si="771"/>
        <v>5321.7558146072588</v>
      </c>
      <c r="D5249" s="287">
        <f t="shared" si="768"/>
        <v>4979.4958146072586</v>
      </c>
      <c r="F5249" s="273">
        <f t="shared" si="764"/>
        <v>14</v>
      </c>
      <c r="H5249" s="273">
        <f t="shared" si="765"/>
        <v>5040</v>
      </c>
      <c r="J5249" s="287">
        <f t="shared" si="769"/>
        <v>-10.736559713829152</v>
      </c>
      <c r="L5249" s="287">
        <f t="shared" si="766"/>
        <v>101.7558146072588</v>
      </c>
      <c r="M5249" s="344">
        <f t="shared" si="767"/>
        <v>119.49581460725858</v>
      </c>
      <c r="N5249" s="344">
        <f t="shared" si="770"/>
        <v>-10.736559713829152</v>
      </c>
    </row>
    <row r="5250" spans="1:14" x14ac:dyDescent="0.25">
      <c r="A5250" s="273">
        <v>5233</v>
      </c>
      <c r="B5250" s="323">
        <f t="shared" si="771"/>
        <v>5322.7558146072588</v>
      </c>
      <c r="D5250" s="287">
        <f t="shared" si="768"/>
        <v>4980.4303979405922</v>
      </c>
      <c r="F5250" s="273">
        <f t="shared" si="764"/>
        <v>14</v>
      </c>
      <c r="H5250" s="273">
        <f t="shared" si="765"/>
        <v>5040</v>
      </c>
      <c r="J5250" s="287">
        <f t="shared" si="769"/>
        <v>-11.616472446317372</v>
      </c>
      <c r="L5250" s="287">
        <f t="shared" si="766"/>
        <v>102.7558146072588</v>
      </c>
      <c r="M5250" s="344">
        <f t="shared" si="767"/>
        <v>120.43039794059223</v>
      </c>
      <c r="N5250" s="344">
        <f t="shared" si="770"/>
        <v>-11.616472446317372</v>
      </c>
    </row>
    <row r="5251" spans="1:14" x14ac:dyDescent="0.25">
      <c r="A5251" s="273">
        <v>5234</v>
      </c>
      <c r="B5251" s="323">
        <f t="shared" si="771"/>
        <v>5323.7558146072588</v>
      </c>
      <c r="D5251" s="287">
        <f t="shared" si="768"/>
        <v>4981.3649812739259</v>
      </c>
      <c r="F5251" s="273">
        <f t="shared" si="764"/>
        <v>14</v>
      </c>
      <c r="H5251" s="273">
        <f t="shared" si="765"/>
        <v>5040</v>
      </c>
      <c r="J5251" s="287">
        <f t="shared" si="769"/>
        <v>-12.492846688766434</v>
      </c>
      <c r="L5251" s="287">
        <f t="shared" si="766"/>
        <v>103.7558146072588</v>
      </c>
      <c r="M5251" s="344">
        <f t="shared" si="767"/>
        <v>121.36498127392588</v>
      </c>
      <c r="N5251" s="344">
        <f t="shared" si="770"/>
        <v>-12.492846688766434</v>
      </c>
    </row>
    <row r="5252" spans="1:14" x14ac:dyDescent="0.25">
      <c r="A5252" s="273">
        <v>5235</v>
      </c>
      <c r="B5252" s="323">
        <f t="shared" si="771"/>
        <v>5324.7558146072588</v>
      </c>
      <c r="D5252" s="287">
        <f t="shared" si="768"/>
        <v>4982.2995646072586</v>
      </c>
      <c r="F5252" s="273">
        <f t="shared" si="764"/>
        <v>14</v>
      </c>
      <c r="H5252" s="273">
        <f t="shared" si="765"/>
        <v>5040</v>
      </c>
      <c r="J5252" s="287">
        <f t="shared" si="769"/>
        <v>-13.365415489093889</v>
      </c>
      <c r="L5252" s="287">
        <f t="shared" si="766"/>
        <v>104.7558146072588</v>
      </c>
      <c r="M5252" s="344">
        <f t="shared" si="767"/>
        <v>122.29956460725862</v>
      </c>
      <c r="N5252" s="344">
        <f t="shared" si="770"/>
        <v>-13.365415489093889</v>
      </c>
    </row>
    <row r="5253" spans="1:14" x14ac:dyDescent="0.25">
      <c r="A5253" s="273">
        <v>5236</v>
      </c>
      <c r="B5253" s="323">
        <f t="shared" si="771"/>
        <v>5325.7558146072588</v>
      </c>
      <c r="D5253" s="287">
        <f t="shared" si="768"/>
        <v>4983.2341479405923</v>
      </c>
      <c r="F5253" s="273">
        <f t="shared" si="764"/>
        <v>14</v>
      </c>
      <c r="H5253" s="273">
        <f t="shared" si="765"/>
        <v>5040</v>
      </c>
      <c r="J5253" s="287">
        <f t="shared" si="769"/>
        <v>-14.233913054389681</v>
      </c>
      <c r="L5253" s="287">
        <f t="shared" si="766"/>
        <v>105.7558146072588</v>
      </c>
      <c r="M5253" s="344">
        <f t="shared" si="767"/>
        <v>123.23414794059227</v>
      </c>
      <c r="N5253" s="344">
        <f t="shared" si="770"/>
        <v>-14.233913054389681</v>
      </c>
    </row>
    <row r="5254" spans="1:14" x14ac:dyDescent="0.25">
      <c r="A5254" s="273">
        <v>5237</v>
      </c>
      <c r="B5254" s="323">
        <f t="shared" si="771"/>
        <v>5326.7558146072588</v>
      </c>
      <c r="D5254" s="287">
        <f t="shared" si="768"/>
        <v>4984.168731273925</v>
      </c>
      <c r="F5254" s="273">
        <f t="shared" ref="F5254:F5317" si="772">INT(B5254/360)</f>
        <v>14</v>
      </c>
      <c r="H5254" s="273">
        <f t="shared" ref="H5254:H5317" si="773">F5254*360</f>
        <v>5040</v>
      </c>
      <c r="J5254" s="287">
        <f t="shared" si="769"/>
        <v>-15.098074831882089</v>
      </c>
      <c r="L5254" s="287">
        <f t="shared" ref="L5254:L5317" si="774">B5254-H5254-180</f>
        <v>106.7558146072588</v>
      </c>
      <c r="M5254" s="344">
        <f t="shared" ref="M5254:M5317" si="775">D5254-INT(D5254/360)*360-180</f>
        <v>124.168731273925</v>
      </c>
      <c r="N5254" s="344">
        <f t="shared" si="770"/>
        <v>-15.098074831882089</v>
      </c>
    </row>
    <row r="5255" spans="1:14" x14ac:dyDescent="0.25">
      <c r="A5255" s="273">
        <v>5238</v>
      </c>
      <c r="B5255" s="323">
        <f t="shared" si="771"/>
        <v>5327.7558146072588</v>
      </c>
      <c r="D5255" s="287">
        <f t="shared" si="768"/>
        <v>4985.1033146072587</v>
      </c>
      <c r="F5255" s="273">
        <f t="shared" si="772"/>
        <v>14</v>
      </c>
      <c r="H5255" s="273">
        <f t="shared" si="773"/>
        <v>5040</v>
      </c>
      <c r="J5255" s="287">
        <f t="shared" si="769"/>
        <v>-15.957637589522372</v>
      </c>
      <c r="L5255" s="287">
        <f t="shared" si="774"/>
        <v>107.7558146072588</v>
      </c>
      <c r="M5255" s="344">
        <f t="shared" si="775"/>
        <v>125.10331460725865</v>
      </c>
      <c r="N5255" s="344">
        <f t="shared" si="770"/>
        <v>-15.957637589522372</v>
      </c>
    </row>
    <row r="5256" spans="1:14" x14ac:dyDescent="0.25">
      <c r="A5256" s="273">
        <v>5239</v>
      </c>
      <c r="B5256" s="323">
        <f t="shared" si="771"/>
        <v>5328.7558146072588</v>
      </c>
      <c r="D5256" s="287">
        <f t="shared" si="768"/>
        <v>4986.0378979405923</v>
      </c>
      <c r="F5256" s="273">
        <f t="shared" si="772"/>
        <v>14</v>
      </c>
      <c r="H5256" s="273">
        <f t="shared" si="773"/>
        <v>5040</v>
      </c>
      <c r="J5256" s="287">
        <f t="shared" si="769"/>
        <v>-16.812339496167777</v>
      </c>
      <c r="L5256" s="287">
        <f t="shared" si="774"/>
        <v>108.7558146072588</v>
      </c>
      <c r="M5256" s="344">
        <f t="shared" si="775"/>
        <v>126.0378979405923</v>
      </c>
      <c r="N5256" s="344">
        <f t="shared" si="770"/>
        <v>-16.812339496167777</v>
      </c>
    </row>
    <row r="5257" spans="1:14" x14ac:dyDescent="0.25">
      <c r="A5257" s="273">
        <v>5240</v>
      </c>
      <c r="B5257" s="323">
        <f t="shared" si="771"/>
        <v>5329.7558146072588</v>
      </c>
      <c r="D5257" s="287">
        <f t="shared" si="768"/>
        <v>4986.972481273925</v>
      </c>
      <c r="F5257" s="273">
        <f t="shared" si="772"/>
        <v>14</v>
      </c>
      <c r="H5257" s="273">
        <f t="shared" si="773"/>
        <v>5040</v>
      </c>
      <c r="J5257" s="287">
        <f t="shared" si="769"/>
        <v>-17.661920201337168</v>
      </c>
      <c r="L5257" s="287">
        <f t="shared" si="774"/>
        <v>109.7558146072588</v>
      </c>
      <c r="M5257" s="344">
        <f t="shared" si="775"/>
        <v>126.97248127392504</v>
      </c>
      <c r="N5257" s="344">
        <f t="shared" si="770"/>
        <v>-17.661920201337168</v>
      </c>
    </row>
    <row r="5258" spans="1:14" x14ac:dyDescent="0.25">
      <c r="A5258" s="273">
        <v>5241</v>
      </c>
      <c r="B5258" s="323">
        <f t="shared" si="771"/>
        <v>5330.7558146072588</v>
      </c>
      <c r="D5258" s="287">
        <f t="shared" si="768"/>
        <v>4987.9070646072587</v>
      </c>
      <c r="F5258" s="273">
        <f t="shared" si="772"/>
        <v>14</v>
      </c>
      <c r="H5258" s="273">
        <f t="shared" si="773"/>
        <v>5040</v>
      </c>
      <c r="J5258" s="287">
        <f t="shared" si="769"/>
        <v>-18.506120914519062</v>
      </c>
      <c r="L5258" s="287">
        <f t="shared" si="774"/>
        <v>110.7558146072588</v>
      </c>
      <c r="M5258" s="344">
        <f t="shared" si="775"/>
        <v>127.90706460725869</v>
      </c>
      <c r="N5258" s="344">
        <f t="shared" si="770"/>
        <v>-18.506120914519062</v>
      </c>
    </row>
    <row r="5259" spans="1:14" x14ac:dyDescent="0.25">
      <c r="A5259" s="273">
        <v>5242</v>
      </c>
      <c r="B5259" s="323">
        <f t="shared" si="771"/>
        <v>5331.7558146072588</v>
      </c>
      <c r="D5259" s="287">
        <f t="shared" si="768"/>
        <v>4988.8416479405923</v>
      </c>
      <c r="F5259" s="273">
        <f t="shared" si="772"/>
        <v>14</v>
      </c>
      <c r="H5259" s="273">
        <f t="shared" si="773"/>
        <v>5040</v>
      </c>
      <c r="J5259" s="287">
        <f t="shared" si="769"/>
        <v>-19.344684483997572</v>
      </c>
      <c r="L5259" s="287">
        <f t="shared" si="774"/>
        <v>111.7558146072588</v>
      </c>
      <c r="M5259" s="344">
        <f t="shared" si="775"/>
        <v>128.84164794059234</v>
      </c>
      <c r="N5259" s="344">
        <f t="shared" si="770"/>
        <v>-19.344684483997572</v>
      </c>
    </row>
    <row r="5260" spans="1:14" x14ac:dyDescent="0.25">
      <c r="A5260" s="273">
        <v>5243</v>
      </c>
      <c r="B5260" s="323">
        <f t="shared" si="771"/>
        <v>5332.7558146072588</v>
      </c>
      <c r="D5260" s="287">
        <f t="shared" si="768"/>
        <v>4989.7762312739251</v>
      </c>
      <c r="F5260" s="273">
        <f t="shared" si="772"/>
        <v>14</v>
      </c>
      <c r="H5260" s="273">
        <f t="shared" si="773"/>
        <v>5040</v>
      </c>
      <c r="J5260" s="287">
        <f t="shared" si="769"/>
        <v>-20.177355475186094</v>
      </c>
      <c r="L5260" s="287">
        <f t="shared" si="774"/>
        <v>112.7558146072588</v>
      </c>
      <c r="M5260" s="344">
        <f t="shared" si="775"/>
        <v>129.77623127392508</v>
      </c>
      <c r="N5260" s="344">
        <f t="shared" si="770"/>
        <v>-20.177355475186094</v>
      </c>
    </row>
    <row r="5261" spans="1:14" x14ac:dyDescent="0.25">
      <c r="A5261" s="273">
        <v>5244</v>
      </c>
      <c r="B5261" s="323">
        <f t="shared" si="771"/>
        <v>5333.7558146072588</v>
      </c>
      <c r="D5261" s="287">
        <f t="shared" si="768"/>
        <v>4990.7108146072587</v>
      </c>
      <c r="F5261" s="273">
        <f t="shared" si="772"/>
        <v>14</v>
      </c>
      <c r="H5261" s="273">
        <f t="shared" si="773"/>
        <v>5040</v>
      </c>
      <c r="J5261" s="287">
        <f t="shared" si="769"/>
        <v>-21.003880248434434</v>
      </c>
      <c r="L5261" s="287">
        <f t="shared" si="774"/>
        <v>113.7558146072588</v>
      </c>
      <c r="M5261" s="344">
        <f t="shared" si="775"/>
        <v>130.71081460725873</v>
      </c>
      <c r="N5261" s="344">
        <f t="shared" si="770"/>
        <v>-21.003880248434434</v>
      </c>
    </row>
    <row r="5262" spans="1:14" x14ac:dyDescent="0.25">
      <c r="A5262" s="273">
        <v>5245</v>
      </c>
      <c r="B5262" s="323">
        <f t="shared" si="771"/>
        <v>5334.7558146072588</v>
      </c>
      <c r="D5262" s="287">
        <f t="shared" si="768"/>
        <v>4991.6453979405924</v>
      </c>
      <c r="F5262" s="273">
        <f t="shared" si="772"/>
        <v>14</v>
      </c>
      <c r="H5262" s="273">
        <f t="shared" si="773"/>
        <v>5040</v>
      </c>
      <c r="J5262" s="287">
        <f t="shared" si="769"/>
        <v>-21.824007036289945</v>
      </c>
      <c r="L5262" s="287">
        <f t="shared" si="774"/>
        <v>114.7558146072588</v>
      </c>
      <c r="M5262" s="344">
        <f t="shared" si="775"/>
        <v>131.64539794059237</v>
      </c>
      <c r="N5262" s="344">
        <f t="shared" si="770"/>
        <v>-21.824007036289945</v>
      </c>
    </row>
    <row r="5263" spans="1:14" x14ac:dyDescent="0.25">
      <c r="A5263" s="273">
        <v>5246</v>
      </c>
      <c r="B5263" s="323">
        <f t="shared" si="771"/>
        <v>5335.7558146072588</v>
      </c>
      <c r="D5263" s="287">
        <f t="shared" si="768"/>
        <v>4992.5799812739251</v>
      </c>
      <c r="F5263" s="273">
        <f t="shared" si="772"/>
        <v>14</v>
      </c>
      <c r="H5263" s="273">
        <f t="shared" si="773"/>
        <v>5040</v>
      </c>
      <c r="J5263" s="287">
        <f t="shared" si="769"/>
        <v>-22.637486020187637</v>
      </c>
      <c r="L5263" s="287">
        <f t="shared" si="774"/>
        <v>115.7558146072588</v>
      </c>
      <c r="M5263" s="344">
        <f t="shared" si="775"/>
        <v>132.57998127392511</v>
      </c>
      <c r="N5263" s="344">
        <f t="shared" si="770"/>
        <v>-22.637486020187637</v>
      </c>
    </row>
    <row r="5264" spans="1:14" x14ac:dyDescent="0.25">
      <c r="A5264" s="273">
        <v>5247</v>
      </c>
      <c r="B5264" s="323">
        <f t="shared" si="771"/>
        <v>5336.7558146072588</v>
      </c>
      <c r="D5264" s="287">
        <f t="shared" si="768"/>
        <v>4993.5145646072588</v>
      </c>
      <c r="F5264" s="273">
        <f t="shared" si="772"/>
        <v>14</v>
      </c>
      <c r="H5264" s="273">
        <f t="shared" si="773"/>
        <v>5040</v>
      </c>
      <c r="J5264" s="287">
        <f t="shared" si="769"/>
        <v>-23.444069406549993</v>
      </c>
      <c r="L5264" s="287">
        <f t="shared" si="774"/>
        <v>116.7558146072588</v>
      </c>
      <c r="M5264" s="344">
        <f t="shared" si="775"/>
        <v>133.51456460725876</v>
      </c>
      <c r="N5264" s="344">
        <f t="shared" si="770"/>
        <v>-23.444069406549993</v>
      </c>
    </row>
    <row r="5265" spans="1:14" x14ac:dyDescent="0.25">
      <c r="A5265" s="273">
        <v>5248</v>
      </c>
      <c r="B5265" s="323">
        <f t="shared" si="771"/>
        <v>5337.7558146072588</v>
      </c>
      <c r="D5265" s="287">
        <f t="shared" ref="D5265:D5328" si="776">B5265-A5265/360*$E$11</f>
        <v>4994.4491479405924</v>
      </c>
      <c r="F5265" s="273">
        <f t="shared" si="772"/>
        <v>14</v>
      </c>
      <c r="H5265" s="273">
        <f t="shared" si="773"/>
        <v>5040</v>
      </c>
      <c r="J5265" s="287">
        <f t="shared" ref="J5265:J5328" si="777">SIN(RADIANS(A5265))*$E$7</f>
        <v>-24.24351150226331</v>
      </c>
      <c r="L5265" s="287">
        <f t="shared" si="774"/>
        <v>117.7558146072588</v>
      </c>
      <c r="M5265" s="344">
        <f t="shared" si="775"/>
        <v>134.44914794059241</v>
      </c>
      <c r="N5265" s="344">
        <f t="shared" si="770"/>
        <v>-24.24351150226331</v>
      </c>
    </row>
    <row r="5266" spans="1:14" x14ac:dyDescent="0.25">
      <c r="A5266" s="273">
        <v>5249</v>
      </c>
      <c r="B5266" s="323">
        <f t="shared" si="771"/>
        <v>5338.7558146072588</v>
      </c>
      <c r="D5266" s="287">
        <f t="shared" si="776"/>
        <v>4995.3837312739252</v>
      </c>
      <c r="F5266" s="273">
        <f t="shared" si="772"/>
        <v>14</v>
      </c>
      <c r="H5266" s="273">
        <f t="shared" si="773"/>
        <v>5040</v>
      </c>
      <c r="J5266" s="287">
        <f t="shared" si="777"/>
        <v>-25.035568789520866</v>
      </c>
      <c r="L5266" s="287">
        <f t="shared" si="774"/>
        <v>118.7558146072588</v>
      </c>
      <c r="M5266" s="344">
        <f t="shared" si="775"/>
        <v>135.38373127392515</v>
      </c>
      <c r="N5266" s="344">
        <f t="shared" ref="N5266:N5329" si="778">J5266</f>
        <v>-25.035568789520866</v>
      </c>
    </row>
    <row r="5267" spans="1:14" x14ac:dyDescent="0.25">
      <c r="A5267" s="273">
        <v>5250</v>
      </c>
      <c r="B5267" s="323">
        <f t="shared" ref="B5267:B5330" si="779">$B$17+A5267</f>
        <v>5339.7558146072588</v>
      </c>
      <c r="D5267" s="287">
        <f t="shared" si="776"/>
        <v>4996.3183146072588</v>
      </c>
      <c r="F5267" s="273">
        <f t="shared" si="772"/>
        <v>14</v>
      </c>
      <c r="H5267" s="273">
        <f t="shared" si="773"/>
        <v>5040</v>
      </c>
      <c r="J5267" s="287">
        <f t="shared" si="777"/>
        <v>-25.820000000000132</v>
      </c>
      <c r="L5267" s="287">
        <f t="shared" si="774"/>
        <v>119.7558146072588</v>
      </c>
      <c r="M5267" s="344">
        <f t="shared" si="775"/>
        <v>136.3183146072588</v>
      </c>
      <c r="N5267" s="344">
        <f t="shared" si="778"/>
        <v>-25.820000000000132</v>
      </c>
    </row>
    <row r="5268" spans="1:14" x14ac:dyDescent="0.25">
      <c r="A5268" s="273">
        <v>5251</v>
      </c>
      <c r="B5268" s="323">
        <f t="shared" si="779"/>
        <v>5340.7558146072588</v>
      </c>
      <c r="D5268" s="287">
        <f t="shared" si="776"/>
        <v>4997.2528979405924</v>
      </c>
      <c r="F5268" s="273">
        <f t="shared" si="772"/>
        <v>14</v>
      </c>
      <c r="H5268" s="273">
        <f t="shared" si="773"/>
        <v>5040</v>
      </c>
      <c r="J5268" s="287">
        <f t="shared" si="777"/>
        <v>-26.596566188355439</v>
      </c>
      <c r="L5268" s="287">
        <f t="shared" si="774"/>
        <v>120.7558146072588</v>
      </c>
      <c r="M5268" s="344">
        <f t="shared" si="775"/>
        <v>137.25289794059245</v>
      </c>
      <c r="N5268" s="344">
        <f t="shared" si="778"/>
        <v>-26.596566188355439</v>
      </c>
    </row>
    <row r="5269" spans="1:14" x14ac:dyDescent="0.25">
      <c r="A5269" s="273">
        <v>5252</v>
      </c>
      <c r="B5269" s="323">
        <f t="shared" si="779"/>
        <v>5341.7558146072588</v>
      </c>
      <c r="D5269" s="287">
        <f t="shared" si="776"/>
        <v>4998.1874812739252</v>
      </c>
      <c r="F5269" s="273">
        <f t="shared" si="772"/>
        <v>14</v>
      </c>
      <c r="H5269" s="273">
        <f t="shared" si="773"/>
        <v>5040</v>
      </c>
      <c r="J5269" s="287">
        <f t="shared" si="777"/>
        <v>-27.365030805002426</v>
      </c>
      <c r="L5269" s="287">
        <f t="shared" si="774"/>
        <v>121.7558146072588</v>
      </c>
      <c r="M5269" s="344">
        <f t="shared" si="775"/>
        <v>138.18748127392519</v>
      </c>
      <c r="N5269" s="344">
        <f t="shared" si="778"/>
        <v>-27.365030805002426</v>
      </c>
    </row>
    <row r="5270" spans="1:14" x14ac:dyDescent="0.25">
      <c r="A5270" s="273">
        <v>5253</v>
      </c>
      <c r="B5270" s="323">
        <f t="shared" si="779"/>
        <v>5342.7558146072588</v>
      </c>
      <c r="D5270" s="287">
        <f t="shared" si="776"/>
        <v>4999.1220646072588</v>
      </c>
      <c r="F5270" s="273">
        <f t="shared" si="772"/>
        <v>14</v>
      </c>
      <c r="H5270" s="273">
        <f t="shared" si="773"/>
        <v>5040</v>
      </c>
      <c r="J5270" s="287">
        <f t="shared" si="777"/>
        <v>-28.125159768175834</v>
      </c>
      <c r="L5270" s="287">
        <f t="shared" si="774"/>
        <v>122.7558146072588</v>
      </c>
      <c r="M5270" s="344">
        <f t="shared" si="775"/>
        <v>139.12206460725884</v>
      </c>
      <c r="N5270" s="344">
        <f t="shared" si="778"/>
        <v>-28.125159768175834</v>
      </c>
    </row>
    <row r="5271" spans="1:14" x14ac:dyDescent="0.25">
      <c r="A5271" s="273">
        <v>5254</v>
      </c>
      <c r="B5271" s="323">
        <f t="shared" si="779"/>
        <v>5343.7558146072588</v>
      </c>
      <c r="D5271" s="287">
        <f t="shared" si="776"/>
        <v>5000.0566479405925</v>
      </c>
      <c r="F5271" s="273">
        <f t="shared" si="772"/>
        <v>14</v>
      </c>
      <c r="H5271" s="273">
        <f t="shared" si="773"/>
        <v>5040</v>
      </c>
      <c r="J5271" s="287">
        <f t="shared" si="777"/>
        <v>-28.876721535229308</v>
      </c>
      <c r="L5271" s="287">
        <f t="shared" si="774"/>
        <v>123.7558146072588</v>
      </c>
      <c r="M5271" s="344">
        <f t="shared" si="775"/>
        <v>140.05664794059248</v>
      </c>
      <c r="N5271" s="344">
        <f t="shared" si="778"/>
        <v>-28.876721535229308</v>
      </c>
    </row>
    <row r="5272" spans="1:14" x14ac:dyDescent="0.25">
      <c r="A5272" s="273">
        <v>5255</v>
      </c>
      <c r="B5272" s="323">
        <f t="shared" si="779"/>
        <v>5344.7558146072588</v>
      </c>
      <c r="D5272" s="287">
        <f t="shared" si="776"/>
        <v>5000.9912312739252</v>
      </c>
      <c r="F5272" s="273">
        <f t="shared" si="772"/>
        <v>14</v>
      </c>
      <c r="H5272" s="273">
        <f t="shared" si="773"/>
        <v>5040</v>
      </c>
      <c r="J5272" s="287">
        <f t="shared" si="777"/>
        <v>-29.619487173168064</v>
      </c>
      <c r="L5272" s="287">
        <f t="shared" si="774"/>
        <v>124.7558146072588</v>
      </c>
      <c r="M5272" s="344">
        <f t="shared" si="775"/>
        <v>140.99123127392522</v>
      </c>
      <c r="N5272" s="344">
        <f t="shared" si="778"/>
        <v>-29.619487173168064</v>
      </c>
    </row>
    <row r="5273" spans="1:14" x14ac:dyDescent="0.25">
      <c r="A5273" s="273">
        <v>5256</v>
      </c>
      <c r="B5273" s="323">
        <f t="shared" si="779"/>
        <v>5345.7558146072588</v>
      </c>
      <c r="D5273" s="287">
        <f t="shared" si="776"/>
        <v>5001.9258146072589</v>
      </c>
      <c r="F5273" s="273">
        <f t="shared" si="772"/>
        <v>14</v>
      </c>
      <c r="H5273" s="273">
        <f t="shared" si="773"/>
        <v>5040</v>
      </c>
      <c r="J5273" s="287">
        <f t="shared" si="777"/>
        <v>-30.353230428383462</v>
      </c>
      <c r="L5273" s="287">
        <f t="shared" si="774"/>
        <v>125.7558146072588</v>
      </c>
      <c r="M5273" s="344">
        <f t="shared" si="775"/>
        <v>141.92581460725887</v>
      </c>
      <c r="N5273" s="344">
        <f t="shared" si="778"/>
        <v>-30.353230428383462</v>
      </c>
    </row>
    <row r="5274" spans="1:14" x14ac:dyDescent="0.25">
      <c r="A5274" s="273">
        <v>5257</v>
      </c>
      <c r="B5274" s="323">
        <f t="shared" si="779"/>
        <v>5346.7558146072588</v>
      </c>
      <c r="D5274" s="287">
        <f t="shared" si="776"/>
        <v>5002.8603979405925</v>
      </c>
      <c r="F5274" s="273">
        <f t="shared" si="772"/>
        <v>14</v>
      </c>
      <c r="H5274" s="273">
        <f t="shared" si="773"/>
        <v>5040</v>
      </c>
      <c r="J5274" s="287">
        <f t="shared" si="777"/>
        <v>-31.077727795571434</v>
      </c>
      <c r="L5274" s="287">
        <f t="shared" si="774"/>
        <v>126.7558146072588</v>
      </c>
      <c r="M5274" s="344">
        <f t="shared" si="775"/>
        <v>142.86039794059252</v>
      </c>
      <c r="N5274" s="344">
        <f t="shared" si="778"/>
        <v>-31.077727795571434</v>
      </c>
    </row>
    <row r="5275" spans="1:14" x14ac:dyDescent="0.25">
      <c r="A5275" s="273">
        <v>5258</v>
      </c>
      <c r="B5275" s="323">
        <f t="shared" si="779"/>
        <v>5347.7558146072588</v>
      </c>
      <c r="D5275" s="287">
        <f t="shared" si="776"/>
        <v>5003.7949812739253</v>
      </c>
      <c r="F5275" s="273">
        <f t="shared" si="772"/>
        <v>14</v>
      </c>
      <c r="H5275" s="273">
        <f t="shared" si="773"/>
        <v>5040</v>
      </c>
      <c r="J5275" s="287">
        <f t="shared" si="777"/>
        <v>-31.79275858581676</v>
      </c>
      <c r="L5275" s="287">
        <f t="shared" si="774"/>
        <v>127.7558146072588</v>
      </c>
      <c r="M5275" s="344">
        <f t="shared" si="775"/>
        <v>143.79498127392526</v>
      </c>
      <c r="N5275" s="344">
        <f t="shared" si="778"/>
        <v>-31.79275858581676</v>
      </c>
    </row>
    <row r="5276" spans="1:14" x14ac:dyDescent="0.25">
      <c r="A5276" s="273">
        <v>5259</v>
      </c>
      <c r="B5276" s="323">
        <f t="shared" si="779"/>
        <v>5348.7558146072588</v>
      </c>
      <c r="D5276" s="287">
        <f t="shared" si="776"/>
        <v>5004.7295646072589</v>
      </c>
      <c r="F5276" s="273">
        <f t="shared" si="772"/>
        <v>14</v>
      </c>
      <c r="H5276" s="273">
        <f t="shared" si="773"/>
        <v>5040</v>
      </c>
      <c r="J5276" s="287">
        <f t="shared" si="777"/>
        <v>-32.498104993813477</v>
      </c>
      <c r="L5276" s="287">
        <f t="shared" si="774"/>
        <v>128.7558146072588</v>
      </c>
      <c r="M5276" s="344">
        <f t="shared" si="775"/>
        <v>144.72956460725891</v>
      </c>
      <c r="N5276" s="344">
        <f t="shared" si="778"/>
        <v>-32.498104993813477</v>
      </c>
    </row>
    <row r="5277" spans="1:14" x14ac:dyDescent="0.25">
      <c r="A5277" s="273">
        <v>5260</v>
      </c>
      <c r="B5277" s="323">
        <f t="shared" si="779"/>
        <v>5349.7558146072588</v>
      </c>
      <c r="D5277" s="287">
        <f t="shared" si="776"/>
        <v>5005.6641479405926</v>
      </c>
      <c r="F5277" s="273">
        <f t="shared" si="772"/>
        <v>14</v>
      </c>
      <c r="H5277" s="273">
        <f t="shared" si="773"/>
        <v>5040</v>
      </c>
      <c r="J5277" s="287">
        <f t="shared" si="777"/>
        <v>-33.193552164212861</v>
      </c>
      <c r="L5277" s="287">
        <f t="shared" si="774"/>
        <v>129.7558146072588</v>
      </c>
      <c r="M5277" s="344">
        <f t="shared" si="775"/>
        <v>145.66414794059256</v>
      </c>
      <c r="N5277" s="344">
        <f t="shared" si="778"/>
        <v>-33.193552164212861</v>
      </c>
    </row>
    <row r="5278" spans="1:14" x14ac:dyDescent="0.25">
      <c r="A5278" s="273">
        <v>5261</v>
      </c>
      <c r="B5278" s="323">
        <f t="shared" si="779"/>
        <v>5350.7558146072588</v>
      </c>
      <c r="D5278" s="287">
        <f t="shared" si="776"/>
        <v>5006.5987312739253</v>
      </c>
      <c r="F5278" s="273">
        <f t="shared" si="772"/>
        <v>14</v>
      </c>
      <c r="H5278" s="273">
        <f t="shared" si="773"/>
        <v>5040</v>
      </c>
      <c r="J5278" s="287">
        <f t="shared" si="777"/>
        <v>-33.87888825706986</v>
      </c>
      <c r="L5278" s="287">
        <f t="shared" si="774"/>
        <v>130.7558146072588</v>
      </c>
      <c r="M5278" s="344">
        <f t="shared" si="775"/>
        <v>146.5987312739253</v>
      </c>
      <c r="N5278" s="344">
        <f t="shared" si="778"/>
        <v>-33.87888825706986</v>
      </c>
    </row>
    <row r="5279" spans="1:14" x14ac:dyDescent="0.25">
      <c r="A5279" s="273">
        <v>5262</v>
      </c>
      <c r="B5279" s="323">
        <f t="shared" si="779"/>
        <v>5351.7558146072588</v>
      </c>
      <c r="D5279" s="287">
        <f t="shared" si="776"/>
        <v>5007.5333146072589</v>
      </c>
      <c r="F5279" s="273">
        <f t="shared" si="772"/>
        <v>14</v>
      </c>
      <c r="H5279" s="273">
        <f t="shared" si="773"/>
        <v>5040</v>
      </c>
      <c r="J5279" s="287">
        <f t="shared" si="777"/>
        <v>-34.553904512371595</v>
      </c>
      <c r="L5279" s="287">
        <f t="shared" si="774"/>
        <v>131.7558146072588</v>
      </c>
      <c r="M5279" s="344">
        <f t="shared" si="775"/>
        <v>147.53331460725894</v>
      </c>
      <c r="N5279" s="344">
        <f t="shared" si="778"/>
        <v>-34.553904512371595</v>
      </c>
    </row>
    <row r="5280" spans="1:14" x14ac:dyDescent="0.25">
      <c r="A5280" s="273">
        <v>5263</v>
      </c>
      <c r="B5280" s="323">
        <f t="shared" si="779"/>
        <v>5352.7558146072588</v>
      </c>
      <c r="D5280" s="287">
        <f t="shared" si="776"/>
        <v>5008.4678979405926</v>
      </c>
      <c r="F5280" s="273">
        <f t="shared" si="772"/>
        <v>14</v>
      </c>
      <c r="H5280" s="273">
        <f t="shared" si="773"/>
        <v>5040</v>
      </c>
      <c r="J5280" s="287">
        <f t="shared" si="777"/>
        <v>-35.218395313627134</v>
      </c>
      <c r="L5280" s="287">
        <f t="shared" si="774"/>
        <v>132.7558146072588</v>
      </c>
      <c r="M5280" s="344">
        <f t="shared" si="775"/>
        <v>148.46789794059259</v>
      </c>
      <c r="N5280" s="344">
        <f t="shared" si="778"/>
        <v>-35.218395313627134</v>
      </c>
    </row>
    <row r="5281" spans="1:14" x14ac:dyDescent="0.25">
      <c r="A5281" s="273">
        <v>5264</v>
      </c>
      <c r="B5281" s="323">
        <f t="shared" si="779"/>
        <v>5353.7558146072588</v>
      </c>
      <c r="D5281" s="287">
        <f t="shared" si="776"/>
        <v>5009.4024812739253</v>
      </c>
      <c r="F5281" s="273">
        <f t="shared" si="772"/>
        <v>14</v>
      </c>
      <c r="H5281" s="273">
        <f t="shared" si="773"/>
        <v>5040</v>
      </c>
      <c r="J5281" s="287">
        <f t="shared" si="777"/>
        <v>-35.87215825050243</v>
      </c>
      <c r="L5281" s="287">
        <f t="shared" si="774"/>
        <v>133.7558146072588</v>
      </c>
      <c r="M5281" s="344">
        <f t="shared" si="775"/>
        <v>149.40248127392533</v>
      </c>
      <c r="N5281" s="344">
        <f t="shared" si="778"/>
        <v>-35.87215825050243</v>
      </c>
    </row>
    <row r="5282" spans="1:14" x14ac:dyDescent="0.25">
      <c r="A5282" s="273">
        <v>5265</v>
      </c>
      <c r="B5282" s="323">
        <f t="shared" si="779"/>
        <v>5354.7558146072588</v>
      </c>
      <c r="D5282" s="287">
        <f t="shared" si="776"/>
        <v>5010.337064607259</v>
      </c>
      <c r="F5282" s="273">
        <f t="shared" si="772"/>
        <v>14</v>
      </c>
      <c r="H5282" s="273">
        <f t="shared" si="773"/>
        <v>5040</v>
      </c>
      <c r="J5282" s="287">
        <f t="shared" si="777"/>
        <v>-36.514994180473217</v>
      </c>
      <c r="L5282" s="287">
        <f t="shared" si="774"/>
        <v>134.7558146072588</v>
      </c>
      <c r="M5282" s="344">
        <f t="shared" si="775"/>
        <v>150.33706460725898</v>
      </c>
      <c r="N5282" s="344">
        <f t="shared" si="778"/>
        <v>-36.514994180473217</v>
      </c>
    </row>
    <row r="5283" spans="1:14" x14ac:dyDescent="0.25">
      <c r="A5283" s="273">
        <v>5266</v>
      </c>
      <c r="B5283" s="323">
        <f t="shared" si="779"/>
        <v>5355.7558146072588</v>
      </c>
      <c r="D5283" s="287">
        <f t="shared" si="776"/>
        <v>5011.2716479405917</v>
      </c>
      <c r="F5283" s="273">
        <f t="shared" si="772"/>
        <v>14</v>
      </c>
      <c r="H5283" s="273">
        <f t="shared" si="773"/>
        <v>5040</v>
      </c>
      <c r="J5283" s="287">
        <f t="shared" si="777"/>
        <v>-37.146707289487935</v>
      </c>
      <c r="L5283" s="287">
        <f t="shared" si="774"/>
        <v>135.7558146072588</v>
      </c>
      <c r="M5283" s="344">
        <f t="shared" si="775"/>
        <v>151.27164794059172</v>
      </c>
      <c r="N5283" s="344">
        <f t="shared" si="778"/>
        <v>-37.146707289487935</v>
      </c>
    </row>
    <row r="5284" spans="1:14" x14ac:dyDescent="0.25">
      <c r="A5284" s="273">
        <v>5267</v>
      </c>
      <c r="B5284" s="323">
        <f t="shared" si="779"/>
        <v>5356.7558146072588</v>
      </c>
      <c r="D5284" s="287">
        <f t="shared" si="776"/>
        <v>5012.2062312739254</v>
      </c>
      <c r="F5284" s="273">
        <f t="shared" si="772"/>
        <v>14</v>
      </c>
      <c r="H5284" s="273">
        <f t="shared" si="773"/>
        <v>5040</v>
      </c>
      <c r="J5284" s="287">
        <f t="shared" si="777"/>
        <v>-37.767105151614047</v>
      </c>
      <c r="L5284" s="287">
        <f t="shared" si="774"/>
        <v>136.7558146072588</v>
      </c>
      <c r="M5284" s="344">
        <f t="shared" si="775"/>
        <v>152.20623127392537</v>
      </c>
      <c r="N5284" s="344">
        <f t="shared" si="778"/>
        <v>-37.767105151614047</v>
      </c>
    </row>
    <row r="5285" spans="1:14" x14ac:dyDescent="0.25">
      <c r="A5285" s="273">
        <v>5268</v>
      </c>
      <c r="B5285" s="323">
        <f t="shared" si="779"/>
        <v>5357.7558146072588</v>
      </c>
      <c r="D5285" s="287">
        <f t="shared" si="776"/>
        <v>5013.140814607259</v>
      </c>
      <c r="F5285" s="273">
        <f t="shared" si="772"/>
        <v>14</v>
      </c>
      <c r="H5285" s="273">
        <f t="shared" si="773"/>
        <v>5040</v>
      </c>
      <c r="J5285" s="287">
        <f t="shared" si="777"/>
        <v>-38.375998787652797</v>
      </c>
      <c r="L5285" s="287">
        <f t="shared" si="774"/>
        <v>137.7558146072588</v>
      </c>
      <c r="M5285" s="344">
        <f t="shared" si="775"/>
        <v>153.14081460725902</v>
      </c>
      <c r="N5285" s="344">
        <f t="shared" si="778"/>
        <v>-38.375998787652797</v>
      </c>
    </row>
    <row r="5286" spans="1:14" x14ac:dyDescent="0.25">
      <c r="A5286" s="273">
        <v>5269</v>
      </c>
      <c r="B5286" s="323">
        <f t="shared" si="779"/>
        <v>5358.7558146072588</v>
      </c>
      <c r="D5286" s="287">
        <f t="shared" si="776"/>
        <v>5014.0753979405918</v>
      </c>
      <c r="F5286" s="273">
        <f t="shared" si="772"/>
        <v>14</v>
      </c>
      <c r="H5286" s="273">
        <f t="shared" si="773"/>
        <v>5040</v>
      </c>
      <c r="J5286" s="287">
        <f t="shared" si="777"/>
        <v>-38.973202722703704</v>
      </c>
      <c r="L5286" s="287">
        <f t="shared" si="774"/>
        <v>138.7558146072588</v>
      </c>
      <c r="M5286" s="344">
        <f t="shared" si="775"/>
        <v>154.07539794059176</v>
      </c>
      <c r="N5286" s="344">
        <f t="shared" si="778"/>
        <v>-38.973202722703704</v>
      </c>
    </row>
    <row r="5287" spans="1:14" x14ac:dyDescent="0.25">
      <c r="A5287" s="273">
        <v>5270</v>
      </c>
      <c r="B5287" s="323">
        <f t="shared" si="779"/>
        <v>5359.7558146072588</v>
      </c>
      <c r="D5287" s="287">
        <f t="shared" si="776"/>
        <v>5015.0099812739254</v>
      </c>
      <c r="F5287" s="273">
        <f t="shared" si="772"/>
        <v>14</v>
      </c>
      <c r="H5287" s="273">
        <f t="shared" si="773"/>
        <v>5040</v>
      </c>
      <c r="J5287" s="287">
        <f t="shared" si="777"/>
        <v>-39.558535042663877</v>
      </c>
      <c r="L5287" s="287">
        <f t="shared" si="774"/>
        <v>139.7558146072588</v>
      </c>
      <c r="M5287" s="344">
        <f t="shared" si="775"/>
        <v>155.0099812739254</v>
      </c>
      <c r="N5287" s="344">
        <f t="shared" si="778"/>
        <v>-39.558535042663877</v>
      </c>
    </row>
    <row r="5288" spans="1:14" x14ac:dyDescent="0.25">
      <c r="A5288" s="273">
        <v>5271</v>
      </c>
      <c r="B5288" s="323">
        <f t="shared" si="779"/>
        <v>5360.7558146072588</v>
      </c>
      <c r="D5288" s="287">
        <f t="shared" si="776"/>
        <v>5015.9445646072591</v>
      </c>
      <c r="F5288" s="273">
        <f t="shared" si="772"/>
        <v>14</v>
      </c>
      <c r="H5288" s="273">
        <f t="shared" si="773"/>
        <v>5040</v>
      </c>
      <c r="J5288" s="287">
        <f t="shared" si="777"/>
        <v>-40.131817449637907</v>
      </c>
      <c r="L5288" s="287">
        <f t="shared" si="774"/>
        <v>140.7558146072588</v>
      </c>
      <c r="M5288" s="344">
        <f t="shared" si="775"/>
        <v>155.94456460725905</v>
      </c>
      <c r="N5288" s="344">
        <f t="shared" si="778"/>
        <v>-40.131817449637907</v>
      </c>
    </row>
    <row r="5289" spans="1:14" x14ac:dyDescent="0.25">
      <c r="A5289" s="273">
        <v>5272</v>
      </c>
      <c r="B5289" s="323">
        <f t="shared" si="779"/>
        <v>5361.7558146072588</v>
      </c>
      <c r="D5289" s="287">
        <f t="shared" si="776"/>
        <v>5016.8791479405918</v>
      </c>
      <c r="F5289" s="273">
        <f t="shared" si="772"/>
        <v>14</v>
      </c>
      <c r="H5289" s="273">
        <f t="shared" si="773"/>
        <v>5040</v>
      </c>
      <c r="J5289" s="287">
        <f t="shared" si="777"/>
        <v>-40.692875316251133</v>
      </c>
      <c r="L5289" s="287">
        <f t="shared" si="774"/>
        <v>141.7558146072588</v>
      </c>
      <c r="M5289" s="344">
        <f t="shared" si="775"/>
        <v>156.87914794059179</v>
      </c>
      <c r="N5289" s="344">
        <f t="shared" si="778"/>
        <v>-40.692875316251133</v>
      </c>
    </row>
    <row r="5290" spans="1:14" x14ac:dyDescent="0.25">
      <c r="A5290" s="273">
        <v>5273</v>
      </c>
      <c r="B5290" s="323">
        <f t="shared" si="779"/>
        <v>5362.7558146072588</v>
      </c>
      <c r="D5290" s="287">
        <f t="shared" si="776"/>
        <v>5017.8137312739254</v>
      </c>
      <c r="F5290" s="273">
        <f t="shared" si="772"/>
        <v>14</v>
      </c>
      <c r="H5290" s="273">
        <f t="shared" si="773"/>
        <v>5040</v>
      </c>
      <c r="J5290" s="287">
        <f t="shared" si="777"/>
        <v>-41.24153773884229</v>
      </c>
      <c r="L5290" s="287">
        <f t="shared" si="774"/>
        <v>142.7558146072588</v>
      </c>
      <c r="M5290" s="344">
        <f t="shared" si="775"/>
        <v>157.81373127392544</v>
      </c>
      <c r="N5290" s="344">
        <f t="shared" si="778"/>
        <v>-41.24153773884229</v>
      </c>
    </row>
    <row r="5291" spans="1:14" x14ac:dyDescent="0.25">
      <c r="A5291" s="273">
        <v>5274</v>
      </c>
      <c r="B5291" s="323">
        <f t="shared" si="779"/>
        <v>5363.7558146072588</v>
      </c>
      <c r="D5291" s="287">
        <f t="shared" si="776"/>
        <v>5018.7483146072591</v>
      </c>
      <c r="F5291" s="273">
        <f t="shared" si="772"/>
        <v>14</v>
      </c>
      <c r="H5291" s="273">
        <f t="shared" si="773"/>
        <v>5040</v>
      </c>
      <c r="J5291" s="287">
        <f t="shared" si="777"/>
        <v>-41.777637589522449</v>
      </c>
      <c r="L5291" s="287">
        <f t="shared" si="774"/>
        <v>143.7558146072588</v>
      </c>
      <c r="M5291" s="344">
        <f t="shared" si="775"/>
        <v>158.74831460725909</v>
      </c>
      <c r="N5291" s="344">
        <f t="shared" si="778"/>
        <v>-41.777637589522449</v>
      </c>
    </row>
    <row r="5292" spans="1:14" x14ac:dyDescent="0.25">
      <c r="A5292" s="273">
        <v>5275</v>
      </c>
      <c r="B5292" s="323">
        <f t="shared" si="779"/>
        <v>5364.7558146072588</v>
      </c>
      <c r="D5292" s="287">
        <f t="shared" si="776"/>
        <v>5019.6828979405918</v>
      </c>
      <c r="F5292" s="273">
        <f t="shared" si="772"/>
        <v>14</v>
      </c>
      <c r="H5292" s="273">
        <f t="shared" si="773"/>
        <v>5040</v>
      </c>
      <c r="J5292" s="287">
        <f t="shared" si="777"/>
        <v>-42.30101156708335</v>
      </c>
      <c r="L5292" s="287">
        <f t="shared" si="774"/>
        <v>144.7558146072588</v>
      </c>
      <c r="M5292" s="344">
        <f t="shared" si="775"/>
        <v>159.68289794059183</v>
      </c>
      <c r="N5292" s="344">
        <f t="shared" si="778"/>
        <v>-42.30101156708335</v>
      </c>
    </row>
    <row r="5293" spans="1:14" x14ac:dyDescent="0.25">
      <c r="A5293" s="273">
        <v>5276</v>
      </c>
      <c r="B5293" s="323">
        <f t="shared" si="779"/>
        <v>5365.7558146072588</v>
      </c>
      <c r="D5293" s="287">
        <f t="shared" si="776"/>
        <v>5020.6174812739255</v>
      </c>
      <c r="F5293" s="273">
        <f t="shared" si="772"/>
        <v>14</v>
      </c>
      <c r="H5293" s="273">
        <f t="shared" si="773"/>
        <v>5040</v>
      </c>
      <c r="J5293" s="287">
        <f t="shared" si="777"/>
        <v>-42.811500246742241</v>
      </c>
      <c r="L5293" s="287">
        <f t="shared" si="774"/>
        <v>145.7558146072588</v>
      </c>
      <c r="M5293" s="344">
        <f t="shared" si="775"/>
        <v>160.61748127392548</v>
      </c>
      <c r="N5293" s="344">
        <f t="shared" si="778"/>
        <v>-42.811500246742241</v>
      </c>
    </row>
    <row r="5294" spans="1:14" x14ac:dyDescent="0.25">
      <c r="A5294" s="273">
        <v>5277</v>
      </c>
      <c r="B5294" s="323">
        <f t="shared" si="779"/>
        <v>5366.7558146072588</v>
      </c>
      <c r="D5294" s="287">
        <f t="shared" si="776"/>
        <v>5021.5520646072591</v>
      </c>
      <c r="F5294" s="273">
        <f t="shared" si="772"/>
        <v>14</v>
      </c>
      <c r="H5294" s="273">
        <f t="shared" si="773"/>
        <v>5040</v>
      </c>
      <c r="J5294" s="287">
        <f t="shared" si="777"/>
        <v>-43.308948128701651</v>
      </c>
      <c r="L5294" s="287">
        <f t="shared" si="774"/>
        <v>146.7558146072588</v>
      </c>
      <c r="M5294" s="344">
        <f t="shared" si="775"/>
        <v>161.55206460725913</v>
      </c>
      <c r="N5294" s="344">
        <f t="shared" si="778"/>
        <v>-43.308948128701651</v>
      </c>
    </row>
    <row r="5295" spans="1:14" x14ac:dyDescent="0.25">
      <c r="A5295" s="273">
        <v>5278</v>
      </c>
      <c r="B5295" s="323">
        <f t="shared" si="779"/>
        <v>5367.7558146072588</v>
      </c>
      <c r="D5295" s="287">
        <f t="shared" si="776"/>
        <v>5022.4866479405919</v>
      </c>
      <c r="F5295" s="273">
        <f t="shared" si="772"/>
        <v>14</v>
      </c>
      <c r="H5295" s="273">
        <f t="shared" si="773"/>
        <v>5040</v>
      </c>
      <c r="J5295" s="287">
        <f t="shared" si="777"/>
        <v>-43.793203685517867</v>
      </c>
      <c r="L5295" s="287">
        <f t="shared" si="774"/>
        <v>147.7558146072588</v>
      </c>
      <c r="M5295" s="344">
        <f t="shared" si="775"/>
        <v>162.48664794059187</v>
      </c>
      <c r="N5295" s="344">
        <f t="shared" si="778"/>
        <v>-43.793203685517867</v>
      </c>
    </row>
    <row r="5296" spans="1:14" x14ac:dyDescent="0.25">
      <c r="A5296" s="273">
        <v>5279</v>
      </c>
      <c r="B5296" s="323">
        <f t="shared" si="779"/>
        <v>5368.7558146072588</v>
      </c>
      <c r="D5296" s="287">
        <f t="shared" si="776"/>
        <v>5023.4212312739255</v>
      </c>
      <c r="F5296" s="273">
        <f t="shared" si="772"/>
        <v>14</v>
      </c>
      <c r="H5296" s="273">
        <f t="shared" si="773"/>
        <v>5040</v>
      </c>
      <c r="J5296" s="287">
        <f t="shared" si="777"/>
        <v>-44.264119408257166</v>
      </c>
      <c r="L5296" s="287">
        <f t="shared" si="774"/>
        <v>148.7558146072588</v>
      </c>
      <c r="M5296" s="344">
        <f t="shared" si="775"/>
        <v>163.42123127392551</v>
      </c>
      <c r="N5296" s="344">
        <f t="shared" si="778"/>
        <v>-44.264119408257166</v>
      </c>
    </row>
    <row r="5297" spans="1:14" x14ac:dyDescent="0.25">
      <c r="A5297" s="273">
        <v>5280</v>
      </c>
      <c r="B5297" s="323">
        <f t="shared" si="779"/>
        <v>5369.7558146072588</v>
      </c>
      <c r="D5297" s="287">
        <f t="shared" si="776"/>
        <v>5024.3558146072592</v>
      </c>
      <c r="F5297" s="273">
        <f t="shared" si="772"/>
        <v>14</v>
      </c>
      <c r="H5297" s="273">
        <f t="shared" si="773"/>
        <v>5040</v>
      </c>
      <c r="J5297" s="287">
        <f t="shared" si="777"/>
        <v>-44.721551851428195</v>
      </c>
      <c r="L5297" s="287">
        <f t="shared" si="774"/>
        <v>149.7558146072588</v>
      </c>
      <c r="M5297" s="344">
        <f t="shared" si="775"/>
        <v>164.35581460725916</v>
      </c>
      <c r="N5297" s="344">
        <f t="shared" si="778"/>
        <v>-44.721551851428195</v>
      </c>
    </row>
    <row r="5298" spans="1:14" x14ac:dyDescent="0.25">
      <c r="A5298" s="273">
        <v>5281</v>
      </c>
      <c r="B5298" s="323">
        <f t="shared" si="779"/>
        <v>5370.7558146072588</v>
      </c>
      <c r="D5298" s="287">
        <f t="shared" si="776"/>
        <v>5025.2903979405919</v>
      </c>
      <c r="F5298" s="273">
        <f t="shared" si="772"/>
        <v>14</v>
      </c>
      <c r="H5298" s="273">
        <f t="shared" si="773"/>
        <v>5040</v>
      </c>
      <c r="J5298" s="287">
        <f t="shared" si="777"/>
        <v>-45.165361676678252</v>
      </c>
      <c r="L5298" s="287">
        <f t="shared" si="774"/>
        <v>150.7558146072588</v>
      </c>
      <c r="M5298" s="344">
        <f t="shared" si="775"/>
        <v>165.2903979405919</v>
      </c>
      <c r="N5298" s="344">
        <f t="shared" si="778"/>
        <v>-45.165361676678252</v>
      </c>
    </row>
    <row r="5299" spans="1:14" x14ac:dyDescent="0.25">
      <c r="A5299" s="273">
        <v>5282</v>
      </c>
      <c r="B5299" s="323">
        <f t="shared" si="779"/>
        <v>5371.7558146072588</v>
      </c>
      <c r="D5299" s="287">
        <f t="shared" si="776"/>
        <v>5026.2249812739256</v>
      </c>
      <c r="F5299" s="273">
        <f t="shared" si="772"/>
        <v>14</v>
      </c>
      <c r="H5299" s="273">
        <f t="shared" si="773"/>
        <v>5040</v>
      </c>
      <c r="J5299" s="287">
        <f t="shared" si="777"/>
        <v>-45.595413695234903</v>
      </c>
      <c r="L5299" s="287">
        <f t="shared" si="774"/>
        <v>151.7558146072588</v>
      </c>
      <c r="M5299" s="344">
        <f t="shared" si="775"/>
        <v>166.22498127392555</v>
      </c>
      <c r="N5299" s="344">
        <f t="shared" si="778"/>
        <v>-45.595413695234903</v>
      </c>
    </row>
    <row r="5300" spans="1:14" x14ac:dyDescent="0.25">
      <c r="A5300" s="273">
        <v>5283</v>
      </c>
      <c r="B5300" s="323">
        <f t="shared" si="779"/>
        <v>5372.7558146072588</v>
      </c>
      <c r="D5300" s="287">
        <f t="shared" si="776"/>
        <v>5027.1595646072583</v>
      </c>
      <c r="F5300" s="273">
        <f t="shared" si="772"/>
        <v>14</v>
      </c>
      <c r="H5300" s="273">
        <f t="shared" si="773"/>
        <v>5040</v>
      </c>
      <c r="J5300" s="287">
        <f t="shared" si="777"/>
        <v>-46.011576909087296</v>
      </c>
      <c r="L5300" s="287">
        <f t="shared" si="774"/>
        <v>152.7558146072588</v>
      </c>
      <c r="M5300" s="344">
        <f t="shared" si="775"/>
        <v>167.15956460725829</v>
      </c>
      <c r="N5300" s="344">
        <f t="shared" si="778"/>
        <v>-46.011576909087296</v>
      </c>
    </row>
    <row r="5301" spans="1:14" x14ac:dyDescent="0.25">
      <c r="A5301" s="273">
        <v>5284</v>
      </c>
      <c r="B5301" s="323">
        <f t="shared" si="779"/>
        <v>5373.7558146072588</v>
      </c>
      <c r="D5301" s="287">
        <f t="shared" si="776"/>
        <v>5028.0941479405919</v>
      </c>
      <c r="F5301" s="273">
        <f t="shared" si="772"/>
        <v>14</v>
      </c>
      <c r="H5301" s="273">
        <f t="shared" si="773"/>
        <v>5040</v>
      </c>
      <c r="J5301" s="287">
        <f t="shared" si="777"/>
        <v>-46.413724550889022</v>
      </c>
      <c r="L5301" s="287">
        <f t="shared" si="774"/>
        <v>153.7558146072588</v>
      </c>
      <c r="M5301" s="344">
        <f t="shared" si="775"/>
        <v>168.09414794059194</v>
      </c>
      <c r="N5301" s="344">
        <f t="shared" si="778"/>
        <v>-46.413724550889022</v>
      </c>
    </row>
    <row r="5302" spans="1:14" x14ac:dyDescent="0.25">
      <c r="A5302" s="273">
        <v>5285</v>
      </c>
      <c r="B5302" s="323">
        <f t="shared" si="779"/>
        <v>5374.7558146072588</v>
      </c>
      <c r="D5302" s="287">
        <f t="shared" si="776"/>
        <v>5029.0287312739256</v>
      </c>
      <c r="F5302" s="273">
        <f t="shared" si="772"/>
        <v>14</v>
      </c>
      <c r="H5302" s="273">
        <f t="shared" si="773"/>
        <v>5040</v>
      </c>
      <c r="J5302" s="287">
        <f t="shared" si="777"/>
        <v>-46.80173412257269</v>
      </c>
      <c r="L5302" s="287">
        <f t="shared" si="774"/>
        <v>154.7558146072588</v>
      </c>
      <c r="M5302" s="344">
        <f t="shared" si="775"/>
        <v>169.02873127392559</v>
      </c>
      <c r="N5302" s="344">
        <f t="shared" si="778"/>
        <v>-46.80173412257269</v>
      </c>
    </row>
    <row r="5303" spans="1:14" x14ac:dyDescent="0.25">
      <c r="A5303" s="273">
        <v>5286</v>
      </c>
      <c r="B5303" s="323">
        <f t="shared" si="779"/>
        <v>5375.7558146072588</v>
      </c>
      <c r="D5303" s="287">
        <f t="shared" si="776"/>
        <v>5029.9633146072592</v>
      </c>
      <c r="F5303" s="273">
        <f t="shared" si="772"/>
        <v>14</v>
      </c>
      <c r="H5303" s="273">
        <f t="shared" si="773"/>
        <v>5040</v>
      </c>
      <c r="J5303" s="287">
        <f t="shared" si="777"/>
        <v>-47.175487432663751</v>
      </c>
      <c r="L5303" s="287">
        <f t="shared" si="774"/>
        <v>155.7558146072588</v>
      </c>
      <c r="M5303" s="344">
        <f t="shared" si="775"/>
        <v>169.96331460725924</v>
      </c>
      <c r="N5303" s="344">
        <f t="shared" si="778"/>
        <v>-47.175487432663751</v>
      </c>
    </row>
    <row r="5304" spans="1:14" x14ac:dyDescent="0.25">
      <c r="A5304" s="273">
        <v>5287</v>
      </c>
      <c r="B5304" s="323">
        <f t="shared" si="779"/>
        <v>5376.7558146072588</v>
      </c>
      <c r="D5304" s="287">
        <f t="shared" si="776"/>
        <v>5030.897897940592</v>
      </c>
      <c r="F5304" s="273">
        <f t="shared" si="772"/>
        <v>14</v>
      </c>
      <c r="H5304" s="273">
        <f t="shared" si="773"/>
        <v>5040</v>
      </c>
      <c r="J5304" s="287">
        <f t="shared" si="777"/>
        <v>-47.534870632283912</v>
      </c>
      <c r="L5304" s="287">
        <f t="shared" si="774"/>
        <v>156.7558146072588</v>
      </c>
      <c r="M5304" s="344">
        <f t="shared" si="775"/>
        <v>170.89789794059197</v>
      </c>
      <c r="N5304" s="344">
        <f t="shared" si="778"/>
        <v>-47.534870632283912</v>
      </c>
    </row>
    <row r="5305" spans="1:14" x14ac:dyDescent="0.25">
      <c r="A5305" s="273">
        <v>5288</v>
      </c>
      <c r="B5305" s="323">
        <f t="shared" si="779"/>
        <v>5377.7558146072588</v>
      </c>
      <c r="D5305" s="287">
        <f t="shared" si="776"/>
        <v>5031.8324812739256</v>
      </c>
      <c r="F5305" s="273">
        <f t="shared" si="772"/>
        <v>14</v>
      </c>
      <c r="H5305" s="273">
        <f t="shared" si="773"/>
        <v>5040</v>
      </c>
      <c r="J5305" s="287">
        <f t="shared" si="777"/>
        <v>-47.879774249828849</v>
      </c>
      <c r="L5305" s="287">
        <f t="shared" si="774"/>
        <v>157.7558146072588</v>
      </c>
      <c r="M5305" s="344">
        <f t="shared" si="775"/>
        <v>171.83248127392562</v>
      </c>
      <c r="N5305" s="344">
        <f t="shared" si="778"/>
        <v>-47.879774249828849</v>
      </c>
    </row>
    <row r="5306" spans="1:14" x14ac:dyDescent="0.25">
      <c r="A5306" s="273">
        <v>5289</v>
      </c>
      <c r="B5306" s="323">
        <f t="shared" si="779"/>
        <v>5378.7558146072588</v>
      </c>
      <c r="D5306" s="287">
        <f t="shared" si="776"/>
        <v>5032.7670646072584</v>
      </c>
      <c r="F5306" s="273">
        <f t="shared" si="772"/>
        <v>14</v>
      </c>
      <c r="H5306" s="273">
        <f t="shared" si="773"/>
        <v>5040</v>
      </c>
      <c r="J5306" s="287">
        <f t="shared" si="777"/>
        <v>-48.210093224315493</v>
      </c>
      <c r="L5306" s="287">
        <f t="shared" si="774"/>
        <v>158.7558146072588</v>
      </c>
      <c r="M5306" s="344">
        <f t="shared" si="775"/>
        <v>172.76706460725836</v>
      </c>
      <c r="N5306" s="344">
        <f t="shared" si="778"/>
        <v>-48.210093224315493</v>
      </c>
    </row>
    <row r="5307" spans="1:14" x14ac:dyDescent="0.25">
      <c r="A5307" s="273">
        <v>5290</v>
      </c>
      <c r="B5307" s="323">
        <f t="shared" si="779"/>
        <v>5379.7558146072588</v>
      </c>
      <c r="D5307" s="287">
        <f t="shared" si="776"/>
        <v>5033.701647940592</v>
      </c>
      <c r="F5307" s="273">
        <f t="shared" si="772"/>
        <v>14</v>
      </c>
      <c r="H5307" s="273">
        <f t="shared" si="773"/>
        <v>5040</v>
      </c>
      <c r="J5307" s="287">
        <f t="shared" si="777"/>
        <v>-48.525726937384349</v>
      </c>
      <c r="L5307" s="287">
        <f t="shared" si="774"/>
        <v>159.7558146072588</v>
      </c>
      <c r="M5307" s="344">
        <f t="shared" si="775"/>
        <v>173.70164794059201</v>
      </c>
      <c r="N5307" s="344">
        <f t="shared" si="778"/>
        <v>-48.525726937384349</v>
      </c>
    </row>
    <row r="5308" spans="1:14" x14ac:dyDescent="0.25">
      <c r="A5308" s="273">
        <v>5291</v>
      </c>
      <c r="B5308" s="323">
        <f t="shared" si="779"/>
        <v>5380.7558146072588</v>
      </c>
      <c r="D5308" s="287">
        <f t="shared" si="776"/>
        <v>5034.6362312739257</v>
      </c>
      <c r="F5308" s="273">
        <f t="shared" si="772"/>
        <v>14</v>
      </c>
      <c r="H5308" s="273">
        <f t="shared" si="773"/>
        <v>5040</v>
      </c>
      <c r="J5308" s="287">
        <f t="shared" si="777"/>
        <v>-48.8265792439488</v>
      </c>
      <c r="L5308" s="287">
        <f t="shared" si="774"/>
        <v>160.7558146072588</v>
      </c>
      <c r="M5308" s="344">
        <f t="shared" si="775"/>
        <v>174.63623127392566</v>
      </c>
      <c r="N5308" s="344">
        <f t="shared" si="778"/>
        <v>-48.8265792439488</v>
      </c>
    </row>
    <row r="5309" spans="1:14" x14ac:dyDescent="0.25">
      <c r="A5309" s="273">
        <v>5292</v>
      </c>
      <c r="B5309" s="323">
        <f t="shared" si="779"/>
        <v>5381.7558146072588</v>
      </c>
      <c r="D5309" s="287">
        <f t="shared" si="776"/>
        <v>5035.5708146072584</v>
      </c>
      <c r="F5309" s="273">
        <f t="shared" si="772"/>
        <v>14</v>
      </c>
      <c r="H5309" s="273">
        <f t="shared" si="773"/>
        <v>5040</v>
      </c>
      <c r="J5309" s="287">
        <f t="shared" si="777"/>
        <v>-49.112558501481615</v>
      </c>
      <c r="L5309" s="287">
        <f t="shared" si="774"/>
        <v>161.7558146072588</v>
      </c>
      <c r="M5309" s="344">
        <f t="shared" si="775"/>
        <v>175.5708146072584</v>
      </c>
      <c r="N5309" s="344">
        <f t="shared" si="778"/>
        <v>-49.112558501481615</v>
      </c>
    </row>
    <row r="5310" spans="1:14" x14ac:dyDescent="0.25">
      <c r="A5310" s="273">
        <v>5293</v>
      </c>
      <c r="B5310" s="323">
        <f t="shared" si="779"/>
        <v>5382.7558146072588</v>
      </c>
      <c r="D5310" s="287">
        <f t="shared" si="776"/>
        <v>5036.505397940592</v>
      </c>
      <c r="F5310" s="273">
        <f t="shared" si="772"/>
        <v>14</v>
      </c>
      <c r="H5310" s="273">
        <f t="shared" si="773"/>
        <v>5040</v>
      </c>
      <c r="J5310" s="287">
        <f t="shared" si="777"/>
        <v>-49.38357759793108</v>
      </c>
      <c r="L5310" s="287">
        <f t="shared" si="774"/>
        <v>162.7558146072588</v>
      </c>
      <c r="M5310" s="344">
        <f t="shared" si="775"/>
        <v>176.50539794059205</v>
      </c>
      <c r="N5310" s="344">
        <f t="shared" si="778"/>
        <v>-49.38357759793108</v>
      </c>
    </row>
    <row r="5311" spans="1:14" x14ac:dyDescent="0.25">
      <c r="A5311" s="273">
        <v>5294</v>
      </c>
      <c r="B5311" s="323">
        <f t="shared" si="779"/>
        <v>5383.7558146072588</v>
      </c>
      <c r="D5311" s="287">
        <f t="shared" si="776"/>
        <v>5037.4399812739257</v>
      </c>
      <c r="F5311" s="273">
        <f t="shared" si="772"/>
        <v>14</v>
      </c>
      <c r="H5311" s="273">
        <f t="shared" si="773"/>
        <v>5040</v>
      </c>
      <c r="J5311" s="287">
        <f t="shared" si="777"/>
        <v>-49.639553978254753</v>
      </c>
      <c r="L5311" s="287">
        <f t="shared" si="774"/>
        <v>163.7558146072588</v>
      </c>
      <c r="M5311" s="344">
        <f t="shared" si="775"/>
        <v>177.4399812739257</v>
      </c>
      <c r="N5311" s="344">
        <f t="shared" si="778"/>
        <v>-49.639553978254753</v>
      </c>
    </row>
    <row r="5312" spans="1:14" x14ac:dyDescent="0.25">
      <c r="A5312" s="273">
        <v>5295</v>
      </c>
      <c r="B5312" s="323">
        <f t="shared" si="779"/>
        <v>5384.7558146072588</v>
      </c>
      <c r="D5312" s="287">
        <f t="shared" si="776"/>
        <v>5038.3745646072584</v>
      </c>
      <c r="F5312" s="273">
        <f t="shared" si="772"/>
        <v>14</v>
      </c>
      <c r="H5312" s="273">
        <f t="shared" si="773"/>
        <v>5040</v>
      </c>
      <c r="J5312" s="287">
        <f t="shared" si="777"/>
        <v>-49.880409669567491</v>
      </c>
      <c r="L5312" s="287">
        <f t="shared" si="774"/>
        <v>164.7558146072588</v>
      </c>
      <c r="M5312" s="344">
        <f t="shared" si="775"/>
        <v>178.37456460725843</v>
      </c>
      <c r="N5312" s="344">
        <f t="shared" si="778"/>
        <v>-49.880409669567491</v>
      </c>
    </row>
    <row r="5313" spans="1:14" x14ac:dyDescent="0.25">
      <c r="A5313" s="273">
        <v>5296</v>
      </c>
      <c r="B5313" s="323">
        <f t="shared" si="779"/>
        <v>5385.7558146072588</v>
      </c>
      <c r="D5313" s="287">
        <f t="shared" si="776"/>
        <v>5039.3091479405921</v>
      </c>
      <c r="F5313" s="273">
        <f t="shared" si="772"/>
        <v>14</v>
      </c>
      <c r="H5313" s="273">
        <f t="shared" si="773"/>
        <v>5040</v>
      </c>
      <c r="J5313" s="287">
        <f t="shared" si="777"/>
        <v>-50.106071304892495</v>
      </c>
      <c r="L5313" s="287">
        <f t="shared" si="774"/>
        <v>165.7558146072588</v>
      </c>
      <c r="M5313" s="344">
        <f t="shared" si="775"/>
        <v>179.30914794059208</v>
      </c>
      <c r="N5313" s="344">
        <f t="shared" si="778"/>
        <v>-50.106071304892495</v>
      </c>
    </row>
    <row r="5314" spans="1:14" x14ac:dyDescent="0.25">
      <c r="A5314" s="273">
        <v>5297</v>
      </c>
      <c r="B5314" s="323">
        <f t="shared" si="779"/>
        <v>5386.7558146072588</v>
      </c>
      <c r="D5314" s="287">
        <f t="shared" si="776"/>
        <v>5040.2437312739257</v>
      </c>
      <c r="F5314" s="273">
        <f t="shared" si="772"/>
        <v>14</v>
      </c>
      <c r="H5314" s="273">
        <f t="shared" si="773"/>
        <v>5040</v>
      </c>
      <c r="J5314" s="287">
        <f t="shared" si="777"/>
        <v>-50.316470145509605</v>
      </c>
      <c r="L5314" s="287">
        <f t="shared" si="774"/>
        <v>166.7558146072588</v>
      </c>
      <c r="M5314" s="344">
        <f t="shared" si="775"/>
        <v>-179.75626872607427</v>
      </c>
      <c r="N5314" s="344">
        <f t="shared" si="778"/>
        <v>-50.316470145509605</v>
      </c>
    </row>
    <row r="5315" spans="1:14" x14ac:dyDescent="0.25">
      <c r="A5315" s="273">
        <v>5298</v>
      </c>
      <c r="B5315" s="323">
        <f t="shared" si="779"/>
        <v>5387.7558146072588</v>
      </c>
      <c r="D5315" s="287">
        <f t="shared" si="776"/>
        <v>5041.1783146072585</v>
      </c>
      <c r="F5315" s="273">
        <f t="shared" si="772"/>
        <v>14</v>
      </c>
      <c r="H5315" s="273">
        <f t="shared" si="773"/>
        <v>5040</v>
      </c>
      <c r="J5315" s="287">
        <f t="shared" si="777"/>
        <v>-50.511542101893653</v>
      </c>
      <c r="L5315" s="287">
        <f t="shared" si="774"/>
        <v>167.7558146072588</v>
      </c>
      <c r="M5315" s="344">
        <f t="shared" si="775"/>
        <v>-178.82168539274153</v>
      </c>
      <c r="N5315" s="344">
        <f t="shared" si="778"/>
        <v>-50.511542101893653</v>
      </c>
    </row>
    <row r="5316" spans="1:14" x14ac:dyDescent="0.25">
      <c r="A5316" s="273">
        <v>5299</v>
      </c>
      <c r="B5316" s="323">
        <f t="shared" si="779"/>
        <v>5388.7558146072588</v>
      </c>
      <c r="D5316" s="287">
        <f t="shared" si="776"/>
        <v>5042.1128979405921</v>
      </c>
      <c r="F5316" s="273">
        <f t="shared" si="772"/>
        <v>14</v>
      </c>
      <c r="H5316" s="273">
        <f t="shared" si="773"/>
        <v>5040</v>
      </c>
      <c r="J5316" s="287">
        <f t="shared" si="777"/>
        <v>-50.691227753237328</v>
      </c>
      <c r="L5316" s="287">
        <f t="shared" si="774"/>
        <v>168.7558146072588</v>
      </c>
      <c r="M5316" s="344">
        <f t="shared" si="775"/>
        <v>-177.88710205940788</v>
      </c>
      <c r="N5316" s="344">
        <f t="shared" si="778"/>
        <v>-50.691227753237328</v>
      </c>
    </row>
    <row r="5317" spans="1:14" x14ac:dyDescent="0.25">
      <c r="A5317" s="273">
        <v>5300</v>
      </c>
      <c r="B5317" s="323">
        <f t="shared" si="779"/>
        <v>5389.7558146072588</v>
      </c>
      <c r="D5317" s="287">
        <f t="shared" si="776"/>
        <v>5043.0474812739258</v>
      </c>
      <c r="F5317" s="273">
        <f t="shared" si="772"/>
        <v>14</v>
      </c>
      <c r="H5317" s="273">
        <f t="shared" si="773"/>
        <v>5040</v>
      </c>
      <c r="J5317" s="287">
        <f t="shared" si="777"/>
        <v>-50.855472365550412</v>
      </c>
      <c r="L5317" s="287">
        <f t="shared" si="774"/>
        <v>169.7558146072588</v>
      </c>
      <c r="M5317" s="344">
        <f t="shared" si="775"/>
        <v>-176.95251872607423</v>
      </c>
      <c r="N5317" s="344">
        <f t="shared" si="778"/>
        <v>-50.855472365550412</v>
      </c>
    </row>
    <row r="5318" spans="1:14" x14ac:dyDescent="0.25">
      <c r="A5318" s="273">
        <v>5301</v>
      </c>
      <c r="B5318" s="323">
        <f t="shared" si="779"/>
        <v>5390.7558146072588</v>
      </c>
      <c r="D5318" s="287">
        <f t="shared" si="776"/>
        <v>5043.9820646072585</v>
      </c>
      <c r="F5318" s="273">
        <f t="shared" ref="F5318:F5376" si="780">INT(B5318/360)</f>
        <v>14</v>
      </c>
      <c r="H5318" s="273">
        <f t="shared" ref="H5318:H5376" si="781">F5318*360</f>
        <v>5040</v>
      </c>
      <c r="J5318" s="287">
        <f t="shared" si="777"/>
        <v>-51.00422590833292</v>
      </c>
      <c r="L5318" s="287">
        <f t="shared" ref="L5318:L5376" si="782">B5318-H5318-180</f>
        <v>170.7558146072588</v>
      </c>
      <c r="M5318" s="344">
        <f t="shared" ref="M5318:M5376" si="783">D5318-INT(D5318/360)*360-180</f>
        <v>-176.01793539274149</v>
      </c>
      <c r="N5318" s="344">
        <f t="shared" si="778"/>
        <v>-51.00422590833292</v>
      </c>
    </row>
    <row r="5319" spans="1:14" x14ac:dyDescent="0.25">
      <c r="A5319" s="273">
        <v>5302</v>
      </c>
      <c r="B5319" s="323">
        <f t="shared" si="779"/>
        <v>5391.7558146072588</v>
      </c>
      <c r="D5319" s="287">
        <f t="shared" si="776"/>
        <v>5044.9166479405922</v>
      </c>
      <c r="F5319" s="273">
        <f t="shared" si="780"/>
        <v>14</v>
      </c>
      <c r="H5319" s="273">
        <f t="shared" si="781"/>
        <v>5040</v>
      </c>
      <c r="J5319" s="287">
        <f t="shared" si="777"/>
        <v>-51.137443069814715</v>
      </c>
      <c r="L5319" s="287">
        <f t="shared" si="782"/>
        <v>171.7558146072588</v>
      </c>
      <c r="M5319" s="344">
        <f t="shared" si="783"/>
        <v>-175.08335205940784</v>
      </c>
      <c r="N5319" s="344">
        <f t="shared" si="778"/>
        <v>-51.137443069814715</v>
      </c>
    </row>
    <row r="5320" spans="1:14" x14ac:dyDescent="0.25">
      <c r="A5320" s="273">
        <v>5303</v>
      </c>
      <c r="B5320" s="323">
        <f t="shared" si="779"/>
        <v>5392.7558146072588</v>
      </c>
      <c r="D5320" s="287">
        <f t="shared" si="776"/>
        <v>5045.8512312739258</v>
      </c>
      <c r="F5320" s="273">
        <f t="shared" si="780"/>
        <v>14</v>
      </c>
      <c r="H5320" s="273">
        <f t="shared" si="781"/>
        <v>5040</v>
      </c>
      <c r="J5320" s="287">
        <f t="shared" si="777"/>
        <v>-51.255083270757815</v>
      </c>
      <c r="L5320" s="287">
        <f t="shared" si="782"/>
        <v>172.7558146072588</v>
      </c>
      <c r="M5320" s="344">
        <f t="shared" si="783"/>
        <v>-174.1487687260742</v>
      </c>
      <c r="N5320" s="344">
        <f t="shared" si="778"/>
        <v>-51.255083270757815</v>
      </c>
    </row>
    <row r="5321" spans="1:14" x14ac:dyDescent="0.25">
      <c r="A5321" s="273">
        <v>5304</v>
      </c>
      <c r="B5321" s="323">
        <f t="shared" si="779"/>
        <v>5393.7558146072588</v>
      </c>
      <c r="D5321" s="287">
        <f t="shared" si="776"/>
        <v>5046.7858146072585</v>
      </c>
      <c r="F5321" s="273">
        <f t="shared" si="780"/>
        <v>14</v>
      </c>
      <c r="H5321" s="273">
        <f t="shared" si="781"/>
        <v>5040</v>
      </c>
      <c r="J5321" s="287">
        <f t="shared" si="777"/>
        <v>-51.357110676817605</v>
      </c>
      <c r="L5321" s="287">
        <f t="shared" si="782"/>
        <v>173.7558146072588</v>
      </c>
      <c r="M5321" s="344">
        <f t="shared" si="783"/>
        <v>-173.21418539274146</v>
      </c>
      <c r="N5321" s="344">
        <f t="shared" si="778"/>
        <v>-51.357110676817605</v>
      </c>
    </row>
    <row r="5322" spans="1:14" x14ac:dyDescent="0.25">
      <c r="A5322" s="273">
        <v>5305</v>
      </c>
      <c r="B5322" s="323">
        <f t="shared" si="779"/>
        <v>5394.7558146072588</v>
      </c>
      <c r="D5322" s="287">
        <f t="shared" si="776"/>
        <v>5047.7203979405922</v>
      </c>
      <c r="F5322" s="273">
        <f t="shared" si="780"/>
        <v>14</v>
      </c>
      <c r="H5322" s="273">
        <f t="shared" si="781"/>
        <v>5040</v>
      </c>
      <c r="J5322" s="287">
        <f t="shared" si="777"/>
        <v>-51.443494209457725</v>
      </c>
      <c r="L5322" s="287">
        <f t="shared" si="782"/>
        <v>174.7558146072588</v>
      </c>
      <c r="M5322" s="344">
        <f t="shared" si="783"/>
        <v>-172.27960205940781</v>
      </c>
      <c r="N5322" s="344">
        <f t="shared" si="778"/>
        <v>-51.443494209457725</v>
      </c>
    </row>
    <row r="5323" spans="1:14" x14ac:dyDescent="0.25">
      <c r="A5323" s="273">
        <v>5306</v>
      </c>
      <c r="B5323" s="323">
        <f t="shared" si="779"/>
        <v>5395.7558146072588</v>
      </c>
      <c r="D5323" s="287">
        <f t="shared" si="776"/>
        <v>5048.6549812739258</v>
      </c>
      <c r="F5323" s="273">
        <f t="shared" si="780"/>
        <v>14</v>
      </c>
      <c r="H5323" s="273">
        <f t="shared" si="781"/>
        <v>5040</v>
      </c>
      <c r="J5323" s="287">
        <f t="shared" si="777"/>
        <v>-51.514207555417322</v>
      </c>
      <c r="L5323" s="287">
        <f t="shared" si="782"/>
        <v>175.7558146072588</v>
      </c>
      <c r="M5323" s="344">
        <f t="shared" si="783"/>
        <v>-171.34501872607416</v>
      </c>
      <c r="N5323" s="344">
        <f t="shared" si="778"/>
        <v>-51.514207555417322</v>
      </c>
    </row>
    <row r="5324" spans="1:14" x14ac:dyDescent="0.25">
      <c r="A5324" s="273">
        <v>5307</v>
      </c>
      <c r="B5324" s="323">
        <f t="shared" si="779"/>
        <v>5396.7558146072588</v>
      </c>
      <c r="D5324" s="287">
        <f t="shared" si="776"/>
        <v>5049.5895646072586</v>
      </c>
      <c r="F5324" s="273">
        <f t="shared" si="780"/>
        <v>14</v>
      </c>
      <c r="H5324" s="273">
        <f t="shared" si="781"/>
        <v>5040</v>
      </c>
      <c r="J5324" s="287">
        <f t="shared" si="777"/>
        <v>-51.569229174726196</v>
      </c>
      <c r="L5324" s="287">
        <f t="shared" si="782"/>
        <v>176.7558146072588</v>
      </c>
      <c r="M5324" s="344">
        <f t="shared" si="783"/>
        <v>-170.41043539274142</v>
      </c>
      <c r="N5324" s="344">
        <f t="shared" si="778"/>
        <v>-51.569229174726196</v>
      </c>
    </row>
    <row r="5325" spans="1:14" x14ac:dyDescent="0.25">
      <c r="A5325" s="273">
        <v>5308</v>
      </c>
      <c r="B5325" s="323">
        <f t="shared" si="779"/>
        <v>5397.7558146072588</v>
      </c>
      <c r="D5325" s="287">
        <f t="shared" si="776"/>
        <v>5050.5241479405922</v>
      </c>
      <c r="F5325" s="273">
        <f t="shared" si="780"/>
        <v>14</v>
      </c>
      <c r="H5325" s="273">
        <f t="shared" si="781"/>
        <v>5040</v>
      </c>
      <c r="J5325" s="287">
        <f t="shared" si="777"/>
        <v>-51.608542307266113</v>
      </c>
      <c r="L5325" s="287">
        <f t="shared" si="782"/>
        <v>177.7558146072588</v>
      </c>
      <c r="M5325" s="344">
        <f t="shared" si="783"/>
        <v>-169.47585205940777</v>
      </c>
      <c r="N5325" s="344">
        <f t="shared" si="778"/>
        <v>-51.608542307266113</v>
      </c>
    </row>
    <row r="5326" spans="1:14" x14ac:dyDescent="0.25">
      <c r="A5326" s="273">
        <v>5309</v>
      </c>
      <c r="B5326" s="323">
        <f t="shared" si="779"/>
        <v>5398.7558146072588</v>
      </c>
      <c r="D5326" s="287">
        <f t="shared" si="776"/>
        <v>5051.4587312739259</v>
      </c>
      <c r="F5326" s="273">
        <f t="shared" si="780"/>
        <v>14</v>
      </c>
      <c r="H5326" s="273">
        <f t="shared" si="781"/>
        <v>5040</v>
      </c>
      <c r="J5326" s="287">
        <f t="shared" si="777"/>
        <v>-51.632134977876035</v>
      </c>
      <c r="L5326" s="287">
        <f t="shared" si="782"/>
        <v>178.7558146072588</v>
      </c>
      <c r="M5326" s="344">
        <f t="shared" si="783"/>
        <v>-168.54126872607412</v>
      </c>
      <c r="N5326" s="344">
        <f t="shared" si="778"/>
        <v>-51.632134977876035</v>
      </c>
    </row>
    <row r="5327" spans="1:14" x14ac:dyDescent="0.25">
      <c r="A5327" s="273">
        <v>5310</v>
      </c>
      <c r="B5327" s="323">
        <f t="shared" si="779"/>
        <v>5399.7558146072588</v>
      </c>
      <c r="D5327" s="287">
        <f t="shared" si="776"/>
        <v>5052.3933146072586</v>
      </c>
      <c r="F5327" s="273">
        <f t="shared" si="780"/>
        <v>14</v>
      </c>
      <c r="H5327" s="273">
        <f t="shared" si="781"/>
        <v>5040</v>
      </c>
      <c r="J5327" s="287">
        <f t="shared" si="777"/>
        <v>-51.64</v>
      </c>
      <c r="L5327" s="287">
        <f t="shared" si="782"/>
        <v>179.7558146072588</v>
      </c>
      <c r="M5327" s="344">
        <f t="shared" si="783"/>
        <v>-167.60668539274138</v>
      </c>
      <c r="N5327" s="344">
        <f t="shared" si="778"/>
        <v>-51.64</v>
      </c>
    </row>
    <row r="5328" spans="1:14" x14ac:dyDescent="0.25">
      <c r="A5328" s="273">
        <v>5311</v>
      </c>
      <c r="B5328" s="323">
        <f t="shared" si="779"/>
        <v>5400.7558146072588</v>
      </c>
      <c r="D5328" s="287">
        <f t="shared" si="776"/>
        <v>5053.3278979405923</v>
      </c>
      <c r="F5328" s="273">
        <f t="shared" si="780"/>
        <v>15</v>
      </c>
      <c r="H5328" s="273">
        <f t="shared" si="781"/>
        <v>5400</v>
      </c>
      <c r="J5328" s="287">
        <f t="shared" si="777"/>
        <v>-51.632134977876049</v>
      </c>
      <c r="L5328" s="287">
        <f t="shared" si="782"/>
        <v>-179.2441853927412</v>
      </c>
      <c r="M5328" s="344">
        <f t="shared" si="783"/>
        <v>-166.67210205940773</v>
      </c>
      <c r="N5328" s="344">
        <f t="shared" si="778"/>
        <v>-51.632134977876049</v>
      </c>
    </row>
    <row r="5329" spans="1:14" x14ac:dyDescent="0.25">
      <c r="A5329" s="273">
        <v>5312</v>
      </c>
      <c r="B5329" s="323">
        <f t="shared" si="779"/>
        <v>5401.7558146072588</v>
      </c>
      <c r="D5329" s="287">
        <f t="shared" ref="D5329:D5392" si="784">B5329-A5329/360*$E$11</f>
        <v>5054.262481273925</v>
      </c>
      <c r="F5329" s="273">
        <f t="shared" si="780"/>
        <v>15</v>
      </c>
      <c r="H5329" s="273">
        <f t="shared" si="781"/>
        <v>5400</v>
      </c>
      <c r="J5329" s="287">
        <f t="shared" ref="J5329:J5392" si="785">SIN(RADIANS(A5329))*$E$7</f>
        <v>-51.608542307266106</v>
      </c>
      <c r="L5329" s="287">
        <f t="shared" si="782"/>
        <v>-178.2441853927412</v>
      </c>
      <c r="M5329" s="344">
        <f t="shared" si="783"/>
        <v>-165.737518726075</v>
      </c>
      <c r="N5329" s="344">
        <f t="shared" si="778"/>
        <v>-51.608542307266106</v>
      </c>
    </row>
    <row r="5330" spans="1:14" x14ac:dyDescent="0.25">
      <c r="A5330" s="273">
        <v>5313</v>
      </c>
      <c r="B5330" s="323">
        <f t="shared" si="779"/>
        <v>5402.7558146072588</v>
      </c>
      <c r="D5330" s="287">
        <f t="shared" si="784"/>
        <v>5055.1970646072587</v>
      </c>
      <c r="F5330" s="273">
        <f t="shared" si="780"/>
        <v>15</v>
      </c>
      <c r="H5330" s="273">
        <f t="shared" si="781"/>
        <v>5400</v>
      </c>
      <c r="J5330" s="287">
        <f t="shared" si="785"/>
        <v>-51.569229174726189</v>
      </c>
      <c r="L5330" s="287">
        <f t="shared" si="782"/>
        <v>-177.2441853927412</v>
      </c>
      <c r="M5330" s="344">
        <f t="shared" si="783"/>
        <v>-164.80293539274135</v>
      </c>
      <c r="N5330" s="344">
        <f t="shared" ref="N5330:N5393" si="786">J5330</f>
        <v>-51.569229174726189</v>
      </c>
    </row>
    <row r="5331" spans="1:14" x14ac:dyDescent="0.25">
      <c r="A5331" s="273">
        <v>5314</v>
      </c>
      <c r="B5331" s="323">
        <f t="shared" ref="B5331:B5394" si="787">$B$17+A5331</f>
        <v>5403.7558146072588</v>
      </c>
      <c r="D5331" s="287">
        <f t="shared" si="784"/>
        <v>5056.1316479405923</v>
      </c>
      <c r="F5331" s="273">
        <f t="shared" si="780"/>
        <v>15</v>
      </c>
      <c r="H5331" s="273">
        <f t="shared" si="781"/>
        <v>5400</v>
      </c>
      <c r="J5331" s="287">
        <f t="shared" si="785"/>
        <v>-51.514207555417308</v>
      </c>
      <c r="L5331" s="287">
        <f t="shared" si="782"/>
        <v>-176.2441853927412</v>
      </c>
      <c r="M5331" s="344">
        <f t="shared" si="783"/>
        <v>-163.8683520594077</v>
      </c>
      <c r="N5331" s="344">
        <f t="shared" si="786"/>
        <v>-51.514207555417308</v>
      </c>
    </row>
    <row r="5332" spans="1:14" x14ac:dyDescent="0.25">
      <c r="A5332" s="273">
        <v>5315</v>
      </c>
      <c r="B5332" s="323">
        <f t="shared" si="787"/>
        <v>5404.7558146072588</v>
      </c>
      <c r="D5332" s="287">
        <f t="shared" si="784"/>
        <v>5057.066231273925</v>
      </c>
      <c r="F5332" s="273">
        <f t="shared" si="780"/>
        <v>15</v>
      </c>
      <c r="H5332" s="273">
        <f t="shared" si="781"/>
        <v>5400</v>
      </c>
      <c r="J5332" s="287">
        <f t="shared" si="785"/>
        <v>-51.443494209457775</v>
      </c>
      <c r="L5332" s="287">
        <f t="shared" si="782"/>
        <v>-175.2441853927412</v>
      </c>
      <c r="M5332" s="344">
        <f t="shared" si="783"/>
        <v>-162.93376872607496</v>
      </c>
      <c r="N5332" s="344">
        <f t="shared" si="786"/>
        <v>-51.443494209457775</v>
      </c>
    </row>
    <row r="5333" spans="1:14" x14ac:dyDescent="0.25">
      <c r="A5333" s="273">
        <v>5316</v>
      </c>
      <c r="B5333" s="323">
        <f t="shared" si="787"/>
        <v>5405.7558146072588</v>
      </c>
      <c r="D5333" s="287">
        <f t="shared" si="784"/>
        <v>5058.0008146072587</v>
      </c>
      <c r="F5333" s="273">
        <f t="shared" si="780"/>
        <v>15</v>
      </c>
      <c r="H5333" s="273">
        <f t="shared" si="781"/>
        <v>5400</v>
      </c>
      <c r="J5333" s="287">
        <f t="shared" si="785"/>
        <v>-51.357110676817662</v>
      </c>
      <c r="L5333" s="287">
        <f t="shared" si="782"/>
        <v>-174.2441853927412</v>
      </c>
      <c r="M5333" s="344">
        <f t="shared" si="783"/>
        <v>-161.99918539274131</v>
      </c>
      <c r="N5333" s="344">
        <f t="shared" si="786"/>
        <v>-51.357110676817662</v>
      </c>
    </row>
    <row r="5334" spans="1:14" x14ac:dyDescent="0.25">
      <c r="A5334" s="273">
        <v>5317</v>
      </c>
      <c r="B5334" s="323">
        <f t="shared" si="787"/>
        <v>5406.7558146072588</v>
      </c>
      <c r="D5334" s="287">
        <f t="shared" si="784"/>
        <v>5058.9353979405923</v>
      </c>
      <c r="F5334" s="273">
        <f t="shared" si="780"/>
        <v>15</v>
      </c>
      <c r="H5334" s="273">
        <f t="shared" si="781"/>
        <v>5400</v>
      </c>
      <c r="J5334" s="287">
        <f t="shared" si="785"/>
        <v>-51.255083270757886</v>
      </c>
      <c r="L5334" s="287">
        <f t="shared" si="782"/>
        <v>-173.2441853927412</v>
      </c>
      <c r="M5334" s="344">
        <f t="shared" si="783"/>
        <v>-161.06460205940766</v>
      </c>
      <c r="N5334" s="344">
        <f t="shared" si="786"/>
        <v>-51.255083270757886</v>
      </c>
    </row>
    <row r="5335" spans="1:14" x14ac:dyDescent="0.25">
      <c r="A5335" s="273">
        <v>5318</v>
      </c>
      <c r="B5335" s="323">
        <f t="shared" si="787"/>
        <v>5407.7558146072588</v>
      </c>
      <c r="D5335" s="287">
        <f t="shared" si="784"/>
        <v>5059.8699812739251</v>
      </c>
      <c r="F5335" s="273">
        <f t="shared" si="780"/>
        <v>15</v>
      </c>
      <c r="H5335" s="273">
        <f t="shared" si="781"/>
        <v>5400</v>
      </c>
      <c r="J5335" s="287">
        <f t="shared" si="785"/>
        <v>-51.137443069814687</v>
      </c>
      <c r="L5335" s="287">
        <f t="shared" si="782"/>
        <v>-172.2441853927412</v>
      </c>
      <c r="M5335" s="344">
        <f t="shared" si="783"/>
        <v>-160.13001872607492</v>
      </c>
      <c r="N5335" s="344">
        <f t="shared" si="786"/>
        <v>-51.137443069814687</v>
      </c>
    </row>
    <row r="5336" spans="1:14" x14ac:dyDescent="0.25">
      <c r="A5336" s="273">
        <v>5319</v>
      </c>
      <c r="B5336" s="323">
        <f t="shared" si="787"/>
        <v>5408.7558146072588</v>
      </c>
      <c r="D5336" s="287">
        <f t="shared" si="784"/>
        <v>5060.8045646072587</v>
      </c>
      <c r="F5336" s="273">
        <f t="shared" si="780"/>
        <v>15</v>
      </c>
      <c r="H5336" s="273">
        <f t="shared" si="781"/>
        <v>5400</v>
      </c>
      <c r="J5336" s="287">
        <f t="shared" si="785"/>
        <v>-51.004225908332891</v>
      </c>
      <c r="L5336" s="287">
        <f t="shared" si="782"/>
        <v>-171.2441853927412</v>
      </c>
      <c r="M5336" s="344">
        <f t="shared" si="783"/>
        <v>-159.19543539274127</v>
      </c>
      <c r="N5336" s="344">
        <f t="shared" si="786"/>
        <v>-51.004225908332891</v>
      </c>
    </row>
    <row r="5337" spans="1:14" x14ac:dyDescent="0.25">
      <c r="A5337" s="273">
        <v>5320</v>
      </c>
      <c r="B5337" s="323">
        <f t="shared" si="787"/>
        <v>5409.7558146072588</v>
      </c>
      <c r="D5337" s="287">
        <f t="shared" si="784"/>
        <v>5061.7391479405924</v>
      </c>
      <c r="F5337" s="273">
        <f t="shared" si="780"/>
        <v>15</v>
      </c>
      <c r="H5337" s="273">
        <f t="shared" si="781"/>
        <v>5400</v>
      </c>
      <c r="J5337" s="287">
        <f t="shared" si="785"/>
        <v>-50.855472365550376</v>
      </c>
      <c r="L5337" s="287">
        <f t="shared" si="782"/>
        <v>-170.2441853927412</v>
      </c>
      <c r="M5337" s="344">
        <f t="shared" si="783"/>
        <v>-158.26085205940763</v>
      </c>
      <c r="N5337" s="344">
        <f t="shared" si="786"/>
        <v>-50.855472365550376</v>
      </c>
    </row>
    <row r="5338" spans="1:14" x14ac:dyDescent="0.25">
      <c r="A5338" s="273">
        <v>5321</v>
      </c>
      <c r="B5338" s="323">
        <f t="shared" si="787"/>
        <v>5410.7558146072588</v>
      </c>
      <c r="D5338" s="287">
        <f t="shared" si="784"/>
        <v>5062.6737312739251</v>
      </c>
      <c r="F5338" s="273">
        <f t="shared" si="780"/>
        <v>15</v>
      </c>
      <c r="H5338" s="273">
        <f t="shared" si="781"/>
        <v>5400</v>
      </c>
      <c r="J5338" s="287">
        <f t="shared" si="785"/>
        <v>-50.691227753237435</v>
      </c>
      <c r="L5338" s="287">
        <f t="shared" si="782"/>
        <v>-169.2441853927412</v>
      </c>
      <c r="M5338" s="344">
        <f t="shared" si="783"/>
        <v>-157.32626872607489</v>
      </c>
      <c r="N5338" s="344">
        <f t="shared" si="786"/>
        <v>-50.691227753237435</v>
      </c>
    </row>
    <row r="5339" spans="1:14" x14ac:dyDescent="0.25">
      <c r="A5339" s="273">
        <v>5322</v>
      </c>
      <c r="B5339" s="323">
        <f t="shared" si="787"/>
        <v>5411.7558146072588</v>
      </c>
      <c r="D5339" s="287">
        <f t="shared" si="784"/>
        <v>5063.6083146072588</v>
      </c>
      <c r="F5339" s="273">
        <f t="shared" si="780"/>
        <v>15</v>
      </c>
      <c r="H5339" s="273">
        <f t="shared" si="781"/>
        <v>5400</v>
      </c>
      <c r="J5339" s="287">
        <f t="shared" si="785"/>
        <v>-50.511542101893767</v>
      </c>
      <c r="L5339" s="287">
        <f t="shared" si="782"/>
        <v>-168.2441853927412</v>
      </c>
      <c r="M5339" s="344">
        <f t="shared" si="783"/>
        <v>-156.39168539274124</v>
      </c>
      <c r="N5339" s="344">
        <f t="shared" si="786"/>
        <v>-50.511542101893767</v>
      </c>
    </row>
    <row r="5340" spans="1:14" x14ac:dyDescent="0.25">
      <c r="A5340" s="273">
        <v>5323</v>
      </c>
      <c r="B5340" s="323">
        <f t="shared" si="787"/>
        <v>5412.7558146072588</v>
      </c>
      <c r="D5340" s="287">
        <f t="shared" si="784"/>
        <v>5064.5428979405924</v>
      </c>
      <c r="F5340" s="273">
        <f t="shared" si="780"/>
        <v>15</v>
      </c>
      <c r="H5340" s="273">
        <f t="shared" si="781"/>
        <v>5400</v>
      </c>
      <c r="J5340" s="287">
        <f t="shared" si="785"/>
        <v>-50.316470145509562</v>
      </c>
      <c r="L5340" s="287">
        <f t="shared" si="782"/>
        <v>-167.2441853927412</v>
      </c>
      <c r="M5340" s="344">
        <f t="shared" si="783"/>
        <v>-155.45710205940759</v>
      </c>
      <c r="N5340" s="344">
        <f t="shared" si="786"/>
        <v>-50.316470145509562</v>
      </c>
    </row>
    <row r="5341" spans="1:14" x14ac:dyDescent="0.25">
      <c r="A5341" s="273">
        <v>5324</v>
      </c>
      <c r="B5341" s="323">
        <f t="shared" si="787"/>
        <v>5413.7558146072588</v>
      </c>
      <c r="D5341" s="287">
        <f t="shared" si="784"/>
        <v>5065.4774812739252</v>
      </c>
      <c r="F5341" s="273">
        <f t="shared" si="780"/>
        <v>15</v>
      </c>
      <c r="H5341" s="273">
        <f t="shared" si="781"/>
        <v>5400</v>
      </c>
      <c r="J5341" s="287">
        <f t="shared" si="785"/>
        <v>-50.106071304892446</v>
      </c>
      <c r="L5341" s="287">
        <f t="shared" si="782"/>
        <v>-166.2441853927412</v>
      </c>
      <c r="M5341" s="344">
        <f t="shared" si="783"/>
        <v>-154.52251872607485</v>
      </c>
      <c r="N5341" s="344">
        <f t="shared" si="786"/>
        <v>-50.106071304892446</v>
      </c>
    </row>
    <row r="5342" spans="1:14" x14ac:dyDescent="0.25">
      <c r="A5342" s="273">
        <v>5325</v>
      </c>
      <c r="B5342" s="323">
        <f t="shared" si="787"/>
        <v>5414.7558146072588</v>
      </c>
      <c r="D5342" s="287">
        <f t="shared" si="784"/>
        <v>5066.4120646072588</v>
      </c>
      <c r="F5342" s="273">
        <f t="shared" si="780"/>
        <v>15</v>
      </c>
      <c r="H5342" s="273">
        <f t="shared" si="781"/>
        <v>5400</v>
      </c>
      <c r="J5342" s="287">
        <f t="shared" si="785"/>
        <v>-49.880409669567442</v>
      </c>
      <c r="L5342" s="287">
        <f t="shared" si="782"/>
        <v>-165.2441853927412</v>
      </c>
      <c r="M5342" s="344">
        <f t="shared" si="783"/>
        <v>-153.5879353927412</v>
      </c>
      <c r="N5342" s="344">
        <f t="shared" si="786"/>
        <v>-49.880409669567442</v>
      </c>
    </row>
    <row r="5343" spans="1:14" x14ac:dyDescent="0.25">
      <c r="A5343" s="273">
        <v>5326</v>
      </c>
      <c r="B5343" s="323">
        <f t="shared" si="787"/>
        <v>5415.7558146072588</v>
      </c>
      <c r="D5343" s="287">
        <f t="shared" si="784"/>
        <v>5067.3466479405924</v>
      </c>
      <c r="F5343" s="273">
        <f t="shared" si="780"/>
        <v>15</v>
      </c>
      <c r="H5343" s="273">
        <f t="shared" si="781"/>
        <v>5400</v>
      </c>
      <c r="J5343" s="287">
        <f t="shared" si="785"/>
        <v>-49.639553978254909</v>
      </c>
      <c r="L5343" s="287">
        <f t="shared" si="782"/>
        <v>-164.2441853927412</v>
      </c>
      <c r="M5343" s="344">
        <f t="shared" si="783"/>
        <v>-152.65335205940755</v>
      </c>
      <c r="N5343" s="344">
        <f t="shared" si="786"/>
        <v>-49.639553978254909</v>
      </c>
    </row>
    <row r="5344" spans="1:14" x14ac:dyDescent="0.25">
      <c r="A5344" s="273">
        <v>5327</v>
      </c>
      <c r="B5344" s="323">
        <f t="shared" si="787"/>
        <v>5416.7558146072588</v>
      </c>
      <c r="D5344" s="287">
        <f t="shared" si="784"/>
        <v>5068.2812312739252</v>
      </c>
      <c r="F5344" s="273">
        <f t="shared" si="780"/>
        <v>15</v>
      </c>
      <c r="H5344" s="273">
        <f t="shared" si="781"/>
        <v>5400</v>
      </c>
      <c r="J5344" s="287">
        <f t="shared" si="785"/>
        <v>-49.383577597931243</v>
      </c>
      <c r="L5344" s="287">
        <f t="shared" si="782"/>
        <v>-163.2441853927412</v>
      </c>
      <c r="M5344" s="344">
        <f t="shared" si="783"/>
        <v>-151.71876872607481</v>
      </c>
      <c r="N5344" s="344">
        <f t="shared" si="786"/>
        <v>-49.383577597931243</v>
      </c>
    </row>
    <row r="5345" spans="1:14" x14ac:dyDescent="0.25">
      <c r="A5345" s="273">
        <v>5328</v>
      </c>
      <c r="B5345" s="323">
        <f t="shared" si="787"/>
        <v>5417.7558146072588</v>
      </c>
      <c r="D5345" s="287">
        <f t="shared" si="784"/>
        <v>5069.2158146072588</v>
      </c>
      <c r="F5345" s="273">
        <f t="shared" si="780"/>
        <v>15</v>
      </c>
      <c r="H5345" s="273">
        <f t="shared" si="781"/>
        <v>5400</v>
      </c>
      <c r="J5345" s="287">
        <f t="shared" si="785"/>
        <v>-49.112558501481786</v>
      </c>
      <c r="L5345" s="287">
        <f t="shared" si="782"/>
        <v>-162.2441853927412</v>
      </c>
      <c r="M5345" s="344">
        <f t="shared" si="783"/>
        <v>-150.78418539274116</v>
      </c>
      <c r="N5345" s="344">
        <f t="shared" si="786"/>
        <v>-49.112558501481786</v>
      </c>
    </row>
    <row r="5346" spans="1:14" x14ac:dyDescent="0.25">
      <c r="A5346" s="273">
        <v>5329</v>
      </c>
      <c r="B5346" s="323">
        <f t="shared" si="787"/>
        <v>5418.7558146072588</v>
      </c>
      <c r="D5346" s="287">
        <f t="shared" si="784"/>
        <v>5070.1503979405925</v>
      </c>
      <c r="F5346" s="273">
        <f t="shared" si="780"/>
        <v>15</v>
      </c>
      <c r="H5346" s="273">
        <f t="shared" si="781"/>
        <v>5400</v>
      </c>
      <c r="J5346" s="287">
        <f t="shared" si="785"/>
        <v>-48.826579243948743</v>
      </c>
      <c r="L5346" s="287">
        <f t="shared" si="782"/>
        <v>-161.2441853927412</v>
      </c>
      <c r="M5346" s="344">
        <f t="shared" si="783"/>
        <v>-149.84960205940752</v>
      </c>
      <c r="N5346" s="344">
        <f t="shared" si="786"/>
        <v>-48.826579243948743</v>
      </c>
    </row>
    <row r="5347" spans="1:14" x14ac:dyDescent="0.25">
      <c r="A5347" s="273">
        <v>5330</v>
      </c>
      <c r="B5347" s="323">
        <f t="shared" si="787"/>
        <v>5419.7558146072588</v>
      </c>
      <c r="D5347" s="287">
        <f t="shared" si="784"/>
        <v>5071.0849812739252</v>
      </c>
      <c r="F5347" s="273">
        <f t="shared" si="780"/>
        <v>15</v>
      </c>
      <c r="H5347" s="273">
        <f t="shared" si="781"/>
        <v>5400</v>
      </c>
      <c r="J5347" s="287">
        <f t="shared" si="785"/>
        <v>-48.525726937384292</v>
      </c>
      <c r="L5347" s="287">
        <f t="shared" si="782"/>
        <v>-160.2441853927412</v>
      </c>
      <c r="M5347" s="344">
        <f t="shared" si="783"/>
        <v>-148.91501872607478</v>
      </c>
      <c r="N5347" s="344">
        <f t="shared" si="786"/>
        <v>-48.525726937384292</v>
      </c>
    </row>
    <row r="5348" spans="1:14" x14ac:dyDescent="0.25">
      <c r="A5348" s="273">
        <v>5331</v>
      </c>
      <c r="B5348" s="323">
        <f t="shared" si="787"/>
        <v>5420.7558146072588</v>
      </c>
      <c r="D5348" s="287">
        <f t="shared" si="784"/>
        <v>5072.0195646072589</v>
      </c>
      <c r="F5348" s="273">
        <f t="shared" si="780"/>
        <v>15</v>
      </c>
      <c r="H5348" s="273">
        <f t="shared" si="781"/>
        <v>5400</v>
      </c>
      <c r="J5348" s="287">
        <f t="shared" si="785"/>
        <v>-48.210093224315429</v>
      </c>
      <c r="L5348" s="287">
        <f t="shared" si="782"/>
        <v>-159.2441853927412</v>
      </c>
      <c r="M5348" s="344">
        <f t="shared" si="783"/>
        <v>-147.98043539274113</v>
      </c>
      <c r="N5348" s="344">
        <f t="shared" si="786"/>
        <v>-48.210093224315429</v>
      </c>
    </row>
    <row r="5349" spans="1:14" x14ac:dyDescent="0.25">
      <c r="A5349" s="273">
        <v>5332</v>
      </c>
      <c r="B5349" s="323">
        <f t="shared" si="787"/>
        <v>5421.7558146072588</v>
      </c>
      <c r="D5349" s="287">
        <f t="shared" si="784"/>
        <v>5072.9541479405925</v>
      </c>
      <c r="F5349" s="273">
        <f t="shared" si="780"/>
        <v>15</v>
      </c>
      <c r="H5349" s="273">
        <f t="shared" si="781"/>
        <v>5400</v>
      </c>
      <c r="J5349" s="287">
        <f t="shared" si="785"/>
        <v>-47.879774249829055</v>
      </c>
      <c r="L5349" s="287">
        <f t="shared" si="782"/>
        <v>-158.2441853927412</v>
      </c>
      <c r="M5349" s="344">
        <f t="shared" si="783"/>
        <v>-147.04585205940748</v>
      </c>
      <c r="N5349" s="344">
        <f t="shared" si="786"/>
        <v>-47.879774249829055</v>
      </c>
    </row>
    <row r="5350" spans="1:14" x14ac:dyDescent="0.25">
      <c r="A5350" s="273">
        <v>5333</v>
      </c>
      <c r="B5350" s="323">
        <f t="shared" si="787"/>
        <v>5422.7558146072588</v>
      </c>
      <c r="D5350" s="287">
        <f t="shared" si="784"/>
        <v>5073.8887312739253</v>
      </c>
      <c r="F5350" s="273">
        <f t="shared" si="780"/>
        <v>15</v>
      </c>
      <c r="H5350" s="273">
        <f t="shared" si="781"/>
        <v>5400</v>
      </c>
      <c r="J5350" s="287">
        <f t="shared" si="785"/>
        <v>-47.534870632284132</v>
      </c>
      <c r="L5350" s="287">
        <f t="shared" si="782"/>
        <v>-157.2441853927412</v>
      </c>
      <c r="M5350" s="344">
        <f t="shared" si="783"/>
        <v>-146.11126872607474</v>
      </c>
      <c r="N5350" s="344">
        <f t="shared" si="786"/>
        <v>-47.534870632284132</v>
      </c>
    </row>
    <row r="5351" spans="1:14" x14ac:dyDescent="0.25">
      <c r="A5351" s="273">
        <v>5334</v>
      </c>
      <c r="B5351" s="323">
        <f t="shared" si="787"/>
        <v>5423.7558146072588</v>
      </c>
      <c r="D5351" s="287">
        <f t="shared" si="784"/>
        <v>5074.8233146072589</v>
      </c>
      <c r="F5351" s="273">
        <f t="shared" si="780"/>
        <v>15</v>
      </c>
      <c r="H5351" s="273">
        <f t="shared" si="781"/>
        <v>5400</v>
      </c>
      <c r="J5351" s="287">
        <f t="shared" si="785"/>
        <v>-47.175487432663971</v>
      </c>
      <c r="L5351" s="287">
        <f t="shared" si="782"/>
        <v>-156.2441853927412</v>
      </c>
      <c r="M5351" s="344">
        <f t="shared" si="783"/>
        <v>-145.17668539274109</v>
      </c>
      <c r="N5351" s="344">
        <f t="shared" si="786"/>
        <v>-47.175487432663971</v>
      </c>
    </row>
    <row r="5352" spans="1:14" x14ac:dyDescent="0.25">
      <c r="A5352" s="273">
        <v>5335</v>
      </c>
      <c r="B5352" s="323">
        <f t="shared" si="787"/>
        <v>5424.7558146072588</v>
      </c>
      <c r="D5352" s="287">
        <f t="shared" si="784"/>
        <v>5075.7578979405916</v>
      </c>
      <c r="F5352" s="273">
        <f t="shared" si="780"/>
        <v>15</v>
      </c>
      <c r="H5352" s="273">
        <f t="shared" si="781"/>
        <v>5400</v>
      </c>
      <c r="J5352" s="287">
        <f t="shared" si="785"/>
        <v>-46.801734122572611</v>
      </c>
      <c r="L5352" s="287">
        <f t="shared" si="782"/>
        <v>-155.2441853927412</v>
      </c>
      <c r="M5352" s="344">
        <f t="shared" si="783"/>
        <v>-144.24210205940835</v>
      </c>
      <c r="N5352" s="344">
        <f t="shared" si="786"/>
        <v>-46.801734122572611</v>
      </c>
    </row>
    <row r="5353" spans="1:14" x14ac:dyDescent="0.25">
      <c r="A5353" s="273">
        <v>5336</v>
      </c>
      <c r="B5353" s="323">
        <f t="shared" si="787"/>
        <v>5425.7558146072588</v>
      </c>
      <c r="D5353" s="287">
        <f t="shared" si="784"/>
        <v>5076.6924812739253</v>
      </c>
      <c r="F5353" s="273">
        <f t="shared" si="780"/>
        <v>15</v>
      </c>
      <c r="H5353" s="273">
        <f t="shared" si="781"/>
        <v>5400</v>
      </c>
      <c r="J5353" s="287">
        <f t="shared" si="785"/>
        <v>-46.413724550888944</v>
      </c>
      <c r="L5353" s="287">
        <f t="shared" si="782"/>
        <v>-154.2441853927412</v>
      </c>
      <c r="M5353" s="344">
        <f t="shared" si="783"/>
        <v>-143.3075187260747</v>
      </c>
      <c r="N5353" s="344">
        <f t="shared" si="786"/>
        <v>-46.413724550888944</v>
      </c>
    </row>
    <row r="5354" spans="1:14" x14ac:dyDescent="0.25">
      <c r="A5354" s="273">
        <v>5337</v>
      </c>
      <c r="B5354" s="323">
        <f t="shared" si="787"/>
        <v>5426.7558146072588</v>
      </c>
      <c r="D5354" s="287">
        <f t="shared" si="784"/>
        <v>5077.6270646072589</v>
      </c>
      <c r="F5354" s="273">
        <f t="shared" si="780"/>
        <v>15</v>
      </c>
      <c r="H5354" s="273">
        <f t="shared" si="781"/>
        <v>5400</v>
      </c>
      <c r="J5354" s="287">
        <f t="shared" si="785"/>
        <v>-46.011576909087218</v>
      </c>
      <c r="L5354" s="287">
        <f t="shared" si="782"/>
        <v>-153.2441853927412</v>
      </c>
      <c r="M5354" s="344">
        <f t="shared" si="783"/>
        <v>-142.37293539274106</v>
      </c>
      <c r="N5354" s="344">
        <f t="shared" si="786"/>
        <v>-46.011576909087218</v>
      </c>
    </row>
    <row r="5355" spans="1:14" x14ac:dyDescent="0.25">
      <c r="A5355" s="273">
        <v>5338</v>
      </c>
      <c r="B5355" s="323">
        <f t="shared" si="787"/>
        <v>5427.7558146072588</v>
      </c>
      <c r="D5355" s="287">
        <f t="shared" si="784"/>
        <v>5078.5616479405926</v>
      </c>
      <c r="F5355" s="273">
        <f t="shared" si="780"/>
        <v>15</v>
      </c>
      <c r="H5355" s="273">
        <f t="shared" si="781"/>
        <v>5400</v>
      </c>
      <c r="J5355" s="287">
        <f t="shared" si="785"/>
        <v>-45.595413695235166</v>
      </c>
      <c r="L5355" s="287">
        <f t="shared" si="782"/>
        <v>-152.2441853927412</v>
      </c>
      <c r="M5355" s="344">
        <f t="shared" si="783"/>
        <v>-141.43835205940741</v>
      </c>
      <c r="N5355" s="344">
        <f t="shared" si="786"/>
        <v>-45.595413695235166</v>
      </c>
    </row>
    <row r="5356" spans="1:14" x14ac:dyDescent="0.25">
      <c r="A5356" s="273">
        <v>5339</v>
      </c>
      <c r="B5356" s="323">
        <f t="shared" si="787"/>
        <v>5428.7558146072588</v>
      </c>
      <c r="D5356" s="287">
        <f t="shared" si="784"/>
        <v>5079.4962312739253</v>
      </c>
      <c r="F5356" s="273">
        <f t="shared" si="780"/>
        <v>15</v>
      </c>
      <c r="H5356" s="273">
        <f t="shared" si="781"/>
        <v>5400</v>
      </c>
      <c r="J5356" s="287">
        <f t="shared" si="785"/>
        <v>-45.165361676678522</v>
      </c>
      <c r="L5356" s="287">
        <f t="shared" si="782"/>
        <v>-151.2441853927412</v>
      </c>
      <c r="M5356" s="344">
        <f t="shared" si="783"/>
        <v>-140.50376872607467</v>
      </c>
      <c r="N5356" s="344">
        <f t="shared" si="786"/>
        <v>-45.165361676678522</v>
      </c>
    </row>
    <row r="5357" spans="1:14" x14ac:dyDescent="0.25">
      <c r="A5357" s="273">
        <v>5340</v>
      </c>
      <c r="B5357" s="323">
        <f t="shared" si="787"/>
        <v>5429.7558146072588</v>
      </c>
      <c r="D5357" s="287">
        <f t="shared" si="784"/>
        <v>5080.430814607259</v>
      </c>
      <c r="F5357" s="273">
        <f t="shared" si="780"/>
        <v>15</v>
      </c>
      <c r="H5357" s="273">
        <f t="shared" si="781"/>
        <v>5400</v>
      </c>
      <c r="J5357" s="287">
        <f t="shared" si="785"/>
        <v>-44.721551851428472</v>
      </c>
      <c r="L5357" s="287">
        <f t="shared" si="782"/>
        <v>-150.2441853927412</v>
      </c>
      <c r="M5357" s="344">
        <f t="shared" si="783"/>
        <v>-139.56918539274102</v>
      </c>
      <c r="N5357" s="344">
        <f t="shared" si="786"/>
        <v>-44.721551851428472</v>
      </c>
    </row>
    <row r="5358" spans="1:14" x14ac:dyDescent="0.25">
      <c r="A5358" s="273">
        <v>5341</v>
      </c>
      <c r="B5358" s="323">
        <f t="shared" si="787"/>
        <v>5430.7558146072588</v>
      </c>
      <c r="D5358" s="287">
        <f t="shared" si="784"/>
        <v>5081.3653979405917</v>
      </c>
      <c r="F5358" s="273">
        <f t="shared" si="780"/>
        <v>15</v>
      </c>
      <c r="H5358" s="273">
        <f t="shared" si="781"/>
        <v>5400</v>
      </c>
      <c r="J5358" s="287">
        <f t="shared" si="785"/>
        <v>-44.264119408257081</v>
      </c>
      <c r="L5358" s="287">
        <f t="shared" si="782"/>
        <v>-149.2441853927412</v>
      </c>
      <c r="M5358" s="344">
        <f t="shared" si="783"/>
        <v>-138.63460205940828</v>
      </c>
      <c r="N5358" s="344">
        <f t="shared" si="786"/>
        <v>-44.264119408257081</v>
      </c>
    </row>
    <row r="5359" spans="1:14" x14ac:dyDescent="0.25">
      <c r="A5359" s="273">
        <v>5342</v>
      </c>
      <c r="B5359" s="323">
        <f t="shared" si="787"/>
        <v>5431.7558146072588</v>
      </c>
      <c r="D5359" s="287">
        <f t="shared" si="784"/>
        <v>5082.2999812739254</v>
      </c>
      <c r="F5359" s="273">
        <f t="shared" si="780"/>
        <v>15</v>
      </c>
      <c r="H5359" s="273">
        <f t="shared" si="781"/>
        <v>5400</v>
      </c>
      <c r="J5359" s="287">
        <f t="shared" si="785"/>
        <v>-43.793203685517767</v>
      </c>
      <c r="L5359" s="287">
        <f t="shared" si="782"/>
        <v>-148.2441853927412</v>
      </c>
      <c r="M5359" s="344">
        <f t="shared" si="783"/>
        <v>-137.70001872607463</v>
      </c>
      <c r="N5359" s="344">
        <f t="shared" si="786"/>
        <v>-43.793203685517767</v>
      </c>
    </row>
    <row r="5360" spans="1:14" x14ac:dyDescent="0.25">
      <c r="A5360" s="273">
        <v>5343</v>
      </c>
      <c r="B5360" s="323">
        <f t="shared" si="787"/>
        <v>5432.7558146072588</v>
      </c>
      <c r="D5360" s="287">
        <f t="shared" si="784"/>
        <v>5083.234564607259</v>
      </c>
      <c r="F5360" s="273">
        <f t="shared" si="780"/>
        <v>15</v>
      </c>
      <c r="H5360" s="273">
        <f t="shared" si="781"/>
        <v>5400</v>
      </c>
      <c r="J5360" s="287">
        <f t="shared" si="785"/>
        <v>-43.308948128701559</v>
      </c>
      <c r="L5360" s="287">
        <f t="shared" si="782"/>
        <v>-147.2441853927412</v>
      </c>
      <c r="M5360" s="344">
        <f t="shared" si="783"/>
        <v>-136.76543539274098</v>
      </c>
      <c r="N5360" s="344">
        <f t="shared" si="786"/>
        <v>-43.308948128701559</v>
      </c>
    </row>
    <row r="5361" spans="1:14" x14ac:dyDescent="0.25">
      <c r="A5361" s="273">
        <v>5344</v>
      </c>
      <c r="B5361" s="323">
        <f t="shared" si="787"/>
        <v>5433.7558146072588</v>
      </c>
      <c r="D5361" s="287">
        <f t="shared" si="784"/>
        <v>5084.1691479405918</v>
      </c>
      <c r="F5361" s="273">
        <f t="shared" si="780"/>
        <v>15</v>
      </c>
      <c r="H5361" s="273">
        <f t="shared" si="781"/>
        <v>5400</v>
      </c>
      <c r="J5361" s="287">
        <f t="shared" si="785"/>
        <v>-42.811500246742554</v>
      </c>
      <c r="L5361" s="287">
        <f t="shared" si="782"/>
        <v>-146.2441853927412</v>
      </c>
      <c r="M5361" s="344">
        <f t="shared" si="783"/>
        <v>-135.83085205940824</v>
      </c>
      <c r="N5361" s="344">
        <f t="shared" si="786"/>
        <v>-42.811500246742554</v>
      </c>
    </row>
    <row r="5362" spans="1:14" x14ac:dyDescent="0.25">
      <c r="A5362" s="273">
        <v>5345</v>
      </c>
      <c r="B5362" s="323">
        <f t="shared" si="787"/>
        <v>5434.7558146072588</v>
      </c>
      <c r="D5362" s="287">
        <f t="shared" si="784"/>
        <v>5085.1037312739254</v>
      </c>
      <c r="F5362" s="273">
        <f t="shared" si="780"/>
        <v>15</v>
      </c>
      <c r="H5362" s="273">
        <f t="shared" si="781"/>
        <v>5400</v>
      </c>
      <c r="J5362" s="287">
        <f t="shared" si="785"/>
        <v>-42.301011567083663</v>
      </c>
      <c r="L5362" s="287">
        <f t="shared" si="782"/>
        <v>-145.2441853927412</v>
      </c>
      <c r="M5362" s="344">
        <f t="shared" si="783"/>
        <v>-134.8962687260746</v>
      </c>
      <c r="N5362" s="344">
        <f t="shared" si="786"/>
        <v>-42.301011567083663</v>
      </c>
    </row>
    <row r="5363" spans="1:14" x14ac:dyDescent="0.25">
      <c r="A5363" s="273">
        <v>5346</v>
      </c>
      <c r="B5363" s="323">
        <f t="shared" si="787"/>
        <v>5435.7558146072588</v>
      </c>
      <c r="D5363" s="287">
        <f t="shared" si="784"/>
        <v>5086.0383146072591</v>
      </c>
      <c r="F5363" s="273">
        <f t="shared" si="780"/>
        <v>15</v>
      </c>
      <c r="H5363" s="273">
        <f t="shared" si="781"/>
        <v>5400</v>
      </c>
      <c r="J5363" s="287">
        <f t="shared" si="785"/>
        <v>-41.777637589522342</v>
      </c>
      <c r="L5363" s="287">
        <f t="shared" si="782"/>
        <v>-144.2441853927412</v>
      </c>
      <c r="M5363" s="344">
        <f t="shared" si="783"/>
        <v>-133.96168539274095</v>
      </c>
      <c r="N5363" s="344">
        <f t="shared" si="786"/>
        <v>-41.777637589522342</v>
      </c>
    </row>
    <row r="5364" spans="1:14" x14ac:dyDescent="0.25">
      <c r="A5364" s="273">
        <v>5347</v>
      </c>
      <c r="B5364" s="323">
        <f t="shared" si="787"/>
        <v>5436.7558146072588</v>
      </c>
      <c r="D5364" s="287">
        <f t="shared" si="784"/>
        <v>5086.9728979405918</v>
      </c>
      <c r="F5364" s="273">
        <f t="shared" si="780"/>
        <v>15</v>
      </c>
      <c r="H5364" s="273">
        <f t="shared" si="781"/>
        <v>5400</v>
      </c>
      <c r="J5364" s="287">
        <f t="shared" si="785"/>
        <v>-41.241537738842183</v>
      </c>
      <c r="L5364" s="287">
        <f t="shared" si="782"/>
        <v>-143.2441853927412</v>
      </c>
      <c r="M5364" s="344">
        <f t="shared" si="783"/>
        <v>-133.02710205940821</v>
      </c>
      <c r="N5364" s="344">
        <f t="shared" si="786"/>
        <v>-41.241537738842183</v>
      </c>
    </row>
    <row r="5365" spans="1:14" x14ac:dyDescent="0.25">
      <c r="A5365" s="273">
        <v>5348</v>
      </c>
      <c r="B5365" s="323">
        <f t="shared" si="787"/>
        <v>5437.7558146072588</v>
      </c>
      <c r="D5365" s="287">
        <f t="shared" si="784"/>
        <v>5087.9074812739254</v>
      </c>
      <c r="F5365" s="273">
        <f t="shared" si="780"/>
        <v>15</v>
      </c>
      <c r="H5365" s="273">
        <f t="shared" si="781"/>
        <v>5400</v>
      </c>
      <c r="J5365" s="287">
        <f t="shared" si="785"/>
        <v>-40.692875316251019</v>
      </c>
      <c r="L5365" s="287">
        <f t="shared" si="782"/>
        <v>-142.2441853927412</v>
      </c>
      <c r="M5365" s="344">
        <f t="shared" si="783"/>
        <v>-132.09251872607456</v>
      </c>
      <c r="N5365" s="344">
        <f t="shared" si="786"/>
        <v>-40.692875316251019</v>
      </c>
    </row>
    <row r="5366" spans="1:14" x14ac:dyDescent="0.25">
      <c r="A5366" s="273">
        <v>5349</v>
      </c>
      <c r="B5366" s="323">
        <f t="shared" si="787"/>
        <v>5438.7558146072588</v>
      </c>
      <c r="D5366" s="287">
        <f t="shared" si="784"/>
        <v>5088.8420646072591</v>
      </c>
      <c r="F5366" s="273">
        <f t="shared" si="780"/>
        <v>15</v>
      </c>
      <c r="H5366" s="273">
        <f t="shared" si="781"/>
        <v>5400</v>
      </c>
      <c r="J5366" s="287">
        <f t="shared" si="785"/>
        <v>-40.131817449638255</v>
      </c>
      <c r="L5366" s="287">
        <f t="shared" si="782"/>
        <v>-141.2441853927412</v>
      </c>
      <c r="M5366" s="344">
        <f t="shared" si="783"/>
        <v>-131.15793539274091</v>
      </c>
      <c r="N5366" s="344">
        <f t="shared" si="786"/>
        <v>-40.131817449638255</v>
      </c>
    </row>
    <row r="5367" spans="1:14" x14ac:dyDescent="0.25">
      <c r="A5367" s="273">
        <v>5350</v>
      </c>
      <c r="B5367" s="323">
        <f t="shared" si="787"/>
        <v>5439.7558146072588</v>
      </c>
      <c r="D5367" s="287">
        <f t="shared" si="784"/>
        <v>5089.7766479405918</v>
      </c>
      <c r="F5367" s="273">
        <f t="shared" si="780"/>
        <v>15</v>
      </c>
      <c r="H5367" s="273">
        <f t="shared" si="781"/>
        <v>5400</v>
      </c>
      <c r="J5367" s="287">
        <f t="shared" si="785"/>
        <v>-39.558535042664232</v>
      </c>
      <c r="L5367" s="287">
        <f t="shared" si="782"/>
        <v>-140.2441853927412</v>
      </c>
      <c r="M5367" s="344">
        <f t="shared" si="783"/>
        <v>-130.22335205940817</v>
      </c>
      <c r="N5367" s="344">
        <f t="shared" si="786"/>
        <v>-39.558535042664232</v>
      </c>
    </row>
    <row r="5368" spans="1:14" x14ac:dyDescent="0.25">
      <c r="A5368" s="273">
        <v>5351</v>
      </c>
      <c r="B5368" s="323">
        <f t="shared" si="787"/>
        <v>5440.7558146072588</v>
      </c>
      <c r="D5368" s="287">
        <f t="shared" si="784"/>
        <v>5090.7112312739255</v>
      </c>
      <c r="F5368" s="273">
        <f t="shared" si="780"/>
        <v>15</v>
      </c>
      <c r="H5368" s="273">
        <f t="shared" si="781"/>
        <v>5400</v>
      </c>
      <c r="J5368" s="287">
        <f t="shared" si="785"/>
        <v>-38.973202722704073</v>
      </c>
      <c r="L5368" s="287">
        <f t="shared" si="782"/>
        <v>-139.2441853927412</v>
      </c>
      <c r="M5368" s="344">
        <f t="shared" si="783"/>
        <v>-129.28876872607452</v>
      </c>
      <c r="N5368" s="344">
        <f t="shared" si="786"/>
        <v>-38.973202722704073</v>
      </c>
    </row>
    <row r="5369" spans="1:14" x14ac:dyDescent="0.25">
      <c r="A5369" s="273">
        <v>5352</v>
      </c>
      <c r="B5369" s="323">
        <f t="shared" si="787"/>
        <v>5441.7558146072588</v>
      </c>
      <c r="D5369" s="287">
        <f t="shared" si="784"/>
        <v>5091.6458146072591</v>
      </c>
      <c r="F5369" s="273">
        <f t="shared" si="780"/>
        <v>15</v>
      </c>
      <c r="H5369" s="273">
        <f t="shared" si="781"/>
        <v>5400</v>
      </c>
      <c r="J5369" s="287">
        <f t="shared" si="785"/>
        <v>-38.375998787652684</v>
      </c>
      <c r="L5369" s="287">
        <f t="shared" si="782"/>
        <v>-138.2441853927412</v>
      </c>
      <c r="M5369" s="344">
        <f t="shared" si="783"/>
        <v>-128.35418539274087</v>
      </c>
      <c r="N5369" s="344">
        <f t="shared" si="786"/>
        <v>-38.375998787652684</v>
      </c>
    </row>
    <row r="5370" spans="1:14" x14ac:dyDescent="0.25">
      <c r="A5370" s="273">
        <v>5353</v>
      </c>
      <c r="B5370" s="323">
        <f t="shared" si="787"/>
        <v>5442.7558146072588</v>
      </c>
      <c r="D5370" s="287">
        <f t="shared" si="784"/>
        <v>5092.5803979405919</v>
      </c>
      <c r="F5370" s="273">
        <f t="shared" si="780"/>
        <v>15</v>
      </c>
      <c r="H5370" s="273">
        <f t="shared" si="781"/>
        <v>5400</v>
      </c>
      <c r="J5370" s="287">
        <f t="shared" si="785"/>
        <v>-37.767105151613926</v>
      </c>
      <c r="L5370" s="287">
        <f t="shared" si="782"/>
        <v>-137.2441853927412</v>
      </c>
      <c r="M5370" s="344">
        <f t="shared" si="783"/>
        <v>-127.41960205940813</v>
      </c>
      <c r="N5370" s="344">
        <f t="shared" si="786"/>
        <v>-37.767105151613926</v>
      </c>
    </row>
    <row r="5371" spans="1:14" x14ac:dyDescent="0.25">
      <c r="A5371" s="273">
        <v>5354</v>
      </c>
      <c r="B5371" s="323">
        <f t="shared" si="787"/>
        <v>5443.7558146072588</v>
      </c>
      <c r="D5371" s="287">
        <f t="shared" si="784"/>
        <v>5093.5149812739255</v>
      </c>
      <c r="F5371" s="273">
        <f t="shared" si="780"/>
        <v>15</v>
      </c>
      <c r="H5371" s="273">
        <f t="shared" si="781"/>
        <v>5400</v>
      </c>
      <c r="J5371" s="287">
        <f t="shared" si="785"/>
        <v>-37.146707289487814</v>
      </c>
      <c r="L5371" s="287">
        <f t="shared" si="782"/>
        <v>-136.2441853927412</v>
      </c>
      <c r="M5371" s="344">
        <f t="shared" si="783"/>
        <v>-126.48501872607449</v>
      </c>
      <c r="N5371" s="344">
        <f t="shared" si="786"/>
        <v>-37.146707289487814</v>
      </c>
    </row>
    <row r="5372" spans="1:14" x14ac:dyDescent="0.25">
      <c r="A5372" s="273">
        <v>5355</v>
      </c>
      <c r="B5372" s="323">
        <f t="shared" si="787"/>
        <v>5444.7558146072588</v>
      </c>
      <c r="D5372" s="287">
        <f t="shared" si="784"/>
        <v>5094.4495646072592</v>
      </c>
      <c r="F5372" s="273">
        <f t="shared" si="780"/>
        <v>15</v>
      </c>
      <c r="H5372" s="273">
        <f t="shared" si="781"/>
        <v>5400</v>
      </c>
      <c r="J5372" s="287">
        <f t="shared" si="785"/>
        <v>-36.514994180473607</v>
      </c>
      <c r="L5372" s="287">
        <f t="shared" si="782"/>
        <v>-135.2441853927412</v>
      </c>
      <c r="M5372" s="344">
        <f t="shared" si="783"/>
        <v>-125.55043539274084</v>
      </c>
      <c r="N5372" s="344">
        <f t="shared" si="786"/>
        <v>-36.514994180473607</v>
      </c>
    </row>
    <row r="5373" spans="1:14" x14ac:dyDescent="0.25">
      <c r="A5373" s="273">
        <v>5356</v>
      </c>
      <c r="B5373" s="323">
        <f t="shared" si="787"/>
        <v>5445.7558146072588</v>
      </c>
      <c r="D5373" s="287">
        <f t="shared" si="784"/>
        <v>5095.3841479405919</v>
      </c>
      <c r="F5373" s="273">
        <f t="shared" si="780"/>
        <v>15</v>
      </c>
      <c r="H5373" s="273">
        <f t="shared" si="781"/>
        <v>5400</v>
      </c>
      <c r="J5373" s="287">
        <f t="shared" si="785"/>
        <v>-35.872158250502828</v>
      </c>
      <c r="L5373" s="287">
        <f t="shared" si="782"/>
        <v>-134.2441853927412</v>
      </c>
      <c r="M5373" s="344">
        <f t="shared" si="783"/>
        <v>-124.6158520594081</v>
      </c>
      <c r="N5373" s="344">
        <f t="shared" si="786"/>
        <v>-35.872158250502828</v>
      </c>
    </row>
    <row r="5374" spans="1:14" x14ac:dyDescent="0.25">
      <c r="A5374" s="273">
        <v>5357</v>
      </c>
      <c r="B5374" s="323">
        <f t="shared" si="787"/>
        <v>5446.7558146072588</v>
      </c>
      <c r="D5374" s="287">
        <f t="shared" si="784"/>
        <v>5096.3187312739256</v>
      </c>
      <c r="F5374" s="273">
        <f t="shared" si="780"/>
        <v>15</v>
      </c>
      <c r="H5374" s="273">
        <f t="shared" si="781"/>
        <v>5400</v>
      </c>
      <c r="J5374" s="287">
        <f t="shared" si="785"/>
        <v>-35.218395313627539</v>
      </c>
      <c r="L5374" s="287">
        <f t="shared" si="782"/>
        <v>-133.2441853927412</v>
      </c>
      <c r="M5374" s="344">
        <f t="shared" si="783"/>
        <v>-123.68126872607445</v>
      </c>
      <c r="N5374" s="344">
        <f t="shared" si="786"/>
        <v>-35.218395313627539</v>
      </c>
    </row>
    <row r="5375" spans="1:14" x14ac:dyDescent="0.25">
      <c r="A5375" s="273">
        <v>5358</v>
      </c>
      <c r="B5375" s="323">
        <f t="shared" si="787"/>
        <v>5447.7558146072588</v>
      </c>
      <c r="D5375" s="287">
        <f t="shared" si="784"/>
        <v>5097.2533146072592</v>
      </c>
      <c r="F5375" s="273">
        <f t="shared" si="780"/>
        <v>15</v>
      </c>
      <c r="H5375" s="273">
        <f t="shared" si="781"/>
        <v>5400</v>
      </c>
      <c r="J5375" s="287">
        <f t="shared" si="785"/>
        <v>-34.55390451237146</v>
      </c>
      <c r="L5375" s="287">
        <f t="shared" si="782"/>
        <v>-132.2441853927412</v>
      </c>
      <c r="M5375" s="344">
        <f t="shared" si="783"/>
        <v>-122.7466853927408</v>
      </c>
      <c r="N5375" s="344">
        <f t="shared" si="786"/>
        <v>-34.55390451237146</v>
      </c>
    </row>
    <row r="5376" spans="1:14" x14ac:dyDescent="0.25">
      <c r="A5376" s="273">
        <v>5359</v>
      </c>
      <c r="B5376" s="323">
        <f t="shared" si="787"/>
        <v>5448.7558146072588</v>
      </c>
      <c r="D5376" s="287">
        <f t="shared" si="784"/>
        <v>5098.1878979405919</v>
      </c>
      <c r="F5376" s="273">
        <f t="shared" si="780"/>
        <v>15</v>
      </c>
      <c r="H5376" s="273">
        <f t="shared" si="781"/>
        <v>5400</v>
      </c>
      <c r="J5376" s="287">
        <f t="shared" si="785"/>
        <v>-33.878888257069725</v>
      </c>
      <c r="L5376" s="287">
        <f t="shared" si="782"/>
        <v>-131.2441853927412</v>
      </c>
      <c r="M5376" s="344">
        <f t="shared" si="783"/>
        <v>-121.81210205940806</v>
      </c>
      <c r="N5376" s="344">
        <f t="shared" si="786"/>
        <v>-33.878888257069725</v>
      </c>
    </row>
    <row r="5377" spans="1:14" x14ac:dyDescent="0.25">
      <c r="A5377" s="273">
        <v>5360</v>
      </c>
      <c r="B5377" s="323">
        <f t="shared" si="787"/>
        <v>5449.7558146072588</v>
      </c>
      <c r="D5377" s="287">
        <f t="shared" si="784"/>
        <v>5099.1224812739256</v>
      </c>
      <c r="F5377" s="273">
        <f>INT(B5377/360)</f>
        <v>15</v>
      </c>
      <c r="H5377" s="273">
        <f>F5377*360</f>
        <v>5400</v>
      </c>
      <c r="J5377" s="287">
        <f t="shared" si="785"/>
        <v>-33.193552164212718</v>
      </c>
      <c r="L5377" s="287">
        <f>B5377-H5377-180</f>
        <v>-130.2441853927412</v>
      </c>
      <c r="M5377" s="344">
        <f>D5377-INT(D5377/360)*360-180</f>
        <v>-120.87751872607441</v>
      </c>
      <c r="N5377" s="344">
        <f t="shared" si="786"/>
        <v>-33.193552164212718</v>
      </c>
    </row>
    <row r="5378" spans="1:14" x14ac:dyDescent="0.25">
      <c r="A5378" s="273">
        <v>5361</v>
      </c>
      <c r="B5378" s="323">
        <f t="shared" si="787"/>
        <v>5450.7558146072588</v>
      </c>
      <c r="D5378" s="287">
        <f t="shared" si="784"/>
        <v>5100.0570646072592</v>
      </c>
      <c r="F5378" s="273">
        <f>INT(B5378/360)</f>
        <v>15</v>
      </c>
      <c r="H5378" s="273">
        <f>F5378*360</f>
        <v>5400</v>
      </c>
      <c r="J5378" s="287">
        <f t="shared" si="785"/>
        <v>-32.498104993813904</v>
      </c>
      <c r="L5378" s="287">
        <f>B5378-H5378-180</f>
        <v>-129.2441853927412</v>
      </c>
      <c r="M5378" s="344">
        <f>D5378-INT(D5378/360)*360-180</f>
        <v>-119.94293539274076</v>
      </c>
      <c r="N5378" s="344">
        <f t="shared" si="786"/>
        <v>-32.498104993813904</v>
      </c>
    </row>
    <row r="5379" spans="1:14" x14ac:dyDescent="0.25">
      <c r="A5379" s="273">
        <v>5362</v>
      </c>
      <c r="B5379" s="323">
        <f t="shared" si="787"/>
        <v>5451.7558146072588</v>
      </c>
      <c r="D5379" s="287">
        <f t="shared" si="784"/>
        <v>5100.991647940592</v>
      </c>
      <c r="F5379" s="273">
        <f>INT(B5379/360)</f>
        <v>15</v>
      </c>
      <c r="H5379" s="273">
        <f>F5379*360</f>
        <v>5400</v>
      </c>
      <c r="J5379" s="287">
        <f t="shared" si="785"/>
        <v>-31.7927585858172</v>
      </c>
      <c r="L5379" s="287">
        <f>B5379-H5379-180</f>
        <v>-128.2441853927412</v>
      </c>
      <c r="M5379" s="344">
        <f>D5379-INT(D5379/360)*360-180</f>
        <v>-119.00835205940803</v>
      </c>
      <c r="N5379" s="344">
        <f t="shared" si="786"/>
        <v>-31.7927585858172</v>
      </c>
    </row>
    <row r="5380" spans="1:14" x14ac:dyDescent="0.25">
      <c r="A5380" s="273">
        <v>5363</v>
      </c>
      <c r="B5380" s="323">
        <f t="shared" si="787"/>
        <v>5452.7558146072588</v>
      </c>
      <c r="D5380" s="287">
        <f t="shared" si="784"/>
        <v>5101.9262312739256</v>
      </c>
      <c r="F5380" s="273">
        <f>INT(B5380/360)</f>
        <v>15</v>
      </c>
      <c r="H5380" s="273">
        <f>F5380*360</f>
        <v>5400</v>
      </c>
      <c r="J5380" s="287">
        <f t="shared" si="785"/>
        <v>-31.077727795571882</v>
      </c>
      <c r="L5380" s="287">
        <f>B5380-H5380-180</f>
        <v>-127.2441853927412</v>
      </c>
      <c r="M5380" s="344">
        <f>D5380-INT(D5380/360)*360-180</f>
        <v>-118.07376872607438</v>
      </c>
      <c r="N5380" s="344">
        <f t="shared" si="786"/>
        <v>-31.077727795571882</v>
      </c>
    </row>
    <row r="5381" spans="1:14" x14ac:dyDescent="0.25">
      <c r="A5381" s="273">
        <v>5364</v>
      </c>
      <c r="B5381" s="323">
        <f t="shared" si="787"/>
        <v>5453.7558146072588</v>
      </c>
      <c r="D5381" s="287">
        <f t="shared" si="784"/>
        <v>5102.8608146072584</v>
      </c>
      <c r="F5381" s="273">
        <f t="shared" ref="F5381:F5390" si="788">INT(B5381/360)</f>
        <v>15</v>
      </c>
      <c r="H5381" s="273">
        <f t="shared" ref="H5381:H5390" si="789">F5381*360</f>
        <v>5400</v>
      </c>
      <c r="J5381" s="287">
        <f t="shared" si="785"/>
        <v>-30.35323042838332</v>
      </c>
      <c r="L5381" s="287">
        <f t="shared" ref="L5381:L5390" si="790">B5381-H5381-180</f>
        <v>-126.2441853927412</v>
      </c>
      <c r="M5381" s="344">
        <f t="shared" ref="M5381:M5390" si="791">D5381-INT(D5381/360)*360-180</f>
        <v>-117.13918539274164</v>
      </c>
      <c r="N5381" s="344">
        <f t="shared" si="786"/>
        <v>-30.35323042838332</v>
      </c>
    </row>
    <row r="5382" spans="1:14" x14ac:dyDescent="0.25">
      <c r="A5382" s="273">
        <v>5365</v>
      </c>
      <c r="B5382" s="323">
        <f t="shared" si="787"/>
        <v>5454.7558146072588</v>
      </c>
      <c r="D5382" s="287">
        <f t="shared" si="784"/>
        <v>5103.795397940592</v>
      </c>
      <c r="F5382" s="273">
        <f t="shared" si="788"/>
        <v>15</v>
      </c>
      <c r="H5382" s="273">
        <f t="shared" si="789"/>
        <v>5400</v>
      </c>
      <c r="J5382" s="287">
        <f t="shared" si="785"/>
        <v>-29.619487173167922</v>
      </c>
      <c r="L5382" s="287">
        <f t="shared" si="790"/>
        <v>-125.2441853927412</v>
      </c>
      <c r="M5382" s="344">
        <f t="shared" si="791"/>
        <v>-116.20460205940799</v>
      </c>
      <c r="N5382" s="344">
        <f t="shared" si="786"/>
        <v>-29.619487173167922</v>
      </c>
    </row>
    <row r="5383" spans="1:14" x14ac:dyDescent="0.25">
      <c r="A5383" s="273">
        <v>5366</v>
      </c>
      <c r="B5383" s="323">
        <f t="shared" si="787"/>
        <v>5455.7558146072588</v>
      </c>
      <c r="D5383" s="287">
        <f t="shared" si="784"/>
        <v>5104.7299812739257</v>
      </c>
      <c r="F5383" s="273">
        <f t="shared" si="788"/>
        <v>15</v>
      </c>
      <c r="H5383" s="273">
        <f t="shared" si="789"/>
        <v>5400</v>
      </c>
      <c r="J5383" s="287">
        <f t="shared" si="785"/>
        <v>-28.876721535229159</v>
      </c>
      <c r="L5383" s="287">
        <f t="shared" si="790"/>
        <v>-124.2441853927412</v>
      </c>
      <c r="M5383" s="344">
        <f t="shared" si="791"/>
        <v>-115.27001872607434</v>
      </c>
      <c r="N5383" s="344">
        <f t="shared" si="786"/>
        <v>-28.876721535229159</v>
      </c>
    </row>
    <row r="5384" spans="1:14" x14ac:dyDescent="0.25">
      <c r="A5384" s="273">
        <v>5367</v>
      </c>
      <c r="B5384" s="323">
        <f t="shared" si="787"/>
        <v>5456.7558146072588</v>
      </c>
      <c r="D5384" s="287">
        <f t="shared" si="784"/>
        <v>5105.6645646072584</v>
      </c>
      <c r="F5384" s="273">
        <f t="shared" si="788"/>
        <v>15</v>
      </c>
      <c r="H5384" s="273">
        <f t="shared" si="789"/>
        <v>5400</v>
      </c>
      <c r="J5384" s="287">
        <f t="shared" si="785"/>
        <v>-28.125159768176296</v>
      </c>
      <c r="L5384" s="287">
        <f t="shared" si="790"/>
        <v>-123.2441853927412</v>
      </c>
      <c r="M5384" s="344">
        <f t="shared" si="791"/>
        <v>-114.3354353927416</v>
      </c>
      <c r="N5384" s="344">
        <f t="shared" si="786"/>
        <v>-28.125159768176296</v>
      </c>
    </row>
    <row r="5385" spans="1:14" x14ac:dyDescent="0.25">
      <c r="A5385" s="273">
        <v>5368</v>
      </c>
      <c r="B5385" s="323">
        <f t="shared" si="787"/>
        <v>5457.7558146072588</v>
      </c>
      <c r="D5385" s="287">
        <f t="shared" si="784"/>
        <v>5106.599147940592</v>
      </c>
      <c r="F5385" s="273">
        <f t="shared" si="788"/>
        <v>15</v>
      </c>
      <c r="H5385" s="273">
        <f t="shared" si="789"/>
        <v>5400</v>
      </c>
      <c r="J5385" s="287">
        <f t="shared" si="785"/>
        <v>-27.365030805002895</v>
      </c>
      <c r="L5385" s="287">
        <f t="shared" si="790"/>
        <v>-122.2441853927412</v>
      </c>
      <c r="M5385" s="344">
        <f t="shared" si="791"/>
        <v>-113.40085205940795</v>
      </c>
      <c r="N5385" s="344">
        <f t="shared" si="786"/>
        <v>-27.365030805002895</v>
      </c>
    </row>
    <row r="5386" spans="1:14" x14ac:dyDescent="0.25">
      <c r="A5386" s="273">
        <v>5369</v>
      </c>
      <c r="B5386" s="323">
        <f t="shared" si="787"/>
        <v>5458.7558146072588</v>
      </c>
      <c r="D5386" s="287">
        <f t="shared" si="784"/>
        <v>5107.5337312739257</v>
      </c>
      <c r="F5386" s="273">
        <f t="shared" si="788"/>
        <v>15</v>
      </c>
      <c r="H5386" s="273">
        <f t="shared" si="789"/>
        <v>5400</v>
      </c>
      <c r="J5386" s="287">
        <f t="shared" si="785"/>
        <v>-26.59656618835529</v>
      </c>
      <c r="L5386" s="287">
        <f t="shared" si="790"/>
        <v>-121.2441853927412</v>
      </c>
      <c r="M5386" s="344">
        <f t="shared" si="791"/>
        <v>-112.4662687260743</v>
      </c>
      <c r="N5386" s="344">
        <f t="shared" si="786"/>
        <v>-26.59656618835529</v>
      </c>
    </row>
    <row r="5387" spans="1:14" x14ac:dyDescent="0.25">
      <c r="A5387" s="273">
        <v>5370</v>
      </c>
      <c r="B5387" s="323">
        <f t="shared" si="787"/>
        <v>5459.7558146072588</v>
      </c>
      <c r="D5387" s="287">
        <f t="shared" si="784"/>
        <v>5108.4683146072584</v>
      </c>
      <c r="F5387" s="273">
        <f t="shared" si="788"/>
        <v>15</v>
      </c>
      <c r="H5387" s="273">
        <f t="shared" si="789"/>
        <v>5400</v>
      </c>
      <c r="J5387" s="287">
        <f t="shared" si="785"/>
        <v>-25.819999999999979</v>
      </c>
      <c r="L5387" s="287">
        <f t="shared" si="790"/>
        <v>-120.2441853927412</v>
      </c>
      <c r="M5387" s="344">
        <f t="shared" si="791"/>
        <v>-111.53168539274157</v>
      </c>
      <c r="N5387" s="344">
        <f t="shared" si="786"/>
        <v>-25.819999999999979</v>
      </c>
    </row>
    <row r="5388" spans="1:14" x14ac:dyDescent="0.25">
      <c r="A5388" s="273">
        <v>5371</v>
      </c>
      <c r="B5388" s="323">
        <f t="shared" si="787"/>
        <v>5460.7558146072588</v>
      </c>
      <c r="D5388" s="287">
        <f t="shared" si="784"/>
        <v>5109.4028979405921</v>
      </c>
      <c r="F5388" s="273">
        <f t="shared" si="788"/>
        <v>15</v>
      </c>
      <c r="H5388" s="273">
        <f t="shared" si="789"/>
        <v>5400</v>
      </c>
      <c r="J5388" s="287">
        <f t="shared" si="785"/>
        <v>-25.03556878952071</v>
      </c>
      <c r="L5388" s="287">
        <f t="shared" si="790"/>
        <v>-119.2441853927412</v>
      </c>
      <c r="M5388" s="344">
        <f t="shared" si="791"/>
        <v>-110.59710205940792</v>
      </c>
      <c r="N5388" s="344">
        <f t="shared" si="786"/>
        <v>-25.03556878952071</v>
      </c>
    </row>
    <row r="5389" spans="1:14" x14ac:dyDescent="0.25">
      <c r="A5389" s="273">
        <v>5372</v>
      </c>
      <c r="B5389" s="323">
        <f t="shared" si="787"/>
        <v>5461.7558146072588</v>
      </c>
      <c r="D5389" s="287">
        <f t="shared" si="784"/>
        <v>5110.3374812739257</v>
      </c>
      <c r="F5389" s="273">
        <f t="shared" si="788"/>
        <v>15</v>
      </c>
      <c r="H5389" s="273">
        <f t="shared" si="789"/>
        <v>5400</v>
      </c>
      <c r="J5389" s="287">
        <f t="shared" si="785"/>
        <v>-24.243511502263154</v>
      </c>
      <c r="L5389" s="287">
        <f t="shared" si="790"/>
        <v>-118.2441853927412</v>
      </c>
      <c r="M5389" s="344">
        <f t="shared" si="791"/>
        <v>-109.66251872607427</v>
      </c>
      <c r="N5389" s="344">
        <f t="shared" si="786"/>
        <v>-24.243511502263154</v>
      </c>
    </row>
    <row r="5390" spans="1:14" x14ac:dyDescent="0.25">
      <c r="A5390" s="273">
        <v>5373</v>
      </c>
      <c r="B5390" s="323">
        <f t="shared" si="787"/>
        <v>5462.7558146072588</v>
      </c>
      <c r="D5390" s="287">
        <f t="shared" si="784"/>
        <v>5111.2720646072585</v>
      </c>
      <c r="F5390" s="273">
        <f t="shared" si="788"/>
        <v>15</v>
      </c>
      <c r="H5390" s="273">
        <f t="shared" si="789"/>
        <v>5400</v>
      </c>
      <c r="J5390" s="287">
        <f t="shared" si="785"/>
        <v>-23.444069406550486</v>
      </c>
      <c r="L5390" s="287">
        <f t="shared" si="790"/>
        <v>-117.2441853927412</v>
      </c>
      <c r="M5390" s="344">
        <f t="shared" si="791"/>
        <v>-108.72793539274153</v>
      </c>
      <c r="N5390" s="344">
        <f t="shared" si="786"/>
        <v>-23.444069406550486</v>
      </c>
    </row>
    <row r="5391" spans="1:14" x14ac:dyDescent="0.25">
      <c r="A5391" s="273">
        <v>5374</v>
      </c>
      <c r="B5391" s="323">
        <f t="shared" si="787"/>
        <v>5463.7558146072588</v>
      </c>
      <c r="D5391" s="287">
        <f t="shared" si="784"/>
        <v>5112.2066479405921</v>
      </c>
      <c r="F5391" s="273">
        <f>INT(B5391/360)</f>
        <v>15</v>
      </c>
      <c r="H5391" s="273">
        <f>F5391*360</f>
        <v>5400</v>
      </c>
      <c r="J5391" s="287">
        <f t="shared" si="785"/>
        <v>-22.637486020188138</v>
      </c>
      <c r="L5391" s="287">
        <f>B5391-H5391-180</f>
        <v>-116.2441853927412</v>
      </c>
      <c r="M5391" s="344">
        <f>D5391-INT(D5391/360)*360-180</f>
        <v>-107.79335205940788</v>
      </c>
      <c r="N5391" s="344">
        <f t="shared" si="786"/>
        <v>-22.637486020188138</v>
      </c>
    </row>
    <row r="5392" spans="1:14" x14ac:dyDescent="0.25">
      <c r="A5392" s="273">
        <v>5375</v>
      </c>
      <c r="B5392" s="323">
        <f t="shared" si="787"/>
        <v>5464.7558146072588</v>
      </c>
      <c r="D5392" s="287">
        <f t="shared" si="784"/>
        <v>5113.1412312739258</v>
      </c>
      <c r="F5392" s="273">
        <f>INT(B5392/360)</f>
        <v>15</v>
      </c>
      <c r="H5392" s="273">
        <f>F5392*360</f>
        <v>5400</v>
      </c>
      <c r="J5392" s="287">
        <f t="shared" si="785"/>
        <v>-21.824007036289785</v>
      </c>
      <c r="L5392" s="287">
        <f>B5392-H5392-180</f>
        <v>-115.2441853927412</v>
      </c>
      <c r="M5392" s="344">
        <f>D5392-INT(D5392/360)*360-180</f>
        <v>-106.85876872607423</v>
      </c>
      <c r="N5392" s="344">
        <f t="shared" si="786"/>
        <v>-21.824007036289785</v>
      </c>
    </row>
    <row r="5393" spans="1:14" x14ac:dyDescent="0.25">
      <c r="A5393" s="273">
        <v>5376</v>
      </c>
      <c r="B5393" s="323">
        <f t="shared" si="787"/>
        <v>5465.7558146072588</v>
      </c>
      <c r="D5393" s="287">
        <f t="shared" ref="D5393:D5456" si="792">B5393-A5393/360*$E$11</f>
        <v>5114.0758146072585</v>
      </c>
      <c r="F5393" s="273">
        <f>INT(B5393/360)</f>
        <v>15</v>
      </c>
      <c r="H5393" s="273">
        <f>F5393*360</f>
        <v>5400</v>
      </c>
      <c r="J5393" s="287">
        <f t="shared" ref="J5393:J5456" si="793">SIN(RADIANS(A5393))*$E$7</f>
        <v>-21.003880248434271</v>
      </c>
      <c r="L5393" s="287">
        <f>B5393-H5393-180</f>
        <v>-114.2441853927412</v>
      </c>
      <c r="M5393" s="344">
        <f>D5393-INT(D5393/360)*360-180</f>
        <v>-105.92418539274149</v>
      </c>
      <c r="N5393" s="344">
        <f t="shared" si="786"/>
        <v>-21.003880248434271</v>
      </c>
    </row>
    <row r="5394" spans="1:14" x14ac:dyDescent="0.25">
      <c r="A5394" s="273">
        <v>5377</v>
      </c>
      <c r="B5394" s="323">
        <f t="shared" si="787"/>
        <v>5466.7558146072588</v>
      </c>
      <c r="D5394" s="287">
        <f t="shared" si="792"/>
        <v>5115.0103979405922</v>
      </c>
      <c r="F5394" s="273">
        <f>INT(B5394/360)</f>
        <v>15</v>
      </c>
      <c r="H5394" s="273">
        <f>F5394*360</f>
        <v>5400</v>
      </c>
      <c r="J5394" s="287">
        <f t="shared" si="793"/>
        <v>-20.17735547518593</v>
      </c>
      <c r="L5394" s="287">
        <f>B5394-H5394-180</f>
        <v>-113.2441853927412</v>
      </c>
      <c r="M5394" s="344">
        <f>D5394-INT(D5394/360)*360-180</f>
        <v>-104.98960205940784</v>
      </c>
      <c r="N5394" s="344">
        <f t="shared" ref="N5394:N5457" si="794">J5394</f>
        <v>-20.17735547518593</v>
      </c>
    </row>
    <row r="5395" spans="1:14" x14ac:dyDescent="0.25">
      <c r="A5395" s="273">
        <v>5378</v>
      </c>
      <c r="B5395" s="323">
        <f t="shared" ref="B5395:B5458" si="795">$B$17+A5395</f>
        <v>5467.7558146072588</v>
      </c>
      <c r="D5395" s="287">
        <f t="shared" si="792"/>
        <v>5115.9449812739258</v>
      </c>
      <c r="F5395" s="273">
        <f t="shared" ref="F5395:F5419" si="796">INT(B5395/360)</f>
        <v>15</v>
      </c>
      <c r="H5395" s="273">
        <f t="shared" ref="H5395:H5419" si="797">F5395*360</f>
        <v>5400</v>
      </c>
      <c r="J5395" s="287">
        <f t="shared" si="793"/>
        <v>-19.34468448399809</v>
      </c>
      <c r="L5395" s="287">
        <f t="shared" ref="L5395:L5419" si="798">B5395-H5395-180</f>
        <v>-112.2441853927412</v>
      </c>
      <c r="M5395" s="344">
        <f t="shared" ref="M5395:M5419" si="799">D5395-INT(D5395/360)*360-180</f>
        <v>-104.0550187260742</v>
      </c>
      <c r="N5395" s="344">
        <f t="shared" si="794"/>
        <v>-19.34468448399809</v>
      </c>
    </row>
    <row r="5396" spans="1:14" x14ac:dyDescent="0.25">
      <c r="A5396" s="273">
        <v>5379</v>
      </c>
      <c r="B5396" s="323">
        <f t="shared" si="795"/>
        <v>5468.7558146072588</v>
      </c>
      <c r="D5396" s="287">
        <f t="shared" si="792"/>
        <v>5116.8795646072585</v>
      </c>
      <c r="F5396" s="273">
        <f t="shared" si="796"/>
        <v>15</v>
      </c>
      <c r="H5396" s="273">
        <f t="shared" si="797"/>
        <v>5400</v>
      </c>
      <c r="J5396" s="287">
        <f t="shared" si="793"/>
        <v>-18.506120914519585</v>
      </c>
      <c r="L5396" s="287">
        <f t="shared" si="798"/>
        <v>-111.2441853927412</v>
      </c>
      <c r="M5396" s="344">
        <f t="shared" si="799"/>
        <v>-103.12043539274146</v>
      </c>
      <c r="N5396" s="344">
        <f t="shared" si="794"/>
        <v>-18.506120914519585</v>
      </c>
    </row>
    <row r="5397" spans="1:14" x14ac:dyDescent="0.25">
      <c r="A5397" s="273">
        <v>5380</v>
      </c>
      <c r="B5397" s="323">
        <f t="shared" si="795"/>
        <v>5469.7558146072588</v>
      </c>
      <c r="D5397" s="287">
        <f t="shared" si="792"/>
        <v>5117.8141479405922</v>
      </c>
      <c r="F5397" s="273">
        <f t="shared" si="796"/>
        <v>15</v>
      </c>
      <c r="H5397" s="273">
        <f t="shared" si="797"/>
        <v>5400</v>
      </c>
      <c r="J5397" s="287">
        <f t="shared" si="793"/>
        <v>-17.661920201337693</v>
      </c>
      <c r="L5397" s="287">
        <f t="shared" si="798"/>
        <v>-110.2441853927412</v>
      </c>
      <c r="M5397" s="344">
        <f t="shared" si="799"/>
        <v>-102.18585205940781</v>
      </c>
      <c r="N5397" s="344">
        <f t="shared" si="794"/>
        <v>-17.661920201337693</v>
      </c>
    </row>
    <row r="5398" spans="1:14" x14ac:dyDescent="0.25">
      <c r="A5398" s="273">
        <v>5381</v>
      </c>
      <c r="B5398" s="323">
        <f t="shared" si="795"/>
        <v>5470.7558146072588</v>
      </c>
      <c r="D5398" s="287">
        <f t="shared" si="792"/>
        <v>5118.7487312739258</v>
      </c>
      <c r="F5398" s="273">
        <f t="shared" si="796"/>
        <v>15</v>
      </c>
      <c r="H5398" s="273">
        <f t="shared" si="797"/>
        <v>5400</v>
      </c>
      <c r="J5398" s="287">
        <f t="shared" si="793"/>
        <v>-16.81233949616761</v>
      </c>
      <c r="L5398" s="287">
        <f t="shared" si="798"/>
        <v>-109.2441853927412</v>
      </c>
      <c r="M5398" s="344">
        <f t="shared" si="799"/>
        <v>-101.25126872607416</v>
      </c>
      <c r="N5398" s="344">
        <f t="shared" si="794"/>
        <v>-16.81233949616761</v>
      </c>
    </row>
    <row r="5399" spans="1:14" x14ac:dyDescent="0.25">
      <c r="A5399" s="273">
        <v>5382</v>
      </c>
      <c r="B5399" s="323">
        <f t="shared" si="795"/>
        <v>5471.7558146072588</v>
      </c>
      <c r="D5399" s="287">
        <f t="shared" si="792"/>
        <v>5119.6833146072586</v>
      </c>
      <c r="F5399" s="273">
        <f t="shared" si="796"/>
        <v>15</v>
      </c>
      <c r="H5399" s="273">
        <f t="shared" si="797"/>
        <v>5400</v>
      </c>
      <c r="J5399" s="287">
        <f t="shared" si="793"/>
        <v>-15.957637589522204</v>
      </c>
      <c r="L5399" s="287">
        <f t="shared" si="798"/>
        <v>-108.2441853927412</v>
      </c>
      <c r="M5399" s="344">
        <f t="shared" si="799"/>
        <v>-100.31668539274142</v>
      </c>
      <c r="N5399" s="344">
        <f t="shared" si="794"/>
        <v>-15.957637589522204</v>
      </c>
    </row>
    <row r="5400" spans="1:14" x14ac:dyDescent="0.25">
      <c r="A5400" s="273">
        <v>5383</v>
      </c>
      <c r="B5400" s="323">
        <f t="shared" si="795"/>
        <v>5472.7558146072588</v>
      </c>
      <c r="D5400" s="287">
        <f t="shared" si="792"/>
        <v>5120.6178979405922</v>
      </c>
      <c r="F5400" s="273">
        <f t="shared" si="796"/>
        <v>15</v>
      </c>
      <c r="H5400" s="273">
        <f t="shared" si="797"/>
        <v>5400</v>
      </c>
      <c r="J5400" s="287">
        <f t="shared" si="793"/>
        <v>-15.09807483188192</v>
      </c>
      <c r="L5400" s="287">
        <f t="shared" si="798"/>
        <v>-107.2441853927412</v>
      </c>
      <c r="M5400" s="344">
        <f t="shared" si="799"/>
        <v>-99.382102059407771</v>
      </c>
      <c r="N5400" s="344">
        <f t="shared" si="794"/>
        <v>-15.09807483188192</v>
      </c>
    </row>
    <row r="5401" spans="1:14" x14ac:dyDescent="0.25">
      <c r="A5401" s="273">
        <v>5384</v>
      </c>
      <c r="B5401" s="323">
        <f t="shared" si="795"/>
        <v>5473.7558146072588</v>
      </c>
      <c r="D5401" s="287">
        <f t="shared" si="792"/>
        <v>5121.5524812739259</v>
      </c>
      <c r="F5401" s="273">
        <f t="shared" si="796"/>
        <v>15</v>
      </c>
      <c r="H5401" s="273">
        <f t="shared" si="797"/>
        <v>5400</v>
      </c>
      <c r="J5401" s="287">
        <f t="shared" si="793"/>
        <v>-14.233913054390216</v>
      </c>
      <c r="L5401" s="287">
        <f t="shared" si="798"/>
        <v>-106.2441853927412</v>
      </c>
      <c r="M5401" s="344">
        <f t="shared" si="799"/>
        <v>-98.447518726074122</v>
      </c>
      <c r="N5401" s="344">
        <f t="shared" si="794"/>
        <v>-14.233913054390216</v>
      </c>
    </row>
    <row r="5402" spans="1:14" x14ac:dyDescent="0.25">
      <c r="A5402" s="273">
        <v>5385</v>
      </c>
      <c r="B5402" s="323">
        <f t="shared" si="795"/>
        <v>5474.7558146072588</v>
      </c>
      <c r="D5402" s="287">
        <f t="shared" si="792"/>
        <v>5122.4870646072586</v>
      </c>
      <c r="F5402" s="273">
        <f t="shared" si="796"/>
        <v>15</v>
      </c>
      <c r="H5402" s="273">
        <f t="shared" si="797"/>
        <v>5400</v>
      </c>
      <c r="J5402" s="287">
        <f t="shared" si="793"/>
        <v>-13.365415489094429</v>
      </c>
      <c r="L5402" s="287">
        <f t="shared" si="798"/>
        <v>-105.2441853927412</v>
      </c>
      <c r="M5402" s="344">
        <f t="shared" si="799"/>
        <v>-97.512935392741383</v>
      </c>
      <c r="N5402" s="344">
        <f t="shared" si="794"/>
        <v>-13.365415489094429</v>
      </c>
    </row>
    <row r="5403" spans="1:14" x14ac:dyDescent="0.25">
      <c r="A5403" s="273">
        <v>5386</v>
      </c>
      <c r="B5403" s="323">
        <f t="shared" si="795"/>
        <v>5475.7558146072588</v>
      </c>
      <c r="D5403" s="287">
        <f t="shared" si="792"/>
        <v>5123.4216479405923</v>
      </c>
      <c r="F5403" s="273">
        <f t="shared" si="796"/>
        <v>15</v>
      </c>
      <c r="H5403" s="273">
        <f t="shared" si="797"/>
        <v>5400</v>
      </c>
      <c r="J5403" s="287">
        <f t="shared" si="793"/>
        <v>-12.492846688766974</v>
      </c>
      <c r="L5403" s="287">
        <f t="shared" si="798"/>
        <v>-104.2441853927412</v>
      </c>
      <c r="M5403" s="344">
        <f t="shared" si="799"/>
        <v>-96.578352059407734</v>
      </c>
      <c r="N5403" s="344">
        <f t="shared" si="794"/>
        <v>-12.492846688766974</v>
      </c>
    </row>
    <row r="5404" spans="1:14" x14ac:dyDescent="0.25">
      <c r="A5404" s="273">
        <v>5387</v>
      </c>
      <c r="B5404" s="323">
        <f t="shared" si="795"/>
        <v>5476.7558146072588</v>
      </c>
      <c r="D5404" s="287">
        <f t="shared" si="792"/>
        <v>5124.356231273925</v>
      </c>
      <c r="F5404" s="273">
        <f t="shared" si="796"/>
        <v>15</v>
      </c>
      <c r="H5404" s="273">
        <f t="shared" si="797"/>
        <v>5400</v>
      </c>
      <c r="J5404" s="287">
        <f t="shared" si="793"/>
        <v>-11.616472446317198</v>
      </c>
      <c r="L5404" s="287">
        <f t="shared" si="798"/>
        <v>-103.2441853927412</v>
      </c>
      <c r="M5404" s="344">
        <f t="shared" si="799"/>
        <v>-95.643768726074995</v>
      </c>
      <c r="N5404" s="344">
        <f t="shared" si="794"/>
        <v>-11.616472446317198</v>
      </c>
    </row>
    <row r="5405" spans="1:14" x14ac:dyDescent="0.25">
      <c r="A5405" s="273">
        <v>5388</v>
      </c>
      <c r="B5405" s="323">
        <f t="shared" si="795"/>
        <v>5477.7558146072588</v>
      </c>
      <c r="D5405" s="287">
        <f t="shared" si="792"/>
        <v>5125.2908146072587</v>
      </c>
      <c r="F5405" s="273">
        <f t="shared" si="796"/>
        <v>15</v>
      </c>
      <c r="H5405" s="273">
        <f t="shared" si="797"/>
        <v>5400</v>
      </c>
      <c r="J5405" s="287">
        <f t="shared" si="793"/>
        <v>-10.736559713828978</v>
      </c>
      <c r="L5405" s="287">
        <f t="shared" si="798"/>
        <v>-102.2441853927412</v>
      </c>
      <c r="M5405" s="344">
        <f t="shared" si="799"/>
        <v>-94.709185392741347</v>
      </c>
      <c r="N5405" s="344">
        <f t="shared" si="794"/>
        <v>-10.736559713828978</v>
      </c>
    </row>
    <row r="5406" spans="1:14" x14ac:dyDescent="0.25">
      <c r="A5406" s="273">
        <v>5389</v>
      </c>
      <c r="B5406" s="323">
        <f t="shared" si="795"/>
        <v>5478.7558146072588</v>
      </c>
      <c r="D5406" s="287">
        <f t="shared" si="792"/>
        <v>5126.2253979405923</v>
      </c>
      <c r="F5406" s="273">
        <f t="shared" si="796"/>
        <v>15</v>
      </c>
      <c r="H5406" s="273">
        <f t="shared" si="797"/>
        <v>5400</v>
      </c>
      <c r="J5406" s="287">
        <f t="shared" si="793"/>
        <v>-9.8533765212445346</v>
      </c>
      <c r="L5406" s="287">
        <f t="shared" si="798"/>
        <v>-101.2441853927412</v>
      </c>
      <c r="M5406" s="344">
        <f t="shared" si="799"/>
        <v>-93.774602059407698</v>
      </c>
      <c r="N5406" s="344">
        <f t="shared" si="794"/>
        <v>-9.8533765212445346</v>
      </c>
    </row>
    <row r="5407" spans="1:14" x14ac:dyDescent="0.25">
      <c r="A5407" s="273">
        <v>5390</v>
      </c>
      <c r="B5407" s="323">
        <f t="shared" si="795"/>
        <v>5479.7558146072588</v>
      </c>
      <c r="D5407" s="287">
        <f t="shared" si="792"/>
        <v>5127.159981273926</v>
      </c>
      <c r="F5407" s="273">
        <f t="shared" si="796"/>
        <v>15</v>
      </c>
      <c r="H5407" s="273">
        <f t="shared" si="797"/>
        <v>5400</v>
      </c>
      <c r="J5407" s="287">
        <f t="shared" si="793"/>
        <v>-8.9671918947206404</v>
      </c>
      <c r="L5407" s="287">
        <f t="shared" si="798"/>
        <v>-100.2441853927412</v>
      </c>
      <c r="M5407" s="344">
        <f t="shared" si="799"/>
        <v>-92.840018726074049</v>
      </c>
      <c r="N5407" s="344">
        <f t="shared" si="794"/>
        <v>-8.9671918947206404</v>
      </c>
    </row>
    <row r="5408" spans="1:14" x14ac:dyDescent="0.25">
      <c r="A5408" s="273">
        <v>5391</v>
      </c>
      <c r="B5408" s="323">
        <f t="shared" si="795"/>
        <v>5480.7558146072588</v>
      </c>
      <c r="D5408" s="287">
        <f t="shared" si="792"/>
        <v>5128.0945646072587</v>
      </c>
      <c r="F5408" s="273">
        <f t="shared" si="796"/>
        <v>15</v>
      </c>
      <c r="H5408" s="273">
        <f t="shared" si="797"/>
        <v>5400</v>
      </c>
      <c r="J5408" s="287">
        <f t="shared" si="793"/>
        <v>-8.0782757746777545</v>
      </c>
      <c r="L5408" s="287">
        <f t="shared" si="798"/>
        <v>-99.244185392741201</v>
      </c>
      <c r="M5408" s="344">
        <f t="shared" si="799"/>
        <v>-91.90543539274131</v>
      </c>
      <c r="N5408" s="344">
        <f t="shared" si="794"/>
        <v>-8.0782757746777545</v>
      </c>
    </row>
    <row r="5409" spans="1:14" x14ac:dyDescent="0.25">
      <c r="A5409" s="273">
        <v>5392</v>
      </c>
      <c r="B5409" s="323">
        <f t="shared" si="795"/>
        <v>5481.7558146072588</v>
      </c>
      <c r="D5409" s="287">
        <f t="shared" si="792"/>
        <v>5129.0291479405923</v>
      </c>
      <c r="F5409" s="273">
        <f t="shared" si="796"/>
        <v>15</v>
      </c>
      <c r="H5409" s="273">
        <f t="shared" si="797"/>
        <v>5400</v>
      </c>
      <c r="J5409" s="287">
        <f t="shared" si="793"/>
        <v>-7.1868989335778872</v>
      </c>
      <c r="L5409" s="287">
        <f t="shared" si="798"/>
        <v>-98.244185392741201</v>
      </c>
      <c r="M5409" s="344">
        <f t="shared" si="799"/>
        <v>-90.970852059407662</v>
      </c>
      <c r="N5409" s="344">
        <f t="shared" si="794"/>
        <v>-7.1868989335778872</v>
      </c>
    </row>
    <row r="5410" spans="1:14" x14ac:dyDescent="0.25">
      <c r="A5410" s="273">
        <v>5393</v>
      </c>
      <c r="B5410" s="323">
        <f t="shared" si="795"/>
        <v>5482.7558146072588</v>
      </c>
      <c r="D5410" s="287">
        <f t="shared" si="792"/>
        <v>5129.9637312739251</v>
      </c>
      <c r="F5410" s="273">
        <f t="shared" si="796"/>
        <v>15</v>
      </c>
      <c r="H5410" s="273">
        <f t="shared" si="797"/>
        <v>5400</v>
      </c>
      <c r="J5410" s="287">
        <f t="shared" si="793"/>
        <v>-6.2933328934417974</v>
      </c>
      <c r="L5410" s="287">
        <f t="shared" si="798"/>
        <v>-97.244185392741201</v>
      </c>
      <c r="M5410" s="344">
        <f t="shared" si="799"/>
        <v>-90.036268726074923</v>
      </c>
      <c r="N5410" s="344">
        <f t="shared" si="794"/>
        <v>-6.2933328934417974</v>
      </c>
    </row>
    <row r="5411" spans="1:14" x14ac:dyDescent="0.25">
      <c r="A5411" s="273">
        <v>5394</v>
      </c>
      <c r="B5411" s="323">
        <f t="shared" si="795"/>
        <v>5483.7558146072588</v>
      </c>
      <c r="D5411" s="287">
        <f t="shared" si="792"/>
        <v>5130.8983146072587</v>
      </c>
      <c r="F5411" s="273">
        <f t="shared" si="796"/>
        <v>15</v>
      </c>
      <c r="H5411" s="273">
        <f t="shared" si="797"/>
        <v>5400</v>
      </c>
      <c r="J5411" s="287">
        <f t="shared" si="793"/>
        <v>-5.3978498431414792</v>
      </c>
      <c r="L5411" s="287">
        <f t="shared" si="798"/>
        <v>-96.244185392741201</v>
      </c>
      <c r="M5411" s="344">
        <f t="shared" si="799"/>
        <v>-89.101685392741274</v>
      </c>
      <c r="N5411" s="344">
        <f t="shared" si="794"/>
        <v>-5.3978498431414792</v>
      </c>
    </row>
    <row r="5412" spans="1:14" x14ac:dyDescent="0.25">
      <c r="A5412" s="273">
        <v>5395</v>
      </c>
      <c r="B5412" s="323">
        <f t="shared" si="795"/>
        <v>5484.7558146072588</v>
      </c>
      <c r="D5412" s="287">
        <f t="shared" si="792"/>
        <v>5131.8328979405924</v>
      </c>
      <c r="F5412" s="273">
        <f t="shared" si="796"/>
        <v>15</v>
      </c>
      <c r="H5412" s="273">
        <f t="shared" si="797"/>
        <v>5400</v>
      </c>
      <c r="J5412" s="287">
        <f t="shared" si="793"/>
        <v>-4.5007225554887951</v>
      </c>
      <c r="L5412" s="287">
        <f t="shared" si="798"/>
        <v>-95.244185392741201</v>
      </c>
      <c r="M5412" s="344">
        <f t="shared" si="799"/>
        <v>-88.167102059407625</v>
      </c>
      <c r="N5412" s="344">
        <f t="shared" si="794"/>
        <v>-4.5007225554887951</v>
      </c>
    </row>
    <row r="5413" spans="1:14" x14ac:dyDescent="0.25">
      <c r="A5413" s="273">
        <v>5396</v>
      </c>
      <c r="B5413" s="323">
        <f t="shared" si="795"/>
        <v>5485.7558146072588</v>
      </c>
      <c r="D5413" s="287">
        <f t="shared" si="792"/>
        <v>5132.7674812739251</v>
      </c>
      <c r="F5413" s="273">
        <f t="shared" si="796"/>
        <v>15</v>
      </c>
      <c r="H5413" s="273">
        <f t="shared" si="797"/>
        <v>5400</v>
      </c>
      <c r="J5413" s="287">
        <f t="shared" si="793"/>
        <v>-3.6022243041469624</v>
      </c>
      <c r="L5413" s="287">
        <f t="shared" si="798"/>
        <v>-94.244185392741201</v>
      </c>
      <c r="M5413" s="344">
        <f t="shared" si="799"/>
        <v>-87.232518726074886</v>
      </c>
      <c r="N5413" s="344">
        <f t="shared" si="794"/>
        <v>-3.6022243041469624</v>
      </c>
    </row>
    <row r="5414" spans="1:14" x14ac:dyDescent="0.25">
      <c r="A5414" s="273">
        <v>5397</v>
      </c>
      <c r="B5414" s="323">
        <f t="shared" si="795"/>
        <v>5486.7558146072588</v>
      </c>
      <c r="D5414" s="287">
        <f t="shared" si="792"/>
        <v>5133.7020646072588</v>
      </c>
      <c r="F5414" s="273">
        <f t="shared" si="796"/>
        <v>15</v>
      </c>
      <c r="H5414" s="273">
        <f t="shared" si="797"/>
        <v>5400</v>
      </c>
      <c r="J5414" s="287">
        <f t="shared" si="793"/>
        <v>-2.7026287803858242</v>
      </c>
      <c r="L5414" s="287">
        <f t="shared" si="798"/>
        <v>-93.244185392741201</v>
      </c>
      <c r="M5414" s="344">
        <f t="shared" si="799"/>
        <v>-86.297935392741238</v>
      </c>
      <c r="N5414" s="344">
        <f t="shared" si="794"/>
        <v>-2.7026287803858242</v>
      </c>
    </row>
    <row r="5415" spans="1:14" x14ac:dyDescent="0.25">
      <c r="A5415" s="273">
        <v>5398</v>
      </c>
      <c r="B5415" s="323">
        <f t="shared" si="795"/>
        <v>5487.7558146072588</v>
      </c>
      <c r="D5415" s="287">
        <f t="shared" si="792"/>
        <v>5134.6366479405924</v>
      </c>
      <c r="F5415" s="273">
        <f t="shared" si="796"/>
        <v>15</v>
      </c>
      <c r="H5415" s="273">
        <f t="shared" si="797"/>
        <v>5400</v>
      </c>
      <c r="J5415" s="287">
        <f t="shared" si="793"/>
        <v>-1.8022100097172278</v>
      </c>
      <c r="L5415" s="287">
        <f t="shared" si="798"/>
        <v>-92.244185392741201</v>
      </c>
      <c r="M5415" s="344">
        <f t="shared" si="799"/>
        <v>-85.363352059407589</v>
      </c>
      <c r="N5415" s="344">
        <f t="shared" si="794"/>
        <v>-1.8022100097172278</v>
      </c>
    </row>
    <row r="5416" spans="1:14" x14ac:dyDescent="0.25">
      <c r="A5416" s="273">
        <v>5399</v>
      </c>
      <c r="B5416" s="323">
        <f t="shared" si="795"/>
        <v>5488.7558146072588</v>
      </c>
      <c r="D5416" s="287">
        <f t="shared" si="792"/>
        <v>5135.5712312739252</v>
      </c>
      <c r="F5416" s="273">
        <f t="shared" si="796"/>
        <v>15</v>
      </c>
      <c r="H5416" s="273">
        <f t="shared" si="797"/>
        <v>5400</v>
      </c>
      <c r="J5416" s="287">
        <f t="shared" si="793"/>
        <v>-0.90124226842127098</v>
      </c>
      <c r="L5416" s="287">
        <f t="shared" si="798"/>
        <v>-91.244185392741201</v>
      </c>
      <c r="M5416" s="344">
        <f t="shared" si="799"/>
        <v>-84.42876872607485</v>
      </c>
      <c r="N5416" s="344">
        <f t="shared" si="794"/>
        <v>-0.90124226842127098</v>
      </c>
    </row>
    <row r="5417" spans="1:14" x14ac:dyDescent="0.25">
      <c r="A5417" s="273">
        <v>5400</v>
      </c>
      <c r="B5417" s="323">
        <f t="shared" si="795"/>
        <v>5489.7558146072588</v>
      </c>
      <c r="D5417" s="287">
        <f t="shared" si="792"/>
        <v>5136.5058146072588</v>
      </c>
      <c r="F5417" s="273">
        <f t="shared" si="796"/>
        <v>15</v>
      </c>
      <c r="H5417" s="273">
        <f t="shared" si="797"/>
        <v>5400</v>
      </c>
      <c r="J5417" s="287">
        <f t="shared" si="793"/>
        <v>1.7712427011207233E-13</v>
      </c>
      <c r="L5417" s="287">
        <f t="shared" si="798"/>
        <v>-90.244185392741201</v>
      </c>
      <c r="M5417" s="344">
        <f t="shared" si="799"/>
        <v>-83.494185392741201</v>
      </c>
      <c r="N5417" s="344">
        <f t="shared" si="794"/>
        <v>1.7712427011207233E-13</v>
      </c>
    </row>
    <row r="5418" spans="1:14" x14ac:dyDescent="0.25">
      <c r="A5418" s="273">
        <v>5401</v>
      </c>
      <c r="B5418" s="323">
        <f t="shared" si="795"/>
        <v>5490.7558146072588</v>
      </c>
      <c r="D5418" s="287">
        <f t="shared" si="792"/>
        <v>5137.4403979405924</v>
      </c>
      <c r="F5418" s="273">
        <f t="shared" si="796"/>
        <v>15</v>
      </c>
      <c r="H5418" s="273">
        <f t="shared" si="797"/>
        <v>5400</v>
      </c>
      <c r="J5418" s="287">
        <f t="shared" si="793"/>
        <v>0.90124226842089128</v>
      </c>
      <c r="L5418" s="287">
        <f t="shared" si="798"/>
        <v>-89.244185392741201</v>
      </c>
      <c r="M5418" s="344">
        <f t="shared" si="799"/>
        <v>-82.559602059407553</v>
      </c>
      <c r="N5418" s="344">
        <f t="shared" si="794"/>
        <v>0.90124226842089128</v>
      </c>
    </row>
    <row r="5419" spans="1:14" x14ac:dyDescent="0.25">
      <c r="A5419" s="273">
        <v>5402</v>
      </c>
      <c r="B5419" s="323">
        <f t="shared" si="795"/>
        <v>5491.7558146072588</v>
      </c>
      <c r="D5419" s="287">
        <f t="shared" si="792"/>
        <v>5138.3749812739252</v>
      </c>
      <c r="F5419" s="273">
        <f t="shared" si="796"/>
        <v>15</v>
      </c>
      <c r="H5419" s="273">
        <f t="shared" si="797"/>
        <v>5400</v>
      </c>
      <c r="J5419" s="287">
        <f t="shared" si="793"/>
        <v>1.8022100097168483</v>
      </c>
      <c r="L5419" s="287">
        <f t="shared" si="798"/>
        <v>-88.244185392741201</v>
      </c>
      <c r="M5419" s="344">
        <f t="shared" si="799"/>
        <v>-81.625018726074813</v>
      </c>
      <c r="N5419" s="344">
        <f t="shared" si="794"/>
        <v>1.8022100097168483</v>
      </c>
    </row>
    <row r="5420" spans="1:14" x14ac:dyDescent="0.25">
      <c r="A5420" s="273">
        <v>5403</v>
      </c>
      <c r="B5420" s="323">
        <f t="shared" si="795"/>
        <v>5492.7558146072588</v>
      </c>
      <c r="D5420" s="287">
        <f t="shared" si="792"/>
        <v>5139.3095646072588</v>
      </c>
      <c r="F5420" s="273">
        <f>INT(B5420/360)</f>
        <v>15</v>
      </c>
      <c r="H5420" s="273">
        <f>F5420*360</f>
        <v>5400</v>
      </c>
      <c r="J5420" s="287">
        <f t="shared" si="793"/>
        <v>2.702628780385445</v>
      </c>
      <c r="L5420" s="287">
        <f>B5420-H5420-180</f>
        <v>-87.244185392741201</v>
      </c>
      <c r="M5420" s="344">
        <f>D5420-INT(D5420/360)*360-180</f>
        <v>-80.690435392741165</v>
      </c>
      <c r="N5420" s="344">
        <f t="shared" si="794"/>
        <v>2.702628780385445</v>
      </c>
    </row>
    <row r="5421" spans="1:14" x14ac:dyDescent="0.25">
      <c r="A5421" s="273">
        <v>5404</v>
      </c>
      <c r="B5421" s="323">
        <f t="shared" si="795"/>
        <v>5493.7558146072588</v>
      </c>
      <c r="D5421" s="287">
        <f t="shared" si="792"/>
        <v>5140.2441479405925</v>
      </c>
      <c r="F5421" s="273">
        <f>INT(B5421/360)</f>
        <v>15</v>
      </c>
      <c r="H5421" s="273">
        <f>F5421*360</f>
        <v>5400</v>
      </c>
      <c r="J5421" s="287">
        <f t="shared" si="793"/>
        <v>3.6022243041465836</v>
      </c>
      <c r="L5421" s="287">
        <f>B5421-H5421-180</f>
        <v>-86.244185392741201</v>
      </c>
      <c r="M5421" s="344">
        <f>D5421-INT(D5421/360)*360-180</f>
        <v>-79.755852059407516</v>
      </c>
      <c r="N5421" s="344">
        <f t="shared" si="794"/>
        <v>3.6022243041465836</v>
      </c>
    </row>
    <row r="5422" spans="1:14" x14ac:dyDescent="0.25">
      <c r="A5422" s="273">
        <v>5405</v>
      </c>
      <c r="B5422" s="323">
        <f t="shared" si="795"/>
        <v>5494.7558146072588</v>
      </c>
      <c r="D5422" s="287">
        <f t="shared" si="792"/>
        <v>5141.1787312739252</v>
      </c>
      <c r="F5422" s="273">
        <f>INT(B5422/360)</f>
        <v>15</v>
      </c>
      <c r="H5422" s="273">
        <f>F5422*360</f>
        <v>5400</v>
      </c>
      <c r="J5422" s="287">
        <f t="shared" si="793"/>
        <v>4.5007225554891477</v>
      </c>
      <c r="L5422" s="287">
        <f>B5422-H5422-180</f>
        <v>-85.244185392741201</v>
      </c>
      <c r="M5422" s="344">
        <f>D5422-INT(D5422/360)*360-180</f>
        <v>-78.821268726074777</v>
      </c>
      <c r="N5422" s="344">
        <f t="shared" si="794"/>
        <v>4.5007225554891477</v>
      </c>
    </row>
    <row r="5423" spans="1:14" x14ac:dyDescent="0.25">
      <c r="A5423" s="273">
        <v>5406</v>
      </c>
      <c r="B5423" s="323">
        <f t="shared" si="795"/>
        <v>5495.7558146072588</v>
      </c>
      <c r="D5423" s="287">
        <f t="shared" si="792"/>
        <v>5142.1133146072589</v>
      </c>
      <c r="F5423" s="273">
        <f>INT(B5423/360)</f>
        <v>15</v>
      </c>
      <c r="H5423" s="273">
        <f>F5423*360</f>
        <v>5400</v>
      </c>
      <c r="J5423" s="287">
        <f t="shared" si="793"/>
        <v>5.3978498431418318</v>
      </c>
      <c r="L5423" s="287">
        <f>B5423-H5423-180</f>
        <v>-84.244185392741201</v>
      </c>
      <c r="M5423" s="344">
        <f>D5423-INT(D5423/360)*360-180</f>
        <v>-77.886685392741128</v>
      </c>
      <c r="N5423" s="344">
        <f t="shared" si="794"/>
        <v>5.3978498431418318</v>
      </c>
    </row>
    <row r="5424" spans="1:14" x14ac:dyDescent="0.25">
      <c r="A5424" s="273">
        <v>5407</v>
      </c>
      <c r="B5424" s="323">
        <f t="shared" si="795"/>
        <v>5496.7558146072588</v>
      </c>
      <c r="D5424" s="287">
        <f t="shared" si="792"/>
        <v>5143.0478979405925</v>
      </c>
      <c r="F5424" s="273">
        <f t="shared" ref="F5424:F5487" si="800">INT(B5424/360)</f>
        <v>15</v>
      </c>
      <c r="H5424" s="273">
        <f t="shared" ref="H5424:H5487" si="801">F5424*360</f>
        <v>5400</v>
      </c>
      <c r="J5424" s="287">
        <f t="shared" si="793"/>
        <v>6.2933328934414199</v>
      </c>
      <c r="L5424" s="287">
        <f t="shared" ref="L5424:L5487" si="802">B5424-H5424-180</f>
        <v>-83.244185392741201</v>
      </c>
      <c r="M5424" s="344">
        <f t="shared" ref="M5424:M5487" si="803">D5424-INT(D5424/360)*360-180</f>
        <v>-76.95210205940748</v>
      </c>
      <c r="N5424" s="344">
        <f t="shared" si="794"/>
        <v>6.2933328934414199</v>
      </c>
    </row>
    <row r="5425" spans="1:14" x14ac:dyDescent="0.25">
      <c r="A5425" s="273">
        <v>5408</v>
      </c>
      <c r="B5425" s="323">
        <f t="shared" si="795"/>
        <v>5497.7558146072588</v>
      </c>
      <c r="D5425" s="287">
        <f t="shared" si="792"/>
        <v>5143.9824812739253</v>
      </c>
      <c r="F5425" s="273">
        <f t="shared" si="800"/>
        <v>15</v>
      </c>
      <c r="H5425" s="273">
        <f t="shared" si="801"/>
        <v>5400</v>
      </c>
      <c r="J5425" s="287">
        <f t="shared" si="793"/>
        <v>7.1868989335775115</v>
      </c>
      <c r="L5425" s="287">
        <f t="shared" si="802"/>
        <v>-82.244185392741201</v>
      </c>
      <c r="M5425" s="344">
        <f t="shared" si="803"/>
        <v>-76.017518726074741</v>
      </c>
      <c r="N5425" s="344">
        <f t="shared" si="794"/>
        <v>7.1868989335775115</v>
      </c>
    </row>
    <row r="5426" spans="1:14" x14ac:dyDescent="0.25">
      <c r="A5426" s="273">
        <v>5409</v>
      </c>
      <c r="B5426" s="323">
        <f t="shared" si="795"/>
        <v>5498.7558146072588</v>
      </c>
      <c r="D5426" s="287">
        <f t="shared" si="792"/>
        <v>5144.9170646072589</v>
      </c>
      <c r="F5426" s="273">
        <f t="shared" si="800"/>
        <v>15</v>
      </c>
      <c r="H5426" s="273">
        <f t="shared" si="801"/>
        <v>5400</v>
      </c>
      <c r="J5426" s="287">
        <f t="shared" si="793"/>
        <v>8.0782757746773797</v>
      </c>
      <c r="L5426" s="287">
        <f t="shared" si="802"/>
        <v>-81.244185392741201</v>
      </c>
      <c r="M5426" s="344">
        <f t="shared" si="803"/>
        <v>-75.082935392741092</v>
      </c>
      <c r="N5426" s="344">
        <f t="shared" si="794"/>
        <v>8.0782757746773797</v>
      </c>
    </row>
    <row r="5427" spans="1:14" x14ac:dyDescent="0.25">
      <c r="A5427" s="273">
        <v>5410</v>
      </c>
      <c r="B5427" s="323">
        <f t="shared" si="795"/>
        <v>5499.7558146072588</v>
      </c>
      <c r="D5427" s="287">
        <f t="shared" si="792"/>
        <v>5145.8516479405916</v>
      </c>
      <c r="F5427" s="273">
        <f t="shared" si="800"/>
        <v>15</v>
      </c>
      <c r="H5427" s="273">
        <f t="shared" si="801"/>
        <v>5400</v>
      </c>
      <c r="J5427" s="287">
        <f t="shared" si="793"/>
        <v>8.9671918947202673</v>
      </c>
      <c r="L5427" s="287">
        <f t="shared" si="802"/>
        <v>-80.244185392741201</v>
      </c>
      <c r="M5427" s="344">
        <f t="shared" si="803"/>
        <v>-74.148352059408353</v>
      </c>
      <c r="N5427" s="344">
        <f t="shared" si="794"/>
        <v>8.9671918947202673</v>
      </c>
    </row>
    <row r="5428" spans="1:14" x14ac:dyDescent="0.25">
      <c r="A5428" s="273">
        <v>5411</v>
      </c>
      <c r="B5428" s="323">
        <f t="shared" si="795"/>
        <v>5500.7558146072588</v>
      </c>
      <c r="D5428" s="287">
        <f t="shared" si="792"/>
        <v>5146.7862312739253</v>
      </c>
      <c r="F5428" s="273">
        <f t="shared" si="800"/>
        <v>15</v>
      </c>
      <c r="H5428" s="273">
        <f t="shared" si="801"/>
        <v>5400</v>
      </c>
      <c r="J5428" s="287">
        <f t="shared" si="793"/>
        <v>9.8533765212448827</v>
      </c>
      <c r="L5428" s="287">
        <f t="shared" si="802"/>
        <v>-79.244185392741201</v>
      </c>
      <c r="M5428" s="344">
        <f t="shared" si="803"/>
        <v>-73.213768726074704</v>
      </c>
      <c r="N5428" s="344">
        <f t="shared" si="794"/>
        <v>9.8533765212448827</v>
      </c>
    </row>
    <row r="5429" spans="1:14" x14ac:dyDescent="0.25">
      <c r="A5429" s="273">
        <v>5412</v>
      </c>
      <c r="B5429" s="323">
        <f t="shared" si="795"/>
        <v>5501.7558146072588</v>
      </c>
      <c r="D5429" s="287">
        <f t="shared" si="792"/>
        <v>5147.7208146072589</v>
      </c>
      <c r="F5429" s="273">
        <f t="shared" si="800"/>
        <v>15</v>
      </c>
      <c r="H5429" s="273">
        <f t="shared" si="801"/>
        <v>5400</v>
      </c>
      <c r="J5429" s="287">
        <f t="shared" si="793"/>
        <v>10.736559713829324</v>
      </c>
      <c r="L5429" s="287">
        <f t="shared" si="802"/>
        <v>-78.244185392741201</v>
      </c>
      <c r="M5429" s="344">
        <f t="shared" si="803"/>
        <v>-72.279185392741056</v>
      </c>
      <c r="N5429" s="344">
        <f t="shared" si="794"/>
        <v>10.736559713829324</v>
      </c>
    </row>
    <row r="5430" spans="1:14" x14ac:dyDescent="0.25">
      <c r="A5430" s="273">
        <v>5413</v>
      </c>
      <c r="B5430" s="323">
        <f t="shared" si="795"/>
        <v>5502.7558146072588</v>
      </c>
      <c r="D5430" s="287">
        <f t="shared" si="792"/>
        <v>5148.6553979405926</v>
      </c>
      <c r="F5430" s="273">
        <f t="shared" si="800"/>
        <v>15</v>
      </c>
      <c r="H5430" s="273">
        <f t="shared" si="801"/>
        <v>5400</v>
      </c>
      <c r="J5430" s="287">
        <f t="shared" si="793"/>
        <v>11.616472446316829</v>
      </c>
      <c r="L5430" s="287">
        <f t="shared" si="802"/>
        <v>-77.244185392741201</v>
      </c>
      <c r="M5430" s="344">
        <f t="shared" si="803"/>
        <v>-71.344602059407407</v>
      </c>
      <c r="N5430" s="344">
        <f t="shared" si="794"/>
        <v>11.616472446316829</v>
      </c>
    </row>
    <row r="5431" spans="1:14" x14ac:dyDescent="0.25">
      <c r="A5431" s="273">
        <v>5414</v>
      </c>
      <c r="B5431" s="323">
        <f t="shared" si="795"/>
        <v>5503.7558146072588</v>
      </c>
      <c r="D5431" s="287">
        <f t="shared" si="792"/>
        <v>5149.5899812739253</v>
      </c>
      <c r="F5431" s="273">
        <f t="shared" si="800"/>
        <v>15</v>
      </c>
      <c r="H5431" s="273">
        <f t="shared" si="801"/>
        <v>5400</v>
      </c>
      <c r="J5431" s="287">
        <f t="shared" si="793"/>
        <v>12.492846688766607</v>
      </c>
      <c r="L5431" s="287">
        <f t="shared" si="802"/>
        <v>-76.244185392741201</v>
      </c>
      <c r="M5431" s="344">
        <f t="shared" si="803"/>
        <v>-70.410018726074668</v>
      </c>
      <c r="N5431" s="344">
        <f t="shared" si="794"/>
        <v>12.492846688766607</v>
      </c>
    </row>
    <row r="5432" spans="1:14" x14ac:dyDescent="0.25">
      <c r="A5432" s="273">
        <v>5415</v>
      </c>
      <c r="B5432" s="323">
        <f t="shared" si="795"/>
        <v>5504.7558146072588</v>
      </c>
      <c r="D5432" s="287">
        <f t="shared" si="792"/>
        <v>5150.524564607259</v>
      </c>
      <c r="F5432" s="273">
        <f t="shared" si="800"/>
        <v>15</v>
      </c>
      <c r="H5432" s="273">
        <f t="shared" si="801"/>
        <v>5400</v>
      </c>
      <c r="J5432" s="287">
        <f t="shared" si="793"/>
        <v>13.365415489094062</v>
      </c>
      <c r="L5432" s="287">
        <f t="shared" si="802"/>
        <v>-75.244185392741201</v>
      </c>
      <c r="M5432" s="344">
        <f t="shared" si="803"/>
        <v>-69.475435392741019</v>
      </c>
      <c r="N5432" s="344">
        <f t="shared" si="794"/>
        <v>13.365415489094062</v>
      </c>
    </row>
    <row r="5433" spans="1:14" x14ac:dyDescent="0.25">
      <c r="A5433" s="273">
        <v>5416</v>
      </c>
      <c r="B5433" s="323">
        <f t="shared" si="795"/>
        <v>5505.7558146072588</v>
      </c>
      <c r="D5433" s="287">
        <f t="shared" si="792"/>
        <v>5151.4591479405917</v>
      </c>
      <c r="F5433" s="273">
        <f t="shared" si="800"/>
        <v>15</v>
      </c>
      <c r="H5433" s="273">
        <f t="shared" si="801"/>
        <v>5400</v>
      </c>
      <c r="J5433" s="287">
        <f t="shared" si="793"/>
        <v>14.233913054389852</v>
      </c>
      <c r="L5433" s="287">
        <f t="shared" si="802"/>
        <v>-74.244185392741201</v>
      </c>
      <c r="M5433" s="344">
        <f t="shared" si="803"/>
        <v>-68.54085205940828</v>
      </c>
      <c r="N5433" s="344">
        <f t="shared" si="794"/>
        <v>14.233913054389852</v>
      </c>
    </row>
    <row r="5434" spans="1:14" x14ac:dyDescent="0.25">
      <c r="A5434" s="273">
        <v>5417</v>
      </c>
      <c r="B5434" s="323">
        <f t="shared" si="795"/>
        <v>5506.7558146072588</v>
      </c>
      <c r="D5434" s="287">
        <f t="shared" si="792"/>
        <v>5152.3937312739254</v>
      </c>
      <c r="F5434" s="273">
        <f t="shared" si="800"/>
        <v>15</v>
      </c>
      <c r="H5434" s="273">
        <f t="shared" si="801"/>
        <v>5400</v>
      </c>
      <c r="J5434" s="287">
        <f t="shared" si="793"/>
        <v>15.09807483188226</v>
      </c>
      <c r="L5434" s="287">
        <f t="shared" si="802"/>
        <v>-73.244185392741201</v>
      </c>
      <c r="M5434" s="344">
        <f t="shared" si="803"/>
        <v>-67.606268726074632</v>
      </c>
      <c r="N5434" s="344">
        <f t="shared" si="794"/>
        <v>15.09807483188226</v>
      </c>
    </row>
    <row r="5435" spans="1:14" x14ac:dyDescent="0.25">
      <c r="A5435" s="273">
        <v>5418</v>
      </c>
      <c r="B5435" s="323">
        <f t="shared" si="795"/>
        <v>5507.7558146072588</v>
      </c>
      <c r="D5435" s="287">
        <f t="shared" si="792"/>
        <v>5153.328314607259</v>
      </c>
      <c r="F5435" s="273">
        <f t="shared" si="800"/>
        <v>15</v>
      </c>
      <c r="H5435" s="273">
        <f t="shared" si="801"/>
        <v>5400</v>
      </c>
      <c r="J5435" s="287">
        <f t="shared" si="793"/>
        <v>15.957637589522539</v>
      </c>
      <c r="L5435" s="287">
        <f t="shared" si="802"/>
        <v>-72.244185392741201</v>
      </c>
      <c r="M5435" s="344">
        <f t="shared" si="803"/>
        <v>-66.671685392740983</v>
      </c>
      <c r="N5435" s="344">
        <f t="shared" si="794"/>
        <v>15.957637589522539</v>
      </c>
    </row>
    <row r="5436" spans="1:14" x14ac:dyDescent="0.25">
      <c r="A5436" s="273">
        <v>5419</v>
      </c>
      <c r="B5436" s="323">
        <f t="shared" si="795"/>
        <v>5508.7558146072588</v>
      </c>
      <c r="D5436" s="287">
        <f t="shared" si="792"/>
        <v>5154.2628979405918</v>
      </c>
      <c r="F5436" s="273">
        <f t="shared" si="800"/>
        <v>15</v>
      </c>
      <c r="H5436" s="273">
        <f t="shared" si="801"/>
        <v>5400</v>
      </c>
      <c r="J5436" s="287">
        <f t="shared" si="793"/>
        <v>16.812339496167251</v>
      </c>
      <c r="L5436" s="287">
        <f t="shared" si="802"/>
        <v>-71.244185392741201</v>
      </c>
      <c r="M5436" s="344">
        <f t="shared" si="803"/>
        <v>-65.737102059408244</v>
      </c>
      <c r="N5436" s="344">
        <f t="shared" si="794"/>
        <v>16.812339496167251</v>
      </c>
    </row>
    <row r="5437" spans="1:14" x14ac:dyDescent="0.25">
      <c r="A5437" s="273">
        <v>5420</v>
      </c>
      <c r="B5437" s="323">
        <f t="shared" si="795"/>
        <v>5509.7558146072588</v>
      </c>
      <c r="D5437" s="287">
        <f t="shared" si="792"/>
        <v>5155.1974812739254</v>
      </c>
      <c r="F5437" s="273">
        <f t="shared" si="800"/>
        <v>15</v>
      </c>
      <c r="H5437" s="273">
        <f t="shared" si="801"/>
        <v>5400</v>
      </c>
      <c r="J5437" s="287">
        <f t="shared" si="793"/>
        <v>17.661920201337335</v>
      </c>
      <c r="L5437" s="287">
        <f t="shared" si="802"/>
        <v>-70.244185392741201</v>
      </c>
      <c r="M5437" s="344">
        <f t="shared" si="803"/>
        <v>-64.802518726074595</v>
      </c>
      <c r="N5437" s="344">
        <f t="shared" si="794"/>
        <v>17.661920201337335</v>
      </c>
    </row>
    <row r="5438" spans="1:14" x14ac:dyDescent="0.25">
      <c r="A5438" s="273">
        <v>5421</v>
      </c>
      <c r="B5438" s="323">
        <f t="shared" si="795"/>
        <v>5510.7558146072588</v>
      </c>
      <c r="D5438" s="287">
        <f t="shared" si="792"/>
        <v>5156.1320646072591</v>
      </c>
      <c r="F5438" s="273">
        <f t="shared" si="800"/>
        <v>15</v>
      </c>
      <c r="H5438" s="273">
        <f t="shared" si="801"/>
        <v>5400</v>
      </c>
      <c r="J5438" s="287">
        <f t="shared" si="793"/>
        <v>18.506120914519229</v>
      </c>
      <c r="L5438" s="287">
        <f t="shared" si="802"/>
        <v>-69.244185392741201</v>
      </c>
      <c r="M5438" s="344">
        <f t="shared" si="803"/>
        <v>-63.867935392740947</v>
      </c>
      <c r="N5438" s="344">
        <f t="shared" si="794"/>
        <v>18.506120914519229</v>
      </c>
    </row>
    <row r="5439" spans="1:14" x14ac:dyDescent="0.25">
      <c r="A5439" s="273">
        <v>5422</v>
      </c>
      <c r="B5439" s="323">
        <f t="shared" si="795"/>
        <v>5511.7558146072588</v>
      </c>
      <c r="D5439" s="287">
        <f t="shared" si="792"/>
        <v>5157.0666479405918</v>
      </c>
      <c r="F5439" s="273">
        <f t="shared" si="800"/>
        <v>15</v>
      </c>
      <c r="H5439" s="273">
        <f t="shared" si="801"/>
        <v>5400</v>
      </c>
      <c r="J5439" s="287">
        <f t="shared" si="793"/>
        <v>19.344684483997739</v>
      </c>
      <c r="L5439" s="287">
        <f t="shared" si="802"/>
        <v>-68.244185392741201</v>
      </c>
      <c r="M5439" s="344">
        <f t="shared" si="803"/>
        <v>-62.933352059408207</v>
      </c>
      <c r="N5439" s="344">
        <f t="shared" si="794"/>
        <v>19.344684483997739</v>
      </c>
    </row>
    <row r="5440" spans="1:14" x14ac:dyDescent="0.25">
      <c r="A5440" s="273">
        <v>5423</v>
      </c>
      <c r="B5440" s="323">
        <f t="shared" si="795"/>
        <v>5512.7558146072588</v>
      </c>
      <c r="D5440" s="287">
        <f t="shared" si="792"/>
        <v>5158.0012312739254</v>
      </c>
      <c r="F5440" s="273">
        <f t="shared" si="800"/>
        <v>15</v>
      </c>
      <c r="H5440" s="273">
        <f t="shared" si="801"/>
        <v>5400</v>
      </c>
      <c r="J5440" s="287">
        <f t="shared" si="793"/>
        <v>20.177355475186257</v>
      </c>
      <c r="L5440" s="287">
        <f t="shared" si="802"/>
        <v>-67.244185392741201</v>
      </c>
      <c r="M5440" s="344">
        <f t="shared" si="803"/>
        <v>-61.998768726074559</v>
      </c>
      <c r="N5440" s="344">
        <f t="shared" si="794"/>
        <v>20.177355475186257</v>
      </c>
    </row>
    <row r="5441" spans="1:14" x14ac:dyDescent="0.25">
      <c r="A5441" s="273">
        <v>5424</v>
      </c>
      <c r="B5441" s="323">
        <f t="shared" si="795"/>
        <v>5513.7558146072588</v>
      </c>
      <c r="D5441" s="287">
        <f t="shared" si="792"/>
        <v>5158.9358146072591</v>
      </c>
      <c r="F5441" s="273">
        <f t="shared" si="800"/>
        <v>15</v>
      </c>
      <c r="H5441" s="273">
        <f t="shared" si="801"/>
        <v>5400</v>
      </c>
      <c r="J5441" s="287">
        <f t="shared" si="793"/>
        <v>21.003880248433923</v>
      </c>
      <c r="L5441" s="287">
        <f t="shared" si="802"/>
        <v>-66.244185392741201</v>
      </c>
      <c r="M5441" s="344">
        <f t="shared" si="803"/>
        <v>-61.06418539274091</v>
      </c>
      <c r="N5441" s="344">
        <f t="shared" si="794"/>
        <v>21.003880248433923</v>
      </c>
    </row>
    <row r="5442" spans="1:14" x14ac:dyDescent="0.25">
      <c r="A5442" s="273">
        <v>5425</v>
      </c>
      <c r="B5442" s="323">
        <f t="shared" si="795"/>
        <v>5514.7558146072588</v>
      </c>
      <c r="D5442" s="287">
        <f t="shared" si="792"/>
        <v>5159.8703979405918</v>
      </c>
      <c r="F5442" s="273">
        <f t="shared" si="800"/>
        <v>15</v>
      </c>
      <c r="H5442" s="273">
        <f t="shared" si="801"/>
        <v>5400</v>
      </c>
      <c r="J5442" s="287">
        <f t="shared" si="793"/>
        <v>21.824007036289441</v>
      </c>
      <c r="L5442" s="287">
        <f t="shared" si="802"/>
        <v>-65.244185392741201</v>
      </c>
      <c r="M5442" s="344">
        <f t="shared" si="803"/>
        <v>-60.129602059408171</v>
      </c>
      <c r="N5442" s="344">
        <f t="shared" si="794"/>
        <v>21.824007036289441</v>
      </c>
    </row>
    <row r="5443" spans="1:14" x14ac:dyDescent="0.25">
      <c r="A5443" s="273">
        <v>5426</v>
      </c>
      <c r="B5443" s="323">
        <f t="shared" si="795"/>
        <v>5515.7558146072588</v>
      </c>
      <c r="D5443" s="287">
        <f t="shared" si="792"/>
        <v>5160.8049812739255</v>
      </c>
      <c r="F5443" s="273">
        <f t="shared" si="800"/>
        <v>15</v>
      </c>
      <c r="H5443" s="273">
        <f t="shared" si="801"/>
        <v>5400</v>
      </c>
      <c r="J5443" s="287">
        <f t="shared" si="793"/>
        <v>22.637486020187797</v>
      </c>
      <c r="L5443" s="287">
        <f t="shared" si="802"/>
        <v>-64.244185392741201</v>
      </c>
      <c r="M5443" s="344">
        <f t="shared" si="803"/>
        <v>-59.195018726074522</v>
      </c>
      <c r="N5443" s="344">
        <f t="shared" si="794"/>
        <v>22.637486020187797</v>
      </c>
    </row>
    <row r="5444" spans="1:14" x14ac:dyDescent="0.25">
      <c r="A5444" s="273">
        <v>5427</v>
      </c>
      <c r="B5444" s="323">
        <f t="shared" si="795"/>
        <v>5516.7558146072588</v>
      </c>
      <c r="D5444" s="287">
        <f t="shared" si="792"/>
        <v>5161.7395646072591</v>
      </c>
      <c r="F5444" s="273">
        <f t="shared" si="800"/>
        <v>15</v>
      </c>
      <c r="H5444" s="273">
        <f t="shared" si="801"/>
        <v>5400</v>
      </c>
      <c r="J5444" s="287">
        <f t="shared" si="793"/>
        <v>23.444069406550149</v>
      </c>
      <c r="L5444" s="287">
        <f t="shared" si="802"/>
        <v>-63.244185392741201</v>
      </c>
      <c r="M5444" s="344">
        <f t="shared" si="803"/>
        <v>-58.260435392740874</v>
      </c>
      <c r="N5444" s="344">
        <f t="shared" si="794"/>
        <v>23.444069406550149</v>
      </c>
    </row>
    <row r="5445" spans="1:14" x14ac:dyDescent="0.25">
      <c r="A5445" s="273">
        <v>5428</v>
      </c>
      <c r="B5445" s="323">
        <f t="shared" si="795"/>
        <v>5517.7558146072588</v>
      </c>
      <c r="D5445" s="287">
        <f t="shared" si="792"/>
        <v>5162.6741479405919</v>
      </c>
      <c r="F5445" s="273">
        <f t="shared" si="800"/>
        <v>15</v>
      </c>
      <c r="H5445" s="273">
        <f t="shared" si="801"/>
        <v>5400</v>
      </c>
      <c r="J5445" s="287">
        <f t="shared" si="793"/>
        <v>24.243511502263466</v>
      </c>
      <c r="L5445" s="287">
        <f t="shared" si="802"/>
        <v>-62.244185392741201</v>
      </c>
      <c r="M5445" s="344">
        <f t="shared" si="803"/>
        <v>-57.325852059408135</v>
      </c>
      <c r="N5445" s="344">
        <f t="shared" si="794"/>
        <v>24.243511502263466</v>
      </c>
    </row>
    <row r="5446" spans="1:14" x14ac:dyDescent="0.25">
      <c r="A5446" s="273">
        <v>5429</v>
      </c>
      <c r="B5446" s="323">
        <f t="shared" si="795"/>
        <v>5518.7558146072588</v>
      </c>
      <c r="D5446" s="287">
        <f t="shared" si="792"/>
        <v>5163.6087312739255</v>
      </c>
      <c r="F5446" s="273">
        <f t="shared" si="800"/>
        <v>15</v>
      </c>
      <c r="H5446" s="273">
        <f t="shared" si="801"/>
        <v>5400</v>
      </c>
      <c r="J5446" s="287">
        <f t="shared" si="793"/>
        <v>25.035568789521022</v>
      </c>
      <c r="L5446" s="287">
        <f t="shared" si="802"/>
        <v>-61.244185392741201</v>
      </c>
      <c r="M5446" s="344">
        <f t="shared" si="803"/>
        <v>-56.391268726074486</v>
      </c>
      <c r="N5446" s="344">
        <f t="shared" si="794"/>
        <v>25.035568789521022</v>
      </c>
    </row>
    <row r="5447" spans="1:14" x14ac:dyDescent="0.25">
      <c r="A5447" s="273">
        <v>5430</v>
      </c>
      <c r="B5447" s="323">
        <f t="shared" si="795"/>
        <v>5519.7558146072588</v>
      </c>
      <c r="D5447" s="287">
        <f t="shared" si="792"/>
        <v>5164.5433146072592</v>
      </c>
      <c r="F5447" s="273">
        <f t="shared" si="800"/>
        <v>15</v>
      </c>
      <c r="H5447" s="273">
        <f t="shared" si="801"/>
        <v>5400</v>
      </c>
      <c r="J5447" s="287">
        <f t="shared" si="793"/>
        <v>25.819999999999652</v>
      </c>
      <c r="L5447" s="287">
        <f t="shared" si="802"/>
        <v>-60.244185392741201</v>
      </c>
      <c r="M5447" s="344">
        <f t="shared" si="803"/>
        <v>-55.456685392740837</v>
      </c>
      <c r="N5447" s="344">
        <f t="shared" si="794"/>
        <v>25.819999999999652</v>
      </c>
    </row>
    <row r="5448" spans="1:14" x14ac:dyDescent="0.25">
      <c r="A5448" s="273">
        <v>5431</v>
      </c>
      <c r="B5448" s="323">
        <f t="shared" si="795"/>
        <v>5520.7558146072588</v>
      </c>
      <c r="D5448" s="287">
        <f t="shared" si="792"/>
        <v>5165.4778979405919</v>
      </c>
      <c r="F5448" s="273">
        <f t="shared" si="800"/>
        <v>15</v>
      </c>
      <c r="H5448" s="273">
        <f t="shared" si="801"/>
        <v>5400</v>
      </c>
      <c r="J5448" s="287">
        <f t="shared" si="793"/>
        <v>26.596566188354963</v>
      </c>
      <c r="L5448" s="287">
        <f t="shared" si="802"/>
        <v>-59.244185392741201</v>
      </c>
      <c r="M5448" s="344">
        <f t="shared" si="803"/>
        <v>-54.522102059408098</v>
      </c>
      <c r="N5448" s="344">
        <f t="shared" si="794"/>
        <v>26.596566188354963</v>
      </c>
    </row>
    <row r="5449" spans="1:14" x14ac:dyDescent="0.25">
      <c r="A5449" s="273">
        <v>5432</v>
      </c>
      <c r="B5449" s="323">
        <f t="shared" si="795"/>
        <v>5521.7558146072588</v>
      </c>
      <c r="D5449" s="287">
        <f t="shared" si="792"/>
        <v>5166.4124812739256</v>
      </c>
      <c r="F5449" s="273">
        <f t="shared" si="800"/>
        <v>15</v>
      </c>
      <c r="H5449" s="273">
        <f t="shared" si="801"/>
        <v>5400</v>
      </c>
      <c r="J5449" s="287">
        <f t="shared" si="793"/>
        <v>27.365030805002576</v>
      </c>
      <c r="L5449" s="287">
        <f t="shared" si="802"/>
        <v>-58.244185392741201</v>
      </c>
      <c r="M5449" s="344">
        <f t="shared" si="803"/>
        <v>-53.58751872607445</v>
      </c>
      <c r="N5449" s="344">
        <f t="shared" si="794"/>
        <v>27.365030805002576</v>
      </c>
    </row>
    <row r="5450" spans="1:14" x14ac:dyDescent="0.25">
      <c r="A5450" s="273">
        <v>5433</v>
      </c>
      <c r="B5450" s="323">
        <f t="shared" si="795"/>
        <v>5522.7558146072588</v>
      </c>
      <c r="D5450" s="287">
        <f t="shared" si="792"/>
        <v>5167.3470646072592</v>
      </c>
      <c r="F5450" s="273">
        <f t="shared" si="800"/>
        <v>15</v>
      </c>
      <c r="H5450" s="273">
        <f t="shared" si="801"/>
        <v>5400</v>
      </c>
      <c r="J5450" s="287">
        <f t="shared" si="793"/>
        <v>28.125159768175983</v>
      </c>
      <c r="L5450" s="287">
        <f t="shared" si="802"/>
        <v>-57.244185392741201</v>
      </c>
      <c r="M5450" s="344">
        <f t="shared" si="803"/>
        <v>-52.652935392740801</v>
      </c>
      <c r="N5450" s="344">
        <f t="shared" si="794"/>
        <v>28.125159768175983</v>
      </c>
    </row>
    <row r="5451" spans="1:14" x14ac:dyDescent="0.25">
      <c r="A5451" s="273">
        <v>5434</v>
      </c>
      <c r="B5451" s="323">
        <f t="shared" si="795"/>
        <v>5523.7558146072588</v>
      </c>
      <c r="D5451" s="287">
        <f t="shared" si="792"/>
        <v>5168.2816479405919</v>
      </c>
      <c r="F5451" s="273">
        <f t="shared" si="800"/>
        <v>15</v>
      </c>
      <c r="H5451" s="273">
        <f t="shared" si="801"/>
        <v>5400</v>
      </c>
      <c r="J5451" s="287">
        <f t="shared" si="793"/>
        <v>28.87672153522945</v>
      </c>
      <c r="L5451" s="287">
        <f t="shared" si="802"/>
        <v>-56.244185392741201</v>
      </c>
      <c r="M5451" s="344">
        <f t="shared" si="803"/>
        <v>-51.718352059408062</v>
      </c>
      <c r="N5451" s="344">
        <f t="shared" si="794"/>
        <v>28.87672153522945</v>
      </c>
    </row>
    <row r="5452" spans="1:14" x14ac:dyDescent="0.25">
      <c r="A5452" s="273">
        <v>5435</v>
      </c>
      <c r="B5452" s="323">
        <f t="shared" si="795"/>
        <v>5524.7558146072588</v>
      </c>
      <c r="D5452" s="287">
        <f t="shared" si="792"/>
        <v>5169.2162312739256</v>
      </c>
      <c r="F5452" s="273">
        <f t="shared" si="800"/>
        <v>15</v>
      </c>
      <c r="H5452" s="273">
        <f t="shared" si="801"/>
        <v>5400</v>
      </c>
      <c r="J5452" s="287">
        <f t="shared" si="793"/>
        <v>29.619487173168213</v>
      </c>
      <c r="L5452" s="287">
        <f t="shared" si="802"/>
        <v>-55.244185392741201</v>
      </c>
      <c r="M5452" s="344">
        <f t="shared" si="803"/>
        <v>-50.783768726074413</v>
      </c>
      <c r="N5452" s="344">
        <f t="shared" si="794"/>
        <v>29.619487173168213</v>
      </c>
    </row>
    <row r="5453" spans="1:14" x14ac:dyDescent="0.25">
      <c r="A5453" s="273">
        <v>5436</v>
      </c>
      <c r="B5453" s="323">
        <f t="shared" si="795"/>
        <v>5525.7558146072588</v>
      </c>
      <c r="D5453" s="287">
        <f t="shared" si="792"/>
        <v>5170.1508146072592</v>
      </c>
      <c r="F5453" s="273">
        <f t="shared" si="800"/>
        <v>15</v>
      </c>
      <c r="H5453" s="273">
        <f t="shared" si="801"/>
        <v>5400</v>
      </c>
      <c r="J5453" s="287">
        <f t="shared" si="793"/>
        <v>30.353230428383011</v>
      </c>
      <c r="L5453" s="287">
        <f t="shared" si="802"/>
        <v>-54.244185392741201</v>
      </c>
      <c r="M5453" s="344">
        <f t="shared" si="803"/>
        <v>-49.849185392740765</v>
      </c>
      <c r="N5453" s="344">
        <f t="shared" si="794"/>
        <v>30.353230428383011</v>
      </c>
    </row>
    <row r="5454" spans="1:14" x14ac:dyDescent="0.25">
      <c r="A5454" s="273">
        <v>5437</v>
      </c>
      <c r="B5454" s="323">
        <f t="shared" si="795"/>
        <v>5526.7558146072588</v>
      </c>
      <c r="D5454" s="287">
        <f t="shared" si="792"/>
        <v>5171.085397940592</v>
      </c>
      <c r="F5454" s="273">
        <f t="shared" si="800"/>
        <v>15</v>
      </c>
      <c r="H5454" s="273">
        <f t="shared" si="801"/>
        <v>5400</v>
      </c>
      <c r="J5454" s="287">
        <f t="shared" si="793"/>
        <v>31.07772779557158</v>
      </c>
      <c r="L5454" s="287">
        <f t="shared" si="802"/>
        <v>-53.244185392741201</v>
      </c>
      <c r="M5454" s="344">
        <f t="shared" si="803"/>
        <v>-48.914602059408026</v>
      </c>
      <c r="N5454" s="344">
        <f t="shared" si="794"/>
        <v>31.07772779557158</v>
      </c>
    </row>
    <row r="5455" spans="1:14" x14ac:dyDescent="0.25">
      <c r="A5455" s="273">
        <v>5438</v>
      </c>
      <c r="B5455" s="323">
        <f t="shared" si="795"/>
        <v>5527.7558146072588</v>
      </c>
      <c r="D5455" s="287">
        <f t="shared" si="792"/>
        <v>5172.0199812739256</v>
      </c>
      <c r="F5455" s="273">
        <f t="shared" si="800"/>
        <v>15</v>
      </c>
      <c r="H5455" s="273">
        <f t="shared" si="801"/>
        <v>5400</v>
      </c>
      <c r="J5455" s="287">
        <f t="shared" si="793"/>
        <v>31.792758585816898</v>
      </c>
      <c r="L5455" s="287">
        <f t="shared" si="802"/>
        <v>-52.244185392741201</v>
      </c>
      <c r="M5455" s="344">
        <f t="shared" si="803"/>
        <v>-47.980018726074377</v>
      </c>
      <c r="N5455" s="344">
        <f t="shared" si="794"/>
        <v>31.792758585816898</v>
      </c>
    </row>
    <row r="5456" spans="1:14" x14ac:dyDescent="0.25">
      <c r="A5456" s="273">
        <v>5439</v>
      </c>
      <c r="B5456" s="323">
        <f t="shared" si="795"/>
        <v>5528.7558146072588</v>
      </c>
      <c r="D5456" s="287">
        <f t="shared" si="792"/>
        <v>5172.9545646072584</v>
      </c>
      <c r="F5456" s="273">
        <f t="shared" si="800"/>
        <v>15</v>
      </c>
      <c r="H5456" s="273">
        <f t="shared" si="801"/>
        <v>5400</v>
      </c>
      <c r="J5456" s="287">
        <f t="shared" si="793"/>
        <v>32.498104993813612</v>
      </c>
      <c r="L5456" s="287">
        <f t="shared" si="802"/>
        <v>-51.244185392741201</v>
      </c>
      <c r="M5456" s="344">
        <f t="shared" si="803"/>
        <v>-47.045435392741638</v>
      </c>
      <c r="N5456" s="344">
        <f t="shared" si="794"/>
        <v>32.498104993813612</v>
      </c>
    </row>
    <row r="5457" spans="1:14" x14ac:dyDescent="0.25">
      <c r="A5457" s="273">
        <v>5440</v>
      </c>
      <c r="B5457" s="323">
        <f t="shared" si="795"/>
        <v>5529.7558146072588</v>
      </c>
      <c r="D5457" s="287">
        <f t="shared" ref="D5457:D5520" si="804">B5457-A5457/360*$E$11</f>
        <v>5173.889147940592</v>
      </c>
      <c r="F5457" s="273">
        <f t="shared" si="800"/>
        <v>15</v>
      </c>
      <c r="H5457" s="273">
        <f t="shared" si="801"/>
        <v>5400</v>
      </c>
      <c r="J5457" s="287">
        <f t="shared" ref="J5457:J5520" si="805">SIN(RADIANS(A5457))*$E$7</f>
        <v>33.193552164212996</v>
      </c>
      <c r="L5457" s="287">
        <f t="shared" si="802"/>
        <v>-50.244185392741201</v>
      </c>
      <c r="M5457" s="344">
        <f t="shared" si="803"/>
        <v>-46.110852059407989</v>
      </c>
      <c r="N5457" s="344">
        <f t="shared" si="794"/>
        <v>33.193552164212996</v>
      </c>
    </row>
    <row r="5458" spans="1:14" x14ac:dyDescent="0.25">
      <c r="A5458" s="273">
        <v>5441</v>
      </c>
      <c r="B5458" s="323">
        <f t="shared" si="795"/>
        <v>5530.7558146072588</v>
      </c>
      <c r="D5458" s="287">
        <f t="shared" si="804"/>
        <v>5174.8237312739257</v>
      </c>
      <c r="F5458" s="273">
        <f t="shared" si="800"/>
        <v>15</v>
      </c>
      <c r="H5458" s="273">
        <f t="shared" si="801"/>
        <v>5400</v>
      </c>
      <c r="J5458" s="287">
        <f t="shared" si="805"/>
        <v>33.878888257069995</v>
      </c>
      <c r="L5458" s="287">
        <f t="shared" si="802"/>
        <v>-49.244185392741201</v>
      </c>
      <c r="M5458" s="344">
        <f t="shared" si="803"/>
        <v>-45.176268726074341</v>
      </c>
      <c r="N5458" s="344">
        <f t="shared" ref="N5458:N5521" si="806">J5458</f>
        <v>33.878888257069995</v>
      </c>
    </row>
    <row r="5459" spans="1:14" x14ac:dyDescent="0.25">
      <c r="A5459" s="273">
        <v>5442</v>
      </c>
      <c r="B5459" s="323">
        <f t="shared" ref="B5459:B5522" si="807">$B$17+A5459</f>
        <v>5531.7558146072588</v>
      </c>
      <c r="D5459" s="287">
        <f t="shared" si="804"/>
        <v>5175.7583146072584</v>
      </c>
      <c r="F5459" s="273">
        <f t="shared" si="800"/>
        <v>15</v>
      </c>
      <c r="H5459" s="273">
        <f t="shared" si="801"/>
        <v>5400</v>
      </c>
      <c r="J5459" s="287">
        <f t="shared" si="805"/>
        <v>34.553904512371183</v>
      </c>
      <c r="L5459" s="287">
        <f t="shared" si="802"/>
        <v>-48.244185392741201</v>
      </c>
      <c r="M5459" s="344">
        <f t="shared" si="803"/>
        <v>-44.241685392741601</v>
      </c>
      <c r="N5459" s="344">
        <f t="shared" si="806"/>
        <v>34.553904512371183</v>
      </c>
    </row>
    <row r="5460" spans="1:14" x14ac:dyDescent="0.25">
      <c r="A5460" s="273">
        <v>5443</v>
      </c>
      <c r="B5460" s="323">
        <f t="shared" si="807"/>
        <v>5532.7558146072588</v>
      </c>
      <c r="D5460" s="287">
        <f t="shared" si="804"/>
        <v>5176.692897940592</v>
      </c>
      <c r="F5460" s="273">
        <f t="shared" si="800"/>
        <v>15</v>
      </c>
      <c r="H5460" s="273">
        <f t="shared" si="801"/>
        <v>5400</v>
      </c>
      <c r="J5460" s="287">
        <f t="shared" si="805"/>
        <v>35.218395313627269</v>
      </c>
      <c r="L5460" s="287">
        <f t="shared" si="802"/>
        <v>-47.244185392741201</v>
      </c>
      <c r="M5460" s="344">
        <f t="shared" si="803"/>
        <v>-43.307102059407953</v>
      </c>
      <c r="N5460" s="344">
        <f t="shared" si="806"/>
        <v>35.218395313627269</v>
      </c>
    </row>
    <row r="5461" spans="1:14" x14ac:dyDescent="0.25">
      <c r="A5461" s="273">
        <v>5444</v>
      </c>
      <c r="B5461" s="323">
        <f t="shared" si="807"/>
        <v>5533.7558146072588</v>
      </c>
      <c r="D5461" s="287">
        <f t="shared" si="804"/>
        <v>5177.6274812739257</v>
      </c>
      <c r="F5461" s="273">
        <f t="shared" si="800"/>
        <v>15</v>
      </c>
      <c r="H5461" s="273">
        <f t="shared" si="801"/>
        <v>5400</v>
      </c>
      <c r="J5461" s="287">
        <f t="shared" si="805"/>
        <v>35.872158250502558</v>
      </c>
      <c r="L5461" s="287">
        <f t="shared" si="802"/>
        <v>-46.244185392741201</v>
      </c>
      <c r="M5461" s="344">
        <f t="shared" si="803"/>
        <v>-42.372518726074304</v>
      </c>
      <c r="N5461" s="344">
        <f t="shared" si="806"/>
        <v>35.872158250502558</v>
      </c>
    </row>
    <row r="5462" spans="1:14" x14ac:dyDescent="0.25">
      <c r="A5462" s="273">
        <v>5445</v>
      </c>
      <c r="B5462" s="323">
        <f t="shared" si="807"/>
        <v>5534.7558146072588</v>
      </c>
      <c r="D5462" s="287">
        <f t="shared" si="804"/>
        <v>5178.5620646072584</v>
      </c>
      <c r="F5462" s="273">
        <f t="shared" si="800"/>
        <v>15</v>
      </c>
      <c r="H5462" s="273">
        <f t="shared" si="801"/>
        <v>5400</v>
      </c>
      <c r="J5462" s="287">
        <f t="shared" si="805"/>
        <v>36.514994180473337</v>
      </c>
      <c r="L5462" s="287">
        <f t="shared" si="802"/>
        <v>-45.244185392741201</v>
      </c>
      <c r="M5462" s="344">
        <f t="shared" si="803"/>
        <v>-41.437935392741565</v>
      </c>
      <c r="N5462" s="344">
        <f t="shared" si="806"/>
        <v>36.514994180473337</v>
      </c>
    </row>
    <row r="5463" spans="1:14" x14ac:dyDescent="0.25">
      <c r="A5463" s="273">
        <v>5446</v>
      </c>
      <c r="B5463" s="323">
        <f t="shared" si="807"/>
        <v>5535.7558146072588</v>
      </c>
      <c r="D5463" s="287">
        <f t="shared" si="804"/>
        <v>5179.4966479405921</v>
      </c>
      <c r="F5463" s="273">
        <f t="shared" si="800"/>
        <v>15</v>
      </c>
      <c r="H5463" s="273">
        <f t="shared" si="801"/>
        <v>5400</v>
      </c>
      <c r="J5463" s="287">
        <f t="shared" si="805"/>
        <v>37.146707289488063</v>
      </c>
      <c r="L5463" s="287">
        <f t="shared" si="802"/>
        <v>-44.244185392741201</v>
      </c>
      <c r="M5463" s="344">
        <f t="shared" si="803"/>
        <v>-40.503352059407916</v>
      </c>
      <c r="N5463" s="344">
        <f t="shared" si="806"/>
        <v>37.146707289488063</v>
      </c>
    </row>
    <row r="5464" spans="1:14" x14ac:dyDescent="0.25">
      <c r="A5464" s="273">
        <v>5447</v>
      </c>
      <c r="B5464" s="323">
        <f t="shared" si="807"/>
        <v>5536.7558146072588</v>
      </c>
      <c r="D5464" s="287">
        <f t="shared" si="804"/>
        <v>5180.4312312739257</v>
      </c>
      <c r="F5464" s="273">
        <f t="shared" si="800"/>
        <v>15</v>
      </c>
      <c r="H5464" s="273">
        <f t="shared" si="801"/>
        <v>5400</v>
      </c>
      <c r="J5464" s="287">
        <f t="shared" si="805"/>
        <v>37.767105151613663</v>
      </c>
      <c r="L5464" s="287">
        <f t="shared" si="802"/>
        <v>-43.244185392741201</v>
      </c>
      <c r="M5464" s="344">
        <f t="shared" si="803"/>
        <v>-39.568768726074268</v>
      </c>
      <c r="N5464" s="344">
        <f t="shared" si="806"/>
        <v>37.767105151613663</v>
      </c>
    </row>
    <row r="5465" spans="1:14" x14ac:dyDescent="0.25">
      <c r="A5465" s="273">
        <v>5448</v>
      </c>
      <c r="B5465" s="323">
        <f t="shared" si="807"/>
        <v>5537.7558146072588</v>
      </c>
      <c r="D5465" s="287">
        <f t="shared" si="804"/>
        <v>5181.3658146072585</v>
      </c>
      <c r="F5465" s="273">
        <f t="shared" si="800"/>
        <v>15</v>
      </c>
      <c r="H5465" s="273">
        <f t="shared" si="801"/>
        <v>5400</v>
      </c>
      <c r="J5465" s="287">
        <f t="shared" si="805"/>
        <v>38.375998787652428</v>
      </c>
      <c r="L5465" s="287">
        <f t="shared" si="802"/>
        <v>-42.244185392741201</v>
      </c>
      <c r="M5465" s="344">
        <f t="shared" si="803"/>
        <v>-38.634185392741529</v>
      </c>
      <c r="N5465" s="344">
        <f t="shared" si="806"/>
        <v>38.375998787652428</v>
      </c>
    </row>
    <row r="5466" spans="1:14" x14ac:dyDescent="0.25">
      <c r="A5466" s="273">
        <v>5449</v>
      </c>
      <c r="B5466" s="323">
        <f t="shared" si="807"/>
        <v>5538.7558146072588</v>
      </c>
      <c r="D5466" s="287">
        <f t="shared" si="804"/>
        <v>5182.3003979405921</v>
      </c>
      <c r="F5466" s="273">
        <f t="shared" si="800"/>
        <v>15</v>
      </c>
      <c r="H5466" s="273">
        <f t="shared" si="801"/>
        <v>5400</v>
      </c>
      <c r="J5466" s="287">
        <f t="shared" si="805"/>
        <v>38.973202722703824</v>
      </c>
      <c r="L5466" s="287">
        <f t="shared" si="802"/>
        <v>-41.244185392741201</v>
      </c>
      <c r="M5466" s="344">
        <f t="shared" si="803"/>
        <v>-37.69960205940788</v>
      </c>
      <c r="N5466" s="344">
        <f t="shared" si="806"/>
        <v>38.973202722703824</v>
      </c>
    </row>
    <row r="5467" spans="1:14" x14ac:dyDescent="0.25">
      <c r="A5467" s="273">
        <v>5450</v>
      </c>
      <c r="B5467" s="323">
        <f t="shared" si="807"/>
        <v>5539.7558146072588</v>
      </c>
      <c r="D5467" s="287">
        <f t="shared" si="804"/>
        <v>5183.2349812739258</v>
      </c>
      <c r="F5467" s="273">
        <f t="shared" si="800"/>
        <v>15</v>
      </c>
      <c r="H5467" s="273">
        <f t="shared" si="801"/>
        <v>5400</v>
      </c>
      <c r="J5467" s="287">
        <f t="shared" si="805"/>
        <v>39.558535042663991</v>
      </c>
      <c r="L5467" s="287">
        <f t="shared" si="802"/>
        <v>-40.244185392741201</v>
      </c>
      <c r="M5467" s="344">
        <f t="shared" si="803"/>
        <v>-36.765018726074231</v>
      </c>
      <c r="N5467" s="344">
        <f t="shared" si="806"/>
        <v>39.558535042663991</v>
      </c>
    </row>
    <row r="5468" spans="1:14" x14ac:dyDescent="0.25">
      <c r="A5468" s="273">
        <v>5451</v>
      </c>
      <c r="B5468" s="323">
        <f t="shared" si="807"/>
        <v>5540.7558146072588</v>
      </c>
      <c r="D5468" s="287">
        <f t="shared" si="804"/>
        <v>5184.1695646072585</v>
      </c>
      <c r="F5468" s="273">
        <f t="shared" si="800"/>
        <v>15</v>
      </c>
      <c r="H5468" s="273">
        <f t="shared" si="801"/>
        <v>5400</v>
      </c>
      <c r="J5468" s="287">
        <f t="shared" si="805"/>
        <v>40.131817449638021</v>
      </c>
      <c r="L5468" s="287">
        <f t="shared" si="802"/>
        <v>-39.244185392741201</v>
      </c>
      <c r="M5468" s="344">
        <f t="shared" si="803"/>
        <v>-35.830435392741492</v>
      </c>
      <c r="N5468" s="344">
        <f t="shared" si="806"/>
        <v>40.131817449638021</v>
      </c>
    </row>
    <row r="5469" spans="1:14" x14ac:dyDescent="0.25">
      <c r="A5469" s="273">
        <v>5452</v>
      </c>
      <c r="B5469" s="323">
        <f t="shared" si="807"/>
        <v>5541.7558146072588</v>
      </c>
      <c r="D5469" s="287">
        <f t="shared" si="804"/>
        <v>5185.1041479405922</v>
      </c>
      <c r="F5469" s="273">
        <f t="shared" si="800"/>
        <v>15</v>
      </c>
      <c r="H5469" s="273">
        <f t="shared" si="801"/>
        <v>5400</v>
      </c>
      <c r="J5469" s="287">
        <f t="shared" si="805"/>
        <v>40.692875316251239</v>
      </c>
      <c r="L5469" s="287">
        <f t="shared" si="802"/>
        <v>-38.244185392741201</v>
      </c>
      <c r="M5469" s="344">
        <f t="shared" si="803"/>
        <v>-34.895852059407844</v>
      </c>
      <c r="N5469" s="344">
        <f t="shared" si="806"/>
        <v>40.692875316251239</v>
      </c>
    </row>
    <row r="5470" spans="1:14" x14ac:dyDescent="0.25">
      <c r="A5470" s="273">
        <v>5453</v>
      </c>
      <c r="B5470" s="323">
        <f t="shared" si="807"/>
        <v>5542.7558146072588</v>
      </c>
      <c r="D5470" s="287">
        <f t="shared" si="804"/>
        <v>5186.0387312739258</v>
      </c>
      <c r="F5470" s="273">
        <f t="shared" si="800"/>
        <v>15</v>
      </c>
      <c r="H5470" s="273">
        <f t="shared" si="801"/>
        <v>5400</v>
      </c>
      <c r="J5470" s="287">
        <f t="shared" si="805"/>
        <v>41.241537738841956</v>
      </c>
      <c r="L5470" s="287">
        <f t="shared" si="802"/>
        <v>-37.244185392741201</v>
      </c>
      <c r="M5470" s="344">
        <f t="shared" si="803"/>
        <v>-33.961268726074195</v>
      </c>
      <c r="N5470" s="344">
        <f t="shared" si="806"/>
        <v>41.241537738841956</v>
      </c>
    </row>
    <row r="5471" spans="1:14" x14ac:dyDescent="0.25">
      <c r="A5471" s="273">
        <v>5454</v>
      </c>
      <c r="B5471" s="323">
        <f t="shared" si="807"/>
        <v>5543.7558146072588</v>
      </c>
      <c r="D5471" s="287">
        <f t="shared" si="804"/>
        <v>5186.9733146072585</v>
      </c>
      <c r="F5471" s="273">
        <f t="shared" si="800"/>
        <v>15</v>
      </c>
      <c r="H5471" s="273">
        <f t="shared" si="801"/>
        <v>5400</v>
      </c>
      <c r="J5471" s="287">
        <f t="shared" si="805"/>
        <v>41.777637589522122</v>
      </c>
      <c r="L5471" s="287">
        <f t="shared" si="802"/>
        <v>-36.244185392741201</v>
      </c>
      <c r="M5471" s="344">
        <f t="shared" si="803"/>
        <v>-33.026685392741456</v>
      </c>
      <c r="N5471" s="344">
        <f t="shared" si="806"/>
        <v>41.777637589522122</v>
      </c>
    </row>
    <row r="5472" spans="1:14" x14ac:dyDescent="0.25">
      <c r="A5472" s="273">
        <v>5455</v>
      </c>
      <c r="B5472" s="323">
        <f t="shared" si="807"/>
        <v>5544.7558146072588</v>
      </c>
      <c r="D5472" s="287">
        <f t="shared" si="804"/>
        <v>5187.9078979405922</v>
      </c>
      <c r="F5472" s="273">
        <f t="shared" si="800"/>
        <v>15</v>
      </c>
      <c r="H5472" s="273">
        <f t="shared" si="801"/>
        <v>5400</v>
      </c>
      <c r="J5472" s="287">
        <f t="shared" si="805"/>
        <v>42.301011567083442</v>
      </c>
      <c r="L5472" s="287">
        <f t="shared" si="802"/>
        <v>-35.244185392741201</v>
      </c>
      <c r="M5472" s="344">
        <f t="shared" si="803"/>
        <v>-32.092102059407807</v>
      </c>
      <c r="N5472" s="344">
        <f t="shared" si="806"/>
        <v>42.301011567083442</v>
      </c>
    </row>
    <row r="5473" spans="1:14" x14ac:dyDescent="0.25">
      <c r="A5473" s="273">
        <v>5456</v>
      </c>
      <c r="B5473" s="323">
        <f t="shared" si="807"/>
        <v>5545.7558146072588</v>
      </c>
      <c r="D5473" s="287">
        <f t="shared" si="804"/>
        <v>5188.8424812739258</v>
      </c>
      <c r="F5473" s="273">
        <f t="shared" si="800"/>
        <v>15</v>
      </c>
      <c r="H5473" s="273">
        <f t="shared" si="801"/>
        <v>5400</v>
      </c>
      <c r="J5473" s="287">
        <f t="shared" si="805"/>
        <v>42.811500246742341</v>
      </c>
      <c r="L5473" s="287">
        <f t="shared" si="802"/>
        <v>-34.244185392741201</v>
      </c>
      <c r="M5473" s="344">
        <f t="shared" si="803"/>
        <v>-31.157518726074159</v>
      </c>
      <c r="N5473" s="344">
        <f t="shared" si="806"/>
        <v>42.811500246742341</v>
      </c>
    </row>
    <row r="5474" spans="1:14" x14ac:dyDescent="0.25">
      <c r="A5474" s="273">
        <v>5457</v>
      </c>
      <c r="B5474" s="323">
        <f t="shared" si="807"/>
        <v>5546.7558146072588</v>
      </c>
      <c r="D5474" s="287">
        <f t="shared" si="804"/>
        <v>5189.7770646072586</v>
      </c>
      <c r="F5474" s="273">
        <f t="shared" si="800"/>
        <v>15</v>
      </c>
      <c r="H5474" s="273">
        <f t="shared" si="801"/>
        <v>5400</v>
      </c>
      <c r="J5474" s="287">
        <f t="shared" si="805"/>
        <v>43.308948128701751</v>
      </c>
      <c r="L5474" s="287">
        <f t="shared" si="802"/>
        <v>-33.244185392741201</v>
      </c>
      <c r="M5474" s="344">
        <f t="shared" si="803"/>
        <v>-30.222935392741419</v>
      </c>
      <c r="N5474" s="344">
        <f t="shared" si="806"/>
        <v>43.308948128701751</v>
      </c>
    </row>
    <row r="5475" spans="1:14" x14ac:dyDescent="0.25">
      <c r="A5475" s="273">
        <v>5458</v>
      </c>
      <c r="B5475" s="323">
        <f t="shared" si="807"/>
        <v>5547.7558146072588</v>
      </c>
      <c r="D5475" s="287">
        <f t="shared" si="804"/>
        <v>5190.7116479405922</v>
      </c>
      <c r="F5475" s="273">
        <f t="shared" si="800"/>
        <v>15</v>
      </c>
      <c r="H5475" s="273">
        <f t="shared" si="801"/>
        <v>5400</v>
      </c>
      <c r="J5475" s="287">
        <f t="shared" si="805"/>
        <v>43.793203685517959</v>
      </c>
      <c r="L5475" s="287">
        <f t="shared" si="802"/>
        <v>-32.244185392741201</v>
      </c>
      <c r="M5475" s="344">
        <f t="shared" si="803"/>
        <v>-29.288352059407771</v>
      </c>
      <c r="N5475" s="344">
        <f t="shared" si="806"/>
        <v>43.793203685517959</v>
      </c>
    </row>
    <row r="5476" spans="1:14" x14ac:dyDescent="0.25">
      <c r="A5476" s="273">
        <v>5459</v>
      </c>
      <c r="B5476" s="323">
        <f t="shared" si="807"/>
        <v>5548.7558146072588</v>
      </c>
      <c r="D5476" s="287">
        <f t="shared" si="804"/>
        <v>5191.6462312739259</v>
      </c>
      <c r="F5476" s="273">
        <f t="shared" si="800"/>
        <v>15</v>
      </c>
      <c r="H5476" s="273">
        <f t="shared" si="801"/>
        <v>5400</v>
      </c>
      <c r="J5476" s="287">
        <f t="shared" si="805"/>
        <v>44.264119408256882</v>
      </c>
      <c r="L5476" s="287">
        <f t="shared" si="802"/>
        <v>-31.244185392741201</v>
      </c>
      <c r="M5476" s="344">
        <f t="shared" si="803"/>
        <v>-28.353768726074122</v>
      </c>
      <c r="N5476" s="344">
        <f t="shared" si="806"/>
        <v>44.264119408256882</v>
      </c>
    </row>
    <row r="5477" spans="1:14" x14ac:dyDescent="0.25">
      <c r="A5477" s="273">
        <v>5460</v>
      </c>
      <c r="B5477" s="323">
        <f t="shared" si="807"/>
        <v>5549.7558146072588</v>
      </c>
      <c r="D5477" s="287">
        <f t="shared" si="804"/>
        <v>5192.5808146072586</v>
      </c>
      <c r="F5477" s="273">
        <f t="shared" si="800"/>
        <v>15</v>
      </c>
      <c r="H5477" s="273">
        <f t="shared" si="801"/>
        <v>5400</v>
      </c>
      <c r="J5477" s="287">
        <f t="shared" si="805"/>
        <v>44.721551851428281</v>
      </c>
      <c r="L5477" s="287">
        <f t="shared" si="802"/>
        <v>-30.244185392741201</v>
      </c>
      <c r="M5477" s="344">
        <f t="shared" si="803"/>
        <v>-27.419185392741383</v>
      </c>
      <c r="N5477" s="344">
        <f t="shared" si="806"/>
        <v>44.721551851428281</v>
      </c>
    </row>
    <row r="5478" spans="1:14" x14ac:dyDescent="0.25">
      <c r="A5478" s="273">
        <v>5461</v>
      </c>
      <c r="B5478" s="323">
        <f t="shared" si="807"/>
        <v>5550.7558146072588</v>
      </c>
      <c r="D5478" s="287">
        <f t="shared" si="804"/>
        <v>5193.5153979405923</v>
      </c>
      <c r="F5478" s="273">
        <f t="shared" si="800"/>
        <v>15</v>
      </c>
      <c r="H5478" s="273">
        <f t="shared" si="801"/>
        <v>5400</v>
      </c>
      <c r="J5478" s="287">
        <f t="shared" si="805"/>
        <v>45.165361676678337</v>
      </c>
      <c r="L5478" s="287">
        <f t="shared" si="802"/>
        <v>-29.244185392741201</v>
      </c>
      <c r="M5478" s="344">
        <f t="shared" si="803"/>
        <v>-26.484602059407734</v>
      </c>
      <c r="N5478" s="344">
        <f t="shared" si="806"/>
        <v>45.165361676678337</v>
      </c>
    </row>
    <row r="5479" spans="1:14" x14ac:dyDescent="0.25">
      <c r="A5479" s="273">
        <v>5462</v>
      </c>
      <c r="B5479" s="323">
        <f t="shared" si="807"/>
        <v>5551.7558146072588</v>
      </c>
      <c r="D5479" s="287">
        <f t="shared" si="804"/>
        <v>5194.449981273925</v>
      </c>
      <c r="F5479" s="273">
        <f t="shared" si="800"/>
        <v>15</v>
      </c>
      <c r="H5479" s="273">
        <f t="shared" si="801"/>
        <v>5400</v>
      </c>
      <c r="J5479" s="287">
        <f t="shared" si="805"/>
        <v>45.595413695234988</v>
      </c>
      <c r="L5479" s="287">
        <f t="shared" si="802"/>
        <v>-28.244185392741201</v>
      </c>
      <c r="M5479" s="344">
        <f t="shared" si="803"/>
        <v>-25.550018726074995</v>
      </c>
      <c r="N5479" s="344">
        <f t="shared" si="806"/>
        <v>45.595413695234988</v>
      </c>
    </row>
    <row r="5480" spans="1:14" x14ac:dyDescent="0.25">
      <c r="A5480" s="273">
        <v>5463</v>
      </c>
      <c r="B5480" s="323">
        <f t="shared" si="807"/>
        <v>5552.7558146072588</v>
      </c>
      <c r="D5480" s="287">
        <f t="shared" si="804"/>
        <v>5195.3845646072587</v>
      </c>
      <c r="F5480" s="273">
        <f t="shared" si="800"/>
        <v>15</v>
      </c>
      <c r="H5480" s="273">
        <f t="shared" si="801"/>
        <v>5400</v>
      </c>
      <c r="J5480" s="287">
        <f t="shared" si="805"/>
        <v>46.011576909087374</v>
      </c>
      <c r="L5480" s="287">
        <f t="shared" si="802"/>
        <v>-27.244185392741201</v>
      </c>
      <c r="M5480" s="344">
        <f t="shared" si="803"/>
        <v>-24.615435392741347</v>
      </c>
      <c r="N5480" s="344">
        <f t="shared" si="806"/>
        <v>46.011576909087374</v>
      </c>
    </row>
    <row r="5481" spans="1:14" x14ac:dyDescent="0.25">
      <c r="A5481" s="273">
        <v>5464</v>
      </c>
      <c r="B5481" s="323">
        <f t="shared" si="807"/>
        <v>5553.7558146072588</v>
      </c>
      <c r="D5481" s="287">
        <f t="shared" si="804"/>
        <v>5196.3191479405923</v>
      </c>
      <c r="F5481" s="273">
        <f t="shared" si="800"/>
        <v>15</v>
      </c>
      <c r="H5481" s="273">
        <f t="shared" si="801"/>
        <v>5400</v>
      </c>
      <c r="J5481" s="287">
        <f t="shared" si="805"/>
        <v>46.413724550889093</v>
      </c>
      <c r="L5481" s="287">
        <f t="shared" si="802"/>
        <v>-26.244185392741201</v>
      </c>
      <c r="M5481" s="344">
        <f t="shared" si="803"/>
        <v>-23.680852059407698</v>
      </c>
      <c r="N5481" s="344">
        <f t="shared" si="806"/>
        <v>46.413724550889093</v>
      </c>
    </row>
    <row r="5482" spans="1:14" x14ac:dyDescent="0.25">
      <c r="A5482" s="273">
        <v>5465</v>
      </c>
      <c r="B5482" s="323">
        <f t="shared" si="807"/>
        <v>5554.7558146072588</v>
      </c>
      <c r="D5482" s="287">
        <f t="shared" si="804"/>
        <v>5197.253731273925</v>
      </c>
      <c r="F5482" s="273">
        <f t="shared" si="800"/>
        <v>15</v>
      </c>
      <c r="H5482" s="273">
        <f t="shared" si="801"/>
        <v>5400</v>
      </c>
      <c r="J5482" s="287">
        <f t="shared" si="805"/>
        <v>46.801734122572455</v>
      </c>
      <c r="L5482" s="287">
        <f t="shared" si="802"/>
        <v>-25.244185392741201</v>
      </c>
      <c r="M5482" s="344">
        <f t="shared" si="803"/>
        <v>-22.746268726074959</v>
      </c>
      <c r="N5482" s="344">
        <f t="shared" si="806"/>
        <v>46.801734122572455</v>
      </c>
    </row>
    <row r="5483" spans="1:14" x14ac:dyDescent="0.25">
      <c r="A5483" s="273">
        <v>5466</v>
      </c>
      <c r="B5483" s="323">
        <f t="shared" si="807"/>
        <v>5555.7558146072588</v>
      </c>
      <c r="D5483" s="287">
        <f t="shared" si="804"/>
        <v>5198.1883146072587</v>
      </c>
      <c r="F5483" s="273">
        <f t="shared" si="800"/>
        <v>15</v>
      </c>
      <c r="H5483" s="273">
        <f t="shared" si="801"/>
        <v>5400</v>
      </c>
      <c r="J5483" s="287">
        <f t="shared" si="805"/>
        <v>47.175487432663815</v>
      </c>
      <c r="L5483" s="287">
        <f t="shared" si="802"/>
        <v>-24.244185392741201</v>
      </c>
      <c r="M5483" s="344">
        <f t="shared" si="803"/>
        <v>-21.81168539274131</v>
      </c>
      <c r="N5483" s="344">
        <f t="shared" si="806"/>
        <v>47.175487432663815</v>
      </c>
    </row>
    <row r="5484" spans="1:14" x14ac:dyDescent="0.25">
      <c r="A5484" s="273">
        <v>5467</v>
      </c>
      <c r="B5484" s="323">
        <f t="shared" si="807"/>
        <v>5556.7558146072588</v>
      </c>
      <c r="D5484" s="287">
        <f t="shared" si="804"/>
        <v>5199.1228979405923</v>
      </c>
      <c r="F5484" s="273">
        <f t="shared" si="800"/>
        <v>15</v>
      </c>
      <c r="H5484" s="273">
        <f t="shared" si="801"/>
        <v>5400</v>
      </c>
      <c r="J5484" s="287">
        <f t="shared" si="805"/>
        <v>47.534870632283983</v>
      </c>
      <c r="L5484" s="287">
        <f t="shared" si="802"/>
        <v>-23.244185392741201</v>
      </c>
      <c r="M5484" s="344">
        <f t="shared" si="803"/>
        <v>-20.877102059407662</v>
      </c>
      <c r="N5484" s="344">
        <f t="shared" si="806"/>
        <v>47.534870632283983</v>
      </c>
    </row>
    <row r="5485" spans="1:14" x14ac:dyDescent="0.25">
      <c r="A5485" s="273">
        <v>5468</v>
      </c>
      <c r="B5485" s="323">
        <f t="shared" si="807"/>
        <v>5557.7558146072588</v>
      </c>
      <c r="D5485" s="287">
        <f t="shared" si="804"/>
        <v>5200.0574812739251</v>
      </c>
      <c r="F5485" s="273">
        <f t="shared" si="800"/>
        <v>15</v>
      </c>
      <c r="H5485" s="273">
        <f t="shared" si="801"/>
        <v>5400</v>
      </c>
      <c r="J5485" s="287">
        <f t="shared" si="805"/>
        <v>47.879774249828913</v>
      </c>
      <c r="L5485" s="287">
        <f t="shared" si="802"/>
        <v>-22.244185392741201</v>
      </c>
      <c r="M5485" s="344">
        <f t="shared" si="803"/>
        <v>-19.942518726074923</v>
      </c>
      <c r="N5485" s="344">
        <f t="shared" si="806"/>
        <v>47.879774249828913</v>
      </c>
    </row>
    <row r="5486" spans="1:14" x14ac:dyDescent="0.25">
      <c r="A5486" s="273">
        <v>5469</v>
      </c>
      <c r="B5486" s="323">
        <f t="shared" si="807"/>
        <v>5558.7558146072588</v>
      </c>
      <c r="D5486" s="287">
        <f t="shared" si="804"/>
        <v>5200.9920646072587</v>
      </c>
      <c r="F5486" s="273">
        <f t="shared" si="800"/>
        <v>15</v>
      </c>
      <c r="H5486" s="273">
        <f t="shared" si="801"/>
        <v>5400</v>
      </c>
      <c r="J5486" s="287">
        <f t="shared" si="805"/>
        <v>48.210093224315557</v>
      </c>
      <c r="L5486" s="287">
        <f t="shared" si="802"/>
        <v>-21.244185392741201</v>
      </c>
      <c r="M5486" s="344">
        <f t="shared" si="803"/>
        <v>-19.007935392741274</v>
      </c>
      <c r="N5486" s="344">
        <f t="shared" si="806"/>
        <v>48.210093224315557</v>
      </c>
    </row>
    <row r="5487" spans="1:14" x14ac:dyDescent="0.25">
      <c r="A5487" s="273">
        <v>5470</v>
      </c>
      <c r="B5487" s="323">
        <f t="shared" si="807"/>
        <v>5559.7558146072588</v>
      </c>
      <c r="D5487" s="287">
        <f t="shared" si="804"/>
        <v>5201.9266479405924</v>
      </c>
      <c r="F5487" s="273">
        <f t="shared" si="800"/>
        <v>15</v>
      </c>
      <c r="H5487" s="273">
        <f t="shared" si="801"/>
        <v>5400</v>
      </c>
      <c r="J5487" s="287">
        <f t="shared" si="805"/>
        <v>48.525726937384157</v>
      </c>
      <c r="L5487" s="287">
        <f t="shared" si="802"/>
        <v>-20.244185392741201</v>
      </c>
      <c r="M5487" s="344">
        <f t="shared" si="803"/>
        <v>-18.073352059407625</v>
      </c>
      <c r="N5487" s="344">
        <f t="shared" si="806"/>
        <v>48.525726937384157</v>
      </c>
    </row>
    <row r="5488" spans="1:14" x14ac:dyDescent="0.25">
      <c r="A5488" s="273">
        <v>5471</v>
      </c>
      <c r="B5488" s="323">
        <f t="shared" si="807"/>
        <v>5560.7558146072588</v>
      </c>
      <c r="D5488" s="287">
        <f t="shared" si="804"/>
        <v>5202.8612312739251</v>
      </c>
      <c r="F5488" s="273">
        <f t="shared" ref="F5488:F5551" si="808">INT(B5488/360)</f>
        <v>15</v>
      </c>
      <c r="H5488" s="273">
        <f t="shared" ref="H5488:H5551" si="809">F5488*360</f>
        <v>5400</v>
      </c>
      <c r="J5488" s="287">
        <f t="shared" si="805"/>
        <v>48.826579243948622</v>
      </c>
      <c r="L5488" s="287">
        <f t="shared" ref="L5488:L5551" si="810">B5488-H5488-180</f>
        <v>-19.244185392741201</v>
      </c>
      <c r="M5488" s="344">
        <f t="shared" ref="M5488:M5551" si="811">D5488-INT(D5488/360)*360-180</f>
        <v>-17.138768726074886</v>
      </c>
      <c r="N5488" s="344">
        <f t="shared" si="806"/>
        <v>48.826579243948622</v>
      </c>
    </row>
    <row r="5489" spans="1:14" x14ac:dyDescent="0.25">
      <c r="A5489" s="273">
        <v>5472</v>
      </c>
      <c r="B5489" s="323">
        <f t="shared" si="807"/>
        <v>5561.7558146072588</v>
      </c>
      <c r="D5489" s="287">
        <f t="shared" si="804"/>
        <v>5203.7958146072588</v>
      </c>
      <c r="F5489" s="273">
        <f t="shared" si="808"/>
        <v>15</v>
      </c>
      <c r="H5489" s="273">
        <f t="shared" si="809"/>
        <v>5400</v>
      </c>
      <c r="J5489" s="287">
        <f t="shared" si="805"/>
        <v>49.112558501481672</v>
      </c>
      <c r="L5489" s="287">
        <f t="shared" si="810"/>
        <v>-18.244185392741201</v>
      </c>
      <c r="M5489" s="344">
        <f t="shared" si="811"/>
        <v>-16.204185392741238</v>
      </c>
      <c r="N5489" s="344">
        <f t="shared" si="806"/>
        <v>49.112558501481672</v>
      </c>
    </row>
    <row r="5490" spans="1:14" x14ac:dyDescent="0.25">
      <c r="A5490" s="273">
        <v>5473</v>
      </c>
      <c r="B5490" s="323">
        <f t="shared" si="807"/>
        <v>5562.7558146072588</v>
      </c>
      <c r="D5490" s="287">
        <f t="shared" si="804"/>
        <v>5204.7303979405924</v>
      </c>
      <c r="F5490" s="273">
        <f t="shared" si="808"/>
        <v>15</v>
      </c>
      <c r="H5490" s="273">
        <f t="shared" si="809"/>
        <v>5400</v>
      </c>
      <c r="J5490" s="287">
        <f t="shared" si="805"/>
        <v>49.383577597931136</v>
      </c>
      <c r="L5490" s="287">
        <f t="shared" si="810"/>
        <v>-17.244185392741201</v>
      </c>
      <c r="M5490" s="344">
        <f t="shared" si="811"/>
        <v>-15.269602059407589</v>
      </c>
      <c r="N5490" s="344">
        <f t="shared" si="806"/>
        <v>49.383577597931136</v>
      </c>
    </row>
    <row r="5491" spans="1:14" x14ac:dyDescent="0.25">
      <c r="A5491" s="273">
        <v>5474</v>
      </c>
      <c r="B5491" s="323">
        <f t="shared" si="807"/>
        <v>5563.7558146072588</v>
      </c>
      <c r="D5491" s="287">
        <f t="shared" si="804"/>
        <v>5205.6649812739252</v>
      </c>
      <c r="F5491" s="273">
        <f t="shared" si="808"/>
        <v>15</v>
      </c>
      <c r="H5491" s="273">
        <f t="shared" si="809"/>
        <v>5400</v>
      </c>
      <c r="J5491" s="287">
        <f t="shared" si="805"/>
        <v>49.639553978254803</v>
      </c>
      <c r="L5491" s="287">
        <f t="shared" si="810"/>
        <v>-16.244185392741201</v>
      </c>
      <c r="M5491" s="344">
        <f t="shared" si="811"/>
        <v>-14.33501872607485</v>
      </c>
      <c r="N5491" s="344">
        <f t="shared" si="806"/>
        <v>49.639553978254803</v>
      </c>
    </row>
    <row r="5492" spans="1:14" x14ac:dyDescent="0.25">
      <c r="A5492" s="273">
        <v>5475</v>
      </c>
      <c r="B5492" s="323">
        <f t="shared" si="807"/>
        <v>5564.7558146072588</v>
      </c>
      <c r="D5492" s="287">
        <f t="shared" si="804"/>
        <v>5206.5995646072588</v>
      </c>
      <c r="F5492" s="273">
        <f t="shared" si="808"/>
        <v>15</v>
      </c>
      <c r="H5492" s="273">
        <f t="shared" si="809"/>
        <v>5400</v>
      </c>
      <c r="J5492" s="287">
        <f t="shared" si="805"/>
        <v>49.880409669567534</v>
      </c>
      <c r="L5492" s="287">
        <f t="shared" si="810"/>
        <v>-15.244185392741201</v>
      </c>
      <c r="M5492" s="344">
        <f t="shared" si="811"/>
        <v>-13.400435392741201</v>
      </c>
      <c r="N5492" s="344">
        <f t="shared" si="806"/>
        <v>49.880409669567534</v>
      </c>
    </row>
    <row r="5493" spans="1:14" x14ac:dyDescent="0.25">
      <c r="A5493" s="273">
        <v>5476</v>
      </c>
      <c r="B5493" s="323">
        <f t="shared" si="807"/>
        <v>5565.7558146072588</v>
      </c>
      <c r="D5493" s="287">
        <f t="shared" si="804"/>
        <v>5207.5341479405924</v>
      </c>
      <c r="F5493" s="273">
        <f t="shared" si="808"/>
        <v>15</v>
      </c>
      <c r="H5493" s="273">
        <f t="shared" si="809"/>
        <v>5400</v>
      </c>
      <c r="J5493" s="287">
        <f t="shared" si="805"/>
        <v>50.106071304892353</v>
      </c>
      <c r="L5493" s="287">
        <f t="shared" si="810"/>
        <v>-14.244185392741201</v>
      </c>
      <c r="M5493" s="344">
        <f t="shared" si="811"/>
        <v>-12.465852059407553</v>
      </c>
      <c r="N5493" s="344">
        <f t="shared" si="806"/>
        <v>50.106071304892353</v>
      </c>
    </row>
    <row r="5494" spans="1:14" x14ac:dyDescent="0.25">
      <c r="A5494" s="273">
        <v>5477</v>
      </c>
      <c r="B5494" s="323">
        <f t="shared" si="807"/>
        <v>5566.7558146072588</v>
      </c>
      <c r="D5494" s="287">
        <f t="shared" si="804"/>
        <v>5208.4687312739252</v>
      </c>
      <c r="F5494" s="273">
        <f t="shared" si="808"/>
        <v>15</v>
      </c>
      <c r="H5494" s="273">
        <f t="shared" si="809"/>
        <v>5400</v>
      </c>
      <c r="J5494" s="287">
        <f t="shared" si="805"/>
        <v>50.316470145509477</v>
      </c>
      <c r="L5494" s="287">
        <f t="shared" si="810"/>
        <v>-13.244185392741201</v>
      </c>
      <c r="M5494" s="344">
        <f t="shared" si="811"/>
        <v>-11.531268726074813</v>
      </c>
      <c r="N5494" s="344">
        <f t="shared" si="806"/>
        <v>50.316470145509477</v>
      </c>
    </row>
    <row r="5495" spans="1:14" x14ac:dyDescent="0.25">
      <c r="A5495" s="273">
        <v>5478</v>
      </c>
      <c r="B5495" s="323">
        <f t="shared" si="807"/>
        <v>5567.7558146072588</v>
      </c>
      <c r="D5495" s="287">
        <f t="shared" si="804"/>
        <v>5209.4033146072588</v>
      </c>
      <c r="F5495" s="273">
        <f t="shared" si="808"/>
        <v>15</v>
      </c>
      <c r="H5495" s="273">
        <f t="shared" si="809"/>
        <v>5400</v>
      </c>
      <c r="J5495" s="287">
        <f t="shared" si="805"/>
        <v>50.511542101893689</v>
      </c>
      <c r="L5495" s="287">
        <f t="shared" si="810"/>
        <v>-12.244185392741201</v>
      </c>
      <c r="M5495" s="344">
        <f t="shared" si="811"/>
        <v>-10.596685392741165</v>
      </c>
      <c r="N5495" s="344">
        <f t="shared" si="806"/>
        <v>50.511542101893689</v>
      </c>
    </row>
    <row r="5496" spans="1:14" x14ac:dyDescent="0.25">
      <c r="A5496" s="273">
        <v>5479</v>
      </c>
      <c r="B5496" s="323">
        <f t="shared" si="807"/>
        <v>5568.7558146072588</v>
      </c>
      <c r="D5496" s="287">
        <f t="shared" si="804"/>
        <v>5210.3378979405925</v>
      </c>
      <c r="F5496" s="273">
        <f t="shared" si="808"/>
        <v>15</v>
      </c>
      <c r="H5496" s="273">
        <f t="shared" si="809"/>
        <v>5400</v>
      </c>
      <c r="J5496" s="287">
        <f t="shared" si="805"/>
        <v>50.691227753237364</v>
      </c>
      <c r="L5496" s="287">
        <f t="shared" si="810"/>
        <v>-11.244185392741201</v>
      </c>
      <c r="M5496" s="344">
        <f t="shared" si="811"/>
        <v>-9.6621020594075162</v>
      </c>
      <c r="N5496" s="344">
        <f t="shared" si="806"/>
        <v>50.691227753237364</v>
      </c>
    </row>
    <row r="5497" spans="1:14" x14ac:dyDescent="0.25">
      <c r="A5497" s="273">
        <v>5480</v>
      </c>
      <c r="B5497" s="323">
        <f t="shared" si="807"/>
        <v>5569.7558146072588</v>
      </c>
      <c r="D5497" s="287">
        <f t="shared" si="804"/>
        <v>5211.2724812739252</v>
      </c>
      <c r="F5497" s="273">
        <f t="shared" si="808"/>
        <v>15</v>
      </c>
      <c r="H5497" s="273">
        <f t="shared" si="809"/>
        <v>5400</v>
      </c>
      <c r="J5497" s="287">
        <f t="shared" si="805"/>
        <v>50.85547236555044</v>
      </c>
      <c r="L5497" s="287">
        <f t="shared" si="810"/>
        <v>-10.244185392741201</v>
      </c>
      <c r="M5497" s="344">
        <f t="shared" si="811"/>
        <v>-8.7275187260747771</v>
      </c>
      <c r="N5497" s="344">
        <f t="shared" si="806"/>
        <v>50.85547236555044</v>
      </c>
    </row>
    <row r="5498" spans="1:14" x14ac:dyDescent="0.25">
      <c r="A5498" s="273">
        <v>5481</v>
      </c>
      <c r="B5498" s="323">
        <f t="shared" si="807"/>
        <v>5570.7558146072588</v>
      </c>
      <c r="D5498" s="287">
        <f t="shared" si="804"/>
        <v>5212.2070646072589</v>
      </c>
      <c r="F5498" s="273">
        <f t="shared" si="808"/>
        <v>15</v>
      </c>
      <c r="H5498" s="273">
        <f t="shared" si="809"/>
        <v>5400</v>
      </c>
      <c r="J5498" s="287">
        <f t="shared" si="805"/>
        <v>51.004225908332948</v>
      </c>
      <c r="L5498" s="287">
        <f t="shared" si="810"/>
        <v>-9.2441853927412012</v>
      </c>
      <c r="M5498" s="344">
        <f t="shared" si="811"/>
        <v>-7.7929353927411285</v>
      </c>
      <c r="N5498" s="344">
        <f t="shared" si="806"/>
        <v>51.004225908332948</v>
      </c>
    </row>
    <row r="5499" spans="1:14" x14ac:dyDescent="0.25">
      <c r="A5499" s="273">
        <v>5482</v>
      </c>
      <c r="B5499" s="323">
        <f t="shared" si="807"/>
        <v>5571.7558146072588</v>
      </c>
      <c r="D5499" s="287">
        <f t="shared" si="804"/>
        <v>5213.1416479405925</v>
      </c>
      <c r="F5499" s="273">
        <f t="shared" si="808"/>
        <v>15</v>
      </c>
      <c r="H5499" s="273">
        <f t="shared" si="809"/>
        <v>5400</v>
      </c>
      <c r="J5499" s="287">
        <f t="shared" si="805"/>
        <v>51.137443069814637</v>
      </c>
      <c r="L5499" s="287">
        <f t="shared" si="810"/>
        <v>-8.2441853927412012</v>
      </c>
      <c r="M5499" s="344">
        <f t="shared" si="811"/>
        <v>-6.8583520594074798</v>
      </c>
      <c r="N5499" s="344">
        <f t="shared" si="806"/>
        <v>51.137443069814637</v>
      </c>
    </row>
    <row r="5500" spans="1:14" x14ac:dyDescent="0.25">
      <c r="A5500" s="273">
        <v>5483</v>
      </c>
      <c r="B5500" s="323">
        <f t="shared" si="807"/>
        <v>5572.7558146072588</v>
      </c>
      <c r="D5500" s="287">
        <f t="shared" si="804"/>
        <v>5214.0762312739253</v>
      </c>
      <c r="F5500" s="273">
        <f t="shared" si="808"/>
        <v>15</v>
      </c>
      <c r="H5500" s="273">
        <f t="shared" si="809"/>
        <v>5400</v>
      </c>
      <c r="J5500" s="287">
        <f t="shared" si="805"/>
        <v>51.255083270757837</v>
      </c>
      <c r="L5500" s="287">
        <f t="shared" si="810"/>
        <v>-7.2441853927412012</v>
      </c>
      <c r="M5500" s="344">
        <f t="shared" si="811"/>
        <v>-5.9237687260747407</v>
      </c>
      <c r="N5500" s="344">
        <f t="shared" si="806"/>
        <v>51.255083270757837</v>
      </c>
    </row>
    <row r="5501" spans="1:14" x14ac:dyDescent="0.25">
      <c r="A5501" s="273">
        <v>5484</v>
      </c>
      <c r="B5501" s="323">
        <f t="shared" si="807"/>
        <v>5573.7558146072588</v>
      </c>
      <c r="D5501" s="287">
        <f t="shared" si="804"/>
        <v>5215.0108146072589</v>
      </c>
      <c r="F5501" s="273">
        <f t="shared" si="808"/>
        <v>15</v>
      </c>
      <c r="H5501" s="273">
        <f t="shared" si="809"/>
        <v>5400</v>
      </c>
      <c r="J5501" s="287">
        <f t="shared" si="805"/>
        <v>51.357110676817619</v>
      </c>
      <c r="L5501" s="287">
        <f t="shared" si="810"/>
        <v>-6.2441853927412012</v>
      </c>
      <c r="M5501" s="344">
        <f t="shared" si="811"/>
        <v>-4.9891853927410921</v>
      </c>
      <c r="N5501" s="344">
        <f t="shared" si="806"/>
        <v>51.357110676817619</v>
      </c>
    </row>
    <row r="5502" spans="1:14" x14ac:dyDescent="0.25">
      <c r="A5502" s="273">
        <v>5485</v>
      </c>
      <c r="B5502" s="323">
        <f t="shared" si="807"/>
        <v>5574.7558146072588</v>
      </c>
      <c r="D5502" s="287">
        <f t="shared" si="804"/>
        <v>5215.9453979405926</v>
      </c>
      <c r="F5502" s="273">
        <f t="shared" si="808"/>
        <v>15</v>
      </c>
      <c r="H5502" s="273">
        <f t="shared" si="809"/>
        <v>5400</v>
      </c>
      <c r="J5502" s="287">
        <f t="shared" si="805"/>
        <v>51.443494209457739</v>
      </c>
      <c r="L5502" s="287">
        <f t="shared" si="810"/>
        <v>-5.2441853927412012</v>
      </c>
      <c r="M5502" s="344">
        <f t="shared" si="811"/>
        <v>-4.0546020594074434</v>
      </c>
      <c r="N5502" s="344">
        <f t="shared" si="806"/>
        <v>51.443494209457739</v>
      </c>
    </row>
    <row r="5503" spans="1:14" x14ac:dyDescent="0.25">
      <c r="A5503" s="273">
        <v>5486</v>
      </c>
      <c r="B5503" s="323">
        <f t="shared" si="807"/>
        <v>5575.7558146072588</v>
      </c>
      <c r="D5503" s="287">
        <f t="shared" si="804"/>
        <v>5216.8799812739253</v>
      </c>
      <c r="F5503" s="273">
        <f t="shared" si="808"/>
        <v>15</v>
      </c>
      <c r="H5503" s="273">
        <f t="shared" si="809"/>
        <v>5400</v>
      </c>
      <c r="J5503" s="287">
        <f t="shared" si="805"/>
        <v>51.514207555417336</v>
      </c>
      <c r="L5503" s="287">
        <f t="shared" si="810"/>
        <v>-4.2441853927412012</v>
      </c>
      <c r="M5503" s="344">
        <f t="shared" si="811"/>
        <v>-3.1200187260747043</v>
      </c>
      <c r="N5503" s="344">
        <f t="shared" si="806"/>
        <v>51.514207555417336</v>
      </c>
    </row>
    <row r="5504" spans="1:14" x14ac:dyDescent="0.25">
      <c r="A5504" s="273">
        <v>5487</v>
      </c>
      <c r="B5504" s="323">
        <f t="shared" si="807"/>
        <v>5576.7558146072588</v>
      </c>
      <c r="D5504" s="287">
        <f t="shared" si="804"/>
        <v>5217.8145646072589</v>
      </c>
      <c r="F5504" s="273">
        <f t="shared" si="808"/>
        <v>15</v>
      </c>
      <c r="H5504" s="273">
        <f t="shared" si="809"/>
        <v>5400</v>
      </c>
      <c r="J5504" s="287">
        <f t="shared" si="805"/>
        <v>51.56922917472621</v>
      </c>
      <c r="L5504" s="287">
        <f t="shared" si="810"/>
        <v>-3.2441853927412012</v>
      </c>
      <c r="M5504" s="344">
        <f t="shared" si="811"/>
        <v>-2.1854353927410557</v>
      </c>
      <c r="N5504" s="344">
        <f t="shared" si="806"/>
        <v>51.56922917472621</v>
      </c>
    </row>
    <row r="5505" spans="1:14" x14ac:dyDescent="0.25">
      <c r="A5505" s="273">
        <v>5488</v>
      </c>
      <c r="B5505" s="323">
        <f t="shared" si="807"/>
        <v>5577.7558146072588</v>
      </c>
      <c r="D5505" s="287">
        <f t="shared" si="804"/>
        <v>5218.7491479405926</v>
      </c>
      <c r="F5505" s="273">
        <f t="shared" si="808"/>
        <v>15</v>
      </c>
      <c r="H5505" s="273">
        <f t="shared" si="809"/>
        <v>5400</v>
      </c>
      <c r="J5505" s="287">
        <f t="shared" si="805"/>
        <v>51.608542307266092</v>
      </c>
      <c r="L5505" s="287">
        <f t="shared" si="810"/>
        <v>-2.2441853927412012</v>
      </c>
      <c r="M5505" s="344">
        <f t="shared" si="811"/>
        <v>-1.2508520594074071</v>
      </c>
      <c r="N5505" s="344">
        <f t="shared" si="806"/>
        <v>51.608542307266092</v>
      </c>
    </row>
    <row r="5506" spans="1:14" x14ac:dyDescent="0.25">
      <c r="A5506" s="273">
        <v>5489</v>
      </c>
      <c r="B5506" s="323">
        <f t="shared" si="807"/>
        <v>5578.7558146072588</v>
      </c>
      <c r="D5506" s="287">
        <f t="shared" si="804"/>
        <v>5219.6837312739253</v>
      </c>
      <c r="F5506" s="273">
        <f t="shared" si="808"/>
        <v>15</v>
      </c>
      <c r="H5506" s="273">
        <f t="shared" si="809"/>
        <v>5400</v>
      </c>
      <c r="J5506" s="287">
        <f t="shared" si="805"/>
        <v>51.632134977876042</v>
      </c>
      <c r="L5506" s="287">
        <f t="shared" si="810"/>
        <v>-1.2441853927412012</v>
      </c>
      <c r="M5506" s="344">
        <f t="shared" si="811"/>
        <v>-0.31626872607466794</v>
      </c>
      <c r="N5506" s="344">
        <f t="shared" si="806"/>
        <v>51.632134977876042</v>
      </c>
    </row>
    <row r="5507" spans="1:14" x14ac:dyDescent="0.25">
      <c r="A5507" s="273">
        <v>5490</v>
      </c>
      <c r="B5507" s="323">
        <f t="shared" si="807"/>
        <v>5579.7558146072588</v>
      </c>
      <c r="D5507" s="287">
        <f t="shared" si="804"/>
        <v>5220.618314607259</v>
      </c>
      <c r="F5507" s="273">
        <f t="shared" si="808"/>
        <v>15</v>
      </c>
      <c r="H5507" s="273">
        <f t="shared" si="809"/>
        <v>5400</v>
      </c>
      <c r="J5507" s="287">
        <f t="shared" si="805"/>
        <v>51.64</v>
      </c>
      <c r="L5507" s="287">
        <f t="shared" si="810"/>
        <v>-0.24418539274120121</v>
      </c>
      <c r="M5507" s="344">
        <f t="shared" si="811"/>
        <v>0.61831460725898069</v>
      </c>
      <c r="N5507" s="344">
        <f t="shared" si="806"/>
        <v>51.64</v>
      </c>
    </row>
    <row r="5508" spans="1:14" x14ac:dyDescent="0.25">
      <c r="A5508" s="273">
        <v>5491</v>
      </c>
      <c r="B5508" s="323">
        <f t="shared" si="807"/>
        <v>5580.7558146072588</v>
      </c>
      <c r="D5508" s="287">
        <f t="shared" si="804"/>
        <v>5221.5528979405917</v>
      </c>
      <c r="F5508" s="273">
        <f t="shared" si="808"/>
        <v>15</v>
      </c>
      <c r="H5508" s="273">
        <f t="shared" si="809"/>
        <v>5400</v>
      </c>
      <c r="J5508" s="287">
        <f t="shared" si="805"/>
        <v>51.632134977876049</v>
      </c>
      <c r="L5508" s="287">
        <f t="shared" si="810"/>
        <v>0.75581460725879879</v>
      </c>
      <c r="M5508" s="344">
        <f t="shared" si="811"/>
        <v>1.5528979405917198</v>
      </c>
      <c r="N5508" s="344">
        <f t="shared" si="806"/>
        <v>51.632134977876049</v>
      </c>
    </row>
    <row r="5509" spans="1:14" x14ac:dyDescent="0.25">
      <c r="A5509" s="273">
        <v>5492</v>
      </c>
      <c r="B5509" s="323">
        <f t="shared" si="807"/>
        <v>5581.7558146072588</v>
      </c>
      <c r="D5509" s="287">
        <f t="shared" si="804"/>
        <v>5222.4874812739254</v>
      </c>
      <c r="F5509" s="273">
        <f t="shared" si="808"/>
        <v>15</v>
      </c>
      <c r="H5509" s="273">
        <f t="shared" si="809"/>
        <v>5400</v>
      </c>
      <c r="J5509" s="287">
        <f t="shared" si="805"/>
        <v>51.608542307266099</v>
      </c>
      <c r="L5509" s="287">
        <f t="shared" si="810"/>
        <v>1.7558146072587988</v>
      </c>
      <c r="M5509" s="344">
        <f t="shared" si="811"/>
        <v>2.4874812739253684</v>
      </c>
      <c r="N5509" s="344">
        <f t="shared" si="806"/>
        <v>51.608542307266099</v>
      </c>
    </row>
    <row r="5510" spans="1:14" x14ac:dyDescent="0.25">
      <c r="A5510" s="273">
        <v>5493</v>
      </c>
      <c r="B5510" s="323">
        <f t="shared" si="807"/>
        <v>5582.7558146072588</v>
      </c>
      <c r="D5510" s="287">
        <f t="shared" si="804"/>
        <v>5223.422064607259</v>
      </c>
      <c r="F5510" s="273">
        <f t="shared" si="808"/>
        <v>15</v>
      </c>
      <c r="H5510" s="273">
        <f t="shared" si="809"/>
        <v>5400</v>
      </c>
      <c r="J5510" s="287">
        <f t="shared" si="805"/>
        <v>51.569229174726182</v>
      </c>
      <c r="L5510" s="287">
        <f t="shared" si="810"/>
        <v>2.7558146072587988</v>
      </c>
      <c r="M5510" s="344">
        <f t="shared" si="811"/>
        <v>3.4220646072590171</v>
      </c>
      <c r="N5510" s="344">
        <f t="shared" si="806"/>
        <v>51.569229174726182</v>
      </c>
    </row>
    <row r="5511" spans="1:14" x14ac:dyDescent="0.25">
      <c r="A5511" s="273">
        <v>5494</v>
      </c>
      <c r="B5511" s="323">
        <f t="shared" si="807"/>
        <v>5583.7558146072588</v>
      </c>
      <c r="D5511" s="287">
        <f t="shared" si="804"/>
        <v>5224.3566479405918</v>
      </c>
      <c r="F5511" s="273">
        <f t="shared" si="808"/>
        <v>15</v>
      </c>
      <c r="H5511" s="273">
        <f t="shared" si="809"/>
        <v>5400</v>
      </c>
      <c r="J5511" s="287">
        <f t="shared" si="805"/>
        <v>51.514207555417343</v>
      </c>
      <c r="L5511" s="287">
        <f t="shared" si="810"/>
        <v>3.7558146072587988</v>
      </c>
      <c r="M5511" s="344">
        <f t="shared" si="811"/>
        <v>4.3566479405917562</v>
      </c>
      <c r="N5511" s="344">
        <f t="shared" si="806"/>
        <v>51.514207555417343</v>
      </c>
    </row>
    <row r="5512" spans="1:14" x14ac:dyDescent="0.25">
      <c r="A5512" s="273">
        <v>5495</v>
      </c>
      <c r="B5512" s="323">
        <f t="shared" si="807"/>
        <v>5584.7558146072588</v>
      </c>
      <c r="D5512" s="287">
        <f t="shared" si="804"/>
        <v>5225.2912312739254</v>
      </c>
      <c r="F5512" s="273">
        <f t="shared" si="808"/>
        <v>15</v>
      </c>
      <c r="H5512" s="273">
        <f t="shared" si="809"/>
        <v>5400</v>
      </c>
      <c r="J5512" s="287">
        <f t="shared" si="805"/>
        <v>51.443494209457761</v>
      </c>
      <c r="L5512" s="287">
        <f t="shared" si="810"/>
        <v>4.7558146072587988</v>
      </c>
      <c r="M5512" s="344">
        <f t="shared" si="811"/>
        <v>5.2912312739254048</v>
      </c>
      <c r="N5512" s="344">
        <f t="shared" si="806"/>
        <v>51.443494209457761</v>
      </c>
    </row>
    <row r="5513" spans="1:14" x14ac:dyDescent="0.25">
      <c r="A5513" s="273">
        <v>5496</v>
      </c>
      <c r="B5513" s="323">
        <f t="shared" si="807"/>
        <v>5585.7558146072588</v>
      </c>
      <c r="D5513" s="287">
        <f t="shared" si="804"/>
        <v>5226.2258146072591</v>
      </c>
      <c r="F5513" s="273">
        <f t="shared" si="808"/>
        <v>15</v>
      </c>
      <c r="H5513" s="273">
        <f t="shared" si="809"/>
        <v>5400</v>
      </c>
      <c r="J5513" s="287">
        <f t="shared" si="805"/>
        <v>51.357110676817648</v>
      </c>
      <c r="L5513" s="287">
        <f t="shared" si="810"/>
        <v>5.7558146072587988</v>
      </c>
      <c r="M5513" s="344">
        <f t="shared" si="811"/>
        <v>6.2258146072590534</v>
      </c>
      <c r="N5513" s="344">
        <f t="shared" si="806"/>
        <v>51.357110676817648</v>
      </c>
    </row>
    <row r="5514" spans="1:14" x14ac:dyDescent="0.25">
      <c r="A5514" s="273">
        <v>5497</v>
      </c>
      <c r="B5514" s="323">
        <f t="shared" si="807"/>
        <v>5586.7558146072588</v>
      </c>
      <c r="D5514" s="287">
        <f t="shared" si="804"/>
        <v>5227.1603979405918</v>
      </c>
      <c r="F5514" s="273">
        <f t="shared" si="808"/>
        <v>15</v>
      </c>
      <c r="H5514" s="273">
        <f t="shared" si="809"/>
        <v>5400</v>
      </c>
      <c r="J5514" s="287">
        <f t="shared" si="805"/>
        <v>51.255083270757865</v>
      </c>
      <c r="L5514" s="287">
        <f t="shared" si="810"/>
        <v>6.7558146072587988</v>
      </c>
      <c r="M5514" s="344">
        <f t="shared" si="811"/>
        <v>7.1603979405917926</v>
      </c>
      <c r="N5514" s="344">
        <f t="shared" si="806"/>
        <v>51.255083270757865</v>
      </c>
    </row>
    <row r="5515" spans="1:14" x14ac:dyDescent="0.25">
      <c r="A5515" s="273">
        <v>5498</v>
      </c>
      <c r="B5515" s="323">
        <f t="shared" si="807"/>
        <v>5587.7558146072588</v>
      </c>
      <c r="D5515" s="287">
        <f t="shared" si="804"/>
        <v>5228.0949812739254</v>
      </c>
      <c r="F5515" s="273">
        <f t="shared" si="808"/>
        <v>15</v>
      </c>
      <c r="H5515" s="273">
        <f t="shared" si="809"/>
        <v>5400</v>
      </c>
      <c r="J5515" s="287">
        <f t="shared" si="805"/>
        <v>51.137443069814665</v>
      </c>
      <c r="L5515" s="287">
        <f t="shared" si="810"/>
        <v>7.7558146072587988</v>
      </c>
      <c r="M5515" s="344">
        <f t="shared" si="811"/>
        <v>8.0949812739254412</v>
      </c>
      <c r="N5515" s="344">
        <f t="shared" si="806"/>
        <v>51.137443069814665</v>
      </c>
    </row>
    <row r="5516" spans="1:14" x14ac:dyDescent="0.25">
      <c r="A5516" s="273">
        <v>5499</v>
      </c>
      <c r="B5516" s="323">
        <f t="shared" si="807"/>
        <v>5588.7558146072588</v>
      </c>
      <c r="D5516" s="287">
        <f t="shared" si="804"/>
        <v>5229.0295646072591</v>
      </c>
      <c r="F5516" s="273">
        <f t="shared" si="808"/>
        <v>15</v>
      </c>
      <c r="H5516" s="273">
        <f t="shared" si="809"/>
        <v>5400</v>
      </c>
      <c r="J5516" s="287">
        <f t="shared" si="805"/>
        <v>51.004225908332977</v>
      </c>
      <c r="L5516" s="287">
        <f t="shared" si="810"/>
        <v>8.7558146072587988</v>
      </c>
      <c r="M5516" s="344">
        <f t="shared" si="811"/>
        <v>9.0295646072590898</v>
      </c>
      <c r="N5516" s="344">
        <f t="shared" si="806"/>
        <v>51.004225908332977</v>
      </c>
    </row>
    <row r="5517" spans="1:14" x14ac:dyDescent="0.25">
      <c r="A5517" s="273">
        <v>5500</v>
      </c>
      <c r="B5517" s="323">
        <f t="shared" si="807"/>
        <v>5589.7558146072588</v>
      </c>
      <c r="D5517" s="287">
        <f t="shared" si="804"/>
        <v>5229.9641479405918</v>
      </c>
      <c r="F5517" s="273">
        <f t="shared" si="808"/>
        <v>15</v>
      </c>
      <c r="H5517" s="273">
        <f t="shared" si="809"/>
        <v>5400</v>
      </c>
      <c r="J5517" s="287">
        <f t="shared" si="805"/>
        <v>50.855472365550476</v>
      </c>
      <c r="L5517" s="287">
        <f t="shared" si="810"/>
        <v>9.7558146072587988</v>
      </c>
      <c r="M5517" s="344">
        <f t="shared" si="811"/>
        <v>9.964147940591829</v>
      </c>
      <c r="N5517" s="344">
        <f t="shared" si="806"/>
        <v>50.855472365550476</v>
      </c>
    </row>
    <row r="5518" spans="1:14" x14ac:dyDescent="0.25">
      <c r="A5518" s="273">
        <v>5501</v>
      </c>
      <c r="B5518" s="323">
        <f t="shared" si="807"/>
        <v>5590.7558146072588</v>
      </c>
      <c r="D5518" s="287">
        <f t="shared" si="804"/>
        <v>5230.8987312739255</v>
      </c>
      <c r="F5518" s="273">
        <f t="shared" si="808"/>
        <v>15</v>
      </c>
      <c r="H5518" s="273">
        <f t="shared" si="809"/>
        <v>5400</v>
      </c>
      <c r="J5518" s="287">
        <f t="shared" si="805"/>
        <v>50.691227753237399</v>
      </c>
      <c r="L5518" s="287">
        <f t="shared" si="810"/>
        <v>10.755814607258799</v>
      </c>
      <c r="M5518" s="344">
        <f t="shared" si="811"/>
        <v>10.898731273925478</v>
      </c>
      <c r="N5518" s="344">
        <f t="shared" si="806"/>
        <v>50.691227753237399</v>
      </c>
    </row>
    <row r="5519" spans="1:14" x14ac:dyDescent="0.25">
      <c r="A5519" s="273">
        <v>5502</v>
      </c>
      <c r="B5519" s="323">
        <f t="shared" si="807"/>
        <v>5591.7558146072588</v>
      </c>
      <c r="D5519" s="287">
        <f t="shared" si="804"/>
        <v>5231.8333146072591</v>
      </c>
      <c r="F5519" s="273">
        <f t="shared" si="808"/>
        <v>15</v>
      </c>
      <c r="H5519" s="273">
        <f t="shared" si="809"/>
        <v>5400</v>
      </c>
      <c r="J5519" s="287">
        <f t="shared" si="805"/>
        <v>50.511542101893731</v>
      </c>
      <c r="L5519" s="287">
        <f t="shared" si="810"/>
        <v>11.755814607258799</v>
      </c>
      <c r="M5519" s="344">
        <f t="shared" si="811"/>
        <v>11.833314607259126</v>
      </c>
      <c r="N5519" s="344">
        <f t="shared" si="806"/>
        <v>50.511542101893731</v>
      </c>
    </row>
    <row r="5520" spans="1:14" x14ac:dyDescent="0.25">
      <c r="A5520" s="273">
        <v>5503</v>
      </c>
      <c r="B5520" s="323">
        <f t="shared" si="807"/>
        <v>5592.7558146072588</v>
      </c>
      <c r="D5520" s="287">
        <f t="shared" si="804"/>
        <v>5232.7678979405919</v>
      </c>
      <c r="F5520" s="273">
        <f t="shared" si="808"/>
        <v>15</v>
      </c>
      <c r="H5520" s="273">
        <f t="shared" si="809"/>
        <v>5400</v>
      </c>
      <c r="J5520" s="287">
        <f t="shared" si="805"/>
        <v>50.316470145509527</v>
      </c>
      <c r="L5520" s="287">
        <f t="shared" si="810"/>
        <v>12.755814607258799</v>
      </c>
      <c r="M5520" s="344">
        <f t="shared" si="811"/>
        <v>12.767897940591865</v>
      </c>
      <c r="N5520" s="344">
        <f t="shared" si="806"/>
        <v>50.316470145509527</v>
      </c>
    </row>
    <row r="5521" spans="1:14" x14ac:dyDescent="0.25">
      <c r="A5521" s="273">
        <v>5504</v>
      </c>
      <c r="B5521" s="323">
        <f t="shared" si="807"/>
        <v>5593.7558146072588</v>
      </c>
      <c r="D5521" s="287">
        <f t="shared" ref="D5521:D5584" si="812">B5521-A5521/360*$E$11</f>
        <v>5233.7024812739255</v>
      </c>
      <c r="F5521" s="273">
        <f t="shared" si="808"/>
        <v>15</v>
      </c>
      <c r="H5521" s="273">
        <f t="shared" si="809"/>
        <v>5400</v>
      </c>
      <c r="J5521" s="287">
        <f t="shared" ref="J5521:J5584" si="813">SIN(RADIANS(A5521))*$E$7</f>
        <v>50.10607130489241</v>
      </c>
      <c r="L5521" s="287">
        <f t="shared" si="810"/>
        <v>13.755814607258799</v>
      </c>
      <c r="M5521" s="344">
        <f t="shared" si="811"/>
        <v>13.702481273925514</v>
      </c>
      <c r="N5521" s="344">
        <f t="shared" si="806"/>
        <v>50.10607130489241</v>
      </c>
    </row>
    <row r="5522" spans="1:14" x14ac:dyDescent="0.25">
      <c r="A5522" s="273">
        <v>5505</v>
      </c>
      <c r="B5522" s="323">
        <f t="shared" si="807"/>
        <v>5594.7558146072588</v>
      </c>
      <c r="D5522" s="287">
        <f t="shared" si="812"/>
        <v>5234.6370646072592</v>
      </c>
      <c r="F5522" s="273">
        <f t="shared" si="808"/>
        <v>15</v>
      </c>
      <c r="H5522" s="273">
        <f t="shared" si="809"/>
        <v>5400</v>
      </c>
      <c r="J5522" s="287">
        <f t="shared" si="813"/>
        <v>49.880409669567584</v>
      </c>
      <c r="L5522" s="287">
        <f t="shared" si="810"/>
        <v>14.755814607258799</v>
      </c>
      <c r="M5522" s="344">
        <f t="shared" si="811"/>
        <v>14.637064607259163</v>
      </c>
      <c r="N5522" s="344">
        <f t="shared" ref="N5522:N5585" si="814">J5522</f>
        <v>49.880409669567584</v>
      </c>
    </row>
    <row r="5523" spans="1:14" x14ac:dyDescent="0.25">
      <c r="A5523" s="273">
        <v>5506</v>
      </c>
      <c r="B5523" s="323">
        <f t="shared" ref="B5523:B5586" si="815">$B$17+A5523</f>
        <v>5595.7558146072588</v>
      </c>
      <c r="D5523" s="287">
        <f t="shared" si="812"/>
        <v>5235.5716479405919</v>
      </c>
      <c r="F5523" s="273">
        <f t="shared" si="808"/>
        <v>15</v>
      </c>
      <c r="H5523" s="273">
        <f t="shared" si="809"/>
        <v>5400</v>
      </c>
      <c r="J5523" s="287">
        <f t="shared" si="813"/>
        <v>49.63955397825486</v>
      </c>
      <c r="L5523" s="287">
        <f t="shared" si="810"/>
        <v>15.755814607258799</v>
      </c>
      <c r="M5523" s="344">
        <f t="shared" si="811"/>
        <v>15.571647940591902</v>
      </c>
      <c r="N5523" s="344">
        <f t="shared" si="814"/>
        <v>49.63955397825486</v>
      </c>
    </row>
    <row r="5524" spans="1:14" x14ac:dyDescent="0.25">
      <c r="A5524" s="273">
        <v>5507</v>
      </c>
      <c r="B5524" s="323">
        <f t="shared" si="815"/>
        <v>5596.7558146072588</v>
      </c>
      <c r="D5524" s="287">
        <f t="shared" si="812"/>
        <v>5236.5062312739256</v>
      </c>
      <c r="F5524" s="273">
        <f t="shared" si="808"/>
        <v>15</v>
      </c>
      <c r="H5524" s="273">
        <f t="shared" si="809"/>
        <v>5400</v>
      </c>
      <c r="J5524" s="287">
        <f t="shared" si="813"/>
        <v>49.383577597931193</v>
      </c>
      <c r="L5524" s="287">
        <f t="shared" si="810"/>
        <v>16.755814607258799</v>
      </c>
      <c r="M5524" s="344">
        <f t="shared" si="811"/>
        <v>16.50623127392555</v>
      </c>
      <c r="N5524" s="344">
        <f t="shared" si="814"/>
        <v>49.383577597931193</v>
      </c>
    </row>
    <row r="5525" spans="1:14" x14ac:dyDescent="0.25">
      <c r="A5525" s="273">
        <v>5508</v>
      </c>
      <c r="B5525" s="323">
        <f t="shared" si="815"/>
        <v>5597.7558146072588</v>
      </c>
      <c r="D5525" s="287">
        <f t="shared" si="812"/>
        <v>5237.4408146072583</v>
      </c>
      <c r="F5525" s="273">
        <f t="shared" si="808"/>
        <v>15</v>
      </c>
      <c r="H5525" s="273">
        <f t="shared" si="809"/>
        <v>5400</v>
      </c>
      <c r="J5525" s="287">
        <f t="shared" si="813"/>
        <v>49.112558501481736</v>
      </c>
      <c r="L5525" s="287">
        <f t="shared" si="810"/>
        <v>17.755814607258799</v>
      </c>
      <c r="M5525" s="344">
        <f t="shared" si="811"/>
        <v>17.440814607258289</v>
      </c>
      <c r="N5525" s="344">
        <f t="shared" si="814"/>
        <v>49.112558501481736</v>
      </c>
    </row>
    <row r="5526" spans="1:14" x14ac:dyDescent="0.25">
      <c r="A5526" s="273">
        <v>5509</v>
      </c>
      <c r="B5526" s="323">
        <f t="shared" si="815"/>
        <v>5598.7558146072588</v>
      </c>
      <c r="D5526" s="287">
        <f t="shared" si="812"/>
        <v>5238.3753979405919</v>
      </c>
      <c r="F5526" s="273">
        <f t="shared" si="808"/>
        <v>15</v>
      </c>
      <c r="H5526" s="273">
        <f t="shared" si="809"/>
        <v>5400</v>
      </c>
      <c r="J5526" s="287">
        <f t="shared" si="813"/>
        <v>48.826579243948686</v>
      </c>
      <c r="L5526" s="287">
        <f t="shared" si="810"/>
        <v>18.755814607258799</v>
      </c>
      <c r="M5526" s="344">
        <f t="shared" si="811"/>
        <v>18.375397940591938</v>
      </c>
      <c r="N5526" s="344">
        <f t="shared" si="814"/>
        <v>48.826579243948686</v>
      </c>
    </row>
    <row r="5527" spans="1:14" x14ac:dyDescent="0.25">
      <c r="A5527" s="273">
        <v>5510</v>
      </c>
      <c r="B5527" s="323">
        <f t="shared" si="815"/>
        <v>5599.7558146072588</v>
      </c>
      <c r="D5527" s="287">
        <f t="shared" si="812"/>
        <v>5239.3099812739256</v>
      </c>
      <c r="F5527" s="273">
        <f t="shared" si="808"/>
        <v>15</v>
      </c>
      <c r="H5527" s="273">
        <f t="shared" si="809"/>
        <v>5400</v>
      </c>
      <c r="J5527" s="287">
        <f t="shared" si="813"/>
        <v>48.525726937384228</v>
      </c>
      <c r="L5527" s="287">
        <f t="shared" si="810"/>
        <v>19.755814607258799</v>
      </c>
      <c r="M5527" s="344">
        <f t="shared" si="811"/>
        <v>19.309981273925587</v>
      </c>
      <c r="N5527" s="344">
        <f t="shared" si="814"/>
        <v>48.525726937384228</v>
      </c>
    </row>
    <row r="5528" spans="1:14" x14ac:dyDescent="0.25">
      <c r="A5528" s="273">
        <v>5511</v>
      </c>
      <c r="B5528" s="323">
        <f t="shared" si="815"/>
        <v>5600.7558146072588</v>
      </c>
      <c r="D5528" s="287">
        <f t="shared" si="812"/>
        <v>5240.2445646072592</v>
      </c>
      <c r="F5528" s="273">
        <f t="shared" si="808"/>
        <v>15</v>
      </c>
      <c r="H5528" s="273">
        <f t="shared" si="809"/>
        <v>5400</v>
      </c>
      <c r="J5528" s="287">
        <f t="shared" si="813"/>
        <v>48.210093224315628</v>
      </c>
      <c r="L5528" s="287">
        <f t="shared" si="810"/>
        <v>20.755814607258799</v>
      </c>
      <c r="M5528" s="344">
        <f t="shared" si="811"/>
        <v>20.244564607259235</v>
      </c>
      <c r="N5528" s="344">
        <f t="shared" si="814"/>
        <v>48.210093224315628</v>
      </c>
    </row>
    <row r="5529" spans="1:14" x14ac:dyDescent="0.25">
      <c r="A5529" s="273">
        <v>5512</v>
      </c>
      <c r="B5529" s="323">
        <f t="shared" si="815"/>
        <v>5601.7558146072588</v>
      </c>
      <c r="D5529" s="287">
        <f t="shared" si="812"/>
        <v>5241.179147940592</v>
      </c>
      <c r="F5529" s="273">
        <f t="shared" si="808"/>
        <v>15</v>
      </c>
      <c r="H5529" s="273">
        <f t="shared" si="809"/>
        <v>5400</v>
      </c>
      <c r="J5529" s="287">
        <f t="shared" si="813"/>
        <v>47.879774249828991</v>
      </c>
      <c r="L5529" s="287">
        <f t="shared" si="810"/>
        <v>21.755814607258799</v>
      </c>
      <c r="M5529" s="344">
        <f t="shared" si="811"/>
        <v>21.179147940591974</v>
      </c>
      <c r="N5529" s="344">
        <f t="shared" si="814"/>
        <v>47.879774249828991</v>
      </c>
    </row>
    <row r="5530" spans="1:14" x14ac:dyDescent="0.25">
      <c r="A5530" s="273">
        <v>5513</v>
      </c>
      <c r="B5530" s="323">
        <f t="shared" si="815"/>
        <v>5602.7558146072588</v>
      </c>
      <c r="D5530" s="287">
        <f t="shared" si="812"/>
        <v>5242.1137312739256</v>
      </c>
      <c r="F5530" s="273">
        <f t="shared" si="808"/>
        <v>15</v>
      </c>
      <c r="H5530" s="273">
        <f t="shared" si="809"/>
        <v>5400</v>
      </c>
      <c r="J5530" s="287">
        <f t="shared" si="813"/>
        <v>47.534870632284061</v>
      </c>
      <c r="L5530" s="287">
        <f t="shared" si="810"/>
        <v>22.755814607258799</v>
      </c>
      <c r="M5530" s="344">
        <f t="shared" si="811"/>
        <v>22.113731273925623</v>
      </c>
      <c r="N5530" s="344">
        <f t="shared" si="814"/>
        <v>47.534870632284061</v>
      </c>
    </row>
    <row r="5531" spans="1:14" x14ac:dyDescent="0.25">
      <c r="A5531" s="273">
        <v>5514</v>
      </c>
      <c r="B5531" s="323">
        <f t="shared" si="815"/>
        <v>5603.7558146072588</v>
      </c>
      <c r="D5531" s="287">
        <f t="shared" si="812"/>
        <v>5243.0483146072584</v>
      </c>
      <c r="F5531" s="273">
        <f t="shared" si="808"/>
        <v>15</v>
      </c>
      <c r="H5531" s="273">
        <f t="shared" si="809"/>
        <v>5400</v>
      </c>
      <c r="J5531" s="287">
        <f t="shared" si="813"/>
        <v>47.175487432663907</v>
      </c>
      <c r="L5531" s="287">
        <f t="shared" si="810"/>
        <v>23.755814607258799</v>
      </c>
      <c r="M5531" s="344">
        <f t="shared" si="811"/>
        <v>23.048314607258362</v>
      </c>
      <c r="N5531" s="344">
        <f t="shared" si="814"/>
        <v>47.175487432663907</v>
      </c>
    </row>
    <row r="5532" spans="1:14" x14ac:dyDescent="0.25">
      <c r="A5532" s="273">
        <v>5515</v>
      </c>
      <c r="B5532" s="323">
        <f t="shared" si="815"/>
        <v>5604.7558146072588</v>
      </c>
      <c r="D5532" s="287">
        <f t="shared" si="812"/>
        <v>5243.982897940592</v>
      </c>
      <c r="F5532" s="273">
        <f t="shared" si="808"/>
        <v>15</v>
      </c>
      <c r="H5532" s="273">
        <f t="shared" si="809"/>
        <v>5400</v>
      </c>
      <c r="J5532" s="287">
        <f t="shared" si="813"/>
        <v>46.80173412257254</v>
      </c>
      <c r="L5532" s="287">
        <f t="shared" si="810"/>
        <v>24.755814607258799</v>
      </c>
      <c r="M5532" s="344">
        <f t="shared" si="811"/>
        <v>23.982897940592011</v>
      </c>
      <c r="N5532" s="344">
        <f t="shared" si="814"/>
        <v>46.80173412257254</v>
      </c>
    </row>
    <row r="5533" spans="1:14" x14ac:dyDescent="0.25">
      <c r="A5533" s="273">
        <v>5516</v>
      </c>
      <c r="B5533" s="323">
        <f t="shared" si="815"/>
        <v>5605.7558146072588</v>
      </c>
      <c r="D5533" s="287">
        <f t="shared" si="812"/>
        <v>5244.9174812739257</v>
      </c>
      <c r="F5533" s="273">
        <f t="shared" si="808"/>
        <v>15</v>
      </c>
      <c r="H5533" s="273">
        <f t="shared" si="809"/>
        <v>5400</v>
      </c>
      <c r="J5533" s="287">
        <f t="shared" si="813"/>
        <v>46.413724550888865</v>
      </c>
      <c r="L5533" s="287">
        <f t="shared" si="810"/>
        <v>25.755814607258799</v>
      </c>
      <c r="M5533" s="344">
        <f t="shared" si="811"/>
        <v>24.917481273925659</v>
      </c>
      <c r="N5533" s="344">
        <f t="shared" si="814"/>
        <v>46.413724550888865</v>
      </c>
    </row>
    <row r="5534" spans="1:14" x14ac:dyDescent="0.25">
      <c r="A5534" s="273">
        <v>5517</v>
      </c>
      <c r="B5534" s="323">
        <f t="shared" si="815"/>
        <v>5606.7558146072588</v>
      </c>
      <c r="D5534" s="287">
        <f t="shared" si="812"/>
        <v>5245.8520646072584</v>
      </c>
      <c r="F5534" s="273">
        <f t="shared" si="808"/>
        <v>15</v>
      </c>
      <c r="H5534" s="273">
        <f t="shared" si="809"/>
        <v>5400</v>
      </c>
      <c r="J5534" s="287">
        <f t="shared" si="813"/>
        <v>46.011576909087466</v>
      </c>
      <c r="L5534" s="287">
        <f t="shared" si="810"/>
        <v>26.755814607258799</v>
      </c>
      <c r="M5534" s="344">
        <f t="shared" si="811"/>
        <v>25.852064607258399</v>
      </c>
      <c r="N5534" s="344">
        <f t="shared" si="814"/>
        <v>46.011576909087466</v>
      </c>
    </row>
    <row r="5535" spans="1:14" x14ac:dyDescent="0.25">
      <c r="A5535" s="273">
        <v>5518</v>
      </c>
      <c r="B5535" s="323">
        <f t="shared" si="815"/>
        <v>5607.7558146072588</v>
      </c>
      <c r="D5535" s="287">
        <f t="shared" si="812"/>
        <v>5246.786647940592</v>
      </c>
      <c r="F5535" s="273">
        <f t="shared" si="808"/>
        <v>15</v>
      </c>
      <c r="H5535" s="273">
        <f t="shared" si="809"/>
        <v>5400</v>
      </c>
      <c r="J5535" s="287">
        <f t="shared" si="813"/>
        <v>45.595413695235081</v>
      </c>
      <c r="L5535" s="287">
        <f t="shared" si="810"/>
        <v>27.755814607258799</v>
      </c>
      <c r="M5535" s="344">
        <f t="shared" si="811"/>
        <v>26.786647940592047</v>
      </c>
      <c r="N5535" s="344">
        <f t="shared" si="814"/>
        <v>45.595413695235081</v>
      </c>
    </row>
    <row r="5536" spans="1:14" x14ac:dyDescent="0.25">
      <c r="A5536" s="273">
        <v>5519</v>
      </c>
      <c r="B5536" s="323">
        <f t="shared" si="815"/>
        <v>5608.7558146072588</v>
      </c>
      <c r="D5536" s="287">
        <f t="shared" si="812"/>
        <v>5247.7212312739257</v>
      </c>
      <c r="F5536" s="273">
        <f t="shared" si="808"/>
        <v>15</v>
      </c>
      <c r="H5536" s="273">
        <f t="shared" si="809"/>
        <v>5400</v>
      </c>
      <c r="J5536" s="287">
        <f t="shared" si="813"/>
        <v>45.165361676678437</v>
      </c>
      <c r="L5536" s="287">
        <f t="shared" si="810"/>
        <v>28.755814607258799</v>
      </c>
      <c r="M5536" s="344">
        <f t="shared" si="811"/>
        <v>27.721231273925696</v>
      </c>
      <c r="N5536" s="344">
        <f t="shared" si="814"/>
        <v>45.165361676678437</v>
      </c>
    </row>
    <row r="5537" spans="1:14" x14ac:dyDescent="0.25">
      <c r="A5537" s="273">
        <v>5520</v>
      </c>
      <c r="B5537" s="323">
        <f t="shared" si="815"/>
        <v>5609.7558146072588</v>
      </c>
      <c r="D5537" s="287">
        <f t="shared" si="812"/>
        <v>5248.6558146072584</v>
      </c>
      <c r="F5537" s="273">
        <f t="shared" si="808"/>
        <v>15</v>
      </c>
      <c r="H5537" s="273">
        <f t="shared" si="809"/>
        <v>5400</v>
      </c>
      <c r="J5537" s="287">
        <f t="shared" si="813"/>
        <v>44.721551851428387</v>
      </c>
      <c r="L5537" s="287">
        <f t="shared" si="810"/>
        <v>29.755814607258799</v>
      </c>
      <c r="M5537" s="344">
        <f t="shared" si="811"/>
        <v>28.655814607258435</v>
      </c>
      <c r="N5537" s="344">
        <f t="shared" si="814"/>
        <v>44.721551851428387</v>
      </c>
    </row>
    <row r="5538" spans="1:14" x14ac:dyDescent="0.25">
      <c r="A5538" s="273">
        <v>5521</v>
      </c>
      <c r="B5538" s="323">
        <f t="shared" si="815"/>
        <v>5610.7558146072588</v>
      </c>
      <c r="D5538" s="287">
        <f t="shared" si="812"/>
        <v>5249.5903979405921</v>
      </c>
      <c r="F5538" s="273">
        <f t="shared" si="808"/>
        <v>15</v>
      </c>
      <c r="H5538" s="273">
        <f t="shared" si="809"/>
        <v>5400</v>
      </c>
      <c r="J5538" s="287">
        <f t="shared" si="813"/>
        <v>44.264119408256988</v>
      </c>
      <c r="L5538" s="287">
        <f t="shared" si="810"/>
        <v>30.755814607258799</v>
      </c>
      <c r="M5538" s="344">
        <f t="shared" si="811"/>
        <v>29.590397940592084</v>
      </c>
      <c r="N5538" s="344">
        <f t="shared" si="814"/>
        <v>44.264119408256988</v>
      </c>
    </row>
    <row r="5539" spans="1:14" x14ac:dyDescent="0.25">
      <c r="A5539" s="273">
        <v>5522</v>
      </c>
      <c r="B5539" s="323">
        <f t="shared" si="815"/>
        <v>5611.7558146072588</v>
      </c>
      <c r="D5539" s="287">
        <f t="shared" si="812"/>
        <v>5250.5249812739257</v>
      </c>
      <c r="F5539" s="273">
        <f t="shared" si="808"/>
        <v>15</v>
      </c>
      <c r="H5539" s="273">
        <f t="shared" si="809"/>
        <v>5400</v>
      </c>
      <c r="J5539" s="287">
        <f t="shared" si="813"/>
        <v>43.793203685518066</v>
      </c>
      <c r="L5539" s="287">
        <f t="shared" si="810"/>
        <v>31.755814607258799</v>
      </c>
      <c r="M5539" s="344">
        <f t="shared" si="811"/>
        <v>30.524981273925732</v>
      </c>
      <c r="N5539" s="344">
        <f t="shared" si="814"/>
        <v>43.793203685518066</v>
      </c>
    </row>
    <row r="5540" spans="1:14" x14ac:dyDescent="0.25">
      <c r="A5540" s="273">
        <v>5523</v>
      </c>
      <c r="B5540" s="323">
        <f t="shared" si="815"/>
        <v>5612.7558146072588</v>
      </c>
      <c r="D5540" s="287">
        <f t="shared" si="812"/>
        <v>5251.4595646072585</v>
      </c>
      <c r="F5540" s="273">
        <f t="shared" si="808"/>
        <v>15</v>
      </c>
      <c r="H5540" s="273">
        <f t="shared" si="809"/>
        <v>5400</v>
      </c>
      <c r="J5540" s="287">
        <f t="shared" si="813"/>
        <v>43.308948128701857</v>
      </c>
      <c r="L5540" s="287">
        <f t="shared" si="810"/>
        <v>32.755814607258799</v>
      </c>
      <c r="M5540" s="344">
        <f t="shared" si="811"/>
        <v>31.459564607258471</v>
      </c>
      <c r="N5540" s="344">
        <f t="shared" si="814"/>
        <v>43.308948128701857</v>
      </c>
    </row>
    <row r="5541" spans="1:14" x14ac:dyDescent="0.25">
      <c r="A5541" s="273">
        <v>5524</v>
      </c>
      <c r="B5541" s="323">
        <f t="shared" si="815"/>
        <v>5613.7558146072588</v>
      </c>
      <c r="D5541" s="287">
        <f t="shared" si="812"/>
        <v>5252.3941479405921</v>
      </c>
      <c r="F5541" s="273">
        <f t="shared" si="808"/>
        <v>15</v>
      </c>
      <c r="H5541" s="273">
        <f t="shared" si="809"/>
        <v>5400</v>
      </c>
      <c r="J5541" s="287">
        <f t="shared" si="813"/>
        <v>42.811500246742455</v>
      </c>
      <c r="L5541" s="287">
        <f t="shared" si="810"/>
        <v>33.755814607258799</v>
      </c>
      <c r="M5541" s="344">
        <f t="shared" si="811"/>
        <v>32.39414794059212</v>
      </c>
      <c r="N5541" s="344">
        <f t="shared" si="814"/>
        <v>42.811500246742455</v>
      </c>
    </row>
    <row r="5542" spans="1:14" x14ac:dyDescent="0.25">
      <c r="A5542" s="273">
        <v>5525</v>
      </c>
      <c r="B5542" s="323">
        <f t="shared" si="815"/>
        <v>5614.7558146072588</v>
      </c>
      <c r="D5542" s="287">
        <f t="shared" si="812"/>
        <v>5253.3287312739258</v>
      </c>
      <c r="F5542" s="273">
        <f t="shared" si="808"/>
        <v>15</v>
      </c>
      <c r="H5542" s="273">
        <f t="shared" si="809"/>
        <v>5400</v>
      </c>
      <c r="J5542" s="287">
        <f t="shared" si="813"/>
        <v>42.301011567083563</v>
      </c>
      <c r="L5542" s="287">
        <f t="shared" si="810"/>
        <v>34.755814607258799</v>
      </c>
      <c r="M5542" s="344">
        <f t="shared" si="811"/>
        <v>33.328731273925769</v>
      </c>
      <c r="N5542" s="344">
        <f t="shared" si="814"/>
        <v>42.301011567083563</v>
      </c>
    </row>
    <row r="5543" spans="1:14" x14ac:dyDescent="0.25">
      <c r="A5543" s="273">
        <v>5526</v>
      </c>
      <c r="B5543" s="323">
        <f t="shared" si="815"/>
        <v>5615.7558146072588</v>
      </c>
      <c r="D5543" s="287">
        <f t="shared" si="812"/>
        <v>5254.2633146072585</v>
      </c>
      <c r="F5543" s="273">
        <f t="shared" si="808"/>
        <v>15</v>
      </c>
      <c r="H5543" s="273">
        <f t="shared" si="809"/>
        <v>5400</v>
      </c>
      <c r="J5543" s="287">
        <f t="shared" si="813"/>
        <v>41.777637589522236</v>
      </c>
      <c r="L5543" s="287">
        <f t="shared" si="810"/>
        <v>35.755814607258799</v>
      </c>
      <c r="M5543" s="344">
        <f t="shared" si="811"/>
        <v>34.263314607258508</v>
      </c>
      <c r="N5543" s="344">
        <f t="shared" si="814"/>
        <v>41.777637589522236</v>
      </c>
    </row>
    <row r="5544" spans="1:14" x14ac:dyDescent="0.25">
      <c r="A5544" s="273">
        <v>5527</v>
      </c>
      <c r="B5544" s="323">
        <f t="shared" si="815"/>
        <v>5616.7558146072588</v>
      </c>
      <c r="D5544" s="287">
        <f t="shared" si="812"/>
        <v>5255.1978979405922</v>
      </c>
      <c r="F5544" s="273">
        <f t="shared" si="808"/>
        <v>15</v>
      </c>
      <c r="H5544" s="273">
        <f t="shared" si="809"/>
        <v>5400</v>
      </c>
      <c r="J5544" s="287">
        <f t="shared" si="813"/>
        <v>41.241537738842077</v>
      </c>
      <c r="L5544" s="287">
        <f t="shared" si="810"/>
        <v>36.755814607258799</v>
      </c>
      <c r="M5544" s="344">
        <f t="shared" si="811"/>
        <v>35.197897940592156</v>
      </c>
      <c r="N5544" s="344">
        <f t="shared" si="814"/>
        <v>41.241537738842077</v>
      </c>
    </row>
    <row r="5545" spans="1:14" x14ac:dyDescent="0.25">
      <c r="A5545" s="273">
        <v>5528</v>
      </c>
      <c r="B5545" s="323">
        <f t="shared" si="815"/>
        <v>5617.7558146072588</v>
      </c>
      <c r="D5545" s="287">
        <f t="shared" si="812"/>
        <v>5256.1324812739258</v>
      </c>
      <c r="F5545" s="273">
        <f t="shared" si="808"/>
        <v>15</v>
      </c>
      <c r="H5545" s="273">
        <f t="shared" si="809"/>
        <v>5400</v>
      </c>
      <c r="J5545" s="287">
        <f t="shared" si="813"/>
        <v>40.692875316251367</v>
      </c>
      <c r="L5545" s="287">
        <f t="shared" si="810"/>
        <v>37.755814607258799</v>
      </c>
      <c r="M5545" s="344">
        <f t="shared" si="811"/>
        <v>36.132481273925805</v>
      </c>
      <c r="N5545" s="344">
        <f t="shared" si="814"/>
        <v>40.692875316251367</v>
      </c>
    </row>
    <row r="5546" spans="1:14" x14ac:dyDescent="0.25">
      <c r="A5546" s="273">
        <v>5529</v>
      </c>
      <c r="B5546" s="323">
        <f t="shared" si="815"/>
        <v>5618.7558146072588</v>
      </c>
      <c r="D5546" s="287">
        <f t="shared" si="812"/>
        <v>5257.0670646072585</v>
      </c>
      <c r="F5546" s="273">
        <f t="shared" si="808"/>
        <v>15</v>
      </c>
      <c r="H5546" s="273">
        <f t="shared" si="809"/>
        <v>5400</v>
      </c>
      <c r="J5546" s="287">
        <f t="shared" si="813"/>
        <v>40.131817449638149</v>
      </c>
      <c r="L5546" s="287">
        <f t="shared" si="810"/>
        <v>38.755814607258799</v>
      </c>
      <c r="M5546" s="344">
        <f t="shared" si="811"/>
        <v>37.067064607258544</v>
      </c>
      <c r="N5546" s="344">
        <f t="shared" si="814"/>
        <v>40.131817449638149</v>
      </c>
    </row>
    <row r="5547" spans="1:14" x14ac:dyDescent="0.25">
      <c r="A5547" s="273">
        <v>5530</v>
      </c>
      <c r="B5547" s="323">
        <f t="shared" si="815"/>
        <v>5619.7558146072588</v>
      </c>
      <c r="D5547" s="287">
        <f t="shared" si="812"/>
        <v>5258.0016479405922</v>
      </c>
      <c r="F5547" s="273">
        <f t="shared" si="808"/>
        <v>15</v>
      </c>
      <c r="H5547" s="273">
        <f t="shared" si="809"/>
        <v>5400</v>
      </c>
      <c r="J5547" s="287">
        <f t="shared" si="813"/>
        <v>39.558535042664118</v>
      </c>
      <c r="L5547" s="287">
        <f t="shared" si="810"/>
        <v>39.755814607258799</v>
      </c>
      <c r="M5547" s="344">
        <f t="shared" si="811"/>
        <v>38.001647940592193</v>
      </c>
      <c r="N5547" s="344">
        <f t="shared" si="814"/>
        <v>39.558535042664118</v>
      </c>
    </row>
    <row r="5548" spans="1:14" x14ac:dyDescent="0.25">
      <c r="A5548" s="273">
        <v>5531</v>
      </c>
      <c r="B5548" s="323">
        <f t="shared" si="815"/>
        <v>5620.7558146072588</v>
      </c>
      <c r="D5548" s="287">
        <f t="shared" si="812"/>
        <v>5258.9362312739258</v>
      </c>
      <c r="F5548" s="273">
        <f t="shared" si="808"/>
        <v>15</v>
      </c>
      <c r="H5548" s="273">
        <f t="shared" si="809"/>
        <v>5400</v>
      </c>
      <c r="J5548" s="287">
        <f t="shared" si="813"/>
        <v>38.973202722703959</v>
      </c>
      <c r="L5548" s="287">
        <f t="shared" si="810"/>
        <v>40.755814607258799</v>
      </c>
      <c r="M5548" s="344">
        <f t="shared" si="811"/>
        <v>38.936231273925841</v>
      </c>
      <c r="N5548" s="344">
        <f t="shared" si="814"/>
        <v>38.973202722703959</v>
      </c>
    </row>
    <row r="5549" spans="1:14" x14ac:dyDescent="0.25">
      <c r="A5549" s="273">
        <v>5532</v>
      </c>
      <c r="B5549" s="323">
        <f t="shared" si="815"/>
        <v>5621.7558146072588</v>
      </c>
      <c r="D5549" s="287">
        <f t="shared" si="812"/>
        <v>5259.8708146072586</v>
      </c>
      <c r="F5549" s="273">
        <f t="shared" si="808"/>
        <v>15</v>
      </c>
      <c r="H5549" s="273">
        <f t="shared" si="809"/>
        <v>5400</v>
      </c>
      <c r="J5549" s="287">
        <f t="shared" si="813"/>
        <v>38.375998787652563</v>
      </c>
      <c r="L5549" s="287">
        <f t="shared" si="810"/>
        <v>41.755814607258799</v>
      </c>
      <c r="M5549" s="344">
        <f t="shared" si="811"/>
        <v>39.870814607258581</v>
      </c>
      <c r="N5549" s="344">
        <f t="shared" si="814"/>
        <v>38.375998787652563</v>
      </c>
    </row>
    <row r="5550" spans="1:14" x14ac:dyDescent="0.25">
      <c r="A5550" s="273">
        <v>5533</v>
      </c>
      <c r="B5550" s="323">
        <f t="shared" si="815"/>
        <v>5622.7558146072588</v>
      </c>
      <c r="D5550" s="287">
        <f t="shared" si="812"/>
        <v>5260.8053979405922</v>
      </c>
      <c r="F5550" s="273">
        <f t="shared" si="808"/>
        <v>15</v>
      </c>
      <c r="H5550" s="273">
        <f t="shared" si="809"/>
        <v>5400</v>
      </c>
      <c r="J5550" s="287">
        <f t="shared" si="813"/>
        <v>37.767105151613805</v>
      </c>
      <c r="L5550" s="287">
        <f t="shared" si="810"/>
        <v>42.755814607258799</v>
      </c>
      <c r="M5550" s="344">
        <f t="shared" si="811"/>
        <v>40.805397940592229</v>
      </c>
      <c r="N5550" s="344">
        <f t="shared" si="814"/>
        <v>37.767105151613805</v>
      </c>
    </row>
    <row r="5551" spans="1:14" x14ac:dyDescent="0.25">
      <c r="A5551" s="273">
        <v>5534</v>
      </c>
      <c r="B5551" s="323">
        <f t="shared" si="815"/>
        <v>5623.7558146072588</v>
      </c>
      <c r="D5551" s="287">
        <f t="shared" si="812"/>
        <v>5261.7399812739259</v>
      </c>
      <c r="F5551" s="273">
        <f t="shared" si="808"/>
        <v>15</v>
      </c>
      <c r="H5551" s="273">
        <f t="shared" si="809"/>
        <v>5400</v>
      </c>
      <c r="J5551" s="287">
        <f t="shared" si="813"/>
        <v>37.146707289488198</v>
      </c>
      <c r="L5551" s="287">
        <f t="shared" si="810"/>
        <v>43.755814607258799</v>
      </c>
      <c r="M5551" s="344">
        <f t="shared" si="811"/>
        <v>41.739981273925878</v>
      </c>
      <c r="N5551" s="344">
        <f t="shared" si="814"/>
        <v>37.146707289488198</v>
      </c>
    </row>
    <row r="5552" spans="1:14" x14ac:dyDescent="0.25">
      <c r="A5552" s="273">
        <v>5535</v>
      </c>
      <c r="B5552" s="323">
        <f t="shared" si="815"/>
        <v>5624.7558146072588</v>
      </c>
      <c r="D5552" s="287">
        <f t="shared" si="812"/>
        <v>5262.6745646072586</v>
      </c>
      <c r="F5552" s="273">
        <f t="shared" ref="F5552:F5615" si="816">INT(B5552/360)</f>
        <v>15</v>
      </c>
      <c r="H5552" s="273">
        <f t="shared" ref="H5552:H5615" si="817">F5552*360</f>
        <v>5400</v>
      </c>
      <c r="J5552" s="287">
        <f t="shared" si="813"/>
        <v>36.514994180473487</v>
      </c>
      <c r="L5552" s="287">
        <f t="shared" ref="L5552:L5615" si="818">B5552-H5552-180</f>
        <v>44.755814607258799</v>
      </c>
      <c r="M5552" s="344">
        <f t="shared" ref="M5552:M5615" si="819">D5552-INT(D5552/360)*360-180</f>
        <v>42.674564607258617</v>
      </c>
      <c r="N5552" s="344">
        <f t="shared" si="814"/>
        <v>36.514994180473487</v>
      </c>
    </row>
    <row r="5553" spans="1:14" x14ac:dyDescent="0.25">
      <c r="A5553" s="273">
        <v>5536</v>
      </c>
      <c r="B5553" s="323">
        <f t="shared" si="815"/>
        <v>5625.7558146072588</v>
      </c>
      <c r="D5553" s="287">
        <f t="shared" si="812"/>
        <v>5263.6091479405923</v>
      </c>
      <c r="F5553" s="273">
        <f t="shared" si="816"/>
        <v>15</v>
      </c>
      <c r="H5553" s="273">
        <f t="shared" si="817"/>
        <v>5400</v>
      </c>
      <c r="J5553" s="287">
        <f t="shared" si="813"/>
        <v>35.8721582505027</v>
      </c>
      <c r="L5553" s="287">
        <f t="shared" si="818"/>
        <v>45.755814607258799</v>
      </c>
      <c r="M5553" s="344">
        <f t="shared" si="819"/>
        <v>43.609147940592266</v>
      </c>
      <c r="N5553" s="344">
        <f t="shared" si="814"/>
        <v>35.8721582505027</v>
      </c>
    </row>
    <row r="5554" spans="1:14" x14ac:dyDescent="0.25">
      <c r="A5554" s="273">
        <v>5537</v>
      </c>
      <c r="B5554" s="323">
        <f t="shared" si="815"/>
        <v>5626.7558146072588</v>
      </c>
      <c r="D5554" s="287">
        <f t="shared" si="812"/>
        <v>5264.543731273925</v>
      </c>
      <c r="F5554" s="273">
        <f t="shared" si="816"/>
        <v>15</v>
      </c>
      <c r="H5554" s="273">
        <f t="shared" si="817"/>
        <v>5400</v>
      </c>
      <c r="J5554" s="287">
        <f t="shared" si="813"/>
        <v>35.218395313627411</v>
      </c>
      <c r="L5554" s="287">
        <f t="shared" si="818"/>
        <v>46.755814607258799</v>
      </c>
      <c r="M5554" s="344">
        <f t="shared" si="819"/>
        <v>44.543731273925005</v>
      </c>
      <c r="N5554" s="344">
        <f t="shared" si="814"/>
        <v>35.218395313627411</v>
      </c>
    </row>
    <row r="5555" spans="1:14" x14ac:dyDescent="0.25">
      <c r="A5555" s="273">
        <v>5538</v>
      </c>
      <c r="B5555" s="323">
        <f t="shared" si="815"/>
        <v>5627.7558146072588</v>
      </c>
      <c r="D5555" s="287">
        <f t="shared" si="812"/>
        <v>5265.4783146072587</v>
      </c>
      <c r="F5555" s="273">
        <f t="shared" si="816"/>
        <v>15</v>
      </c>
      <c r="H5555" s="273">
        <f t="shared" si="817"/>
        <v>5400</v>
      </c>
      <c r="J5555" s="287">
        <f t="shared" si="813"/>
        <v>34.553904512371332</v>
      </c>
      <c r="L5555" s="287">
        <f t="shared" si="818"/>
        <v>47.755814607258799</v>
      </c>
      <c r="M5555" s="344">
        <f t="shared" si="819"/>
        <v>45.478314607258653</v>
      </c>
      <c r="N5555" s="344">
        <f t="shared" si="814"/>
        <v>34.553904512371332</v>
      </c>
    </row>
    <row r="5556" spans="1:14" x14ac:dyDescent="0.25">
      <c r="A5556" s="273">
        <v>5539</v>
      </c>
      <c r="B5556" s="323">
        <f t="shared" si="815"/>
        <v>5628.7558146072588</v>
      </c>
      <c r="D5556" s="287">
        <f t="shared" si="812"/>
        <v>5266.4128979405923</v>
      </c>
      <c r="F5556" s="273">
        <f t="shared" si="816"/>
        <v>15</v>
      </c>
      <c r="H5556" s="273">
        <f t="shared" si="817"/>
        <v>5400</v>
      </c>
      <c r="J5556" s="287">
        <f t="shared" si="813"/>
        <v>33.878888257069598</v>
      </c>
      <c r="L5556" s="287">
        <f t="shared" si="818"/>
        <v>48.755814607258799</v>
      </c>
      <c r="M5556" s="344">
        <f t="shared" si="819"/>
        <v>46.412897940592302</v>
      </c>
      <c r="N5556" s="344">
        <f t="shared" si="814"/>
        <v>33.878888257069598</v>
      </c>
    </row>
    <row r="5557" spans="1:14" x14ac:dyDescent="0.25">
      <c r="A5557" s="273">
        <v>5540</v>
      </c>
      <c r="B5557" s="323">
        <f t="shared" si="815"/>
        <v>5629.7558146072588</v>
      </c>
      <c r="D5557" s="287">
        <f t="shared" si="812"/>
        <v>5267.347481273925</v>
      </c>
      <c r="F5557" s="273">
        <f t="shared" si="816"/>
        <v>15</v>
      </c>
      <c r="H5557" s="273">
        <f t="shared" si="817"/>
        <v>5400</v>
      </c>
      <c r="J5557" s="287">
        <f t="shared" si="813"/>
        <v>33.193552164213152</v>
      </c>
      <c r="L5557" s="287">
        <f t="shared" si="818"/>
        <v>49.755814607258799</v>
      </c>
      <c r="M5557" s="344">
        <f t="shared" si="819"/>
        <v>47.347481273925041</v>
      </c>
      <c r="N5557" s="344">
        <f t="shared" si="814"/>
        <v>33.193552164213152</v>
      </c>
    </row>
    <row r="5558" spans="1:14" x14ac:dyDescent="0.25">
      <c r="A5558" s="273">
        <v>5541</v>
      </c>
      <c r="B5558" s="323">
        <f t="shared" si="815"/>
        <v>5630.7558146072588</v>
      </c>
      <c r="D5558" s="287">
        <f t="shared" si="812"/>
        <v>5268.2820646072587</v>
      </c>
      <c r="F5558" s="273">
        <f t="shared" si="816"/>
        <v>15</v>
      </c>
      <c r="H5558" s="273">
        <f t="shared" si="817"/>
        <v>5400</v>
      </c>
      <c r="J5558" s="287">
        <f t="shared" si="813"/>
        <v>32.498104993813769</v>
      </c>
      <c r="L5558" s="287">
        <f t="shared" si="818"/>
        <v>50.755814607258799</v>
      </c>
      <c r="M5558" s="344">
        <f t="shared" si="819"/>
        <v>48.28206460725869</v>
      </c>
      <c r="N5558" s="344">
        <f t="shared" si="814"/>
        <v>32.498104993813769</v>
      </c>
    </row>
    <row r="5559" spans="1:14" x14ac:dyDescent="0.25">
      <c r="A5559" s="273">
        <v>5542</v>
      </c>
      <c r="B5559" s="323">
        <f t="shared" si="815"/>
        <v>5631.7558146072588</v>
      </c>
      <c r="D5559" s="287">
        <f t="shared" si="812"/>
        <v>5269.2166479405923</v>
      </c>
      <c r="F5559" s="273">
        <f t="shared" si="816"/>
        <v>15</v>
      </c>
      <c r="H5559" s="273">
        <f t="shared" si="817"/>
        <v>5400</v>
      </c>
      <c r="J5559" s="287">
        <f t="shared" si="813"/>
        <v>31.792758585817058</v>
      </c>
      <c r="L5559" s="287">
        <f t="shared" si="818"/>
        <v>51.755814607258799</v>
      </c>
      <c r="M5559" s="344">
        <f t="shared" si="819"/>
        <v>49.216647940592338</v>
      </c>
      <c r="N5559" s="344">
        <f t="shared" si="814"/>
        <v>31.792758585817058</v>
      </c>
    </row>
    <row r="5560" spans="1:14" x14ac:dyDescent="0.25">
      <c r="A5560" s="273">
        <v>5543</v>
      </c>
      <c r="B5560" s="323">
        <f t="shared" si="815"/>
        <v>5632.7558146072588</v>
      </c>
      <c r="D5560" s="287">
        <f t="shared" si="812"/>
        <v>5270.1512312739251</v>
      </c>
      <c r="F5560" s="273">
        <f t="shared" si="816"/>
        <v>15</v>
      </c>
      <c r="H5560" s="273">
        <f t="shared" si="817"/>
        <v>5400</v>
      </c>
      <c r="J5560" s="287">
        <f t="shared" si="813"/>
        <v>31.077727795571739</v>
      </c>
      <c r="L5560" s="287">
        <f t="shared" si="818"/>
        <v>52.755814607258799</v>
      </c>
      <c r="M5560" s="344">
        <f t="shared" si="819"/>
        <v>50.151231273925077</v>
      </c>
      <c r="N5560" s="344">
        <f t="shared" si="814"/>
        <v>31.077727795571739</v>
      </c>
    </row>
    <row r="5561" spans="1:14" x14ac:dyDescent="0.25">
      <c r="A5561" s="273">
        <v>5544</v>
      </c>
      <c r="B5561" s="323">
        <f t="shared" si="815"/>
        <v>5633.7558146072588</v>
      </c>
      <c r="D5561" s="287">
        <f t="shared" si="812"/>
        <v>5271.0858146072587</v>
      </c>
      <c r="F5561" s="273">
        <f t="shared" si="816"/>
        <v>15</v>
      </c>
      <c r="H5561" s="273">
        <f t="shared" si="817"/>
        <v>5400</v>
      </c>
      <c r="J5561" s="287">
        <f t="shared" si="813"/>
        <v>30.353230428383174</v>
      </c>
      <c r="L5561" s="287">
        <f t="shared" si="818"/>
        <v>53.755814607258799</v>
      </c>
      <c r="M5561" s="344">
        <f t="shared" si="819"/>
        <v>51.085814607258726</v>
      </c>
      <c r="N5561" s="344">
        <f t="shared" si="814"/>
        <v>30.353230428383174</v>
      </c>
    </row>
    <row r="5562" spans="1:14" x14ac:dyDescent="0.25">
      <c r="A5562" s="273">
        <v>5545</v>
      </c>
      <c r="B5562" s="323">
        <f t="shared" si="815"/>
        <v>5634.7558146072588</v>
      </c>
      <c r="D5562" s="287">
        <f t="shared" si="812"/>
        <v>5272.0203979405924</v>
      </c>
      <c r="F5562" s="273">
        <f t="shared" si="816"/>
        <v>15</v>
      </c>
      <c r="H5562" s="273">
        <f t="shared" si="817"/>
        <v>5400</v>
      </c>
      <c r="J5562" s="287">
        <f t="shared" si="813"/>
        <v>29.619487173168373</v>
      </c>
      <c r="L5562" s="287">
        <f t="shared" si="818"/>
        <v>54.755814607258799</v>
      </c>
      <c r="M5562" s="344">
        <f t="shared" si="819"/>
        <v>52.020397940592375</v>
      </c>
      <c r="N5562" s="344">
        <f t="shared" si="814"/>
        <v>29.619487173168373</v>
      </c>
    </row>
    <row r="5563" spans="1:14" x14ac:dyDescent="0.25">
      <c r="A5563" s="273">
        <v>5546</v>
      </c>
      <c r="B5563" s="323">
        <f t="shared" si="815"/>
        <v>5635.7558146072588</v>
      </c>
      <c r="D5563" s="287">
        <f t="shared" si="812"/>
        <v>5272.9549812739251</v>
      </c>
      <c r="F5563" s="273">
        <f t="shared" si="816"/>
        <v>15</v>
      </c>
      <c r="H5563" s="273">
        <f t="shared" si="817"/>
        <v>5400</v>
      </c>
      <c r="J5563" s="287">
        <f t="shared" si="813"/>
        <v>28.876721535229624</v>
      </c>
      <c r="L5563" s="287">
        <f t="shared" si="818"/>
        <v>55.755814607258799</v>
      </c>
      <c r="M5563" s="344">
        <f t="shared" si="819"/>
        <v>52.954981273925114</v>
      </c>
      <c r="N5563" s="344">
        <f t="shared" si="814"/>
        <v>28.876721535229624</v>
      </c>
    </row>
    <row r="5564" spans="1:14" x14ac:dyDescent="0.25">
      <c r="A5564" s="273">
        <v>5547</v>
      </c>
      <c r="B5564" s="323">
        <f t="shared" si="815"/>
        <v>5636.7558146072588</v>
      </c>
      <c r="D5564" s="287">
        <f t="shared" si="812"/>
        <v>5273.8895646072588</v>
      </c>
      <c r="F5564" s="273">
        <f t="shared" si="816"/>
        <v>15</v>
      </c>
      <c r="H5564" s="273">
        <f t="shared" si="817"/>
        <v>5400</v>
      </c>
      <c r="J5564" s="287">
        <f t="shared" si="813"/>
        <v>28.125159768176147</v>
      </c>
      <c r="L5564" s="287">
        <f t="shared" si="818"/>
        <v>56.755814607258799</v>
      </c>
      <c r="M5564" s="344">
        <f t="shared" si="819"/>
        <v>53.889564607258762</v>
      </c>
      <c r="N5564" s="344">
        <f t="shared" si="814"/>
        <v>28.125159768176147</v>
      </c>
    </row>
    <row r="5565" spans="1:14" x14ac:dyDescent="0.25">
      <c r="A5565" s="273">
        <v>5548</v>
      </c>
      <c r="B5565" s="323">
        <f t="shared" si="815"/>
        <v>5637.7558146072588</v>
      </c>
      <c r="D5565" s="287">
        <f t="shared" si="812"/>
        <v>5274.8241479405924</v>
      </c>
      <c r="F5565" s="273">
        <f t="shared" si="816"/>
        <v>15</v>
      </c>
      <c r="H5565" s="273">
        <f t="shared" si="817"/>
        <v>5400</v>
      </c>
      <c r="J5565" s="287">
        <f t="shared" si="813"/>
        <v>27.365030805002746</v>
      </c>
      <c r="L5565" s="287">
        <f t="shared" si="818"/>
        <v>57.755814607258799</v>
      </c>
      <c r="M5565" s="344">
        <f t="shared" si="819"/>
        <v>54.824147940592411</v>
      </c>
      <c r="N5565" s="344">
        <f t="shared" si="814"/>
        <v>27.365030805002746</v>
      </c>
    </row>
    <row r="5566" spans="1:14" x14ac:dyDescent="0.25">
      <c r="A5566" s="273">
        <v>5549</v>
      </c>
      <c r="B5566" s="323">
        <f t="shared" si="815"/>
        <v>5638.7558146072588</v>
      </c>
      <c r="D5566" s="287">
        <f t="shared" si="812"/>
        <v>5275.7587312739252</v>
      </c>
      <c r="F5566" s="273">
        <f t="shared" si="816"/>
        <v>15</v>
      </c>
      <c r="H5566" s="273">
        <f t="shared" si="817"/>
        <v>5400</v>
      </c>
      <c r="J5566" s="287">
        <f t="shared" si="813"/>
        <v>26.596566188355133</v>
      </c>
      <c r="L5566" s="287">
        <f t="shared" si="818"/>
        <v>58.755814607258799</v>
      </c>
      <c r="M5566" s="344">
        <f t="shared" si="819"/>
        <v>55.75873127392515</v>
      </c>
      <c r="N5566" s="344">
        <f t="shared" si="814"/>
        <v>26.596566188355133</v>
      </c>
    </row>
    <row r="5567" spans="1:14" x14ac:dyDescent="0.25">
      <c r="A5567" s="273">
        <v>5550</v>
      </c>
      <c r="B5567" s="323">
        <f t="shared" si="815"/>
        <v>5639.7558146072588</v>
      </c>
      <c r="D5567" s="287">
        <f t="shared" si="812"/>
        <v>5276.6933146072588</v>
      </c>
      <c r="F5567" s="273">
        <f t="shared" si="816"/>
        <v>15</v>
      </c>
      <c r="H5567" s="273">
        <f t="shared" si="817"/>
        <v>5400</v>
      </c>
      <c r="J5567" s="287">
        <f t="shared" si="813"/>
        <v>25.819999999999826</v>
      </c>
      <c r="L5567" s="287">
        <f t="shared" si="818"/>
        <v>59.755814607258799</v>
      </c>
      <c r="M5567" s="344">
        <f t="shared" si="819"/>
        <v>56.693314607258799</v>
      </c>
      <c r="N5567" s="344">
        <f t="shared" si="814"/>
        <v>25.819999999999826</v>
      </c>
    </row>
    <row r="5568" spans="1:14" x14ac:dyDescent="0.25">
      <c r="A5568" s="273">
        <v>5551</v>
      </c>
      <c r="B5568" s="323">
        <f t="shared" si="815"/>
        <v>5640.7558146072588</v>
      </c>
      <c r="D5568" s="287">
        <f t="shared" si="812"/>
        <v>5277.6278979405924</v>
      </c>
      <c r="F5568" s="273">
        <f t="shared" si="816"/>
        <v>15</v>
      </c>
      <c r="H5568" s="273">
        <f t="shared" si="817"/>
        <v>5400</v>
      </c>
      <c r="J5568" s="287">
        <f t="shared" si="813"/>
        <v>25.0355687895212</v>
      </c>
      <c r="L5568" s="287">
        <f t="shared" si="818"/>
        <v>60.755814607258799</v>
      </c>
      <c r="M5568" s="344">
        <f t="shared" si="819"/>
        <v>57.627897940592447</v>
      </c>
      <c r="N5568" s="344">
        <f t="shared" si="814"/>
        <v>25.0355687895212</v>
      </c>
    </row>
    <row r="5569" spans="1:14" x14ac:dyDescent="0.25">
      <c r="A5569" s="273">
        <v>5552</v>
      </c>
      <c r="B5569" s="323">
        <f t="shared" si="815"/>
        <v>5641.7558146072588</v>
      </c>
      <c r="D5569" s="287">
        <f t="shared" si="812"/>
        <v>5278.5624812739252</v>
      </c>
      <c r="F5569" s="273">
        <f t="shared" si="816"/>
        <v>15</v>
      </c>
      <c r="H5569" s="273">
        <f t="shared" si="817"/>
        <v>5400</v>
      </c>
      <c r="J5569" s="287">
        <f t="shared" si="813"/>
        <v>24.243511502263644</v>
      </c>
      <c r="L5569" s="287">
        <f t="shared" si="818"/>
        <v>61.755814607258799</v>
      </c>
      <c r="M5569" s="344">
        <f t="shared" si="819"/>
        <v>58.562481273925187</v>
      </c>
      <c r="N5569" s="344">
        <f t="shared" si="814"/>
        <v>24.243511502263644</v>
      </c>
    </row>
    <row r="5570" spans="1:14" x14ac:dyDescent="0.25">
      <c r="A5570" s="273">
        <v>5553</v>
      </c>
      <c r="B5570" s="323">
        <f t="shared" si="815"/>
        <v>5642.7558146072588</v>
      </c>
      <c r="D5570" s="287">
        <f t="shared" si="812"/>
        <v>5279.4970646072588</v>
      </c>
      <c r="F5570" s="273">
        <f t="shared" si="816"/>
        <v>15</v>
      </c>
      <c r="H5570" s="273">
        <f t="shared" si="817"/>
        <v>5400</v>
      </c>
      <c r="J5570" s="287">
        <f t="shared" si="813"/>
        <v>23.44406940655033</v>
      </c>
      <c r="L5570" s="287">
        <f t="shared" si="818"/>
        <v>62.755814607258799</v>
      </c>
      <c r="M5570" s="344">
        <f t="shared" si="819"/>
        <v>59.497064607258835</v>
      </c>
      <c r="N5570" s="344">
        <f t="shared" si="814"/>
        <v>23.44406940655033</v>
      </c>
    </row>
    <row r="5571" spans="1:14" x14ac:dyDescent="0.25">
      <c r="A5571" s="273">
        <v>5554</v>
      </c>
      <c r="B5571" s="323">
        <f t="shared" si="815"/>
        <v>5643.7558146072588</v>
      </c>
      <c r="D5571" s="287">
        <f t="shared" si="812"/>
        <v>5280.4316479405925</v>
      </c>
      <c r="F5571" s="273">
        <f t="shared" si="816"/>
        <v>15</v>
      </c>
      <c r="H5571" s="273">
        <f t="shared" si="817"/>
        <v>5400</v>
      </c>
      <c r="J5571" s="287">
        <f t="shared" si="813"/>
        <v>22.637486020187978</v>
      </c>
      <c r="L5571" s="287">
        <f t="shared" si="818"/>
        <v>63.755814607258799</v>
      </c>
      <c r="M5571" s="344">
        <f t="shared" si="819"/>
        <v>60.431647940592484</v>
      </c>
      <c r="N5571" s="344">
        <f t="shared" si="814"/>
        <v>22.637486020187978</v>
      </c>
    </row>
    <row r="5572" spans="1:14" x14ac:dyDescent="0.25">
      <c r="A5572" s="273">
        <v>5555</v>
      </c>
      <c r="B5572" s="323">
        <f t="shared" si="815"/>
        <v>5644.7558146072588</v>
      </c>
      <c r="D5572" s="287">
        <f t="shared" si="812"/>
        <v>5281.3662312739252</v>
      </c>
      <c r="F5572" s="273">
        <f t="shared" si="816"/>
        <v>15</v>
      </c>
      <c r="H5572" s="273">
        <f t="shared" si="817"/>
        <v>5400</v>
      </c>
      <c r="J5572" s="287">
        <f t="shared" si="813"/>
        <v>21.824007036289625</v>
      </c>
      <c r="L5572" s="287">
        <f t="shared" si="818"/>
        <v>64.755814607258799</v>
      </c>
      <c r="M5572" s="344">
        <f t="shared" si="819"/>
        <v>61.366231273925223</v>
      </c>
      <c r="N5572" s="344">
        <f t="shared" si="814"/>
        <v>21.824007036289625</v>
      </c>
    </row>
    <row r="5573" spans="1:14" x14ac:dyDescent="0.25">
      <c r="A5573" s="273">
        <v>5556</v>
      </c>
      <c r="B5573" s="323">
        <f t="shared" si="815"/>
        <v>5645.7558146072588</v>
      </c>
      <c r="D5573" s="287">
        <f t="shared" si="812"/>
        <v>5282.3008146072589</v>
      </c>
      <c r="F5573" s="273">
        <f t="shared" si="816"/>
        <v>15</v>
      </c>
      <c r="H5573" s="273">
        <f t="shared" si="817"/>
        <v>5400</v>
      </c>
      <c r="J5573" s="287">
        <f t="shared" si="813"/>
        <v>21.003880248434111</v>
      </c>
      <c r="L5573" s="287">
        <f t="shared" si="818"/>
        <v>65.755814607258799</v>
      </c>
      <c r="M5573" s="344">
        <f t="shared" si="819"/>
        <v>62.300814607258872</v>
      </c>
      <c r="N5573" s="344">
        <f t="shared" si="814"/>
        <v>21.003880248434111</v>
      </c>
    </row>
    <row r="5574" spans="1:14" x14ac:dyDescent="0.25">
      <c r="A5574" s="273">
        <v>5557</v>
      </c>
      <c r="B5574" s="323">
        <f t="shared" si="815"/>
        <v>5646.7558146072588</v>
      </c>
      <c r="D5574" s="287">
        <f t="shared" si="812"/>
        <v>5283.2353979405925</v>
      </c>
      <c r="F5574" s="273">
        <f t="shared" si="816"/>
        <v>15</v>
      </c>
      <c r="H5574" s="273">
        <f t="shared" si="817"/>
        <v>5400</v>
      </c>
      <c r="J5574" s="287">
        <f t="shared" si="813"/>
        <v>20.177355475186442</v>
      </c>
      <c r="L5574" s="287">
        <f t="shared" si="818"/>
        <v>66.755814607258799</v>
      </c>
      <c r="M5574" s="344">
        <f t="shared" si="819"/>
        <v>63.23539794059252</v>
      </c>
      <c r="N5574" s="344">
        <f t="shared" si="814"/>
        <v>20.177355475186442</v>
      </c>
    </row>
    <row r="5575" spans="1:14" x14ac:dyDescent="0.25">
      <c r="A5575" s="273">
        <v>5558</v>
      </c>
      <c r="B5575" s="323">
        <f t="shared" si="815"/>
        <v>5647.7558146072588</v>
      </c>
      <c r="D5575" s="287">
        <f t="shared" si="812"/>
        <v>5284.1699812739253</v>
      </c>
      <c r="F5575" s="273">
        <f t="shared" si="816"/>
        <v>15</v>
      </c>
      <c r="H5575" s="273">
        <f t="shared" si="817"/>
        <v>5400</v>
      </c>
      <c r="J5575" s="287">
        <f t="shared" si="813"/>
        <v>19.344684483997927</v>
      </c>
      <c r="L5575" s="287">
        <f t="shared" si="818"/>
        <v>67.755814607258799</v>
      </c>
      <c r="M5575" s="344">
        <f t="shared" si="819"/>
        <v>64.169981273925259</v>
      </c>
      <c r="N5575" s="344">
        <f t="shared" si="814"/>
        <v>19.344684483997927</v>
      </c>
    </row>
    <row r="5576" spans="1:14" x14ac:dyDescent="0.25">
      <c r="A5576" s="273">
        <v>5559</v>
      </c>
      <c r="B5576" s="323">
        <f t="shared" si="815"/>
        <v>5648.7558146072588</v>
      </c>
      <c r="D5576" s="287">
        <f t="shared" si="812"/>
        <v>5285.1045646072589</v>
      </c>
      <c r="F5576" s="273">
        <f t="shared" si="816"/>
        <v>15</v>
      </c>
      <c r="H5576" s="273">
        <f t="shared" si="817"/>
        <v>5400</v>
      </c>
      <c r="J5576" s="287">
        <f t="shared" si="813"/>
        <v>18.506120914519418</v>
      </c>
      <c r="L5576" s="287">
        <f t="shared" si="818"/>
        <v>68.755814607258799</v>
      </c>
      <c r="M5576" s="344">
        <f t="shared" si="819"/>
        <v>65.104564607258908</v>
      </c>
      <c r="N5576" s="344">
        <f t="shared" si="814"/>
        <v>18.506120914519418</v>
      </c>
    </row>
    <row r="5577" spans="1:14" x14ac:dyDescent="0.25">
      <c r="A5577" s="273">
        <v>5560</v>
      </c>
      <c r="B5577" s="323">
        <f t="shared" si="815"/>
        <v>5649.7558146072588</v>
      </c>
      <c r="D5577" s="287">
        <f t="shared" si="812"/>
        <v>5286.0391479405916</v>
      </c>
      <c r="F5577" s="273">
        <f t="shared" si="816"/>
        <v>15</v>
      </c>
      <c r="H5577" s="273">
        <f t="shared" si="817"/>
        <v>5400</v>
      </c>
      <c r="J5577" s="287">
        <f t="shared" si="813"/>
        <v>17.661920201337526</v>
      </c>
      <c r="L5577" s="287">
        <f t="shared" si="818"/>
        <v>69.755814607258799</v>
      </c>
      <c r="M5577" s="344">
        <f t="shared" si="819"/>
        <v>66.039147940591647</v>
      </c>
      <c r="N5577" s="344">
        <f t="shared" si="814"/>
        <v>17.661920201337526</v>
      </c>
    </row>
    <row r="5578" spans="1:14" x14ac:dyDescent="0.25">
      <c r="A5578" s="273">
        <v>5561</v>
      </c>
      <c r="B5578" s="323">
        <f t="shared" si="815"/>
        <v>5650.7558146072588</v>
      </c>
      <c r="D5578" s="287">
        <f t="shared" si="812"/>
        <v>5286.9737312739253</v>
      </c>
      <c r="F5578" s="273">
        <f t="shared" si="816"/>
        <v>15</v>
      </c>
      <c r="H5578" s="273">
        <f t="shared" si="817"/>
        <v>5400</v>
      </c>
      <c r="J5578" s="287">
        <f t="shared" si="813"/>
        <v>16.812339496167443</v>
      </c>
      <c r="L5578" s="287">
        <f t="shared" si="818"/>
        <v>70.755814607258799</v>
      </c>
      <c r="M5578" s="344">
        <f t="shared" si="819"/>
        <v>66.973731273925296</v>
      </c>
      <c r="N5578" s="344">
        <f t="shared" si="814"/>
        <v>16.812339496167443</v>
      </c>
    </row>
    <row r="5579" spans="1:14" x14ac:dyDescent="0.25">
      <c r="A5579" s="273">
        <v>5562</v>
      </c>
      <c r="B5579" s="323">
        <f t="shared" si="815"/>
        <v>5651.7558146072588</v>
      </c>
      <c r="D5579" s="287">
        <f t="shared" si="812"/>
        <v>5287.9083146072589</v>
      </c>
      <c r="F5579" s="273">
        <f t="shared" si="816"/>
        <v>15</v>
      </c>
      <c r="H5579" s="273">
        <f t="shared" si="817"/>
        <v>5400</v>
      </c>
      <c r="J5579" s="287">
        <f t="shared" si="813"/>
        <v>15.957637589522035</v>
      </c>
      <c r="L5579" s="287">
        <f t="shared" si="818"/>
        <v>71.755814607258799</v>
      </c>
      <c r="M5579" s="344">
        <f t="shared" si="819"/>
        <v>67.908314607258944</v>
      </c>
      <c r="N5579" s="344">
        <f t="shared" si="814"/>
        <v>15.957637589522035</v>
      </c>
    </row>
    <row r="5580" spans="1:14" x14ac:dyDescent="0.25">
      <c r="A5580" s="273">
        <v>5563</v>
      </c>
      <c r="B5580" s="323">
        <f t="shared" si="815"/>
        <v>5652.7558146072588</v>
      </c>
      <c r="D5580" s="287">
        <f t="shared" si="812"/>
        <v>5288.8428979405926</v>
      </c>
      <c r="F5580" s="273">
        <f t="shared" si="816"/>
        <v>15</v>
      </c>
      <c r="H5580" s="273">
        <f t="shared" si="817"/>
        <v>5400</v>
      </c>
      <c r="J5580" s="287">
        <f t="shared" si="813"/>
        <v>15.098074831882453</v>
      </c>
      <c r="L5580" s="287">
        <f t="shared" si="818"/>
        <v>72.755814607258799</v>
      </c>
      <c r="M5580" s="344">
        <f t="shared" si="819"/>
        <v>68.842897940592593</v>
      </c>
      <c r="N5580" s="344">
        <f t="shared" si="814"/>
        <v>15.098074831882453</v>
      </c>
    </row>
    <row r="5581" spans="1:14" x14ac:dyDescent="0.25">
      <c r="A5581" s="273">
        <v>5564</v>
      </c>
      <c r="B5581" s="323">
        <f t="shared" si="815"/>
        <v>5653.7558146072588</v>
      </c>
      <c r="D5581" s="287">
        <f t="shared" si="812"/>
        <v>5289.7774812739253</v>
      </c>
      <c r="F5581" s="273">
        <f t="shared" si="816"/>
        <v>15</v>
      </c>
      <c r="H5581" s="273">
        <f t="shared" si="817"/>
        <v>5400</v>
      </c>
      <c r="J5581" s="287">
        <f t="shared" si="813"/>
        <v>14.233913054390046</v>
      </c>
      <c r="L5581" s="287">
        <f t="shared" si="818"/>
        <v>73.755814607258799</v>
      </c>
      <c r="M5581" s="344">
        <f t="shared" si="819"/>
        <v>69.777481273925332</v>
      </c>
      <c r="N5581" s="344">
        <f t="shared" si="814"/>
        <v>14.233913054390046</v>
      </c>
    </row>
    <row r="5582" spans="1:14" x14ac:dyDescent="0.25">
      <c r="A5582" s="273">
        <v>5565</v>
      </c>
      <c r="B5582" s="323">
        <f t="shared" si="815"/>
        <v>5654.7558146072588</v>
      </c>
      <c r="D5582" s="287">
        <f t="shared" si="812"/>
        <v>5290.712064607259</v>
      </c>
      <c r="F5582" s="273">
        <f t="shared" si="816"/>
        <v>15</v>
      </c>
      <c r="H5582" s="273">
        <f t="shared" si="817"/>
        <v>5400</v>
      </c>
      <c r="J5582" s="287">
        <f t="shared" si="813"/>
        <v>13.365415489094257</v>
      </c>
      <c r="L5582" s="287">
        <f t="shared" si="818"/>
        <v>74.755814607258799</v>
      </c>
      <c r="M5582" s="344">
        <f t="shared" si="819"/>
        <v>70.712064607258981</v>
      </c>
      <c r="N5582" s="344">
        <f t="shared" si="814"/>
        <v>13.365415489094257</v>
      </c>
    </row>
    <row r="5583" spans="1:14" x14ac:dyDescent="0.25">
      <c r="A5583" s="273">
        <v>5566</v>
      </c>
      <c r="B5583" s="323">
        <f t="shared" si="815"/>
        <v>5655.7558146072588</v>
      </c>
      <c r="D5583" s="287">
        <f t="shared" si="812"/>
        <v>5291.6466479405917</v>
      </c>
      <c r="F5583" s="273">
        <f t="shared" si="816"/>
        <v>15</v>
      </c>
      <c r="H5583" s="273">
        <f t="shared" si="817"/>
        <v>5400</v>
      </c>
      <c r="J5583" s="287">
        <f t="shared" si="813"/>
        <v>12.492846688766804</v>
      </c>
      <c r="L5583" s="287">
        <f t="shared" si="818"/>
        <v>75.755814607258799</v>
      </c>
      <c r="M5583" s="344">
        <f t="shared" si="819"/>
        <v>71.64664794059172</v>
      </c>
      <c r="N5583" s="344">
        <f t="shared" si="814"/>
        <v>12.492846688766804</v>
      </c>
    </row>
    <row r="5584" spans="1:14" x14ac:dyDescent="0.25">
      <c r="A5584" s="273">
        <v>5567</v>
      </c>
      <c r="B5584" s="323">
        <f t="shared" si="815"/>
        <v>5656.7558146072588</v>
      </c>
      <c r="D5584" s="287">
        <f t="shared" si="812"/>
        <v>5292.5812312739254</v>
      </c>
      <c r="F5584" s="273">
        <f t="shared" si="816"/>
        <v>15</v>
      </c>
      <c r="H5584" s="273">
        <f t="shared" si="817"/>
        <v>5400</v>
      </c>
      <c r="J5584" s="287">
        <f t="shared" si="813"/>
        <v>11.616472446317028</v>
      </c>
      <c r="L5584" s="287">
        <f t="shared" si="818"/>
        <v>76.755814607258799</v>
      </c>
      <c r="M5584" s="344">
        <f t="shared" si="819"/>
        <v>72.581231273925368</v>
      </c>
      <c r="N5584" s="344">
        <f t="shared" si="814"/>
        <v>11.616472446317028</v>
      </c>
    </row>
    <row r="5585" spans="1:14" x14ac:dyDescent="0.25">
      <c r="A5585" s="273">
        <v>5568</v>
      </c>
      <c r="B5585" s="323">
        <f t="shared" si="815"/>
        <v>5657.7558146072588</v>
      </c>
      <c r="D5585" s="287">
        <f t="shared" ref="D5585:D5648" si="820">B5585-A5585/360*$E$11</f>
        <v>5293.515814607259</v>
      </c>
      <c r="F5585" s="273">
        <f t="shared" si="816"/>
        <v>15</v>
      </c>
      <c r="H5585" s="273">
        <f t="shared" si="817"/>
        <v>5400</v>
      </c>
      <c r="J5585" s="287">
        <f t="shared" ref="J5585:J5648" si="821">SIN(RADIANS(A5585))*$E$7</f>
        <v>10.736559713829523</v>
      </c>
      <c r="L5585" s="287">
        <f t="shared" si="818"/>
        <v>77.755814607258799</v>
      </c>
      <c r="M5585" s="344">
        <f t="shared" si="819"/>
        <v>73.515814607259017</v>
      </c>
      <c r="N5585" s="344">
        <f t="shared" si="814"/>
        <v>10.736559713829523</v>
      </c>
    </row>
    <row r="5586" spans="1:14" x14ac:dyDescent="0.25">
      <c r="A5586" s="273">
        <v>5569</v>
      </c>
      <c r="B5586" s="323">
        <f t="shared" si="815"/>
        <v>5658.7558146072588</v>
      </c>
      <c r="D5586" s="287">
        <f t="shared" si="820"/>
        <v>5294.4503979405918</v>
      </c>
      <c r="F5586" s="273">
        <f t="shared" si="816"/>
        <v>15</v>
      </c>
      <c r="H5586" s="273">
        <f t="shared" si="817"/>
        <v>5400</v>
      </c>
      <c r="J5586" s="287">
        <f t="shared" si="821"/>
        <v>9.8533765212450817</v>
      </c>
      <c r="L5586" s="287">
        <f t="shared" si="818"/>
        <v>78.755814607258799</v>
      </c>
      <c r="M5586" s="344">
        <f t="shared" si="819"/>
        <v>74.450397940591756</v>
      </c>
      <c r="N5586" s="344">
        <f t="shared" ref="N5586:N5649" si="822">J5586</f>
        <v>9.8533765212450817</v>
      </c>
    </row>
    <row r="5587" spans="1:14" x14ac:dyDescent="0.25">
      <c r="A5587" s="273">
        <v>5570</v>
      </c>
      <c r="B5587" s="323">
        <f t="shared" ref="B5587:B5650" si="823">$B$17+A5587</f>
        <v>5659.7558146072588</v>
      </c>
      <c r="D5587" s="287">
        <f t="shared" si="820"/>
        <v>5295.3849812739254</v>
      </c>
      <c r="F5587" s="273">
        <f t="shared" si="816"/>
        <v>15</v>
      </c>
      <c r="H5587" s="273">
        <f t="shared" si="817"/>
        <v>5400</v>
      </c>
      <c r="J5587" s="287">
        <f t="shared" si="821"/>
        <v>8.9671918947204663</v>
      </c>
      <c r="L5587" s="287">
        <f t="shared" si="818"/>
        <v>79.755814607258799</v>
      </c>
      <c r="M5587" s="344">
        <f t="shared" si="819"/>
        <v>75.384981273925405</v>
      </c>
      <c r="N5587" s="344">
        <f t="shared" si="822"/>
        <v>8.9671918947204663</v>
      </c>
    </row>
    <row r="5588" spans="1:14" x14ac:dyDescent="0.25">
      <c r="A5588" s="273">
        <v>5571</v>
      </c>
      <c r="B5588" s="323">
        <f t="shared" si="823"/>
        <v>5660.7558146072588</v>
      </c>
      <c r="D5588" s="287">
        <f t="shared" si="820"/>
        <v>5296.3195646072591</v>
      </c>
      <c r="F5588" s="273">
        <f t="shared" si="816"/>
        <v>15</v>
      </c>
      <c r="H5588" s="273">
        <f t="shared" si="817"/>
        <v>5400</v>
      </c>
      <c r="J5588" s="287">
        <f t="shared" si="821"/>
        <v>8.0782757746775786</v>
      </c>
      <c r="L5588" s="287">
        <f t="shared" si="818"/>
        <v>80.755814607258799</v>
      </c>
      <c r="M5588" s="344">
        <f t="shared" si="819"/>
        <v>76.319564607259053</v>
      </c>
      <c r="N5588" s="344">
        <f t="shared" si="822"/>
        <v>8.0782757746775786</v>
      </c>
    </row>
    <row r="5589" spans="1:14" x14ac:dyDescent="0.25">
      <c r="A5589" s="273">
        <v>5572</v>
      </c>
      <c r="B5589" s="323">
        <f t="shared" si="823"/>
        <v>5661.7558146072588</v>
      </c>
      <c r="D5589" s="287">
        <f t="shared" si="820"/>
        <v>5297.2541479405918</v>
      </c>
      <c r="F5589" s="273">
        <f t="shared" si="816"/>
        <v>15</v>
      </c>
      <c r="H5589" s="273">
        <f t="shared" si="817"/>
        <v>5400</v>
      </c>
      <c r="J5589" s="287">
        <f t="shared" si="821"/>
        <v>7.1868989335777105</v>
      </c>
      <c r="L5589" s="287">
        <f t="shared" si="818"/>
        <v>81.755814607258799</v>
      </c>
      <c r="M5589" s="344">
        <f t="shared" si="819"/>
        <v>77.254147940591793</v>
      </c>
      <c r="N5589" s="344">
        <f t="shared" si="822"/>
        <v>7.1868989335777105</v>
      </c>
    </row>
    <row r="5590" spans="1:14" x14ac:dyDescent="0.25">
      <c r="A5590" s="273">
        <v>5573</v>
      </c>
      <c r="B5590" s="323">
        <f t="shared" si="823"/>
        <v>5662.7558146072588</v>
      </c>
      <c r="D5590" s="287">
        <f t="shared" si="820"/>
        <v>5298.1887312739254</v>
      </c>
      <c r="F5590" s="273">
        <f t="shared" si="816"/>
        <v>15</v>
      </c>
      <c r="H5590" s="273">
        <f t="shared" si="817"/>
        <v>5400</v>
      </c>
      <c r="J5590" s="287">
        <f t="shared" si="821"/>
        <v>6.2933328934416206</v>
      </c>
      <c r="L5590" s="287">
        <f t="shared" si="818"/>
        <v>82.755814607258799</v>
      </c>
      <c r="M5590" s="344">
        <f t="shared" si="819"/>
        <v>78.188731273925441</v>
      </c>
      <c r="N5590" s="344">
        <f t="shared" si="822"/>
        <v>6.2933328934416206</v>
      </c>
    </row>
    <row r="5591" spans="1:14" x14ac:dyDescent="0.25">
      <c r="A5591" s="273">
        <v>5574</v>
      </c>
      <c r="B5591" s="323">
        <f t="shared" si="823"/>
        <v>5663.7558146072588</v>
      </c>
      <c r="D5591" s="287">
        <f t="shared" si="820"/>
        <v>5299.1233146072591</v>
      </c>
      <c r="F5591" s="273">
        <f t="shared" si="816"/>
        <v>15</v>
      </c>
      <c r="H5591" s="273">
        <f t="shared" si="817"/>
        <v>5400</v>
      </c>
      <c r="J5591" s="287">
        <f t="shared" si="821"/>
        <v>5.3978498431420334</v>
      </c>
      <c r="L5591" s="287">
        <f t="shared" si="818"/>
        <v>83.755814607258799</v>
      </c>
      <c r="M5591" s="344">
        <f t="shared" si="819"/>
        <v>79.12331460725909</v>
      </c>
      <c r="N5591" s="344">
        <f t="shared" si="822"/>
        <v>5.3978498431420334</v>
      </c>
    </row>
    <row r="5592" spans="1:14" x14ac:dyDescent="0.25">
      <c r="A5592" s="273">
        <v>5575</v>
      </c>
      <c r="B5592" s="323">
        <f t="shared" si="823"/>
        <v>5664.7558146072588</v>
      </c>
      <c r="D5592" s="287">
        <f t="shared" si="820"/>
        <v>5300.0578979405918</v>
      </c>
      <c r="F5592" s="273">
        <f t="shared" si="816"/>
        <v>15</v>
      </c>
      <c r="H5592" s="273">
        <f t="shared" si="817"/>
        <v>5400</v>
      </c>
      <c r="J5592" s="287">
        <f t="shared" si="821"/>
        <v>4.5007225554893493</v>
      </c>
      <c r="L5592" s="287">
        <f t="shared" si="818"/>
        <v>84.755814607258799</v>
      </c>
      <c r="M5592" s="344">
        <f t="shared" si="819"/>
        <v>80.057897940591829</v>
      </c>
      <c r="N5592" s="344">
        <f t="shared" si="822"/>
        <v>4.5007225554893493</v>
      </c>
    </row>
    <row r="5593" spans="1:14" x14ac:dyDescent="0.25">
      <c r="A5593" s="273">
        <v>5576</v>
      </c>
      <c r="B5593" s="323">
        <f t="shared" si="823"/>
        <v>5665.7558146072588</v>
      </c>
      <c r="D5593" s="287">
        <f t="shared" si="820"/>
        <v>5300.9924812739255</v>
      </c>
      <c r="F5593" s="273">
        <f t="shared" si="816"/>
        <v>15</v>
      </c>
      <c r="H5593" s="273">
        <f t="shared" si="817"/>
        <v>5400</v>
      </c>
      <c r="J5593" s="287">
        <f t="shared" si="821"/>
        <v>3.6022243041467856</v>
      </c>
      <c r="L5593" s="287">
        <f t="shared" si="818"/>
        <v>85.755814607258799</v>
      </c>
      <c r="M5593" s="344">
        <f t="shared" si="819"/>
        <v>80.992481273925478</v>
      </c>
      <c r="N5593" s="344">
        <f t="shared" si="822"/>
        <v>3.6022243041467856</v>
      </c>
    </row>
    <row r="5594" spans="1:14" x14ac:dyDescent="0.25">
      <c r="A5594" s="273">
        <v>5577</v>
      </c>
      <c r="B5594" s="323">
        <f t="shared" si="823"/>
        <v>5666.7558146072588</v>
      </c>
      <c r="D5594" s="287">
        <f t="shared" si="820"/>
        <v>5301.9270646072591</v>
      </c>
      <c r="F5594" s="273">
        <f t="shared" si="816"/>
        <v>15</v>
      </c>
      <c r="H5594" s="273">
        <f t="shared" si="817"/>
        <v>5400</v>
      </c>
      <c r="J5594" s="287">
        <f t="shared" si="821"/>
        <v>2.702628780385647</v>
      </c>
      <c r="L5594" s="287">
        <f t="shared" si="818"/>
        <v>86.755814607258799</v>
      </c>
      <c r="M5594" s="344">
        <f t="shared" si="819"/>
        <v>81.927064607259126</v>
      </c>
      <c r="N5594" s="344">
        <f t="shared" si="822"/>
        <v>2.702628780385647</v>
      </c>
    </row>
    <row r="5595" spans="1:14" x14ac:dyDescent="0.25">
      <c r="A5595" s="273">
        <v>5578</v>
      </c>
      <c r="B5595" s="323">
        <f t="shared" si="823"/>
        <v>5667.7558146072588</v>
      </c>
      <c r="D5595" s="287">
        <f t="shared" si="820"/>
        <v>5302.8616479405919</v>
      </c>
      <c r="F5595" s="273">
        <f t="shared" si="816"/>
        <v>15</v>
      </c>
      <c r="H5595" s="273">
        <f t="shared" si="817"/>
        <v>5400</v>
      </c>
      <c r="J5595" s="287">
        <f t="shared" si="821"/>
        <v>1.8022100097170508</v>
      </c>
      <c r="L5595" s="287">
        <f t="shared" si="818"/>
        <v>87.755814607258799</v>
      </c>
      <c r="M5595" s="344">
        <f t="shared" si="819"/>
        <v>82.861647940591865</v>
      </c>
      <c r="N5595" s="344">
        <f t="shared" si="822"/>
        <v>1.8022100097170508</v>
      </c>
    </row>
    <row r="5596" spans="1:14" x14ac:dyDescent="0.25">
      <c r="A5596" s="273">
        <v>5579</v>
      </c>
      <c r="B5596" s="323">
        <f t="shared" si="823"/>
        <v>5668.7558146072588</v>
      </c>
      <c r="D5596" s="287">
        <f t="shared" si="820"/>
        <v>5303.7962312739255</v>
      </c>
      <c r="F5596" s="273">
        <f t="shared" si="816"/>
        <v>15</v>
      </c>
      <c r="H5596" s="273">
        <f t="shared" si="817"/>
        <v>5400</v>
      </c>
      <c r="J5596" s="287">
        <f t="shared" si="821"/>
        <v>0.90124226842109378</v>
      </c>
      <c r="L5596" s="287">
        <f t="shared" si="818"/>
        <v>88.755814607258799</v>
      </c>
      <c r="M5596" s="344">
        <f t="shared" si="819"/>
        <v>83.796231273925514</v>
      </c>
      <c r="N5596" s="344">
        <f t="shared" si="822"/>
        <v>0.90124226842109378</v>
      </c>
    </row>
    <row r="5597" spans="1:14" x14ac:dyDescent="0.25">
      <c r="A5597" s="273">
        <v>5580</v>
      </c>
      <c r="B5597" s="323">
        <f t="shared" si="823"/>
        <v>5669.7558146072588</v>
      </c>
      <c r="D5597" s="287">
        <f t="shared" si="820"/>
        <v>5304.7308146072592</v>
      </c>
      <c r="F5597" s="273">
        <f t="shared" si="816"/>
        <v>15</v>
      </c>
      <c r="H5597" s="273">
        <f t="shared" si="817"/>
        <v>5400</v>
      </c>
      <c r="J5597" s="287">
        <f t="shared" si="821"/>
        <v>3.7958879962884942E-13</v>
      </c>
      <c r="L5597" s="287">
        <f t="shared" si="818"/>
        <v>89.755814607258799</v>
      </c>
      <c r="M5597" s="344">
        <f t="shared" si="819"/>
        <v>84.730814607259163</v>
      </c>
      <c r="N5597" s="344">
        <f t="shared" si="822"/>
        <v>3.7958879962884942E-13</v>
      </c>
    </row>
    <row r="5598" spans="1:14" x14ac:dyDescent="0.25">
      <c r="A5598" s="273">
        <v>5581</v>
      </c>
      <c r="B5598" s="323">
        <f t="shared" si="823"/>
        <v>5670.7558146072588</v>
      </c>
      <c r="D5598" s="287">
        <f t="shared" si="820"/>
        <v>5305.6653979405919</v>
      </c>
      <c r="F5598" s="273">
        <f t="shared" si="816"/>
        <v>15</v>
      </c>
      <c r="H5598" s="273">
        <f t="shared" si="817"/>
        <v>5400</v>
      </c>
      <c r="J5598" s="287">
        <f t="shared" si="821"/>
        <v>-0.90124226842106847</v>
      </c>
      <c r="L5598" s="287">
        <f t="shared" si="818"/>
        <v>90.755814607258799</v>
      </c>
      <c r="M5598" s="344">
        <f t="shared" si="819"/>
        <v>85.665397940591902</v>
      </c>
      <c r="N5598" s="344">
        <f t="shared" si="822"/>
        <v>-0.90124226842106847</v>
      </c>
    </row>
    <row r="5599" spans="1:14" x14ac:dyDescent="0.25">
      <c r="A5599" s="273">
        <v>5582</v>
      </c>
      <c r="B5599" s="323">
        <f t="shared" si="823"/>
        <v>5671.7558146072588</v>
      </c>
      <c r="D5599" s="287">
        <f t="shared" si="820"/>
        <v>5306.5999812739256</v>
      </c>
      <c r="F5599" s="273">
        <f t="shared" si="816"/>
        <v>15</v>
      </c>
      <c r="H5599" s="273">
        <f t="shared" si="817"/>
        <v>5400</v>
      </c>
      <c r="J5599" s="287">
        <f t="shared" si="821"/>
        <v>-1.8022100097170253</v>
      </c>
      <c r="L5599" s="287">
        <f t="shared" si="818"/>
        <v>91.755814607258799</v>
      </c>
      <c r="M5599" s="344">
        <f t="shared" si="819"/>
        <v>86.59998127392555</v>
      </c>
      <c r="N5599" s="344">
        <f t="shared" si="822"/>
        <v>-1.8022100097170253</v>
      </c>
    </row>
    <row r="5600" spans="1:14" x14ac:dyDescent="0.25">
      <c r="A5600" s="273">
        <v>5583</v>
      </c>
      <c r="B5600" s="323">
        <f t="shared" si="823"/>
        <v>5672.7558146072588</v>
      </c>
      <c r="D5600" s="287">
        <f t="shared" si="820"/>
        <v>5307.5345646072592</v>
      </c>
      <c r="F5600" s="273">
        <f t="shared" si="816"/>
        <v>15</v>
      </c>
      <c r="H5600" s="273">
        <f t="shared" si="817"/>
        <v>5400</v>
      </c>
      <c r="J5600" s="287">
        <f t="shared" si="821"/>
        <v>-2.7026287803856222</v>
      </c>
      <c r="L5600" s="287">
        <f t="shared" si="818"/>
        <v>92.755814607258799</v>
      </c>
      <c r="M5600" s="344">
        <f t="shared" si="819"/>
        <v>87.534564607259199</v>
      </c>
      <c r="N5600" s="344">
        <f t="shared" si="822"/>
        <v>-2.7026287803856222</v>
      </c>
    </row>
    <row r="5601" spans="1:14" x14ac:dyDescent="0.25">
      <c r="A5601" s="273">
        <v>5584</v>
      </c>
      <c r="B5601" s="323">
        <f t="shared" si="823"/>
        <v>5673.7558146072588</v>
      </c>
      <c r="D5601" s="287">
        <f t="shared" si="820"/>
        <v>5308.4691479405919</v>
      </c>
      <c r="F5601" s="273">
        <f t="shared" si="816"/>
        <v>15</v>
      </c>
      <c r="H5601" s="273">
        <f t="shared" si="817"/>
        <v>5400</v>
      </c>
      <c r="J5601" s="287">
        <f t="shared" si="821"/>
        <v>-3.6022243041467603</v>
      </c>
      <c r="L5601" s="287">
        <f t="shared" si="818"/>
        <v>93.755814607258799</v>
      </c>
      <c r="M5601" s="344">
        <f t="shared" si="819"/>
        <v>88.469147940591938</v>
      </c>
      <c r="N5601" s="344">
        <f t="shared" si="822"/>
        <v>-3.6022243041467603</v>
      </c>
    </row>
    <row r="5602" spans="1:14" x14ac:dyDescent="0.25">
      <c r="A5602" s="273">
        <v>5585</v>
      </c>
      <c r="B5602" s="323">
        <f t="shared" si="823"/>
        <v>5674.7558146072588</v>
      </c>
      <c r="D5602" s="287">
        <f t="shared" si="820"/>
        <v>5309.4037312739256</v>
      </c>
      <c r="F5602" s="273">
        <f t="shared" si="816"/>
        <v>15</v>
      </c>
      <c r="H5602" s="273">
        <f t="shared" si="817"/>
        <v>5400</v>
      </c>
      <c r="J5602" s="287">
        <f t="shared" si="821"/>
        <v>-4.5007225554893244</v>
      </c>
      <c r="L5602" s="287">
        <f t="shared" si="818"/>
        <v>94.755814607258799</v>
      </c>
      <c r="M5602" s="344">
        <f t="shared" si="819"/>
        <v>89.403731273925587</v>
      </c>
      <c r="N5602" s="344">
        <f t="shared" si="822"/>
        <v>-4.5007225554893244</v>
      </c>
    </row>
    <row r="5603" spans="1:14" x14ac:dyDescent="0.25">
      <c r="A5603" s="273">
        <v>5586</v>
      </c>
      <c r="B5603" s="323">
        <f t="shared" si="823"/>
        <v>5675.7558146072588</v>
      </c>
      <c r="D5603" s="287">
        <f t="shared" si="820"/>
        <v>5310.3383146072592</v>
      </c>
      <c r="F5603" s="273">
        <f t="shared" si="816"/>
        <v>15</v>
      </c>
      <c r="H5603" s="273">
        <f t="shared" si="817"/>
        <v>5400</v>
      </c>
      <c r="J5603" s="287">
        <f t="shared" si="821"/>
        <v>-5.3978498431412776</v>
      </c>
      <c r="L5603" s="287">
        <f t="shared" si="818"/>
        <v>95.755814607258799</v>
      </c>
      <c r="M5603" s="344">
        <f t="shared" si="819"/>
        <v>90.338314607259235</v>
      </c>
      <c r="N5603" s="344">
        <f t="shared" si="822"/>
        <v>-5.3978498431412776</v>
      </c>
    </row>
    <row r="5604" spans="1:14" x14ac:dyDescent="0.25">
      <c r="A5604" s="273">
        <v>5587</v>
      </c>
      <c r="B5604" s="323">
        <f t="shared" si="823"/>
        <v>5676.7558146072588</v>
      </c>
      <c r="D5604" s="287">
        <f t="shared" si="820"/>
        <v>5311.272897940592</v>
      </c>
      <c r="F5604" s="273">
        <f t="shared" si="816"/>
        <v>15</v>
      </c>
      <c r="H5604" s="273">
        <f t="shared" si="817"/>
        <v>5400</v>
      </c>
      <c r="J5604" s="287">
        <f t="shared" si="821"/>
        <v>-6.2933328934415957</v>
      </c>
      <c r="L5604" s="287">
        <f t="shared" si="818"/>
        <v>96.755814607258799</v>
      </c>
      <c r="M5604" s="344">
        <f t="shared" si="819"/>
        <v>91.272897940591974</v>
      </c>
      <c r="N5604" s="344">
        <f t="shared" si="822"/>
        <v>-6.2933328934415957</v>
      </c>
    </row>
    <row r="5605" spans="1:14" x14ac:dyDescent="0.25">
      <c r="A5605" s="273">
        <v>5588</v>
      </c>
      <c r="B5605" s="323">
        <f t="shared" si="823"/>
        <v>5677.7558146072588</v>
      </c>
      <c r="D5605" s="287">
        <f t="shared" si="820"/>
        <v>5312.2074812739256</v>
      </c>
      <c r="F5605" s="273">
        <f t="shared" si="816"/>
        <v>15</v>
      </c>
      <c r="H5605" s="273">
        <f t="shared" si="817"/>
        <v>5400</v>
      </c>
      <c r="J5605" s="287">
        <f t="shared" si="821"/>
        <v>-7.1868989335776865</v>
      </c>
      <c r="L5605" s="287">
        <f t="shared" si="818"/>
        <v>97.755814607258799</v>
      </c>
      <c r="M5605" s="344">
        <f t="shared" si="819"/>
        <v>92.207481273925623</v>
      </c>
      <c r="N5605" s="344">
        <f t="shared" si="822"/>
        <v>-7.1868989335776865</v>
      </c>
    </row>
    <row r="5606" spans="1:14" x14ac:dyDescent="0.25">
      <c r="A5606" s="273">
        <v>5589</v>
      </c>
      <c r="B5606" s="323">
        <f t="shared" si="823"/>
        <v>5678.7558146072588</v>
      </c>
      <c r="D5606" s="287">
        <f t="shared" si="820"/>
        <v>5313.1420646072584</v>
      </c>
      <c r="F5606" s="273">
        <f t="shared" si="816"/>
        <v>15</v>
      </c>
      <c r="H5606" s="273">
        <f t="shared" si="817"/>
        <v>5400</v>
      </c>
      <c r="J5606" s="287">
        <f t="shared" si="821"/>
        <v>-8.0782757746775555</v>
      </c>
      <c r="L5606" s="287">
        <f t="shared" si="818"/>
        <v>98.755814607258799</v>
      </c>
      <c r="M5606" s="344">
        <f t="shared" si="819"/>
        <v>93.142064607258362</v>
      </c>
      <c r="N5606" s="344">
        <f t="shared" si="822"/>
        <v>-8.0782757746775555</v>
      </c>
    </row>
    <row r="5607" spans="1:14" x14ac:dyDescent="0.25">
      <c r="A5607" s="273">
        <v>5590</v>
      </c>
      <c r="B5607" s="323">
        <f t="shared" si="823"/>
        <v>5679.7558146072588</v>
      </c>
      <c r="D5607" s="287">
        <f t="shared" si="820"/>
        <v>5314.076647940592</v>
      </c>
      <c r="F5607" s="273">
        <f t="shared" si="816"/>
        <v>15</v>
      </c>
      <c r="H5607" s="273">
        <f t="shared" si="817"/>
        <v>5400</v>
      </c>
      <c r="J5607" s="287">
        <f t="shared" si="821"/>
        <v>-8.9671918947204414</v>
      </c>
      <c r="L5607" s="287">
        <f t="shared" si="818"/>
        <v>99.755814607258799</v>
      </c>
      <c r="M5607" s="344">
        <f t="shared" si="819"/>
        <v>94.076647940592011</v>
      </c>
      <c r="N5607" s="344">
        <f t="shared" si="822"/>
        <v>-8.9671918947204414</v>
      </c>
    </row>
    <row r="5608" spans="1:14" x14ac:dyDescent="0.25">
      <c r="A5608" s="273">
        <v>5591</v>
      </c>
      <c r="B5608" s="323">
        <f t="shared" si="823"/>
        <v>5680.7558146072588</v>
      </c>
      <c r="D5608" s="287">
        <f t="shared" si="820"/>
        <v>5315.0112312739257</v>
      </c>
      <c r="F5608" s="273">
        <f t="shared" si="816"/>
        <v>15</v>
      </c>
      <c r="H5608" s="273">
        <f t="shared" si="817"/>
        <v>5400</v>
      </c>
      <c r="J5608" s="287">
        <f t="shared" si="821"/>
        <v>-9.8533765212443374</v>
      </c>
      <c r="L5608" s="287">
        <f t="shared" si="818"/>
        <v>100.7558146072588</v>
      </c>
      <c r="M5608" s="344">
        <f t="shared" si="819"/>
        <v>95.011231273925659</v>
      </c>
      <c r="N5608" s="344">
        <f t="shared" si="822"/>
        <v>-9.8533765212443374</v>
      </c>
    </row>
    <row r="5609" spans="1:14" x14ac:dyDescent="0.25">
      <c r="A5609" s="273">
        <v>5592</v>
      </c>
      <c r="B5609" s="323">
        <f t="shared" si="823"/>
        <v>5681.7558146072588</v>
      </c>
      <c r="D5609" s="287">
        <f t="shared" si="820"/>
        <v>5315.9458146072584</v>
      </c>
      <c r="F5609" s="273">
        <f t="shared" si="816"/>
        <v>15</v>
      </c>
      <c r="H5609" s="273">
        <f t="shared" si="817"/>
        <v>5400</v>
      </c>
      <c r="J5609" s="287">
        <f t="shared" si="821"/>
        <v>-10.736559713828781</v>
      </c>
      <c r="L5609" s="287">
        <f t="shared" si="818"/>
        <v>101.7558146072588</v>
      </c>
      <c r="M5609" s="344">
        <f t="shared" si="819"/>
        <v>95.945814607258399</v>
      </c>
      <c r="N5609" s="344">
        <f t="shared" si="822"/>
        <v>-10.736559713828781</v>
      </c>
    </row>
    <row r="5610" spans="1:14" x14ac:dyDescent="0.25">
      <c r="A5610" s="273">
        <v>5593</v>
      </c>
      <c r="B5610" s="323">
        <f t="shared" si="823"/>
        <v>5682.7558146072588</v>
      </c>
      <c r="D5610" s="287">
        <f t="shared" si="820"/>
        <v>5316.880397940592</v>
      </c>
      <c r="F5610" s="273">
        <f t="shared" si="816"/>
        <v>15</v>
      </c>
      <c r="H5610" s="273">
        <f t="shared" si="817"/>
        <v>5400</v>
      </c>
      <c r="J5610" s="287">
        <f t="shared" si="821"/>
        <v>-11.616472446317003</v>
      </c>
      <c r="L5610" s="287">
        <f t="shared" si="818"/>
        <v>102.7558146072588</v>
      </c>
      <c r="M5610" s="344">
        <f t="shared" si="819"/>
        <v>96.880397940592047</v>
      </c>
      <c r="N5610" s="344">
        <f t="shared" si="822"/>
        <v>-11.616472446317003</v>
      </c>
    </row>
    <row r="5611" spans="1:14" x14ac:dyDescent="0.25">
      <c r="A5611" s="273">
        <v>5594</v>
      </c>
      <c r="B5611" s="323">
        <f t="shared" si="823"/>
        <v>5683.7558146072588</v>
      </c>
      <c r="D5611" s="287">
        <f t="shared" si="820"/>
        <v>5317.8149812739257</v>
      </c>
      <c r="F5611" s="273">
        <f t="shared" si="816"/>
        <v>15</v>
      </c>
      <c r="H5611" s="273">
        <f t="shared" si="817"/>
        <v>5400</v>
      </c>
      <c r="J5611" s="287">
        <f t="shared" si="821"/>
        <v>-12.492846688766779</v>
      </c>
      <c r="L5611" s="287">
        <f t="shared" si="818"/>
        <v>103.7558146072588</v>
      </c>
      <c r="M5611" s="344">
        <f t="shared" si="819"/>
        <v>97.814981273925696</v>
      </c>
      <c r="N5611" s="344">
        <f t="shared" si="822"/>
        <v>-12.492846688766779</v>
      </c>
    </row>
    <row r="5612" spans="1:14" x14ac:dyDescent="0.25">
      <c r="A5612" s="273">
        <v>5595</v>
      </c>
      <c r="B5612" s="323">
        <f t="shared" si="823"/>
        <v>5684.7558146072588</v>
      </c>
      <c r="D5612" s="287">
        <f t="shared" si="820"/>
        <v>5318.7495646072584</v>
      </c>
      <c r="F5612" s="273">
        <f t="shared" si="816"/>
        <v>15</v>
      </c>
      <c r="H5612" s="273">
        <f t="shared" si="817"/>
        <v>5400</v>
      </c>
      <c r="J5612" s="287">
        <f t="shared" si="821"/>
        <v>-13.365415489094234</v>
      </c>
      <c r="L5612" s="287">
        <f t="shared" si="818"/>
        <v>104.7558146072588</v>
      </c>
      <c r="M5612" s="344">
        <f t="shared" si="819"/>
        <v>98.749564607258435</v>
      </c>
      <c r="N5612" s="344">
        <f t="shared" si="822"/>
        <v>-13.365415489094234</v>
      </c>
    </row>
    <row r="5613" spans="1:14" x14ac:dyDescent="0.25">
      <c r="A5613" s="273">
        <v>5596</v>
      </c>
      <c r="B5613" s="323">
        <f t="shared" si="823"/>
        <v>5685.7558146072588</v>
      </c>
      <c r="D5613" s="287">
        <f t="shared" si="820"/>
        <v>5319.6841479405921</v>
      </c>
      <c r="F5613" s="273">
        <f t="shared" si="816"/>
        <v>15</v>
      </c>
      <c r="H5613" s="273">
        <f t="shared" si="817"/>
        <v>5400</v>
      </c>
      <c r="J5613" s="287">
        <f t="shared" si="821"/>
        <v>-14.233913054390021</v>
      </c>
      <c r="L5613" s="287">
        <f t="shared" si="818"/>
        <v>105.7558146072588</v>
      </c>
      <c r="M5613" s="344">
        <f t="shared" si="819"/>
        <v>99.684147940592084</v>
      </c>
      <c r="N5613" s="344">
        <f t="shared" si="822"/>
        <v>-14.233913054390021</v>
      </c>
    </row>
    <row r="5614" spans="1:14" x14ac:dyDescent="0.25">
      <c r="A5614" s="273">
        <v>5597</v>
      </c>
      <c r="B5614" s="323">
        <f t="shared" si="823"/>
        <v>5686.7558146072588</v>
      </c>
      <c r="D5614" s="287">
        <f t="shared" si="820"/>
        <v>5320.6187312739257</v>
      </c>
      <c r="F5614" s="273">
        <f t="shared" si="816"/>
        <v>15</v>
      </c>
      <c r="H5614" s="273">
        <f t="shared" si="817"/>
        <v>5400</v>
      </c>
      <c r="J5614" s="287">
        <f t="shared" si="821"/>
        <v>-15.098074831881728</v>
      </c>
      <c r="L5614" s="287">
        <f t="shared" si="818"/>
        <v>106.7558146072588</v>
      </c>
      <c r="M5614" s="344">
        <f t="shared" si="819"/>
        <v>100.61873127392573</v>
      </c>
      <c r="N5614" s="344">
        <f t="shared" si="822"/>
        <v>-15.098074831881728</v>
      </c>
    </row>
    <row r="5615" spans="1:14" x14ac:dyDescent="0.25">
      <c r="A5615" s="273">
        <v>5598</v>
      </c>
      <c r="B5615" s="323">
        <f t="shared" si="823"/>
        <v>5687.7558146072588</v>
      </c>
      <c r="D5615" s="287">
        <f t="shared" si="820"/>
        <v>5321.5533146072585</v>
      </c>
      <c r="F5615" s="273">
        <f t="shared" si="816"/>
        <v>15</v>
      </c>
      <c r="H5615" s="273">
        <f t="shared" si="817"/>
        <v>5400</v>
      </c>
      <c r="J5615" s="287">
        <f t="shared" si="821"/>
        <v>-15.957637589522012</v>
      </c>
      <c r="L5615" s="287">
        <f t="shared" si="818"/>
        <v>107.7558146072588</v>
      </c>
      <c r="M5615" s="344">
        <f t="shared" si="819"/>
        <v>101.55331460725847</v>
      </c>
      <c r="N5615" s="344">
        <f t="shared" si="822"/>
        <v>-15.957637589522012</v>
      </c>
    </row>
    <row r="5616" spans="1:14" x14ac:dyDescent="0.25">
      <c r="A5616" s="273">
        <v>5599</v>
      </c>
      <c r="B5616" s="323">
        <f t="shared" si="823"/>
        <v>5688.7558146072588</v>
      </c>
      <c r="D5616" s="287">
        <f t="shared" si="820"/>
        <v>5322.4878979405921</v>
      </c>
      <c r="F5616" s="273">
        <f t="shared" ref="F5616:F5679" si="824">INT(B5616/360)</f>
        <v>15</v>
      </c>
      <c r="H5616" s="273">
        <f t="shared" ref="H5616:H5679" si="825">F5616*360</f>
        <v>5400</v>
      </c>
      <c r="J5616" s="287">
        <f t="shared" si="821"/>
        <v>-16.812339496167418</v>
      </c>
      <c r="L5616" s="287">
        <f t="shared" ref="L5616:L5679" si="826">B5616-H5616-180</f>
        <v>108.7558146072588</v>
      </c>
      <c r="M5616" s="344">
        <f t="shared" ref="M5616:M5679" si="827">D5616-INT(D5616/360)*360-180</f>
        <v>102.48789794059212</v>
      </c>
      <c r="N5616" s="344">
        <f t="shared" si="822"/>
        <v>-16.812339496167418</v>
      </c>
    </row>
    <row r="5617" spans="1:14" x14ac:dyDescent="0.25">
      <c r="A5617" s="273">
        <v>5600</v>
      </c>
      <c r="B5617" s="323">
        <f t="shared" si="823"/>
        <v>5689.7558146072588</v>
      </c>
      <c r="D5617" s="287">
        <f t="shared" si="820"/>
        <v>5323.4224812739258</v>
      </c>
      <c r="F5617" s="273">
        <f t="shared" si="824"/>
        <v>15</v>
      </c>
      <c r="H5617" s="273">
        <f t="shared" si="825"/>
        <v>5400</v>
      </c>
      <c r="J5617" s="287">
        <f t="shared" si="821"/>
        <v>-17.661920201337502</v>
      </c>
      <c r="L5617" s="287">
        <f t="shared" si="826"/>
        <v>109.7558146072588</v>
      </c>
      <c r="M5617" s="344">
        <f t="shared" si="827"/>
        <v>103.42248127392577</v>
      </c>
      <c r="N5617" s="344">
        <f t="shared" si="822"/>
        <v>-17.661920201337502</v>
      </c>
    </row>
    <row r="5618" spans="1:14" x14ac:dyDescent="0.25">
      <c r="A5618" s="273">
        <v>5601</v>
      </c>
      <c r="B5618" s="323">
        <f t="shared" si="823"/>
        <v>5690.7558146072588</v>
      </c>
      <c r="D5618" s="287">
        <f t="shared" si="820"/>
        <v>5324.3570646072585</v>
      </c>
      <c r="F5618" s="273">
        <f t="shared" si="824"/>
        <v>15</v>
      </c>
      <c r="H5618" s="273">
        <f t="shared" si="825"/>
        <v>5400</v>
      </c>
      <c r="J5618" s="287">
        <f t="shared" si="821"/>
        <v>-18.506120914519396</v>
      </c>
      <c r="L5618" s="287">
        <f t="shared" si="826"/>
        <v>110.7558146072588</v>
      </c>
      <c r="M5618" s="344">
        <f t="shared" si="827"/>
        <v>104.35706460725851</v>
      </c>
      <c r="N5618" s="344">
        <f t="shared" si="822"/>
        <v>-18.506120914519396</v>
      </c>
    </row>
    <row r="5619" spans="1:14" x14ac:dyDescent="0.25">
      <c r="A5619" s="273">
        <v>5602</v>
      </c>
      <c r="B5619" s="323">
        <f t="shared" si="823"/>
        <v>5691.7558146072588</v>
      </c>
      <c r="D5619" s="287">
        <f t="shared" si="820"/>
        <v>5325.2916479405922</v>
      </c>
      <c r="F5619" s="273">
        <f t="shared" si="824"/>
        <v>15</v>
      </c>
      <c r="H5619" s="273">
        <f t="shared" si="825"/>
        <v>5400</v>
      </c>
      <c r="J5619" s="287">
        <f t="shared" si="821"/>
        <v>-19.344684483997902</v>
      </c>
      <c r="L5619" s="287">
        <f t="shared" si="826"/>
        <v>111.7558146072588</v>
      </c>
      <c r="M5619" s="344">
        <f t="shared" si="827"/>
        <v>105.29164794059216</v>
      </c>
      <c r="N5619" s="344">
        <f t="shared" si="822"/>
        <v>-19.344684483997902</v>
      </c>
    </row>
    <row r="5620" spans="1:14" x14ac:dyDescent="0.25">
      <c r="A5620" s="273">
        <v>5603</v>
      </c>
      <c r="B5620" s="323">
        <f t="shared" si="823"/>
        <v>5692.7558146072588</v>
      </c>
      <c r="D5620" s="287">
        <f t="shared" si="820"/>
        <v>5326.2262312739258</v>
      </c>
      <c r="F5620" s="273">
        <f t="shared" si="824"/>
        <v>15</v>
      </c>
      <c r="H5620" s="273">
        <f t="shared" si="825"/>
        <v>5400</v>
      </c>
      <c r="J5620" s="287">
        <f t="shared" si="821"/>
        <v>-20.177355475185742</v>
      </c>
      <c r="L5620" s="287">
        <f t="shared" si="826"/>
        <v>112.7558146072588</v>
      </c>
      <c r="M5620" s="344">
        <f t="shared" si="827"/>
        <v>106.2262312739258</v>
      </c>
      <c r="N5620" s="344">
        <f t="shared" si="822"/>
        <v>-20.177355475185742</v>
      </c>
    </row>
    <row r="5621" spans="1:14" x14ac:dyDescent="0.25">
      <c r="A5621" s="273">
        <v>5604</v>
      </c>
      <c r="B5621" s="323">
        <f t="shared" si="823"/>
        <v>5693.7558146072588</v>
      </c>
      <c r="D5621" s="287">
        <f t="shared" si="820"/>
        <v>5327.1608146072585</v>
      </c>
      <c r="F5621" s="273">
        <f t="shared" si="824"/>
        <v>15</v>
      </c>
      <c r="H5621" s="273">
        <f t="shared" si="825"/>
        <v>5400</v>
      </c>
      <c r="J5621" s="287">
        <f t="shared" si="821"/>
        <v>-21.003880248434086</v>
      </c>
      <c r="L5621" s="287">
        <f t="shared" si="826"/>
        <v>113.7558146072588</v>
      </c>
      <c r="M5621" s="344">
        <f t="shared" si="827"/>
        <v>107.16081460725854</v>
      </c>
      <c r="N5621" s="344">
        <f t="shared" si="822"/>
        <v>-21.003880248434086</v>
      </c>
    </row>
    <row r="5622" spans="1:14" x14ac:dyDescent="0.25">
      <c r="A5622" s="273">
        <v>5605</v>
      </c>
      <c r="B5622" s="323">
        <f t="shared" si="823"/>
        <v>5694.7558146072588</v>
      </c>
      <c r="D5622" s="287">
        <f t="shared" si="820"/>
        <v>5328.0953979405922</v>
      </c>
      <c r="F5622" s="273">
        <f t="shared" si="824"/>
        <v>15</v>
      </c>
      <c r="H5622" s="273">
        <f t="shared" si="825"/>
        <v>5400</v>
      </c>
      <c r="J5622" s="287">
        <f t="shared" si="821"/>
        <v>-21.824007036289601</v>
      </c>
      <c r="L5622" s="287">
        <f t="shared" si="826"/>
        <v>114.7558146072588</v>
      </c>
      <c r="M5622" s="344">
        <f t="shared" si="827"/>
        <v>108.09539794059219</v>
      </c>
      <c r="N5622" s="344">
        <f t="shared" si="822"/>
        <v>-21.824007036289601</v>
      </c>
    </row>
    <row r="5623" spans="1:14" x14ac:dyDescent="0.25">
      <c r="A5623" s="273">
        <v>5606</v>
      </c>
      <c r="B5623" s="323">
        <f t="shared" si="823"/>
        <v>5695.7558146072588</v>
      </c>
      <c r="D5623" s="287">
        <f t="shared" si="820"/>
        <v>5329.0299812739258</v>
      </c>
      <c r="F5623" s="273">
        <f t="shared" si="824"/>
        <v>15</v>
      </c>
      <c r="H5623" s="273">
        <f t="shared" si="825"/>
        <v>5400</v>
      </c>
      <c r="J5623" s="287">
        <f t="shared" si="821"/>
        <v>-22.637486020187954</v>
      </c>
      <c r="L5623" s="287">
        <f t="shared" si="826"/>
        <v>115.7558146072588</v>
      </c>
      <c r="M5623" s="344">
        <f t="shared" si="827"/>
        <v>109.02998127392584</v>
      </c>
      <c r="N5623" s="344">
        <f t="shared" si="822"/>
        <v>-22.637486020187954</v>
      </c>
    </row>
    <row r="5624" spans="1:14" x14ac:dyDescent="0.25">
      <c r="A5624" s="273">
        <v>5607</v>
      </c>
      <c r="B5624" s="323">
        <f t="shared" si="823"/>
        <v>5696.7558146072588</v>
      </c>
      <c r="D5624" s="287">
        <f t="shared" si="820"/>
        <v>5329.9645646072586</v>
      </c>
      <c r="F5624" s="273">
        <f t="shared" si="824"/>
        <v>15</v>
      </c>
      <c r="H5624" s="273">
        <f t="shared" si="825"/>
        <v>5400</v>
      </c>
      <c r="J5624" s="287">
        <f t="shared" si="821"/>
        <v>-23.444069406550305</v>
      </c>
      <c r="L5624" s="287">
        <f t="shared" si="826"/>
        <v>116.7558146072588</v>
      </c>
      <c r="M5624" s="344">
        <f t="shared" si="827"/>
        <v>109.96456460725858</v>
      </c>
      <c r="N5624" s="344">
        <f t="shared" si="822"/>
        <v>-23.444069406550305</v>
      </c>
    </row>
    <row r="5625" spans="1:14" x14ac:dyDescent="0.25">
      <c r="A5625" s="273">
        <v>5608</v>
      </c>
      <c r="B5625" s="323">
        <f t="shared" si="823"/>
        <v>5697.7558146072588</v>
      </c>
      <c r="D5625" s="287">
        <f t="shared" si="820"/>
        <v>5330.8991479405922</v>
      </c>
      <c r="F5625" s="273">
        <f t="shared" si="824"/>
        <v>15</v>
      </c>
      <c r="H5625" s="273">
        <f t="shared" si="825"/>
        <v>5400</v>
      </c>
      <c r="J5625" s="287">
        <f t="shared" si="821"/>
        <v>-24.243511502263623</v>
      </c>
      <c r="L5625" s="287">
        <f t="shared" si="826"/>
        <v>117.7558146072588</v>
      </c>
      <c r="M5625" s="344">
        <f t="shared" si="827"/>
        <v>110.89914794059223</v>
      </c>
      <c r="N5625" s="344">
        <f t="shared" si="822"/>
        <v>-24.243511502263623</v>
      </c>
    </row>
    <row r="5626" spans="1:14" x14ac:dyDescent="0.25">
      <c r="A5626" s="273">
        <v>5609</v>
      </c>
      <c r="B5626" s="323">
        <f t="shared" si="823"/>
        <v>5698.7558146072588</v>
      </c>
      <c r="D5626" s="287">
        <f t="shared" si="820"/>
        <v>5331.8337312739259</v>
      </c>
      <c r="F5626" s="273">
        <f t="shared" si="824"/>
        <v>15</v>
      </c>
      <c r="H5626" s="273">
        <f t="shared" si="825"/>
        <v>5400</v>
      </c>
      <c r="J5626" s="287">
        <f t="shared" si="821"/>
        <v>-25.035568789520532</v>
      </c>
      <c r="L5626" s="287">
        <f t="shared" si="826"/>
        <v>118.7558146072588</v>
      </c>
      <c r="M5626" s="344">
        <f t="shared" si="827"/>
        <v>111.83373127392588</v>
      </c>
      <c r="N5626" s="344">
        <f t="shared" si="822"/>
        <v>-25.035568789520532</v>
      </c>
    </row>
    <row r="5627" spans="1:14" x14ac:dyDescent="0.25">
      <c r="A5627" s="273">
        <v>5610</v>
      </c>
      <c r="B5627" s="323">
        <f t="shared" si="823"/>
        <v>5699.7558146072588</v>
      </c>
      <c r="D5627" s="287">
        <f t="shared" si="820"/>
        <v>5332.7683146072586</v>
      </c>
      <c r="F5627" s="273">
        <f t="shared" si="824"/>
        <v>15</v>
      </c>
      <c r="H5627" s="273">
        <f t="shared" si="825"/>
        <v>5400</v>
      </c>
      <c r="J5627" s="287">
        <f t="shared" si="821"/>
        <v>-25.819999999999801</v>
      </c>
      <c r="L5627" s="287">
        <f t="shared" si="826"/>
        <v>119.7558146072588</v>
      </c>
      <c r="M5627" s="344">
        <f t="shared" si="827"/>
        <v>112.76831460725862</v>
      </c>
      <c r="N5627" s="344">
        <f t="shared" si="822"/>
        <v>-25.819999999999801</v>
      </c>
    </row>
    <row r="5628" spans="1:14" x14ac:dyDescent="0.25">
      <c r="A5628" s="273">
        <v>5611</v>
      </c>
      <c r="B5628" s="323">
        <f t="shared" si="823"/>
        <v>5700.7558146072588</v>
      </c>
      <c r="D5628" s="287">
        <f t="shared" si="820"/>
        <v>5333.7028979405923</v>
      </c>
      <c r="F5628" s="273">
        <f t="shared" si="824"/>
        <v>15</v>
      </c>
      <c r="H5628" s="273">
        <f t="shared" si="825"/>
        <v>5400</v>
      </c>
      <c r="J5628" s="287">
        <f t="shared" si="821"/>
        <v>-26.596566188355112</v>
      </c>
      <c r="L5628" s="287">
        <f t="shared" si="826"/>
        <v>120.7558146072588</v>
      </c>
      <c r="M5628" s="344">
        <f t="shared" si="827"/>
        <v>113.70289794059227</v>
      </c>
      <c r="N5628" s="344">
        <f t="shared" si="822"/>
        <v>-26.596566188355112</v>
      </c>
    </row>
    <row r="5629" spans="1:14" x14ac:dyDescent="0.25">
      <c r="A5629" s="273">
        <v>5612</v>
      </c>
      <c r="B5629" s="323">
        <f t="shared" si="823"/>
        <v>5701.7558146072588</v>
      </c>
      <c r="D5629" s="287">
        <f t="shared" si="820"/>
        <v>5334.637481273925</v>
      </c>
      <c r="F5629" s="273">
        <f t="shared" si="824"/>
        <v>15</v>
      </c>
      <c r="H5629" s="273">
        <f t="shared" si="825"/>
        <v>5400</v>
      </c>
      <c r="J5629" s="287">
        <f t="shared" si="821"/>
        <v>-27.365030805002725</v>
      </c>
      <c r="L5629" s="287">
        <f t="shared" si="826"/>
        <v>121.7558146072588</v>
      </c>
      <c r="M5629" s="344">
        <f t="shared" si="827"/>
        <v>114.637481273925</v>
      </c>
      <c r="N5629" s="344">
        <f t="shared" si="822"/>
        <v>-27.365030805002725</v>
      </c>
    </row>
    <row r="5630" spans="1:14" x14ac:dyDescent="0.25">
      <c r="A5630" s="273">
        <v>5613</v>
      </c>
      <c r="B5630" s="323">
        <f t="shared" si="823"/>
        <v>5702.7558146072588</v>
      </c>
      <c r="D5630" s="287">
        <f t="shared" si="820"/>
        <v>5335.5720646072587</v>
      </c>
      <c r="F5630" s="273">
        <f t="shared" si="824"/>
        <v>15</v>
      </c>
      <c r="H5630" s="273">
        <f t="shared" si="825"/>
        <v>5400</v>
      </c>
      <c r="J5630" s="287">
        <f t="shared" si="821"/>
        <v>-28.125159768176133</v>
      </c>
      <c r="L5630" s="287">
        <f t="shared" si="826"/>
        <v>122.7558146072588</v>
      </c>
      <c r="M5630" s="344">
        <f t="shared" si="827"/>
        <v>115.57206460725865</v>
      </c>
      <c r="N5630" s="344">
        <f t="shared" si="822"/>
        <v>-28.125159768176133</v>
      </c>
    </row>
    <row r="5631" spans="1:14" x14ac:dyDescent="0.25">
      <c r="A5631" s="273">
        <v>5614</v>
      </c>
      <c r="B5631" s="323">
        <f t="shared" si="823"/>
        <v>5703.7558146072588</v>
      </c>
      <c r="D5631" s="287">
        <f t="shared" si="820"/>
        <v>5336.5066479405923</v>
      </c>
      <c r="F5631" s="273">
        <f t="shared" si="824"/>
        <v>15</v>
      </c>
      <c r="H5631" s="273">
        <f t="shared" si="825"/>
        <v>5400</v>
      </c>
      <c r="J5631" s="287">
        <f t="shared" si="821"/>
        <v>-28.876721535228992</v>
      </c>
      <c r="L5631" s="287">
        <f t="shared" si="826"/>
        <v>123.7558146072588</v>
      </c>
      <c r="M5631" s="344">
        <f t="shared" si="827"/>
        <v>116.5066479405923</v>
      </c>
      <c r="N5631" s="344">
        <f t="shared" si="822"/>
        <v>-28.876721535228992</v>
      </c>
    </row>
    <row r="5632" spans="1:14" x14ac:dyDescent="0.25">
      <c r="A5632" s="273">
        <v>5615</v>
      </c>
      <c r="B5632" s="323">
        <f t="shared" si="823"/>
        <v>5704.7558146072588</v>
      </c>
      <c r="D5632" s="287">
        <f t="shared" si="820"/>
        <v>5337.441231273926</v>
      </c>
      <c r="F5632" s="273">
        <f t="shared" si="824"/>
        <v>15</v>
      </c>
      <c r="H5632" s="273">
        <f t="shared" si="825"/>
        <v>5400</v>
      </c>
      <c r="J5632" s="287">
        <f t="shared" si="821"/>
        <v>-29.619487173167755</v>
      </c>
      <c r="L5632" s="287">
        <f t="shared" si="826"/>
        <v>124.7558146072588</v>
      </c>
      <c r="M5632" s="344">
        <f t="shared" si="827"/>
        <v>117.44123127392595</v>
      </c>
      <c r="N5632" s="344">
        <f t="shared" si="822"/>
        <v>-29.619487173167755</v>
      </c>
    </row>
    <row r="5633" spans="1:14" x14ac:dyDescent="0.25">
      <c r="A5633" s="273">
        <v>5616</v>
      </c>
      <c r="B5633" s="323">
        <f t="shared" si="823"/>
        <v>5705.7558146072588</v>
      </c>
      <c r="D5633" s="287">
        <f t="shared" si="820"/>
        <v>5338.3758146072587</v>
      </c>
      <c r="F5633" s="273">
        <f t="shared" si="824"/>
        <v>15</v>
      </c>
      <c r="H5633" s="273">
        <f t="shared" si="825"/>
        <v>5400</v>
      </c>
      <c r="J5633" s="287">
        <f t="shared" si="821"/>
        <v>-30.353230428383153</v>
      </c>
      <c r="L5633" s="287">
        <f t="shared" si="826"/>
        <v>125.7558146072588</v>
      </c>
      <c r="M5633" s="344">
        <f t="shared" si="827"/>
        <v>118.37581460725869</v>
      </c>
      <c r="N5633" s="344">
        <f t="shared" si="822"/>
        <v>-30.353230428383153</v>
      </c>
    </row>
    <row r="5634" spans="1:14" x14ac:dyDescent="0.25">
      <c r="A5634" s="273">
        <v>5617</v>
      </c>
      <c r="B5634" s="323">
        <f t="shared" si="823"/>
        <v>5706.7558146072588</v>
      </c>
      <c r="D5634" s="287">
        <f t="shared" si="820"/>
        <v>5339.3103979405923</v>
      </c>
      <c r="F5634" s="273">
        <f t="shared" si="824"/>
        <v>15</v>
      </c>
      <c r="H5634" s="273">
        <f t="shared" si="825"/>
        <v>5400</v>
      </c>
      <c r="J5634" s="287">
        <f t="shared" si="821"/>
        <v>-31.077727795571715</v>
      </c>
      <c r="L5634" s="287">
        <f t="shared" si="826"/>
        <v>126.7558146072588</v>
      </c>
      <c r="M5634" s="344">
        <f t="shared" si="827"/>
        <v>119.31039794059234</v>
      </c>
      <c r="N5634" s="344">
        <f t="shared" si="822"/>
        <v>-31.077727795571715</v>
      </c>
    </row>
    <row r="5635" spans="1:14" x14ac:dyDescent="0.25">
      <c r="A5635" s="273">
        <v>5618</v>
      </c>
      <c r="B5635" s="323">
        <f t="shared" si="823"/>
        <v>5707.7558146072588</v>
      </c>
      <c r="D5635" s="287">
        <f t="shared" si="820"/>
        <v>5340.2449812739251</v>
      </c>
      <c r="F5635" s="273">
        <f t="shared" si="824"/>
        <v>15</v>
      </c>
      <c r="H5635" s="273">
        <f t="shared" si="825"/>
        <v>5400</v>
      </c>
      <c r="J5635" s="287">
        <f t="shared" si="821"/>
        <v>-31.79275858581704</v>
      </c>
      <c r="L5635" s="287">
        <f t="shared" si="826"/>
        <v>127.7558146072588</v>
      </c>
      <c r="M5635" s="344">
        <f t="shared" si="827"/>
        <v>120.24498127392508</v>
      </c>
      <c r="N5635" s="344">
        <f t="shared" si="822"/>
        <v>-31.79275858581704</v>
      </c>
    </row>
    <row r="5636" spans="1:14" x14ac:dyDescent="0.25">
      <c r="A5636" s="273">
        <v>5619</v>
      </c>
      <c r="B5636" s="323">
        <f t="shared" si="823"/>
        <v>5708.7558146072588</v>
      </c>
      <c r="D5636" s="287">
        <f t="shared" si="820"/>
        <v>5341.1795646072587</v>
      </c>
      <c r="F5636" s="273">
        <f t="shared" si="824"/>
        <v>15</v>
      </c>
      <c r="H5636" s="273">
        <f t="shared" si="825"/>
        <v>5400</v>
      </c>
      <c r="J5636" s="287">
        <f t="shared" si="821"/>
        <v>-32.498104993813755</v>
      </c>
      <c r="L5636" s="287">
        <f t="shared" si="826"/>
        <v>128.7558146072588</v>
      </c>
      <c r="M5636" s="344">
        <f t="shared" si="827"/>
        <v>121.17956460725873</v>
      </c>
      <c r="N5636" s="344">
        <f t="shared" si="822"/>
        <v>-32.498104993813755</v>
      </c>
    </row>
    <row r="5637" spans="1:14" x14ac:dyDescent="0.25">
      <c r="A5637" s="273">
        <v>5620</v>
      </c>
      <c r="B5637" s="323">
        <f t="shared" si="823"/>
        <v>5709.7558146072588</v>
      </c>
      <c r="D5637" s="287">
        <f t="shared" si="820"/>
        <v>5342.1141479405924</v>
      </c>
      <c r="F5637" s="273">
        <f t="shared" si="824"/>
        <v>15</v>
      </c>
      <c r="H5637" s="273">
        <f t="shared" si="825"/>
        <v>5400</v>
      </c>
      <c r="J5637" s="287">
        <f t="shared" si="821"/>
        <v>-33.193552164212569</v>
      </c>
      <c r="L5637" s="287">
        <f t="shared" si="826"/>
        <v>129.7558146072588</v>
      </c>
      <c r="M5637" s="344">
        <f t="shared" si="827"/>
        <v>122.11414794059237</v>
      </c>
      <c r="N5637" s="344">
        <f t="shared" si="822"/>
        <v>-33.193552164212569</v>
      </c>
    </row>
    <row r="5638" spans="1:14" x14ac:dyDescent="0.25">
      <c r="A5638" s="273">
        <v>5621</v>
      </c>
      <c r="B5638" s="323">
        <f t="shared" si="823"/>
        <v>5710.7558146072588</v>
      </c>
      <c r="D5638" s="287">
        <f t="shared" si="820"/>
        <v>5343.0487312739251</v>
      </c>
      <c r="F5638" s="273">
        <f t="shared" si="824"/>
        <v>15</v>
      </c>
      <c r="H5638" s="273">
        <f t="shared" si="825"/>
        <v>5400</v>
      </c>
      <c r="J5638" s="287">
        <f t="shared" si="821"/>
        <v>-33.878888257069569</v>
      </c>
      <c r="L5638" s="287">
        <f t="shared" si="826"/>
        <v>130.7558146072588</v>
      </c>
      <c r="M5638" s="344">
        <f t="shared" si="827"/>
        <v>123.04873127392511</v>
      </c>
      <c r="N5638" s="344">
        <f t="shared" si="822"/>
        <v>-33.878888257069569</v>
      </c>
    </row>
    <row r="5639" spans="1:14" x14ac:dyDescent="0.25">
      <c r="A5639" s="273">
        <v>5622</v>
      </c>
      <c r="B5639" s="323">
        <f t="shared" si="823"/>
        <v>5711.7558146072588</v>
      </c>
      <c r="D5639" s="287">
        <f t="shared" si="820"/>
        <v>5343.9833146072588</v>
      </c>
      <c r="F5639" s="273">
        <f t="shared" si="824"/>
        <v>15</v>
      </c>
      <c r="H5639" s="273">
        <f t="shared" si="825"/>
        <v>5400</v>
      </c>
      <c r="J5639" s="287">
        <f t="shared" si="821"/>
        <v>-34.553904512371311</v>
      </c>
      <c r="L5639" s="287">
        <f t="shared" si="826"/>
        <v>131.7558146072588</v>
      </c>
      <c r="M5639" s="344">
        <f t="shared" si="827"/>
        <v>123.98331460725876</v>
      </c>
      <c r="N5639" s="344">
        <f t="shared" si="822"/>
        <v>-34.553904512371311</v>
      </c>
    </row>
    <row r="5640" spans="1:14" x14ac:dyDescent="0.25">
      <c r="A5640" s="273">
        <v>5623</v>
      </c>
      <c r="B5640" s="323">
        <f t="shared" si="823"/>
        <v>5712.7558146072588</v>
      </c>
      <c r="D5640" s="287">
        <f t="shared" si="820"/>
        <v>5344.9178979405924</v>
      </c>
      <c r="F5640" s="273">
        <f t="shared" si="824"/>
        <v>15</v>
      </c>
      <c r="H5640" s="273">
        <f t="shared" si="825"/>
        <v>5400</v>
      </c>
      <c r="J5640" s="287">
        <f t="shared" si="821"/>
        <v>-35.21839531362739</v>
      </c>
      <c r="L5640" s="287">
        <f t="shared" si="826"/>
        <v>132.7558146072588</v>
      </c>
      <c r="M5640" s="344">
        <f t="shared" si="827"/>
        <v>124.91789794059241</v>
      </c>
      <c r="N5640" s="344">
        <f t="shared" si="822"/>
        <v>-35.21839531362739</v>
      </c>
    </row>
    <row r="5641" spans="1:14" x14ac:dyDescent="0.25">
      <c r="A5641" s="273">
        <v>5624</v>
      </c>
      <c r="B5641" s="323">
        <f t="shared" si="823"/>
        <v>5713.7558146072588</v>
      </c>
      <c r="D5641" s="287">
        <f t="shared" si="820"/>
        <v>5345.8524812739252</v>
      </c>
      <c r="F5641" s="273">
        <f t="shared" si="824"/>
        <v>15</v>
      </c>
      <c r="H5641" s="273">
        <f t="shared" si="825"/>
        <v>5400</v>
      </c>
      <c r="J5641" s="287">
        <f t="shared" si="821"/>
        <v>-35.872158250502679</v>
      </c>
      <c r="L5641" s="287">
        <f t="shared" si="826"/>
        <v>133.7558146072588</v>
      </c>
      <c r="M5641" s="344">
        <f t="shared" si="827"/>
        <v>125.85248127392515</v>
      </c>
      <c r="N5641" s="344">
        <f t="shared" si="822"/>
        <v>-35.872158250502679</v>
      </c>
    </row>
    <row r="5642" spans="1:14" x14ac:dyDescent="0.25">
      <c r="A5642" s="273">
        <v>5625</v>
      </c>
      <c r="B5642" s="323">
        <f t="shared" si="823"/>
        <v>5714.7558146072588</v>
      </c>
      <c r="D5642" s="287">
        <f t="shared" si="820"/>
        <v>5346.7870646072588</v>
      </c>
      <c r="F5642" s="273">
        <f t="shared" si="824"/>
        <v>15</v>
      </c>
      <c r="H5642" s="273">
        <f t="shared" si="825"/>
        <v>5400</v>
      </c>
      <c r="J5642" s="287">
        <f t="shared" si="821"/>
        <v>-36.514994180473465</v>
      </c>
      <c r="L5642" s="287">
        <f t="shared" si="826"/>
        <v>134.7558146072588</v>
      </c>
      <c r="M5642" s="344">
        <f t="shared" si="827"/>
        <v>126.7870646072588</v>
      </c>
      <c r="N5642" s="344">
        <f t="shared" si="822"/>
        <v>-36.514994180473465</v>
      </c>
    </row>
    <row r="5643" spans="1:14" x14ac:dyDescent="0.25">
      <c r="A5643" s="273">
        <v>5626</v>
      </c>
      <c r="B5643" s="323">
        <f t="shared" si="823"/>
        <v>5715.7558146072588</v>
      </c>
      <c r="D5643" s="287">
        <f t="shared" si="820"/>
        <v>5347.7216479405924</v>
      </c>
      <c r="F5643" s="273">
        <f t="shared" si="824"/>
        <v>15</v>
      </c>
      <c r="H5643" s="273">
        <f t="shared" si="825"/>
        <v>5400</v>
      </c>
      <c r="J5643" s="287">
        <f t="shared" si="821"/>
        <v>-37.146707289487672</v>
      </c>
      <c r="L5643" s="287">
        <f t="shared" si="826"/>
        <v>135.7558146072588</v>
      </c>
      <c r="M5643" s="344">
        <f t="shared" si="827"/>
        <v>127.72164794059245</v>
      </c>
      <c r="N5643" s="344">
        <f t="shared" si="822"/>
        <v>-37.146707289487672</v>
      </c>
    </row>
    <row r="5644" spans="1:14" x14ac:dyDescent="0.25">
      <c r="A5644" s="273">
        <v>5627</v>
      </c>
      <c r="B5644" s="323">
        <f t="shared" si="823"/>
        <v>5716.7558146072588</v>
      </c>
      <c r="D5644" s="287">
        <f t="shared" si="820"/>
        <v>5348.6562312739252</v>
      </c>
      <c r="F5644" s="273">
        <f t="shared" si="824"/>
        <v>15</v>
      </c>
      <c r="H5644" s="273">
        <f t="shared" si="825"/>
        <v>5400</v>
      </c>
      <c r="J5644" s="287">
        <f t="shared" si="821"/>
        <v>-37.767105151613784</v>
      </c>
      <c r="L5644" s="287">
        <f t="shared" si="826"/>
        <v>136.7558146072588</v>
      </c>
      <c r="M5644" s="344">
        <f t="shared" si="827"/>
        <v>128.65623127392519</v>
      </c>
      <c r="N5644" s="344">
        <f t="shared" si="822"/>
        <v>-37.767105151613784</v>
      </c>
    </row>
    <row r="5645" spans="1:14" x14ac:dyDescent="0.25">
      <c r="A5645" s="273">
        <v>5628</v>
      </c>
      <c r="B5645" s="323">
        <f t="shared" si="823"/>
        <v>5717.7558146072588</v>
      </c>
      <c r="D5645" s="287">
        <f t="shared" si="820"/>
        <v>5349.5908146072588</v>
      </c>
      <c r="F5645" s="273">
        <f t="shared" si="824"/>
        <v>15</v>
      </c>
      <c r="H5645" s="273">
        <f t="shared" si="825"/>
        <v>5400</v>
      </c>
      <c r="J5645" s="287">
        <f t="shared" si="821"/>
        <v>-38.375998787652549</v>
      </c>
      <c r="L5645" s="287">
        <f t="shared" si="826"/>
        <v>137.7558146072588</v>
      </c>
      <c r="M5645" s="344">
        <f t="shared" si="827"/>
        <v>129.59081460725884</v>
      </c>
      <c r="N5645" s="344">
        <f t="shared" si="822"/>
        <v>-38.375998787652549</v>
      </c>
    </row>
    <row r="5646" spans="1:14" x14ac:dyDescent="0.25">
      <c r="A5646" s="273">
        <v>5629</v>
      </c>
      <c r="B5646" s="323">
        <f t="shared" si="823"/>
        <v>5718.7558146072588</v>
      </c>
      <c r="D5646" s="287">
        <f t="shared" si="820"/>
        <v>5350.5253979405925</v>
      </c>
      <c r="F5646" s="273">
        <f t="shared" si="824"/>
        <v>15</v>
      </c>
      <c r="H5646" s="273">
        <f t="shared" si="825"/>
        <v>5400</v>
      </c>
      <c r="J5646" s="287">
        <f t="shared" si="821"/>
        <v>-38.973202722703938</v>
      </c>
      <c r="L5646" s="287">
        <f t="shared" si="826"/>
        <v>138.7558146072588</v>
      </c>
      <c r="M5646" s="344">
        <f t="shared" si="827"/>
        <v>130.52539794059248</v>
      </c>
      <c r="N5646" s="344">
        <f t="shared" si="822"/>
        <v>-38.973202722703938</v>
      </c>
    </row>
    <row r="5647" spans="1:14" x14ac:dyDescent="0.25">
      <c r="A5647" s="273">
        <v>5630</v>
      </c>
      <c r="B5647" s="323">
        <f t="shared" si="823"/>
        <v>5719.7558146072588</v>
      </c>
      <c r="D5647" s="287">
        <f t="shared" si="820"/>
        <v>5351.4599812739252</v>
      </c>
      <c r="F5647" s="273">
        <f t="shared" si="824"/>
        <v>15</v>
      </c>
      <c r="H5647" s="273">
        <f t="shared" si="825"/>
        <v>5400</v>
      </c>
      <c r="J5647" s="287">
        <f t="shared" si="821"/>
        <v>-39.558535042664097</v>
      </c>
      <c r="L5647" s="287">
        <f t="shared" si="826"/>
        <v>139.7558146072588</v>
      </c>
      <c r="M5647" s="344">
        <f t="shared" si="827"/>
        <v>131.45998127392522</v>
      </c>
      <c r="N5647" s="344">
        <f t="shared" si="822"/>
        <v>-39.558535042664097</v>
      </c>
    </row>
    <row r="5648" spans="1:14" x14ac:dyDescent="0.25">
      <c r="A5648" s="273">
        <v>5631</v>
      </c>
      <c r="B5648" s="323">
        <f t="shared" si="823"/>
        <v>5720.7558146072588</v>
      </c>
      <c r="D5648" s="287">
        <f t="shared" si="820"/>
        <v>5352.3945646072589</v>
      </c>
      <c r="F5648" s="273">
        <f t="shared" si="824"/>
        <v>15</v>
      </c>
      <c r="H5648" s="273">
        <f t="shared" si="825"/>
        <v>5400</v>
      </c>
      <c r="J5648" s="287">
        <f t="shared" si="821"/>
        <v>-40.131817449638135</v>
      </c>
      <c r="L5648" s="287">
        <f t="shared" si="826"/>
        <v>140.7558146072588</v>
      </c>
      <c r="M5648" s="344">
        <f t="shared" si="827"/>
        <v>132.39456460725887</v>
      </c>
      <c r="N5648" s="344">
        <f t="shared" si="822"/>
        <v>-40.131817449638135</v>
      </c>
    </row>
    <row r="5649" spans="1:14" x14ac:dyDescent="0.25">
      <c r="A5649" s="273">
        <v>5632</v>
      </c>
      <c r="B5649" s="323">
        <f t="shared" si="823"/>
        <v>5721.7558146072588</v>
      </c>
      <c r="D5649" s="287">
        <f t="shared" ref="D5649:D5712" si="828">B5649-A5649/360*$E$11</f>
        <v>5353.3291479405925</v>
      </c>
      <c r="F5649" s="273">
        <f t="shared" si="824"/>
        <v>15</v>
      </c>
      <c r="H5649" s="273">
        <f t="shared" si="825"/>
        <v>5400</v>
      </c>
      <c r="J5649" s="287">
        <f t="shared" ref="J5649:J5712" si="829">SIN(RADIANS(A5649))*$E$7</f>
        <v>-40.692875316250898</v>
      </c>
      <c r="L5649" s="287">
        <f t="shared" si="826"/>
        <v>141.7558146072588</v>
      </c>
      <c r="M5649" s="344">
        <f t="shared" si="827"/>
        <v>133.32914794059252</v>
      </c>
      <c r="N5649" s="344">
        <f t="shared" si="822"/>
        <v>-40.692875316250898</v>
      </c>
    </row>
    <row r="5650" spans="1:14" x14ac:dyDescent="0.25">
      <c r="A5650" s="273">
        <v>5633</v>
      </c>
      <c r="B5650" s="323">
        <f t="shared" si="823"/>
        <v>5722.7558146072588</v>
      </c>
      <c r="D5650" s="287">
        <f t="shared" si="828"/>
        <v>5354.2637312739253</v>
      </c>
      <c r="F5650" s="273">
        <f t="shared" si="824"/>
        <v>15</v>
      </c>
      <c r="H5650" s="273">
        <f t="shared" si="825"/>
        <v>5400</v>
      </c>
      <c r="J5650" s="287">
        <f t="shared" si="829"/>
        <v>-41.241537738842062</v>
      </c>
      <c r="L5650" s="287">
        <f t="shared" si="826"/>
        <v>142.7558146072588</v>
      </c>
      <c r="M5650" s="344">
        <f t="shared" si="827"/>
        <v>134.26373127392526</v>
      </c>
      <c r="N5650" s="344">
        <f t="shared" ref="N5650:N5713" si="830">J5650</f>
        <v>-41.241537738842062</v>
      </c>
    </row>
    <row r="5651" spans="1:14" x14ac:dyDescent="0.25">
      <c r="A5651" s="273">
        <v>5634</v>
      </c>
      <c r="B5651" s="323">
        <f t="shared" ref="B5651:B5714" si="831">$B$17+A5651</f>
        <v>5723.7558146072588</v>
      </c>
      <c r="D5651" s="287">
        <f t="shared" si="828"/>
        <v>5355.1983146072589</v>
      </c>
      <c r="F5651" s="273">
        <f t="shared" si="824"/>
        <v>15</v>
      </c>
      <c r="H5651" s="273">
        <f t="shared" si="825"/>
        <v>5400</v>
      </c>
      <c r="J5651" s="287">
        <f t="shared" si="829"/>
        <v>-41.777637589522222</v>
      </c>
      <c r="L5651" s="287">
        <f t="shared" si="826"/>
        <v>143.7558146072588</v>
      </c>
      <c r="M5651" s="344">
        <f t="shared" si="827"/>
        <v>135.19831460725891</v>
      </c>
      <c r="N5651" s="344">
        <f t="shared" si="830"/>
        <v>-41.777637589522222</v>
      </c>
    </row>
    <row r="5652" spans="1:14" x14ac:dyDescent="0.25">
      <c r="A5652" s="273">
        <v>5635</v>
      </c>
      <c r="B5652" s="323">
        <f t="shared" si="831"/>
        <v>5724.7558146072588</v>
      </c>
      <c r="D5652" s="287">
        <f t="shared" si="828"/>
        <v>5356.1328979405916</v>
      </c>
      <c r="F5652" s="273">
        <f t="shared" si="824"/>
        <v>15</v>
      </c>
      <c r="H5652" s="273">
        <f t="shared" si="825"/>
        <v>5400</v>
      </c>
      <c r="J5652" s="287">
        <f t="shared" si="829"/>
        <v>-42.301011567083549</v>
      </c>
      <c r="L5652" s="287">
        <f t="shared" si="826"/>
        <v>144.7558146072588</v>
      </c>
      <c r="M5652" s="344">
        <f t="shared" si="827"/>
        <v>136.13289794059165</v>
      </c>
      <c r="N5652" s="344">
        <f t="shared" si="830"/>
        <v>-42.301011567083549</v>
      </c>
    </row>
    <row r="5653" spans="1:14" x14ac:dyDescent="0.25">
      <c r="A5653" s="273">
        <v>5636</v>
      </c>
      <c r="B5653" s="323">
        <f t="shared" si="831"/>
        <v>5725.7558146072588</v>
      </c>
      <c r="D5653" s="287">
        <f t="shared" si="828"/>
        <v>5357.0674812739253</v>
      </c>
      <c r="F5653" s="273">
        <f t="shared" si="824"/>
        <v>15</v>
      </c>
      <c r="H5653" s="273">
        <f t="shared" si="825"/>
        <v>5400</v>
      </c>
      <c r="J5653" s="287">
        <f t="shared" si="829"/>
        <v>-42.811500246742433</v>
      </c>
      <c r="L5653" s="287">
        <f t="shared" si="826"/>
        <v>145.7558146072588</v>
      </c>
      <c r="M5653" s="344">
        <f t="shared" si="827"/>
        <v>137.0674812739253</v>
      </c>
      <c r="N5653" s="344">
        <f t="shared" si="830"/>
        <v>-42.811500246742433</v>
      </c>
    </row>
    <row r="5654" spans="1:14" x14ac:dyDescent="0.25">
      <c r="A5654" s="273">
        <v>5637</v>
      </c>
      <c r="B5654" s="323">
        <f t="shared" si="831"/>
        <v>5726.7558146072588</v>
      </c>
      <c r="D5654" s="287">
        <f t="shared" si="828"/>
        <v>5358.0020646072589</v>
      </c>
      <c r="F5654" s="273">
        <f t="shared" si="824"/>
        <v>15</v>
      </c>
      <c r="H5654" s="273">
        <f t="shared" si="825"/>
        <v>5400</v>
      </c>
      <c r="J5654" s="287">
        <f t="shared" si="829"/>
        <v>-43.30894812870185</v>
      </c>
      <c r="L5654" s="287">
        <f t="shared" si="826"/>
        <v>146.7558146072588</v>
      </c>
      <c r="M5654" s="344">
        <f t="shared" si="827"/>
        <v>138.00206460725894</v>
      </c>
      <c r="N5654" s="344">
        <f t="shared" si="830"/>
        <v>-43.30894812870185</v>
      </c>
    </row>
    <row r="5655" spans="1:14" x14ac:dyDescent="0.25">
      <c r="A5655" s="273">
        <v>5638</v>
      </c>
      <c r="B5655" s="323">
        <f t="shared" si="831"/>
        <v>5727.7558146072588</v>
      </c>
      <c r="D5655" s="287">
        <f t="shared" si="828"/>
        <v>5358.9366479405926</v>
      </c>
      <c r="F5655" s="273">
        <f t="shared" si="824"/>
        <v>15</v>
      </c>
      <c r="H5655" s="273">
        <f t="shared" si="825"/>
        <v>5400</v>
      </c>
      <c r="J5655" s="287">
        <f t="shared" si="829"/>
        <v>-43.793203685517668</v>
      </c>
      <c r="L5655" s="287">
        <f t="shared" si="826"/>
        <v>147.7558146072588</v>
      </c>
      <c r="M5655" s="344">
        <f t="shared" si="827"/>
        <v>138.93664794059259</v>
      </c>
      <c r="N5655" s="344">
        <f t="shared" si="830"/>
        <v>-43.793203685517668</v>
      </c>
    </row>
    <row r="5656" spans="1:14" x14ac:dyDescent="0.25">
      <c r="A5656" s="273">
        <v>5639</v>
      </c>
      <c r="B5656" s="323">
        <f t="shared" si="831"/>
        <v>5728.7558146072588</v>
      </c>
      <c r="D5656" s="287">
        <f t="shared" si="828"/>
        <v>5359.8712312739253</v>
      </c>
      <c r="F5656" s="273">
        <f t="shared" si="824"/>
        <v>15</v>
      </c>
      <c r="H5656" s="273">
        <f t="shared" si="825"/>
        <v>5400</v>
      </c>
      <c r="J5656" s="287">
        <f t="shared" si="829"/>
        <v>-44.264119408256974</v>
      </c>
      <c r="L5656" s="287">
        <f t="shared" si="826"/>
        <v>148.7558146072588</v>
      </c>
      <c r="M5656" s="344">
        <f t="shared" si="827"/>
        <v>139.87123127392533</v>
      </c>
      <c r="N5656" s="344">
        <f t="shared" si="830"/>
        <v>-44.264119408256974</v>
      </c>
    </row>
    <row r="5657" spans="1:14" x14ac:dyDescent="0.25">
      <c r="A5657" s="273">
        <v>5640</v>
      </c>
      <c r="B5657" s="323">
        <f t="shared" si="831"/>
        <v>5729.7558146072588</v>
      </c>
      <c r="D5657" s="287">
        <f t="shared" si="828"/>
        <v>5360.805814607259</v>
      </c>
      <c r="F5657" s="273">
        <f t="shared" si="824"/>
        <v>15</v>
      </c>
      <c r="H5657" s="273">
        <f t="shared" si="825"/>
        <v>5400</v>
      </c>
      <c r="J5657" s="287">
        <f t="shared" si="829"/>
        <v>-44.721551851428373</v>
      </c>
      <c r="L5657" s="287">
        <f t="shared" si="826"/>
        <v>149.7558146072588</v>
      </c>
      <c r="M5657" s="344">
        <f t="shared" si="827"/>
        <v>140.80581460725898</v>
      </c>
      <c r="N5657" s="344">
        <f t="shared" si="830"/>
        <v>-44.721551851428373</v>
      </c>
    </row>
    <row r="5658" spans="1:14" x14ac:dyDescent="0.25">
      <c r="A5658" s="273">
        <v>5641</v>
      </c>
      <c r="B5658" s="323">
        <f t="shared" si="831"/>
        <v>5730.7558146072588</v>
      </c>
      <c r="D5658" s="287">
        <f t="shared" si="828"/>
        <v>5361.7403979405917</v>
      </c>
      <c r="F5658" s="273">
        <f t="shared" si="824"/>
        <v>15</v>
      </c>
      <c r="H5658" s="273">
        <f t="shared" si="825"/>
        <v>5400</v>
      </c>
      <c r="J5658" s="287">
        <f t="shared" si="829"/>
        <v>-45.165361676678422</v>
      </c>
      <c r="L5658" s="287">
        <f t="shared" si="826"/>
        <v>150.7558146072588</v>
      </c>
      <c r="M5658" s="344">
        <f t="shared" si="827"/>
        <v>141.74039794059172</v>
      </c>
      <c r="N5658" s="344">
        <f t="shared" si="830"/>
        <v>-45.165361676678422</v>
      </c>
    </row>
    <row r="5659" spans="1:14" x14ac:dyDescent="0.25">
      <c r="A5659" s="273">
        <v>5642</v>
      </c>
      <c r="B5659" s="323">
        <f t="shared" si="831"/>
        <v>5731.7558146072588</v>
      </c>
      <c r="D5659" s="287">
        <f t="shared" si="828"/>
        <v>5362.6749812739254</v>
      </c>
      <c r="F5659" s="273">
        <f t="shared" si="824"/>
        <v>15</v>
      </c>
      <c r="H5659" s="273">
        <f t="shared" si="825"/>
        <v>5400</v>
      </c>
      <c r="J5659" s="287">
        <f t="shared" si="829"/>
        <v>-45.595413695235074</v>
      </c>
      <c r="L5659" s="287">
        <f t="shared" si="826"/>
        <v>151.7558146072588</v>
      </c>
      <c r="M5659" s="344">
        <f t="shared" si="827"/>
        <v>142.67498127392537</v>
      </c>
      <c r="N5659" s="344">
        <f t="shared" si="830"/>
        <v>-45.595413695235074</v>
      </c>
    </row>
    <row r="5660" spans="1:14" x14ac:dyDescent="0.25">
      <c r="A5660" s="273">
        <v>5643</v>
      </c>
      <c r="B5660" s="323">
        <f t="shared" si="831"/>
        <v>5732.7558146072588</v>
      </c>
      <c r="D5660" s="287">
        <f t="shared" si="828"/>
        <v>5363.609564607259</v>
      </c>
      <c r="F5660" s="273">
        <f t="shared" si="824"/>
        <v>15</v>
      </c>
      <c r="H5660" s="273">
        <f t="shared" si="825"/>
        <v>5400</v>
      </c>
      <c r="J5660" s="287">
        <f t="shared" si="829"/>
        <v>-46.011576909087125</v>
      </c>
      <c r="L5660" s="287">
        <f t="shared" si="826"/>
        <v>152.7558146072588</v>
      </c>
      <c r="M5660" s="344">
        <f t="shared" si="827"/>
        <v>143.60956460725902</v>
      </c>
      <c r="N5660" s="344">
        <f t="shared" si="830"/>
        <v>-46.011576909087125</v>
      </c>
    </row>
    <row r="5661" spans="1:14" x14ac:dyDescent="0.25">
      <c r="A5661" s="273">
        <v>5644</v>
      </c>
      <c r="B5661" s="323">
        <f t="shared" si="831"/>
        <v>5733.7558146072588</v>
      </c>
      <c r="D5661" s="287">
        <f t="shared" si="828"/>
        <v>5364.5441479405918</v>
      </c>
      <c r="F5661" s="273">
        <f t="shared" si="824"/>
        <v>15</v>
      </c>
      <c r="H5661" s="273">
        <f t="shared" si="825"/>
        <v>5400</v>
      </c>
      <c r="J5661" s="287">
        <f t="shared" si="829"/>
        <v>-46.413724550888851</v>
      </c>
      <c r="L5661" s="287">
        <f t="shared" si="826"/>
        <v>153.7558146072588</v>
      </c>
      <c r="M5661" s="344">
        <f t="shared" si="827"/>
        <v>144.54414794059176</v>
      </c>
      <c r="N5661" s="344">
        <f t="shared" si="830"/>
        <v>-46.413724550888851</v>
      </c>
    </row>
    <row r="5662" spans="1:14" x14ac:dyDescent="0.25">
      <c r="A5662" s="273">
        <v>5645</v>
      </c>
      <c r="B5662" s="323">
        <f t="shared" si="831"/>
        <v>5734.7558146072588</v>
      </c>
      <c r="D5662" s="287">
        <f t="shared" si="828"/>
        <v>5365.4787312739254</v>
      </c>
      <c r="F5662" s="273">
        <f t="shared" si="824"/>
        <v>15</v>
      </c>
      <c r="H5662" s="273">
        <f t="shared" si="825"/>
        <v>5400</v>
      </c>
      <c r="J5662" s="287">
        <f t="shared" si="829"/>
        <v>-46.801734122572526</v>
      </c>
      <c r="L5662" s="287">
        <f t="shared" si="826"/>
        <v>154.7558146072588</v>
      </c>
      <c r="M5662" s="344">
        <f t="shared" si="827"/>
        <v>145.4787312739254</v>
      </c>
      <c r="N5662" s="344">
        <f t="shared" si="830"/>
        <v>-46.801734122572526</v>
      </c>
    </row>
    <row r="5663" spans="1:14" x14ac:dyDescent="0.25">
      <c r="A5663" s="273">
        <v>5646</v>
      </c>
      <c r="B5663" s="323">
        <f t="shared" si="831"/>
        <v>5735.7558146072588</v>
      </c>
      <c r="D5663" s="287">
        <f t="shared" si="828"/>
        <v>5366.4133146072591</v>
      </c>
      <c r="F5663" s="273">
        <f t="shared" si="824"/>
        <v>15</v>
      </c>
      <c r="H5663" s="273">
        <f t="shared" si="825"/>
        <v>5400</v>
      </c>
      <c r="J5663" s="287">
        <f t="shared" si="829"/>
        <v>-47.175487432663893</v>
      </c>
      <c r="L5663" s="287">
        <f t="shared" si="826"/>
        <v>155.7558146072588</v>
      </c>
      <c r="M5663" s="344">
        <f t="shared" si="827"/>
        <v>146.41331460725905</v>
      </c>
      <c r="N5663" s="344">
        <f t="shared" si="830"/>
        <v>-47.175487432663893</v>
      </c>
    </row>
    <row r="5664" spans="1:14" x14ac:dyDescent="0.25">
      <c r="A5664" s="273">
        <v>5647</v>
      </c>
      <c r="B5664" s="323">
        <f t="shared" si="831"/>
        <v>5736.7558146072588</v>
      </c>
      <c r="D5664" s="287">
        <f t="shared" si="828"/>
        <v>5367.3478979405918</v>
      </c>
      <c r="F5664" s="273">
        <f t="shared" si="824"/>
        <v>15</v>
      </c>
      <c r="H5664" s="273">
        <f t="shared" si="825"/>
        <v>5400</v>
      </c>
      <c r="J5664" s="287">
        <f t="shared" si="829"/>
        <v>-47.534870632284047</v>
      </c>
      <c r="L5664" s="287">
        <f t="shared" si="826"/>
        <v>156.7558146072588</v>
      </c>
      <c r="M5664" s="344">
        <f t="shared" si="827"/>
        <v>147.34789794059179</v>
      </c>
      <c r="N5664" s="344">
        <f t="shared" si="830"/>
        <v>-47.534870632284047</v>
      </c>
    </row>
    <row r="5665" spans="1:14" x14ac:dyDescent="0.25">
      <c r="A5665" s="273">
        <v>5648</v>
      </c>
      <c r="B5665" s="323">
        <f t="shared" si="831"/>
        <v>5737.7558146072588</v>
      </c>
      <c r="D5665" s="287">
        <f t="shared" si="828"/>
        <v>5368.2824812739254</v>
      </c>
      <c r="F5665" s="273">
        <f t="shared" si="824"/>
        <v>15</v>
      </c>
      <c r="H5665" s="273">
        <f t="shared" si="825"/>
        <v>5400</v>
      </c>
      <c r="J5665" s="287">
        <f t="shared" si="829"/>
        <v>-47.879774249828976</v>
      </c>
      <c r="L5665" s="287">
        <f t="shared" si="826"/>
        <v>157.7558146072588</v>
      </c>
      <c r="M5665" s="344">
        <f t="shared" si="827"/>
        <v>148.28248127392544</v>
      </c>
      <c r="N5665" s="344">
        <f t="shared" si="830"/>
        <v>-47.879774249828976</v>
      </c>
    </row>
    <row r="5666" spans="1:14" x14ac:dyDescent="0.25">
      <c r="A5666" s="273">
        <v>5649</v>
      </c>
      <c r="B5666" s="323">
        <f t="shared" si="831"/>
        <v>5738.7558146072588</v>
      </c>
      <c r="D5666" s="287">
        <f t="shared" si="828"/>
        <v>5369.2170646072591</v>
      </c>
      <c r="F5666" s="273">
        <f t="shared" si="824"/>
        <v>15</v>
      </c>
      <c r="H5666" s="273">
        <f t="shared" si="825"/>
        <v>5400</v>
      </c>
      <c r="J5666" s="287">
        <f t="shared" si="829"/>
        <v>-48.210093224315358</v>
      </c>
      <c r="L5666" s="287">
        <f t="shared" si="826"/>
        <v>158.7558146072588</v>
      </c>
      <c r="M5666" s="344">
        <f t="shared" si="827"/>
        <v>149.21706460725909</v>
      </c>
      <c r="N5666" s="344">
        <f t="shared" si="830"/>
        <v>-48.210093224315358</v>
      </c>
    </row>
    <row r="5667" spans="1:14" x14ac:dyDescent="0.25">
      <c r="A5667" s="273">
        <v>5650</v>
      </c>
      <c r="B5667" s="323">
        <f t="shared" si="831"/>
        <v>5739.7558146072588</v>
      </c>
      <c r="D5667" s="287">
        <f t="shared" si="828"/>
        <v>5370.1516479405918</v>
      </c>
      <c r="F5667" s="273">
        <f t="shared" si="824"/>
        <v>15</v>
      </c>
      <c r="H5667" s="273">
        <f t="shared" si="825"/>
        <v>5400</v>
      </c>
      <c r="J5667" s="287">
        <f t="shared" si="829"/>
        <v>-48.525726937384221</v>
      </c>
      <c r="L5667" s="287">
        <f t="shared" si="826"/>
        <v>159.7558146072588</v>
      </c>
      <c r="M5667" s="344">
        <f t="shared" si="827"/>
        <v>150.15164794059183</v>
      </c>
      <c r="N5667" s="344">
        <f t="shared" si="830"/>
        <v>-48.525726937384221</v>
      </c>
    </row>
    <row r="5668" spans="1:14" x14ac:dyDescent="0.25">
      <c r="A5668" s="273">
        <v>5651</v>
      </c>
      <c r="B5668" s="323">
        <f t="shared" si="831"/>
        <v>5740.7558146072588</v>
      </c>
      <c r="D5668" s="287">
        <f t="shared" si="828"/>
        <v>5371.0862312739255</v>
      </c>
      <c r="F5668" s="273">
        <f t="shared" si="824"/>
        <v>15</v>
      </c>
      <c r="H5668" s="273">
        <f t="shared" si="825"/>
        <v>5400</v>
      </c>
      <c r="J5668" s="287">
        <f t="shared" si="829"/>
        <v>-48.826579243948679</v>
      </c>
      <c r="L5668" s="287">
        <f t="shared" si="826"/>
        <v>160.7558146072588</v>
      </c>
      <c r="M5668" s="344">
        <f t="shared" si="827"/>
        <v>151.08623127392548</v>
      </c>
      <c r="N5668" s="344">
        <f t="shared" si="830"/>
        <v>-48.826579243948679</v>
      </c>
    </row>
    <row r="5669" spans="1:14" x14ac:dyDescent="0.25">
      <c r="A5669" s="273">
        <v>5652</v>
      </c>
      <c r="B5669" s="323">
        <f t="shared" si="831"/>
        <v>5741.7558146072588</v>
      </c>
      <c r="D5669" s="287">
        <f t="shared" si="828"/>
        <v>5372.0208146072591</v>
      </c>
      <c r="F5669" s="273">
        <f t="shared" si="824"/>
        <v>15</v>
      </c>
      <c r="H5669" s="273">
        <f t="shared" si="825"/>
        <v>5400</v>
      </c>
      <c r="J5669" s="287">
        <f t="shared" si="829"/>
        <v>-49.112558501481729</v>
      </c>
      <c r="L5669" s="287">
        <f t="shared" si="826"/>
        <v>161.7558146072588</v>
      </c>
      <c r="M5669" s="344">
        <f t="shared" si="827"/>
        <v>152.02081460725913</v>
      </c>
      <c r="N5669" s="344">
        <f t="shared" si="830"/>
        <v>-49.112558501481729</v>
      </c>
    </row>
    <row r="5670" spans="1:14" x14ac:dyDescent="0.25">
      <c r="A5670" s="273">
        <v>5653</v>
      </c>
      <c r="B5670" s="323">
        <f t="shared" si="831"/>
        <v>5742.7558146072588</v>
      </c>
      <c r="D5670" s="287">
        <f t="shared" si="828"/>
        <v>5372.9553979405919</v>
      </c>
      <c r="F5670" s="273">
        <f t="shared" si="824"/>
        <v>15</v>
      </c>
      <c r="H5670" s="273">
        <f t="shared" si="825"/>
        <v>5400</v>
      </c>
      <c r="J5670" s="287">
        <f t="shared" si="829"/>
        <v>-49.383577597931186</v>
      </c>
      <c r="L5670" s="287">
        <f t="shared" si="826"/>
        <v>162.7558146072588</v>
      </c>
      <c r="M5670" s="344">
        <f t="shared" si="827"/>
        <v>152.95539794059187</v>
      </c>
      <c r="N5670" s="344">
        <f t="shared" si="830"/>
        <v>-49.383577597931186</v>
      </c>
    </row>
    <row r="5671" spans="1:14" x14ac:dyDescent="0.25">
      <c r="A5671" s="273">
        <v>5654</v>
      </c>
      <c r="B5671" s="323">
        <f t="shared" si="831"/>
        <v>5743.7558146072588</v>
      </c>
      <c r="D5671" s="287">
        <f t="shared" si="828"/>
        <v>5373.8899812739255</v>
      </c>
      <c r="F5671" s="273">
        <f t="shared" si="824"/>
        <v>15</v>
      </c>
      <c r="H5671" s="273">
        <f t="shared" si="825"/>
        <v>5400</v>
      </c>
      <c r="J5671" s="287">
        <f t="shared" si="829"/>
        <v>-49.639553978254852</v>
      </c>
      <c r="L5671" s="287">
        <f t="shared" si="826"/>
        <v>163.7558146072588</v>
      </c>
      <c r="M5671" s="344">
        <f t="shared" si="827"/>
        <v>153.88998127392551</v>
      </c>
      <c r="N5671" s="344">
        <f t="shared" si="830"/>
        <v>-49.639553978254852</v>
      </c>
    </row>
    <row r="5672" spans="1:14" x14ac:dyDescent="0.25">
      <c r="A5672" s="273">
        <v>5655</v>
      </c>
      <c r="B5672" s="323">
        <f t="shared" si="831"/>
        <v>5744.7558146072588</v>
      </c>
      <c r="D5672" s="287">
        <f t="shared" si="828"/>
        <v>5374.8245646072592</v>
      </c>
      <c r="F5672" s="273">
        <f t="shared" si="824"/>
        <v>15</v>
      </c>
      <c r="H5672" s="273">
        <f t="shared" si="825"/>
        <v>5400</v>
      </c>
      <c r="J5672" s="287">
        <f t="shared" si="829"/>
        <v>-49.880409669567392</v>
      </c>
      <c r="L5672" s="287">
        <f t="shared" si="826"/>
        <v>164.7558146072588</v>
      </c>
      <c r="M5672" s="344">
        <f t="shared" si="827"/>
        <v>154.82456460725916</v>
      </c>
      <c r="N5672" s="344">
        <f t="shared" si="830"/>
        <v>-49.880409669567392</v>
      </c>
    </row>
    <row r="5673" spans="1:14" x14ac:dyDescent="0.25">
      <c r="A5673" s="273">
        <v>5656</v>
      </c>
      <c r="B5673" s="323">
        <f t="shared" si="831"/>
        <v>5745.7558146072588</v>
      </c>
      <c r="D5673" s="287">
        <f t="shared" si="828"/>
        <v>5375.7591479405919</v>
      </c>
      <c r="F5673" s="273">
        <f t="shared" si="824"/>
        <v>15</v>
      </c>
      <c r="H5673" s="273">
        <f t="shared" si="825"/>
        <v>5400</v>
      </c>
      <c r="J5673" s="287">
        <f t="shared" si="829"/>
        <v>-50.106071304892403</v>
      </c>
      <c r="L5673" s="287">
        <f t="shared" si="826"/>
        <v>165.7558146072588</v>
      </c>
      <c r="M5673" s="344">
        <f t="shared" si="827"/>
        <v>155.7591479405919</v>
      </c>
      <c r="N5673" s="344">
        <f t="shared" si="830"/>
        <v>-50.106071304892403</v>
      </c>
    </row>
    <row r="5674" spans="1:14" x14ac:dyDescent="0.25">
      <c r="A5674" s="273">
        <v>5657</v>
      </c>
      <c r="B5674" s="323">
        <f t="shared" si="831"/>
        <v>5746.7558146072588</v>
      </c>
      <c r="D5674" s="287">
        <f t="shared" si="828"/>
        <v>5376.6937312739256</v>
      </c>
      <c r="F5674" s="273">
        <f t="shared" si="824"/>
        <v>15</v>
      </c>
      <c r="H5674" s="273">
        <f t="shared" si="825"/>
        <v>5400</v>
      </c>
      <c r="J5674" s="287">
        <f t="shared" si="829"/>
        <v>-50.31647014550952</v>
      </c>
      <c r="L5674" s="287">
        <f t="shared" si="826"/>
        <v>166.7558146072588</v>
      </c>
      <c r="M5674" s="344">
        <f t="shared" si="827"/>
        <v>156.69373127392555</v>
      </c>
      <c r="N5674" s="344">
        <f t="shared" si="830"/>
        <v>-50.31647014550952</v>
      </c>
    </row>
    <row r="5675" spans="1:14" x14ac:dyDescent="0.25">
      <c r="A5675" s="273">
        <v>5658</v>
      </c>
      <c r="B5675" s="323">
        <f t="shared" si="831"/>
        <v>5747.7558146072588</v>
      </c>
      <c r="D5675" s="287">
        <f t="shared" si="828"/>
        <v>5377.6283146072592</v>
      </c>
      <c r="F5675" s="273">
        <f t="shared" si="824"/>
        <v>15</v>
      </c>
      <c r="H5675" s="273">
        <f t="shared" si="825"/>
        <v>5400</v>
      </c>
      <c r="J5675" s="287">
        <f t="shared" si="829"/>
        <v>-50.511542101893724</v>
      </c>
      <c r="L5675" s="287">
        <f t="shared" si="826"/>
        <v>167.7558146072588</v>
      </c>
      <c r="M5675" s="344">
        <f t="shared" si="827"/>
        <v>157.6283146072592</v>
      </c>
      <c r="N5675" s="344">
        <f t="shared" si="830"/>
        <v>-50.511542101893724</v>
      </c>
    </row>
    <row r="5676" spans="1:14" x14ac:dyDescent="0.25">
      <c r="A5676" s="273">
        <v>5659</v>
      </c>
      <c r="B5676" s="323">
        <f t="shared" si="831"/>
        <v>5748.7558146072588</v>
      </c>
      <c r="D5676" s="287">
        <f t="shared" si="828"/>
        <v>5378.5628979405919</v>
      </c>
      <c r="F5676" s="273">
        <f t="shared" si="824"/>
        <v>15</v>
      </c>
      <c r="H5676" s="273">
        <f t="shared" si="825"/>
        <v>5400</v>
      </c>
      <c r="J5676" s="287">
        <f t="shared" si="829"/>
        <v>-50.691227753237399</v>
      </c>
      <c r="L5676" s="287">
        <f t="shared" si="826"/>
        <v>168.7558146072588</v>
      </c>
      <c r="M5676" s="344">
        <f t="shared" si="827"/>
        <v>158.56289794059194</v>
      </c>
      <c r="N5676" s="344">
        <f t="shared" si="830"/>
        <v>-50.691227753237399</v>
      </c>
    </row>
    <row r="5677" spans="1:14" x14ac:dyDescent="0.25">
      <c r="A5677" s="273">
        <v>5660</v>
      </c>
      <c r="B5677" s="323">
        <f t="shared" si="831"/>
        <v>5749.7558146072588</v>
      </c>
      <c r="D5677" s="287">
        <f t="shared" si="828"/>
        <v>5379.4974812739256</v>
      </c>
      <c r="F5677" s="273">
        <f t="shared" si="824"/>
        <v>15</v>
      </c>
      <c r="H5677" s="273">
        <f t="shared" si="825"/>
        <v>5400</v>
      </c>
      <c r="J5677" s="287">
        <f t="shared" si="829"/>
        <v>-50.855472365550476</v>
      </c>
      <c r="L5677" s="287">
        <f t="shared" si="826"/>
        <v>169.7558146072588</v>
      </c>
      <c r="M5677" s="344">
        <f t="shared" si="827"/>
        <v>159.49748127392559</v>
      </c>
      <c r="N5677" s="344">
        <f t="shared" si="830"/>
        <v>-50.855472365550476</v>
      </c>
    </row>
    <row r="5678" spans="1:14" x14ac:dyDescent="0.25">
      <c r="A5678" s="273">
        <v>5661</v>
      </c>
      <c r="B5678" s="323">
        <f t="shared" si="831"/>
        <v>5750.7558146072588</v>
      </c>
      <c r="D5678" s="287">
        <f t="shared" si="828"/>
        <v>5380.4320646072592</v>
      </c>
      <c r="F5678" s="273">
        <f t="shared" si="824"/>
        <v>15</v>
      </c>
      <c r="H5678" s="273">
        <f t="shared" si="825"/>
        <v>5400</v>
      </c>
      <c r="J5678" s="287">
        <f t="shared" si="829"/>
        <v>-51.004225908332856</v>
      </c>
      <c r="L5678" s="287">
        <f t="shared" si="826"/>
        <v>170.7558146072588</v>
      </c>
      <c r="M5678" s="344">
        <f t="shared" si="827"/>
        <v>160.43206460725924</v>
      </c>
      <c r="N5678" s="344">
        <f t="shared" si="830"/>
        <v>-51.004225908332856</v>
      </c>
    </row>
    <row r="5679" spans="1:14" x14ac:dyDescent="0.25">
      <c r="A5679" s="273">
        <v>5662</v>
      </c>
      <c r="B5679" s="323">
        <f t="shared" si="831"/>
        <v>5751.7558146072588</v>
      </c>
      <c r="D5679" s="287">
        <f t="shared" si="828"/>
        <v>5381.366647940592</v>
      </c>
      <c r="F5679" s="273">
        <f t="shared" si="824"/>
        <v>15</v>
      </c>
      <c r="H5679" s="273">
        <f t="shared" si="825"/>
        <v>5400</v>
      </c>
      <c r="J5679" s="287">
        <f t="shared" si="829"/>
        <v>-51.137443069814658</v>
      </c>
      <c r="L5679" s="287">
        <f t="shared" si="826"/>
        <v>171.7558146072588</v>
      </c>
      <c r="M5679" s="344">
        <f t="shared" si="827"/>
        <v>161.36664794059197</v>
      </c>
      <c r="N5679" s="344">
        <f t="shared" si="830"/>
        <v>-51.137443069814658</v>
      </c>
    </row>
    <row r="5680" spans="1:14" x14ac:dyDescent="0.25">
      <c r="A5680" s="273">
        <v>5663</v>
      </c>
      <c r="B5680" s="323">
        <f t="shared" si="831"/>
        <v>5752.7558146072588</v>
      </c>
      <c r="D5680" s="287">
        <f t="shared" si="828"/>
        <v>5382.3012312739256</v>
      </c>
      <c r="F5680" s="273">
        <f t="shared" ref="F5680:F5743" si="832">INT(B5680/360)</f>
        <v>15</v>
      </c>
      <c r="H5680" s="273">
        <f t="shared" ref="H5680:H5743" si="833">F5680*360</f>
        <v>5400</v>
      </c>
      <c r="J5680" s="287">
        <f t="shared" si="829"/>
        <v>-51.255083270757865</v>
      </c>
      <c r="L5680" s="287">
        <f t="shared" ref="L5680:L5743" si="834">B5680-H5680-180</f>
        <v>172.7558146072588</v>
      </c>
      <c r="M5680" s="344">
        <f t="shared" ref="M5680:M5743" si="835">D5680-INT(D5680/360)*360-180</f>
        <v>162.30123127392562</v>
      </c>
      <c r="N5680" s="344">
        <f t="shared" si="830"/>
        <v>-51.255083270757865</v>
      </c>
    </row>
    <row r="5681" spans="1:14" x14ac:dyDescent="0.25">
      <c r="A5681" s="273">
        <v>5664</v>
      </c>
      <c r="B5681" s="323">
        <f t="shared" si="831"/>
        <v>5753.7558146072588</v>
      </c>
      <c r="D5681" s="287">
        <f t="shared" si="828"/>
        <v>5383.2358146072584</v>
      </c>
      <c r="F5681" s="273">
        <f t="shared" si="832"/>
        <v>15</v>
      </c>
      <c r="H5681" s="273">
        <f t="shared" si="833"/>
        <v>5400</v>
      </c>
      <c r="J5681" s="287">
        <f t="shared" si="829"/>
        <v>-51.357110676817641</v>
      </c>
      <c r="L5681" s="287">
        <f t="shared" si="834"/>
        <v>173.7558146072588</v>
      </c>
      <c r="M5681" s="344">
        <f t="shared" si="835"/>
        <v>163.23581460725836</v>
      </c>
      <c r="N5681" s="344">
        <f t="shared" si="830"/>
        <v>-51.357110676817641</v>
      </c>
    </row>
    <row r="5682" spans="1:14" x14ac:dyDescent="0.25">
      <c r="A5682" s="273">
        <v>5665</v>
      </c>
      <c r="B5682" s="323">
        <f t="shared" si="831"/>
        <v>5754.7558146072588</v>
      </c>
      <c r="D5682" s="287">
        <f t="shared" si="828"/>
        <v>5384.170397940592</v>
      </c>
      <c r="F5682" s="273">
        <f t="shared" si="832"/>
        <v>15</v>
      </c>
      <c r="H5682" s="273">
        <f t="shared" si="833"/>
        <v>5400</v>
      </c>
      <c r="J5682" s="287">
        <f t="shared" si="829"/>
        <v>-51.443494209457761</v>
      </c>
      <c r="L5682" s="287">
        <f t="shared" si="834"/>
        <v>174.7558146072588</v>
      </c>
      <c r="M5682" s="344">
        <f t="shared" si="835"/>
        <v>164.17039794059201</v>
      </c>
      <c r="N5682" s="344">
        <f t="shared" si="830"/>
        <v>-51.443494209457761</v>
      </c>
    </row>
    <row r="5683" spans="1:14" x14ac:dyDescent="0.25">
      <c r="A5683" s="273">
        <v>5666</v>
      </c>
      <c r="B5683" s="323">
        <f t="shared" si="831"/>
        <v>5755.7558146072588</v>
      </c>
      <c r="D5683" s="287">
        <f t="shared" si="828"/>
        <v>5385.1049812739257</v>
      </c>
      <c r="F5683" s="273">
        <f t="shared" si="832"/>
        <v>15</v>
      </c>
      <c r="H5683" s="273">
        <f t="shared" si="833"/>
        <v>5400</v>
      </c>
      <c r="J5683" s="287">
        <f t="shared" si="829"/>
        <v>-51.514207555417293</v>
      </c>
      <c r="L5683" s="287">
        <f t="shared" si="834"/>
        <v>175.7558146072588</v>
      </c>
      <c r="M5683" s="344">
        <f t="shared" si="835"/>
        <v>165.10498127392566</v>
      </c>
      <c r="N5683" s="344">
        <f t="shared" si="830"/>
        <v>-51.514207555417293</v>
      </c>
    </row>
    <row r="5684" spans="1:14" x14ac:dyDescent="0.25">
      <c r="A5684" s="273">
        <v>5667</v>
      </c>
      <c r="B5684" s="323">
        <f t="shared" si="831"/>
        <v>5756.7558146072588</v>
      </c>
      <c r="D5684" s="287">
        <f t="shared" si="828"/>
        <v>5386.0395646072584</v>
      </c>
      <c r="F5684" s="273">
        <f t="shared" si="832"/>
        <v>15</v>
      </c>
      <c r="H5684" s="273">
        <f t="shared" si="833"/>
        <v>5400</v>
      </c>
      <c r="J5684" s="287">
        <f t="shared" si="829"/>
        <v>-51.569229174726182</v>
      </c>
      <c r="L5684" s="287">
        <f t="shared" si="834"/>
        <v>176.7558146072588</v>
      </c>
      <c r="M5684" s="344">
        <f t="shared" si="835"/>
        <v>166.0395646072584</v>
      </c>
      <c r="N5684" s="344">
        <f t="shared" si="830"/>
        <v>-51.569229174726182</v>
      </c>
    </row>
    <row r="5685" spans="1:14" x14ac:dyDescent="0.25">
      <c r="A5685" s="273">
        <v>5668</v>
      </c>
      <c r="B5685" s="323">
        <f t="shared" si="831"/>
        <v>5757.7558146072588</v>
      </c>
      <c r="D5685" s="287">
        <f t="shared" si="828"/>
        <v>5386.974147940592</v>
      </c>
      <c r="F5685" s="273">
        <f t="shared" si="832"/>
        <v>15</v>
      </c>
      <c r="H5685" s="273">
        <f t="shared" si="833"/>
        <v>5400</v>
      </c>
      <c r="J5685" s="287">
        <f t="shared" si="829"/>
        <v>-51.608542307266099</v>
      </c>
      <c r="L5685" s="287">
        <f t="shared" si="834"/>
        <v>177.7558146072588</v>
      </c>
      <c r="M5685" s="344">
        <f t="shared" si="835"/>
        <v>166.97414794059205</v>
      </c>
      <c r="N5685" s="344">
        <f t="shared" si="830"/>
        <v>-51.608542307266099</v>
      </c>
    </row>
    <row r="5686" spans="1:14" x14ac:dyDescent="0.25">
      <c r="A5686" s="273">
        <v>5669</v>
      </c>
      <c r="B5686" s="323">
        <f t="shared" si="831"/>
        <v>5758.7558146072588</v>
      </c>
      <c r="D5686" s="287">
        <f t="shared" si="828"/>
        <v>5387.9087312739257</v>
      </c>
      <c r="F5686" s="273">
        <f t="shared" si="832"/>
        <v>15</v>
      </c>
      <c r="H5686" s="273">
        <f t="shared" si="833"/>
        <v>5400</v>
      </c>
      <c r="J5686" s="287">
        <f t="shared" si="829"/>
        <v>-51.632134977876049</v>
      </c>
      <c r="L5686" s="287">
        <f t="shared" si="834"/>
        <v>178.7558146072588</v>
      </c>
      <c r="M5686" s="344">
        <f t="shared" si="835"/>
        <v>167.9087312739257</v>
      </c>
      <c r="N5686" s="344">
        <f t="shared" si="830"/>
        <v>-51.632134977876049</v>
      </c>
    </row>
    <row r="5687" spans="1:14" x14ac:dyDescent="0.25">
      <c r="A5687" s="273">
        <v>5670</v>
      </c>
      <c r="B5687" s="323">
        <f t="shared" si="831"/>
        <v>5759.7558146072588</v>
      </c>
      <c r="D5687" s="287">
        <f t="shared" si="828"/>
        <v>5388.8433146072584</v>
      </c>
      <c r="F5687" s="273">
        <f t="shared" si="832"/>
        <v>15</v>
      </c>
      <c r="H5687" s="273">
        <f t="shared" si="833"/>
        <v>5400</v>
      </c>
      <c r="J5687" s="287">
        <f t="shared" si="829"/>
        <v>-51.64</v>
      </c>
      <c r="L5687" s="287">
        <f t="shared" si="834"/>
        <v>179.7558146072588</v>
      </c>
      <c r="M5687" s="344">
        <f t="shared" si="835"/>
        <v>168.84331460725843</v>
      </c>
      <c r="N5687" s="344">
        <f t="shared" si="830"/>
        <v>-51.64</v>
      </c>
    </row>
    <row r="5688" spans="1:14" x14ac:dyDescent="0.25">
      <c r="A5688" s="273">
        <v>5671</v>
      </c>
      <c r="B5688" s="323">
        <f t="shared" si="831"/>
        <v>5760.7558146072588</v>
      </c>
      <c r="D5688" s="287">
        <f t="shared" si="828"/>
        <v>5389.7778979405921</v>
      </c>
      <c r="F5688" s="273">
        <f t="shared" si="832"/>
        <v>16</v>
      </c>
      <c r="H5688" s="273">
        <f t="shared" si="833"/>
        <v>5760</v>
      </c>
      <c r="J5688" s="287">
        <f t="shared" si="829"/>
        <v>-51.632134977876042</v>
      </c>
      <c r="L5688" s="287">
        <f t="shared" si="834"/>
        <v>-179.2441853927412</v>
      </c>
      <c r="M5688" s="344">
        <f t="shared" si="835"/>
        <v>169.77789794059208</v>
      </c>
      <c r="N5688" s="344">
        <f t="shared" si="830"/>
        <v>-51.632134977876042</v>
      </c>
    </row>
    <row r="5689" spans="1:14" x14ac:dyDescent="0.25">
      <c r="A5689" s="273">
        <v>5672</v>
      </c>
      <c r="B5689" s="323">
        <f t="shared" si="831"/>
        <v>5761.7558146072588</v>
      </c>
      <c r="D5689" s="287">
        <f t="shared" si="828"/>
        <v>5390.7124812739257</v>
      </c>
      <c r="F5689" s="273">
        <f t="shared" si="832"/>
        <v>16</v>
      </c>
      <c r="H5689" s="273">
        <f t="shared" si="833"/>
        <v>5760</v>
      </c>
      <c r="J5689" s="287">
        <f t="shared" si="829"/>
        <v>-51.60854230726612</v>
      </c>
      <c r="L5689" s="287">
        <f t="shared" si="834"/>
        <v>-178.2441853927412</v>
      </c>
      <c r="M5689" s="344">
        <f t="shared" si="835"/>
        <v>170.71248127392573</v>
      </c>
      <c r="N5689" s="344">
        <f t="shared" si="830"/>
        <v>-51.60854230726612</v>
      </c>
    </row>
    <row r="5690" spans="1:14" x14ac:dyDescent="0.25">
      <c r="A5690" s="273">
        <v>5673</v>
      </c>
      <c r="B5690" s="323">
        <f t="shared" si="831"/>
        <v>5762.7558146072588</v>
      </c>
      <c r="D5690" s="287">
        <f t="shared" si="828"/>
        <v>5391.6470646072585</v>
      </c>
      <c r="F5690" s="273">
        <f t="shared" si="832"/>
        <v>16</v>
      </c>
      <c r="H5690" s="273">
        <f t="shared" si="833"/>
        <v>5760</v>
      </c>
      <c r="J5690" s="287">
        <f t="shared" si="829"/>
        <v>-51.56922917472621</v>
      </c>
      <c r="L5690" s="287">
        <f t="shared" si="834"/>
        <v>-177.2441853927412</v>
      </c>
      <c r="M5690" s="344">
        <f t="shared" si="835"/>
        <v>171.64706460725847</v>
      </c>
      <c r="N5690" s="344">
        <f t="shared" si="830"/>
        <v>-51.56922917472621</v>
      </c>
    </row>
    <row r="5691" spans="1:14" x14ac:dyDescent="0.25">
      <c r="A5691" s="273">
        <v>5674</v>
      </c>
      <c r="B5691" s="323">
        <f t="shared" si="831"/>
        <v>5763.7558146072588</v>
      </c>
      <c r="D5691" s="287">
        <f t="shared" si="828"/>
        <v>5392.5816479405921</v>
      </c>
      <c r="F5691" s="273">
        <f t="shared" si="832"/>
        <v>16</v>
      </c>
      <c r="H5691" s="273">
        <f t="shared" si="833"/>
        <v>5760</v>
      </c>
      <c r="J5691" s="287">
        <f t="shared" si="829"/>
        <v>-51.514207555417336</v>
      </c>
      <c r="L5691" s="287">
        <f t="shared" si="834"/>
        <v>-176.2441853927412</v>
      </c>
      <c r="M5691" s="344">
        <f t="shared" si="835"/>
        <v>172.58164794059212</v>
      </c>
      <c r="N5691" s="344">
        <f t="shared" si="830"/>
        <v>-51.514207555417336</v>
      </c>
    </row>
    <row r="5692" spans="1:14" x14ac:dyDescent="0.25">
      <c r="A5692" s="273">
        <v>5675</v>
      </c>
      <c r="B5692" s="323">
        <f t="shared" si="831"/>
        <v>5764.7558146072588</v>
      </c>
      <c r="D5692" s="287">
        <f t="shared" si="828"/>
        <v>5393.5162312739258</v>
      </c>
      <c r="F5692" s="273">
        <f t="shared" si="832"/>
        <v>16</v>
      </c>
      <c r="H5692" s="273">
        <f t="shared" si="833"/>
        <v>5760</v>
      </c>
      <c r="J5692" s="287">
        <f t="shared" si="829"/>
        <v>-51.443494209457739</v>
      </c>
      <c r="L5692" s="287">
        <f t="shared" si="834"/>
        <v>-175.2441853927412</v>
      </c>
      <c r="M5692" s="344">
        <f t="shared" si="835"/>
        <v>173.51623127392577</v>
      </c>
      <c r="N5692" s="344">
        <f t="shared" si="830"/>
        <v>-51.443494209457739</v>
      </c>
    </row>
    <row r="5693" spans="1:14" x14ac:dyDescent="0.25">
      <c r="A5693" s="273">
        <v>5676</v>
      </c>
      <c r="B5693" s="323">
        <f t="shared" si="831"/>
        <v>5765.7558146072588</v>
      </c>
      <c r="D5693" s="287">
        <f t="shared" si="828"/>
        <v>5394.4508146072585</v>
      </c>
      <c r="F5693" s="273">
        <f t="shared" si="832"/>
        <v>16</v>
      </c>
      <c r="H5693" s="273">
        <f t="shared" si="833"/>
        <v>5760</v>
      </c>
      <c r="J5693" s="287">
        <f t="shared" si="829"/>
        <v>-51.357110676817619</v>
      </c>
      <c r="L5693" s="287">
        <f t="shared" si="834"/>
        <v>-174.2441853927412</v>
      </c>
      <c r="M5693" s="344">
        <f t="shared" si="835"/>
        <v>174.45081460725851</v>
      </c>
      <c r="N5693" s="344">
        <f t="shared" si="830"/>
        <v>-51.357110676817619</v>
      </c>
    </row>
    <row r="5694" spans="1:14" x14ac:dyDescent="0.25">
      <c r="A5694" s="273">
        <v>5677</v>
      </c>
      <c r="B5694" s="323">
        <f t="shared" si="831"/>
        <v>5766.7558146072588</v>
      </c>
      <c r="D5694" s="287">
        <f t="shared" si="828"/>
        <v>5395.3853979405922</v>
      </c>
      <c r="F5694" s="273">
        <f t="shared" si="832"/>
        <v>16</v>
      </c>
      <c r="H5694" s="273">
        <f t="shared" si="833"/>
        <v>5760</v>
      </c>
      <c r="J5694" s="287">
        <f t="shared" si="829"/>
        <v>-51.255083270757844</v>
      </c>
      <c r="L5694" s="287">
        <f t="shared" si="834"/>
        <v>-173.2441853927412</v>
      </c>
      <c r="M5694" s="344">
        <f t="shared" si="835"/>
        <v>175.38539794059216</v>
      </c>
      <c r="N5694" s="344">
        <f t="shared" si="830"/>
        <v>-51.255083270757844</v>
      </c>
    </row>
    <row r="5695" spans="1:14" x14ac:dyDescent="0.25">
      <c r="A5695" s="273">
        <v>5678</v>
      </c>
      <c r="B5695" s="323">
        <f t="shared" si="831"/>
        <v>5767.7558146072588</v>
      </c>
      <c r="D5695" s="287">
        <f t="shared" si="828"/>
        <v>5396.3199812739258</v>
      </c>
      <c r="F5695" s="273">
        <f t="shared" si="832"/>
        <v>16</v>
      </c>
      <c r="H5695" s="273">
        <f t="shared" si="833"/>
        <v>5760</v>
      </c>
      <c r="J5695" s="287">
        <f t="shared" si="829"/>
        <v>-51.137443069814744</v>
      </c>
      <c r="L5695" s="287">
        <f t="shared" si="834"/>
        <v>-172.2441853927412</v>
      </c>
      <c r="M5695" s="344">
        <f t="shared" si="835"/>
        <v>176.3199812739258</v>
      </c>
      <c r="N5695" s="344">
        <f t="shared" si="830"/>
        <v>-51.137443069814744</v>
      </c>
    </row>
    <row r="5696" spans="1:14" x14ac:dyDescent="0.25">
      <c r="A5696" s="273">
        <v>5679</v>
      </c>
      <c r="B5696" s="323">
        <f t="shared" si="831"/>
        <v>5768.7558146072588</v>
      </c>
      <c r="D5696" s="287">
        <f t="shared" si="828"/>
        <v>5397.2545646072585</v>
      </c>
      <c r="F5696" s="273">
        <f t="shared" si="832"/>
        <v>16</v>
      </c>
      <c r="H5696" s="273">
        <f t="shared" si="833"/>
        <v>5760</v>
      </c>
      <c r="J5696" s="287">
        <f t="shared" si="829"/>
        <v>-51.004225908332948</v>
      </c>
      <c r="L5696" s="287">
        <f t="shared" si="834"/>
        <v>-171.2441853927412</v>
      </c>
      <c r="M5696" s="344">
        <f t="shared" si="835"/>
        <v>177.25456460725854</v>
      </c>
      <c r="N5696" s="344">
        <f t="shared" si="830"/>
        <v>-51.004225908332948</v>
      </c>
    </row>
    <row r="5697" spans="1:14" x14ac:dyDescent="0.25">
      <c r="A5697" s="273">
        <v>5680</v>
      </c>
      <c r="B5697" s="323">
        <f t="shared" si="831"/>
        <v>5769.7558146072588</v>
      </c>
      <c r="D5697" s="287">
        <f t="shared" si="828"/>
        <v>5398.1891479405922</v>
      </c>
      <c r="F5697" s="273">
        <f t="shared" si="832"/>
        <v>16</v>
      </c>
      <c r="H5697" s="273">
        <f t="shared" si="833"/>
        <v>5760</v>
      </c>
      <c r="J5697" s="287">
        <f t="shared" si="829"/>
        <v>-50.855472365550447</v>
      </c>
      <c r="L5697" s="287">
        <f t="shared" si="834"/>
        <v>-170.2441853927412</v>
      </c>
      <c r="M5697" s="344">
        <f t="shared" si="835"/>
        <v>178.18914794059219</v>
      </c>
      <c r="N5697" s="344">
        <f t="shared" si="830"/>
        <v>-50.855472365550447</v>
      </c>
    </row>
    <row r="5698" spans="1:14" x14ac:dyDescent="0.25">
      <c r="A5698" s="273">
        <v>5681</v>
      </c>
      <c r="B5698" s="323">
        <f t="shared" si="831"/>
        <v>5770.7558146072588</v>
      </c>
      <c r="D5698" s="287">
        <f t="shared" si="828"/>
        <v>5399.1237312739258</v>
      </c>
      <c r="F5698" s="273">
        <f t="shared" si="832"/>
        <v>16</v>
      </c>
      <c r="H5698" s="273">
        <f t="shared" si="833"/>
        <v>5760</v>
      </c>
      <c r="J5698" s="287">
        <f t="shared" si="829"/>
        <v>-50.691227753237364</v>
      </c>
      <c r="L5698" s="287">
        <f t="shared" si="834"/>
        <v>-169.2441853927412</v>
      </c>
      <c r="M5698" s="344">
        <f t="shared" si="835"/>
        <v>179.12373127392584</v>
      </c>
      <c r="N5698" s="344">
        <f t="shared" si="830"/>
        <v>-50.691227753237364</v>
      </c>
    </row>
    <row r="5699" spans="1:14" x14ac:dyDescent="0.25">
      <c r="A5699" s="273">
        <v>5682</v>
      </c>
      <c r="B5699" s="323">
        <f t="shared" si="831"/>
        <v>5771.7558146072588</v>
      </c>
      <c r="D5699" s="287">
        <f t="shared" si="828"/>
        <v>5400.0583146072586</v>
      </c>
      <c r="F5699" s="273">
        <f t="shared" si="832"/>
        <v>16</v>
      </c>
      <c r="H5699" s="273">
        <f t="shared" si="833"/>
        <v>5760</v>
      </c>
      <c r="J5699" s="287">
        <f t="shared" si="829"/>
        <v>-50.511542101893696</v>
      </c>
      <c r="L5699" s="287">
        <f t="shared" si="834"/>
        <v>-168.2441853927412</v>
      </c>
      <c r="M5699" s="344">
        <f t="shared" si="835"/>
        <v>-179.94168539274142</v>
      </c>
      <c r="N5699" s="344">
        <f t="shared" si="830"/>
        <v>-50.511542101893696</v>
      </c>
    </row>
    <row r="5700" spans="1:14" x14ac:dyDescent="0.25">
      <c r="A5700" s="273">
        <v>5683</v>
      </c>
      <c r="B5700" s="323">
        <f t="shared" si="831"/>
        <v>5772.7558146072588</v>
      </c>
      <c r="D5700" s="287">
        <f t="shared" si="828"/>
        <v>5400.9928979405922</v>
      </c>
      <c r="F5700" s="273">
        <f t="shared" si="832"/>
        <v>16</v>
      </c>
      <c r="H5700" s="273">
        <f t="shared" si="833"/>
        <v>5760</v>
      </c>
      <c r="J5700" s="287">
        <f t="shared" si="829"/>
        <v>-50.316470145509484</v>
      </c>
      <c r="L5700" s="287">
        <f t="shared" si="834"/>
        <v>-167.2441853927412</v>
      </c>
      <c r="M5700" s="344">
        <f t="shared" si="835"/>
        <v>-179.00710205940777</v>
      </c>
      <c r="N5700" s="344">
        <f t="shared" si="830"/>
        <v>-50.316470145509484</v>
      </c>
    </row>
    <row r="5701" spans="1:14" x14ac:dyDescent="0.25">
      <c r="A5701" s="273">
        <v>5684</v>
      </c>
      <c r="B5701" s="323">
        <f t="shared" si="831"/>
        <v>5773.7558146072588</v>
      </c>
      <c r="D5701" s="287">
        <f t="shared" si="828"/>
        <v>5401.9274812739259</v>
      </c>
      <c r="F5701" s="273">
        <f t="shared" si="832"/>
        <v>16</v>
      </c>
      <c r="H5701" s="273">
        <f t="shared" si="833"/>
        <v>5760</v>
      </c>
      <c r="J5701" s="287">
        <f t="shared" si="829"/>
        <v>-50.106071304892538</v>
      </c>
      <c r="L5701" s="287">
        <f t="shared" si="834"/>
        <v>-166.2441853927412</v>
      </c>
      <c r="M5701" s="344">
        <f t="shared" si="835"/>
        <v>-178.07251872607412</v>
      </c>
      <c r="N5701" s="344">
        <f t="shared" si="830"/>
        <v>-50.106071304892538</v>
      </c>
    </row>
    <row r="5702" spans="1:14" x14ac:dyDescent="0.25">
      <c r="A5702" s="273">
        <v>5685</v>
      </c>
      <c r="B5702" s="323">
        <f t="shared" si="831"/>
        <v>5774.7558146072588</v>
      </c>
      <c r="D5702" s="287">
        <f t="shared" si="828"/>
        <v>5402.8620646072586</v>
      </c>
      <c r="F5702" s="273">
        <f t="shared" si="832"/>
        <v>16</v>
      </c>
      <c r="H5702" s="273">
        <f t="shared" si="833"/>
        <v>5760</v>
      </c>
      <c r="J5702" s="287">
        <f t="shared" si="829"/>
        <v>-49.880409669567541</v>
      </c>
      <c r="L5702" s="287">
        <f t="shared" si="834"/>
        <v>-165.2441853927412</v>
      </c>
      <c r="M5702" s="344">
        <f t="shared" si="835"/>
        <v>-177.13793539274138</v>
      </c>
      <c r="N5702" s="344">
        <f t="shared" si="830"/>
        <v>-49.880409669567541</v>
      </c>
    </row>
    <row r="5703" spans="1:14" x14ac:dyDescent="0.25">
      <c r="A5703" s="273">
        <v>5686</v>
      </c>
      <c r="B5703" s="323">
        <f t="shared" si="831"/>
        <v>5775.7558146072588</v>
      </c>
      <c r="D5703" s="287">
        <f t="shared" si="828"/>
        <v>5403.7966479405923</v>
      </c>
      <c r="F5703" s="273">
        <f t="shared" si="832"/>
        <v>16</v>
      </c>
      <c r="H5703" s="273">
        <f t="shared" si="833"/>
        <v>5760</v>
      </c>
      <c r="J5703" s="287">
        <f t="shared" si="829"/>
        <v>-49.63955397825481</v>
      </c>
      <c r="L5703" s="287">
        <f t="shared" si="834"/>
        <v>-164.2441853927412</v>
      </c>
      <c r="M5703" s="344">
        <f t="shared" si="835"/>
        <v>-176.20335205940773</v>
      </c>
      <c r="N5703" s="344">
        <f t="shared" si="830"/>
        <v>-49.63955397825481</v>
      </c>
    </row>
    <row r="5704" spans="1:14" x14ac:dyDescent="0.25">
      <c r="A5704" s="273">
        <v>5687</v>
      </c>
      <c r="B5704" s="323">
        <f t="shared" si="831"/>
        <v>5776.7558146072588</v>
      </c>
      <c r="D5704" s="287">
        <f t="shared" si="828"/>
        <v>5404.731231273925</v>
      </c>
      <c r="F5704" s="273">
        <f t="shared" si="832"/>
        <v>16</v>
      </c>
      <c r="H5704" s="273">
        <f t="shared" si="833"/>
        <v>5760</v>
      </c>
      <c r="J5704" s="287">
        <f t="shared" si="829"/>
        <v>-49.383577597931136</v>
      </c>
      <c r="L5704" s="287">
        <f t="shared" si="834"/>
        <v>-163.2441853927412</v>
      </c>
      <c r="M5704" s="344">
        <f t="shared" si="835"/>
        <v>-175.268768726075</v>
      </c>
      <c r="N5704" s="344">
        <f t="shared" si="830"/>
        <v>-49.383577597931136</v>
      </c>
    </row>
    <row r="5705" spans="1:14" x14ac:dyDescent="0.25">
      <c r="A5705" s="273">
        <v>5688</v>
      </c>
      <c r="B5705" s="323">
        <f t="shared" si="831"/>
        <v>5777.7558146072588</v>
      </c>
      <c r="D5705" s="287">
        <f t="shared" si="828"/>
        <v>5405.6658146072587</v>
      </c>
      <c r="F5705" s="273">
        <f t="shared" si="832"/>
        <v>16</v>
      </c>
      <c r="H5705" s="273">
        <f t="shared" si="833"/>
        <v>5760</v>
      </c>
      <c r="J5705" s="287">
        <f t="shared" si="829"/>
        <v>-49.112558501481679</v>
      </c>
      <c r="L5705" s="287">
        <f t="shared" si="834"/>
        <v>-162.2441853927412</v>
      </c>
      <c r="M5705" s="344">
        <f t="shared" si="835"/>
        <v>-174.33418539274135</v>
      </c>
      <c r="N5705" s="344">
        <f t="shared" si="830"/>
        <v>-49.112558501481679</v>
      </c>
    </row>
    <row r="5706" spans="1:14" x14ac:dyDescent="0.25">
      <c r="A5706" s="273">
        <v>5689</v>
      </c>
      <c r="B5706" s="323">
        <f t="shared" si="831"/>
        <v>5778.7558146072588</v>
      </c>
      <c r="D5706" s="287">
        <f t="shared" si="828"/>
        <v>5406.6003979405923</v>
      </c>
      <c r="F5706" s="273">
        <f t="shared" si="832"/>
        <v>16</v>
      </c>
      <c r="H5706" s="273">
        <f t="shared" si="833"/>
        <v>5760</v>
      </c>
      <c r="J5706" s="287">
        <f t="shared" si="829"/>
        <v>-48.826579243948864</v>
      </c>
      <c r="L5706" s="287">
        <f t="shared" si="834"/>
        <v>-161.2441853927412</v>
      </c>
      <c r="M5706" s="344">
        <f t="shared" si="835"/>
        <v>-173.3996020594077</v>
      </c>
      <c r="N5706" s="344">
        <f t="shared" si="830"/>
        <v>-48.826579243948864</v>
      </c>
    </row>
    <row r="5707" spans="1:14" x14ac:dyDescent="0.25">
      <c r="A5707" s="273">
        <v>5690</v>
      </c>
      <c r="B5707" s="323">
        <f t="shared" si="831"/>
        <v>5779.7558146072588</v>
      </c>
      <c r="D5707" s="287">
        <f t="shared" si="828"/>
        <v>5407.534981273925</v>
      </c>
      <c r="F5707" s="273">
        <f t="shared" si="832"/>
        <v>16</v>
      </c>
      <c r="H5707" s="273">
        <f t="shared" si="833"/>
        <v>5760</v>
      </c>
      <c r="J5707" s="287">
        <f t="shared" si="829"/>
        <v>-48.525726937384412</v>
      </c>
      <c r="L5707" s="287">
        <f t="shared" si="834"/>
        <v>-160.2441853927412</v>
      </c>
      <c r="M5707" s="344">
        <f t="shared" si="835"/>
        <v>-172.46501872607496</v>
      </c>
      <c r="N5707" s="344">
        <f t="shared" si="830"/>
        <v>-48.525726937384412</v>
      </c>
    </row>
    <row r="5708" spans="1:14" x14ac:dyDescent="0.25">
      <c r="A5708" s="273">
        <v>5691</v>
      </c>
      <c r="B5708" s="323">
        <f t="shared" si="831"/>
        <v>5780.7558146072588</v>
      </c>
      <c r="D5708" s="287">
        <f t="shared" si="828"/>
        <v>5408.4695646072587</v>
      </c>
      <c r="F5708" s="273">
        <f t="shared" si="832"/>
        <v>16</v>
      </c>
      <c r="H5708" s="273">
        <f t="shared" si="833"/>
        <v>5760</v>
      </c>
      <c r="J5708" s="287">
        <f t="shared" si="829"/>
        <v>-48.210093224315564</v>
      </c>
      <c r="L5708" s="287">
        <f t="shared" si="834"/>
        <v>-159.2441853927412</v>
      </c>
      <c r="M5708" s="344">
        <f t="shared" si="835"/>
        <v>-171.53043539274131</v>
      </c>
      <c r="N5708" s="344">
        <f t="shared" si="830"/>
        <v>-48.210093224315564</v>
      </c>
    </row>
    <row r="5709" spans="1:14" x14ac:dyDescent="0.25">
      <c r="A5709" s="273">
        <v>5692</v>
      </c>
      <c r="B5709" s="323">
        <f t="shared" si="831"/>
        <v>5781.7558146072588</v>
      </c>
      <c r="D5709" s="287">
        <f t="shared" si="828"/>
        <v>5409.4041479405923</v>
      </c>
      <c r="F5709" s="273">
        <f t="shared" si="832"/>
        <v>16</v>
      </c>
      <c r="H5709" s="273">
        <f t="shared" si="833"/>
        <v>5760</v>
      </c>
      <c r="J5709" s="287">
        <f t="shared" si="829"/>
        <v>-47.879774249828927</v>
      </c>
      <c r="L5709" s="287">
        <f t="shared" si="834"/>
        <v>-158.2441853927412</v>
      </c>
      <c r="M5709" s="344">
        <f t="shared" si="835"/>
        <v>-170.59585205940766</v>
      </c>
      <c r="N5709" s="344">
        <f t="shared" si="830"/>
        <v>-47.879774249828927</v>
      </c>
    </row>
    <row r="5710" spans="1:14" x14ac:dyDescent="0.25">
      <c r="A5710" s="273">
        <v>5693</v>
      </c>
      <c r="B5710" s="323">
        <f t="shared" si="831"/>
        <v>5782.7558146072588</v>
      </c>
      <c r="D5710" s="287">
        <f t="shared" si="828"/>
        <v>5410.3387312739251</v>
      </c>
      <c r="F5710" s="273">
        <f t="shared" si="832"/>
        <v>16</v>
      </c>
      <c r="H5710" s="273">
        <f t="shared" si="833"/>
        <v>5760</v>
      </c>
      <c r="J5710" s="287">
        <f t="shared" si="829"/>
        <v>-47.53487063228399</v>
      </c>
      <c r="L5710" s="287">
        <f t="shared" si="834"/>
        <v>-157.2441853927412</v>
      </c>
      <c r="M5710" s="344">
        <f t="shared" si="835"/>
        <v>-169.66126872607492</v>
      </c>
      <c r="N5710" s="344">
        <f t="shared" si="830"/>
        <v>-47.53487063228399</v>
      </c>
    </row>
    <row r="5711" spans="1:14" x14ac:dyDescent="0.25">
      <c r="A5711" s="273">
        <v>5694</v>
      </c>
      <c r="B5711" s="323">
        <f t="shared" si="831"/>
        <v>5783.7558146072588</v>
      </c>
      <c r="D5711" s="287">
        <f t="shared" si="828"/>
        <v>5411.2733146072587</v>
      </c>
      <c r="F5711" s="273">
        <f t="shared" si="832"/>
        <v>16</v>
      </c>
      <c r="H5711" s="273">
        <f t="shared" si="833"/>
        <v>5760</v>
      </c>
      <c r="J5711" s="287">
        <f t="shared" si="829"/>
        <v>-47.175487432663829</v>
      </c>
      <c r="L5711" s="287">
        <f t="shared" si="834"/>
        <v>-156.2441853927412</v>
      </c>
      <c r="M5711" s="344">
        <f t="shared" si="835"/>
        <v>-168.72668539274127</v>
      </c>
      <c r="N5711" s="344">
        <f t="shared" si="830"/>
        <v>-47.175487432663829</v>
      </c>
    </row>
    <row r="5712" spans="1:14" x14ac:dyDescent="0.25">
      <c r="A5712" s="273">
        <v>5695</v>
      </c>
      <c r="B5712" s="323">
        <f t="shared" si="831"/>
        <v>5784.7558146072588</v>
      </c>
      <c r="D5712" s="287">
        <f t="shared" si="828"/>
        <v>5412.2078979405924</v>
      </c>
      <c r="F5712" s="273">
        <f t="shared" si="832"/>
        <v>16</v>
      </c>
      <c r="H5712" s="273">
        <f t="shared" si="833"/>
        <v>5760</v>
      </c>
      <c r="J5712" s="287">
        <f t="shared" si="829"/>
        <v>-46.801734122572775</v>
      </c>
      <c r="L5712" s="287">
        <f t="shared" si="834"/>
        <v>-155.2441853927412</v>
      </c>
      <c r="M5712" s="344">
        <f t="shared" si="835"/>
        <v>-167.79210205940763</v>
      </c>
      <c r="N5712" s="344">
        <f t="shared" si="830"/>
        <v>-46.801734122572775</v>
      </c>
    </row>
    <row r="5713" spans="1:14" x14ac:dyDescent="0.25">
      <c r="A5713" s="273">
        <v>5696</v>
      </c>
      <c r="B5713" s="323">
        <f t="shared" si="831"/>
        <v>5785.7558146072588</v>
      </c>
      <c r="D5713" s="287">
        <f t="shared" ref="D5713:D5776" si="836">B5713-A5713/360*$E$11</f>
        <v>5413.1424812739251</v>
      </c>
      <c r="F5713" s="273">
        <f t="shared" si="832"/>
        <v>16</v>
      </c>
      <c r="H5713" s="273">
        <f t="shared" si="833"/>
        <v>5760</v>
      </c>
      <c r="J5713" s="287">
        <f t="shared" ref="J5713:J5776" si="837">SIN(RADIANS(A5713))*$E$7</f>
        <v>-46.413724550889107</v>
      </c>
      <c r="L5713" s="287">
        <f t="shared" si="834"/>
        <v>-154.2441853927412</v>
      </c>
      <c r="M5713" s="344">
        <f t="shared" si="835"/>
        <v>-166.85751872607489</v>
      </c>
      <c r="N5713" s="344">
        <f t="shared" si="830"/>
        <v>-46.413724550889107</v>
      </c>
    </row>
    <row r="5714" spans="1:14" x14ac:dyDescent="0.25">
      <c r="A5714" s="273">
        <v>5697</v>
      </c>
      <c r="B5714" s="323">
        <f t="shared" si="831"/>
        <v>5786.7558146072588</v>
      </c>
      <c r="D5714" s="287">
        <f t="shared" si="836"/>
        <v>5414.0770646072588</v>
      </c>
      <c r="F5714" s="273">
        <f t="shared" si="832"/>
        <v>16</v>
      </c>
      <c r="H5714" s="273">
        <f t="shared" si="833"/>
        <v>5760</v>
      </c>
      <c r="J5714" s="287">
        <f t="shared" si="837"/>
        <v>-46.011576909087388</v>
      </c>
      <c r="L5714" s="287">
        <f t="shared" si="834"/>
        <v>-153.2441853927412</v>
      </c>
      <c r="M5714" s="344">
        <f t="shared" si="835"/>
        <v>-165.92293539274124</v>
      </c>
      <c r="N5714" s="344">
        <f t="shared" ref="N5714:N5777" si="838">J5714</f>
        <v>-46.011576909087388</v>
      </c>
    </row>
    <row r="5715" spans="1:14" x14ac:dyDescent="0.25">
      <c r="A5715" s="273">
        <v>5698</v>
      </c>
      <c r="B5715" s="323">
        <f t="shared" ref="B5715:B5778" si="839">$B$17+A5715</f>
        <v>5787.7558146072588</v>
      </c>
      <c r="D5715" s="287">
        <f t="shared" si="836"/>
        <v>5415.0116479405924</v>
      </c>
      <c r="F5715" s="273">
        <f t="shared" si="832"/>
        <v>16</v>
      </c>
      <c r="H5715" s="273">
        <f t="shared" si="833"/>
        <v>5760</v>
      </c>
      <c r="J5715" s="287">
        <f t="shared" si="837"/>
        <v>-45.595413695235003</v>
      </c>
      <c r="L5715" s="287">
        <f t="shared" si="834"/>
        <v>-152.2441853927412</v>
      </c>
      <c r="M5715" s="344">
        <f t="shared" si="835"/>
        <v>-164.98835205940759</v>
      </c>
      <c r="N5715" s="344">
        <f t="shared" si="838"/>
        <v>-45.595413695235003</v>
      </c>
    </row>
    <row r="5716" spans="1:14" x14ac:dyDescent="0.25">
      <c r="A5716" s="273">
        <v>5699</v>
      </c>
      <c r="B5716" s="323">
        <f t="shared" si="839"/>
        <v>5788.7558146072588</v>
      </c>
      <c r="D5716" s="287">
        <f t="shared" si="836"/>
        <v>5415.9462312739252</v>
      </c>
      <c r="F5716" s="273">
        <f t="shared" si="832"/>
        <v>16</v>
      </c>
      <c r="H5716" s="273">
        <f t="shared" si="833"/>
        <v>5760</v>
      </c>
      <c r="J5716" s="287">
        <f t="shared" si="837"/>
        <v>-45.165361676678351</v>
      </c>
      <c r="L5716" s="287">
        <f t="shared" si="834"/>
        <v>-151.2441853927412</v>
      </c>
      <c r="M5716" s="344">
        <f t="shared" si="835"/>
        <v>-164.05376872607485</v>
      </c>
      <c r="N5716" s="344">
        <f t="shared" si="838"/>
        <v>-45.165361676678351</v>
      </c>
    </row>
    <row r="5717" spans="1:14" x14ac:dyDescent="0.25">
      <c r="A5717" s="273">
        <v>5700</v>
      </c>
      <c r="B5717" s="323">
        <f t="shared" si="839"/>
        <v>5789.7558146072588</v>
      </c>
      <c r="D5717" s="287">
        <f t="shared" si="836"/>
        <v>5416.8808146072588</v>
      </c>
      <c r="F5717" s="273">
        <f t="shared" si="832"/>
        <v>16</v>
      </c>
      <c r="H5717" s="273">
        <f t="shared" si="833"/>
        <v>5760</v>
      </c>
      <c r="J5717" s="287">
        <f t="shared" si="837"/>
        <v>-44.721551851428302</v>
      </c>
      <c r="L5717" s="287">
        <f t="shared" si="834"/>
        <v>-150.2441853927412</v>
      </c>
      <c r="M5717" s="344">
        <f t="shared" si="835"/>
        <v>-163.1191853927412</v>
      </c>
      <c r="N5717" s="344">
        <f t="shared" si="838"/>
        <v>-44.721551851428302</v>
      </c>
    </row>
    <row r="5718" spans="1:14" x14ac:dyDescent="0.25">
      <c r="A5718" s="273">
        <v>5701</v>
      </c>
      <c r="B5718" s="323">
        <f t="shared" si="839"/>
        <v>5790.7558146072588</v>
      </c>
      <c r="D5718" s="287">
        <f t="shared" si="836"/>
        <v>5417.8153979405924</v>
      </c>
      <c r="F5718" s="273">
        <f t="shared" si="832"/>
        <v>16</v>
      </c>
      <c r="H5718" s="273">
        <f t="shared" si="833"/>
        <v>5760</v>
      </c>
      <c r="J5718" s="287">
        <f t="shared" si="837"/>
        <v>-44.26411940825728</v>
      </c>
      <c r="L5718" s="287">
        <f t="shared" si="834"/>
        <v>-149.2441853927412</v>
      </c>
      <c r="M5718" s="344">
        <f t="shared" si="835"/>
        <v>-162.18460205940755</v>
      </c>
      <c r="N5718" s="344">
        <f t="shared" si="838"/>
        <v>-44.26411940825728</v>
      </c>
    </row>
    <row r="5719" spans="1:14" x14ac:dyDescent="0.25">
      <c r="A5719" s="273">
        <v>5702</v>
      </c>
      <c r="B5719" s="323">
        <f t="shared" si="839"/>
        <v>5791.7558146072588</v>
      </c>
      <c r="D5719" s="287">
        <f t="shared" si="836"/>
        <v>5418.7499812739252</v>
      </c>
      <c r="F5719" s="273">
        <f t="shared" si="832"/>
        <v>16</v>
      </c>
      <c r="H5719" s="273">
        <f t="shared" si="833"/>
        <v>5760</v>
      </c>
      <c r="J5719" s="287">
        <f t="shared" si="837"/>
        <v>-43.793203685517966</v>
      </c>
      <c r="L5719" s="287">
        <f t="shared" si="834"/>
        <v>-148.2441853927412</v>
      </c>
      <c r="M5719" s="344">
        <f t="shared" si="835"/>
        <v>-161.25001872607481</v>
      </c>
      <c r="N5719" s="344">
        <f t="shared" si="838"/>
        <v>-43.793203685517966</v>
      </c>
    </row>
    <row r="5720" spans="1:14" x14ac:dyDescent="0.25">
      <c r="A5720" s="273">
        <v>5703</v>
      </c>
      <c r="B5720" s="323">
        <f t="shared" si="839"/>
        <v>5792.7558146072588</v>
      </c>
      <c r="D5720" s="287">
        <f t="shared" si="836"/>
        <v>5419.6845646072588</v>
      </c>
      <c r="F5720" s="273">
        <f t="shared" si="832"/>
        <v>16</v>
      </c>
      <c r="H5720" s="273">
        <f t="shared" si="833"/>
        <v>5760</v>
      </c>
      <c r="J5720" s="287">
        <f t="shared" si="837"/>
        <v>-43.308948128701765</v>
      </c>
      <c r="L5720" s="287">
        <f t="shared" si="834"/>
        <v>-147.2441853927412</v>
      </c>
      <c r="M5720" s="344">
        <f t="shared" si="835"/>
        <v>-160.31543539274116</v>
      </c>
      <c r="N5720" s="344">
        <f t="shared" si="838"/>
        <v>-43.308948128701765</v>
      </c>
    </row>
    <row r="5721" spans="1:14" x14ac:dyDescent="0.25">
      <c r="A5721" s="273">
        <v>5704</v>
      </c>
      <c r="B5721" s="323">
        <f t="shared" si="839"/>
        <v>5793.7558146072588</v>
      </c>
      <c r="D5721" s="287">
        <f t="shared" si="836"/>
        <v>5420.6191479405925</v>
      </c>
      <c r="F5721" s="273">
        <f t="shared" si="832"/>
        <v>16</v>
      </c>
      <c r="H5721" s="273">
        <f t="shared" si="833"/>
        <v>5760</v>
      </c>
      <c r="J5721" s="287">
        <f t="shared" si="837"/>
        <v>-42.811500246742348</v>
      </c>
      <c r="L5721" s="287">
        <f t="shared" si="834"/>
        <v>-146.2441853927412</v>
      </c>
      <c r="M5721" s="344">
        <f t="shared" si="835"/>
        <v>-159.38085205940752</v>
      </c>
      <c r="N5721" s="344">
        <f t="shared" si="838"/>
        <v>-42.811500246742348</v>
      </c>
    </row>
    <row r="5722" spans="1:14" x14ac:dyDescent="0.25">
      <c r="A5722" s="273">
        <v>5705</v>
      </c>
      <c r="B5722" s="323">
        <f t="shared" si="839"/>
        <v>5794.7558146072588</v>
      </c>
      <c r="D5722" s="287">
        <f t="shared" si="836"/>
        <v>5421.5537312739252</v>
      </c>
      <c r="F5722" s="273">
        <f t="shared" si="832"/>
        <v>16</v>
      </c>
      <c r="H5722" s="273">
        <f t="shared" si="833"/>
        <v>5760</v>
      </c>
      <c r="J5722" s="287">
        <f t="shared" si="837"/>
        <v>-42.301011567083464</v>
      </c>
      <c r="L5722" s="287">
        <f t="shared" si="834"/>
        <v>-145.2441853927412</v>
      </c>
      <c r="M5722" s="344">
        <f t="shared" si="835"/>
        <v>-158.44626872607478</v>
      </c>
      <c r="N5722" s="344">
        <f t="shared" si="838"/>
        <v>-42.301011567083464</v>
      </c>
    </row>
    <row r="5723" spans="1:14" x14ac:dyDescent="0.25">
      <c r="A5723" s="273">
        <v>5706</v>
      </c>
      <c r="B5723" s="323">
        <f t="shared" si="839"/>
        <v>5795.7558146072588</v>
      </c>
      <c r="D5723" s="287">
        <f t="shared" si="836"/>
        <v>5422.4883146072589</v>
      </c>
      <c r="F5723" s="273">
        <f t="shared" si="832"/>
        <v>16</v>
      </c>
      <c r="H5723" s="273">
        <f t="shared" si="833"/>
        <v>5760</v>
      </c>
      <c r="J5723" s="287">
        <f t="shared" si="837"/>
        <v>-41.777637589522129</v>
      </c>
      <c r="L5723" s="287">
        <f t="shared" si="834"/>
        <v>-144.2441853927412</v>
      </c>
      <c r="M5723" s="344">
        <f t="shared" si="835"/>
        <v>-157.51168539274113</v>
      </c>
      <c r="N5723" s="344">
        <f t="shared" si="838"/>
        <v>-41.777637589522129</v>
      </c>
    </row>
    <row r="5724" spans="1:14" x14ac:dyDescent="0.25">
      <c r="A5724" s="273">
        <v>5707</v>
      </c>
      <c r="B5724" s="323">
        <f t="shared" si="839"/>
        <v>5796.7558146072588</v>
      </c>
      <c r="D5724" s="287">
        <f t="shared" si="836"/>
        <v>5423.4228979405925</v>
      </c>
      <c r="F5724" s="273">
        <f t="shared" si="832"/>
        <v>16</v>
      </c>
      <c r="H5724" s="273">
        <f t="shared" si="833"/>
        <v>5760</v>
      </c>
      <c r="J5724" s="287">
        <f t="shared" si="837"/>
        <v>-41.241537738842418</v>
      </c>
      <c r="L5724" s="287">
        <f t="shared" si="834"/>
        <v>-143.2441853927412</v>
      </c>
      <c r="M5724" s="344">
        <f t="shared" si="835"/>
        <v>-156.57710205940748</v>
      </c>
      <c r="N5724" s="344">
        <f t="shared" si="838"/>
        <v>-41.241537738842418</v>
      </c>
    </row>
    <row r="5725" spans="1:14" x14ac:dyDescent="0.25">
      <c r="A5725" s="273">
        <v>5708</v>
      </c>
      <c r="B5725" s="323">
        <f t="shared" si="839"/>
        <v>5797.7558146072588</v>
      </c>
      <c r="D5725" s="287">
        <f t="shared" si="836"/>
        <v>5424.3574812739253</v>
      </c>
      <c r="F5725" s="273">
        <f t="shared" si="832"/>
        <v>16</v>
      </c>
      <c r="H5725" s="273">
        <f t="shared" si="833"/>
        <v>5760</v>
      </c>
      <c r="J5725" s="287">
        <f t="shared" si="837"/>
        <v>-40.692875316251261</v>
      </c>
      <c r="L5725" s="287">
        <f t="shared" si="834"/>
        <v>-142.2441853927412</v>
      </c>
      <c r="M5725" s="344">
        <f t="shared" si="835"/>
        <v>-155.64251872607474</v>
      </c>
      <c r="N5725" s="344">
        <f t="shared" si="838"/>
        <v>-40.692875316251261</v>
      </c>
    </row>
    <row r="5726" spans="1:14" x14ac:dyDescent="0.25">
      <c r="A5726" s="273">
        <v>5709</v>
      </c>
      <c r="B5726" s="323">
        <f t="shared" si="839"/>
        <v>5798.7558146072588</v>
      </c>
      <c r="D5726" s="287">
        <f t="shared" si="836"/>
        <v>5425.2920646072589</v>
      </c>
      <c r="F5726" s="273">
        <f t="shared" si="832"/>
        <v>16</v>
      </c>
      <c r="H5726" s="273">
        <f t="shared" si="833"/>
        <v>5760</v>
      </c>
      <c r="J5726" s="287">
        <f t="shared" si="837"/>
        <v>-40.131817449638035</v>
      </c>
      <c r="L5726" s="287">
        <f t="shared" si="834"/>
        <v>-141.2441853927412</v>
      </c>
      <c r="M5726" s="344">
        <f t="shared" si="835"/>
        <v>-154.70793539274109</v>
      </c>
      <c r="N5726" s="344">
        <f t="shared" si="838"/>
        <v>-40.131817449638035</v>
      </c>
    </row>
    <row r="5727" spans="1:14" x14ac:dyDescent="0.25">
      <c r="A5727" s="273">
        <v>5710</v>
      </c>
      <c r="B5727" s="323">
        <f t="shared" si="839"/>
        <v>5799.7558146072588</v>
      </c>
      <c r="D5727" s="287">
        <f t="shared" si="836"/>
        <v>5426.2266479405916</v>
      </c>
      <c r="F5727" s="273">
        <f t="shared" si="832"/>
        <v>16</v>
      </c>
      <c r="H5727" s="273">
        <f t="shared" si="833"/>
        <v>5760</v>
      </c>
      <c r="J5727" s="287">
        <f t="shared" si="837"/>
        <v>-39.558535042664005</v>
      </c>
      <c r="L5727" s="287">
        <f t="shared" si="834"/>
        <v>-140.2441853927412</v>
      </c>
      <c r="M5727" s="344">
        <f t="shared" si="835"/>
        <v>-153.77335205940835</v>
      </c>
      <c r="N5727" s="344">
        <f t="shared" si="838"/>
        <v>-39.558535042664005</v>
      </c>
    </row>
    <row r="5728" spans="1:14" x14ac:dyDescent="0.25">
      <c r="A5728" s="273">
        <v>5711</v>
      </c>
      <c r="B5728" s="323">
        <f t="shared" si="839"/>
        <v>5800.7558146072588</v>
      </c>
      <c r="D5728" s="287">
        <f t="shared" si="836"/>
        <v>5427.1612312739253</v>
      </c>
      <c r="F5728" s="273">
        <f t="shared" si="832"/>
        <v>16</v>
      </c>
      <c r="H5728" s="273">
        <f t="shared" si="833"/>
        <v>5760</v>
      </c>
      <c r="J5728" s="287">
        <f t="shared" si="837"/>
        <v>-38.973202722703839</v>
      </c>
      <c r="L5728" s="287">
        <f t="shared" si="834"/>
        <v>-139.2441853927412</v>
      </c>
      <c r="M5728" s="344">
        <f t="shared" si="835"/>
        <v>-152.8387687260747</v>
      </c>
      <c r="N5728" s="344">
        <f t="shared" si="838"/>
        <v>-38.973202722703839</v>
      </c>
    </row>
    <row r="5729" spans="1:14" x14ac:dyDescent="0.25">
      <c r="A5729" s="273">
        <v>5712</v>
      </c>
      <c r="B5729" s="323">
        <f t="shared" si="839"/>
        <v>5801.7558146072588</v>
      </c>
      <c r="D5729" s="287">
        <f t="shared" si="836"/>
        <v>5428.0958146072589</v>
      </c>
      <c r="F5729" s="273">
        <f t="shared" si="832"/>
        <v>16</v>
      </c>
      <c r="H5729" s="273">
        <f t="shared" si="833"/>
        <v>5760</v>
      </c>
      <c r="J5729" s="287">
        <f t="shared" si="837"/>
        <v>-38.375998787652939</v>
      </c>
      <c r="L5729" s="287">
        <f t="shared" si="834"/>
        <v>-138.2441853927412</v>
      </c>
      <c r="M5729" s="344">
        <f t="shared" si="835"/>
        <v>-151.90418539274106</v>
      </c>
      <c r="N5729" s="344">
        <f t="shared" si="838"/>
        <v>-38.375998787652939</v>
      </c>
    </row>
    <row r="5730" spans="1:14" x14ac:dyDescent="0.25">
      <c r="A5730" s="273">
        <v>5713</v>
      </c>
      <c r="B5730" s="323">
        <f t="shared" si="839"/>
        <v>5802.7558146072588</v>
      </c>
      <c r="D5730" s="287">
        <f t="shared" si="836"/>
        <v>5429.0303979405926</v>
      </c>
      <c r="F5730" s="273">
        <f t="shared" si="832"/>
        <v>16</v>
      </c>
      <c r="H5730" s="273">
        <f t="shared" si="833"/>
        <v>5760</v>
      </c>
      <c r="J5730" s="287">
        <f t="shared" si="837"/>
        <v>-37.767105151614182</v>
      </c>
      <c r="L5730" s="287">
        <f t="shared" si="834"/>
        <v>-137.2441853927412</v>
      </c>
      <c r="M5730" s="344">
        <f t="shared" si="835"/>
        <v>-150.96960205940741</v>
      </c>
      <c r="N5730" s="344">
        <f t="shared" si="838"/>
        <v>-37.767105151614182</v>
      </c>
    </row>
    <row r="5731" spans="1:14" x14ac:dyDescent="0.25">
      <c r="A5731" s="273">
        <v>5714</v>
      </c>
      <c r="B5731" s="323">
        <f t="shared" si="839"/>
        <v>5803.7558146072588</v>
      </c>
      <c r="D5731" s="287">
        <f t="shared" si="836"/>
        <v>5429.9649812739253</v>
      </c>
      <c r="F5731" s="273">
        <f t="shared" si="832"/>
        <v>16</v>
      </c>
      <c r="H5731" s="273">
        <f t="shared" si="833"/>
        <v>5760</v>
      </c>
      <c r="J5731" s="287">
        <f t="shared" si="837"/>
        <v>-37.146707289488077</v>
      </c>
      <c r="L5731" s="287">
        <f t="shared" si="834"/>
        <v>-136.2441853927412</v>
      </c>
      <c r="M5731" s="344">
        <f t="shared" si="835"/>
        <v>-150.03501872607467</v>
      </c>
      <c r="N5731" s="344">
        <f t="shared" si="838"/>
        <v>-37.146707289488077</v>
      </c>
    </row>
    <row r="5732" spans="1:14" x14ac:dyDescent="0.25">
      <c r="A5732" s="273">
        <v>5715</v>
      </c>
      <c r="B5732" s="323">
        <f t="shared" si="839"/>
        <v>5804.7558146072588</v>
      </c>
      <c r="D5732" s="287">
        <f t="shared" si="836"/>
        <v>5430.899564607259</v>
      </c>
      <c r="F5732" s="273">
        <f t="shared" si="832"/>
        <v>16</v>
      </c>
      <c r="H5732" s="273">
        <f t="shared" si="833"/>
        <v>5760</v>
      </c>
      <c r="J5732" s="287">
        <f t="shared" si="837"/>
        <v>-36.514994180473359</v>
      </c>
      <c r="L5732" s="287">
        <f t="shared" si="834"/>
        <v>-135.2441853927412</v>
      </c>
      <c r="M5732" s="344">
        <f t="shared" si="835"/>
        <v>-149.10043539274102</v>
      </c>
      <c r="N5732" s="344">
        <f t="shared" si="838"/>
        <v>-36.514994180473359</v>
      </c>
    </row>
    <row r="5733" spans="1:14" x14ac:dyDescent="0.25">
      <c r="A5733" s="273">
        <v>5716</v>
      </c>
      <c r="B5733" s="323">
        <f t="shared" si="839"/>
        <v>5805.7558146072588</v>
      </c>
      <c r="D5733" s="287">
        <f t="shared" si="836"/>
        <v>5431.8341479405917</v>
      </c>
      <c r="F5733" s="273">
        <f t="shared" si="832"/>
        <v>16</v>
      </c>
      <c r="H5733" s="273">
        <f t="shared" si="833"/>
        <v>5760</v>
      </c>
      <c r="J5733" s="287">
        <f t="shared" si="837"/>
        <v>-35.872158250502572</v>
      </c>
      <c r="L5733" s="287">
        <f t="shared" si="834"/>
        <v>-134.2441853927412</v>
      </c>
      <c r="M5733" s="344">
        <f t="shared" si="835"/>
        <v>-148.16585205940828</v>
      </c>
      <c r="N5733" s="344">
        <f t="shared" si="838"/>
        <v>-35.872158250502572</v>
      </c>
    </row>
    <row r="5734" spans="1:14" x14ac:dyDescent="0.25">
      <c r="A5734" s="273">
        <v>5717</v>
      </c>
      <c r="B5734" s="323">
        <f t="shared" si="839"/>
        <v>5806.7558146072588</v>
      </c>
      <c r="D5734" s="287">
        <f t="shared" si="836"/>
        <v>5432.7687312739254</v>
      </c>
      <c r="F5734" s="273">
        <f t="shared" si="832"/>
        <v>16</v>
      </c>
      <c r="H5734" s="273">
        <f t="shared" si="833"/>
        <v>5760</v>
      </c>
      <c r="J5734" s="287">
        <f t="shared" si="837"/>
        <v>-35.218395313627283</v>
      </c>
      <c r="L5734" s="287">
        <f t="shared" si="834"/>
        <v>-133.2441853927412</v>
      </c>
      <c r="M5734" s="344">
        <f t="shared" si="835"/>
        <v>-147.23126872607463</v>
      </c>
      <c r="N5734" s="344">
        <f t="shared" si="838"/>
        <v>-35.218395313627283</v>
      </c>
    </row>
    <row r="5735" spans="1:14" x14ac:dyDescent="0.25">
      <c r="A5735" s="273">
        <v>5718</v>
      </c>
      <c r="B5735" s="323">
        <f t="shared" si="839"/>
        <v>5807.7558146072588</v>
      </c>
      <c r="D5735" s="287">
        <f t="shared" si="836"/>
        <v>5433.703314607259</v>
      </c>
      <c r="F5735" s="273">
        <f t="shared" si="832"/>
        <v>16</v>
      </c>
      <c r="H5735" s="273">
        <f t="shared" si="833"/>
        <v>5760</v>
      </c>
      <c r="J5735" s="287">
        <f t="shared" si="837"/>
        <v>-34.553904512371751</v>
      </c>
      <c r="L5735" s="287">
        <f t="shared" si="834"/>
        <v>-132.2441853927412</v>
      </c>
      <c r="M5735" s="344">
        <f t="shared" si="835"/>
        <v>-146.29668539274098</v>
      </c>
      <c r="N5735" s="344">
        <f t="shared" si="838"/>
        <v>-34.553904512371751</v>
      </c>
    </row>
    <row r="5736" spans="1:14" x14ac:dyDescent="0.25">
      <c r="A5736" s="273">
        <v>5719</v>
      </c>
      <c r="B5736" s="323">
        <f t="shared" si="839"/>
        <v>5808.7558146072588</v>
      </c>
      <c r="D5736" s="287">
        <f t="shared" si="836"/>
        <v>5434.6378979405918</v>
      </c>
      <c r="F5736" s="273">
        <f t="shared" si="832"/>
        <v>16</v>
      </c>
      <c r="H5736" s="273">
        <f t="shared" si="833"/>
        <v>5760</v>
      </c>
      <c r="J5736" s="287">
        <f t="shared" si="837"/>
        <v>-33.878888257070017</v>
      </c>
      <c r="L5736" s="287">
        <f t="shared" si="834"/>
        <v>-131.2441853927412</v>
      </c>
      <c r="M5736" s="344">
        <f t="shared" si="835"/>
        <v>-145.36210205940824</v>
      </c>
      <c r="N5736" s="344">
        <f t="shared" si="838"/>
        <v>-33.878888257070017</v>
      </c>
    </row>
    <row r="5737" spans="1:14" x14ac:dyDescent="0.25">
      <c r="A5737" s="273">
        <v>5720</v>
      </c>
      <c r="B5737" s="323">
        <f t="shared" si="839"/>
        <v>5809.7558146072588</v>
      </c>
      <c r="D5737" s="287">
        <f t="shared" si="836"/>
        <v>5435.5724812739254</v>
      </c>
      <c r="F5737" s="273">
        <f t="shared" si="832"/>
        <v>16</v>
      </c>
      <c r="H5737" s="273">
        <f t="shared" si="833"/>
        <v>5760</v>
      </c>
      <c r="J5737" s="287">
        <f t="shared" si="837"/>
        <v>-33.193552164213017</v>
      </c>
      <c r="L5737" s="287">
        <f t="shared" si="834"/>
        <v>-130.2441853927412</v>
      </c>
      <c r="M5737" s="344">
        <f t="shared" si="835"/>
        <v>-144.4275187260746</v>
      </c>
      <c r="N5737" s="344">
        <f t="shared" si="838"/>
        <v>-33.193552164213017</v>
      </c>
    </row>
    <row r="5738" spans="1:14" x14ac:dyDescent="0.25">
      <c r="A5738" s="273">
        <v>5721</v>
      </c>
      <c r="B5738" s="323">
        <f t="shared" si="839"/>
        <v>5810.7558146072588</v>
      </c>
      <c r="D5738" s="287">
        <f t="shared" si="836"/>
        <v>5436.5070646072591</v>
      </c>
      <c r="F5738" s="273">
        <f t="shared" si="832"/>
        <v>16</v>
      </c>
      <c r="H5738" s="273">
        <f t="shared" si="833"/>
        <v>5760</v>
      </c>
      <c r="J5738" s="287">
        <f t="shared" si="837"/>
        <v>-32.498104993813634</v>
      </c>
      <c r="L5738" s="287">
        <f t="shared" si="834"/>
        <v>-129.2441853927412</v>
      </c>
      <c r="M5738" s="344">
        <f t="shared" si="835"/>
        <v>-143.49293539274095</v>
      </c>
      <c r="N5738" s="344">
        <f t="shared" si="838"/>
        <v>-32.498104993813634</v>
      </c>
    </row>
    <row r="5739" spans="1:14" x14ac:dyDescent="0.25">
      <c r="A5739" s="273">
        <v>5722</v>
      </c>
      <c r="B5739" s="323">
        <f t="shared" si="839"/>
        <v>5811.7558146072588</v>
      </c>
      <c r="D5739" s="287">
        <f t="shared" si="836"/>
        <v>5437.4416479405918</v>
      </c>
      <c r="F5739" s="273">
        <f t="shared" si="832"/>
        <v>16</v>
      </c>
      <c r="H5739" s="273">
        <f t="shared" si="833"/>
        <v>5760</v>
      </c>
      <c r="J5739" s="287">
        <f t="shared" si="837"/>
        <v>-31.792758585816919</v>
      </c>
      <c r="L5739" s="287">
        <f t="shared" si="834"/>
        <v>-128.2441853927412</v>
      </c>
      <c r="M5739" s="344">
        <f t="shared" si="835"/>
        <v>-142.55835205940821</v>
      </c>
      <c r="N5739" s="344">
        <f t="shared" si="838"/>
        <v>-31.792758585816919</v>
      </c>
    </row>
    <row r="5740" spans="1:14" x14ac:dyDescent="0.25">
      <c r="A5740" s="273">
        <v>5723</v>
      </c>
      <c r="B5740" s="323">
        <f t="shared" si="839"/>
        <v>5812.7558146072588</v>
      </c>
      <c r="D5740" s="287">
        <f t="shared" si="836"/>
        <v>5438.3762312739254</v>
      </c>
      <c r="F5740" s="273">
        <f t="shared" si="832"/>
        <v>16</v>
      </c>
      <c r="H5740" s="273">
        <f t="shared" si="833"/>
        <v>5760</v>
      </c>
      <c r="J5740" s="287">
        <f t="shared" si="837"/>
        <v>-31.077727795571594</v>
      </c>
      <c r="L5740" s="287">
        <f t="shared" si="834"/>
        <v>-127.2441853927412</v>
      </c>
      <c r="M5740" s="344">
        <f t="shared" si="835"/>
        <v>-141.62376872607456</v>
      </c>
      <c r="N5740" s="344">
        <f t="shared" si="838"/>
        <v>-31.077727795571594</v>
      </c>
    </row>
    <row r="5741" spans="1:14" x14ac:dyDescent="0.25">
      <c r="A5741" s="273">
        <v>5724</v>
      </c>
      <c r="B5741" s="323">
        <f t="shared" si="839"/>
        <v>5813.7558146072588</v>
      </c>
      <c r="D5741" s="287">
        <f t="shared" si="836"/>
        <v>5439.3108146072591</v>
      </c>
      <c r="F5741" s="273">
        <f t="shared" si="832"/>
        <v>16</v>
      </c>
      <c r="H5741" s="273">
        <f t="shared" si="833"/>
        <v>5760</v>
      </c>
      <c r="J5741" s="287">
        <f t="shared" si="837"/>
        <v>-30.353230428383622</v>
      </c>
      <c r="L5741" s="287">
        <f t="shared" si="834"/>
        <v>-126.2441853927412</v>
      </c>
      <c r="M5741" s="344">
        <f t="shared" si="835"/>
        <v>-140.68918539274091</v>
      </c>
      <c r="N5741" s="344">
        <f t="shared" si="838"/>
        <v>-30.353230428383622</v>
      </c>
    </row>
    <row r="5742" spans="1:14" x14ac:dyDescent="0.25">
      <c r="A5742" s="273">
        <v>5725</v>
      </c>
      <c r="B5742" s="323">
        <f t="shared" si="839"/>
        <v>5814.7558146072588</v>
      </c>
      <c r="D5742" s="287">
        <f t="shared" si="836"/>
        <v>5440.2453979405918</v>
      </c>
      <c r="F5742" s="273">
        <f t="shared" si="832"/>
        <v>16</v>
      </c>
      <c r="H5742" s="273">
        <f t="shared" si="833"/>
        <v>5760</v>
      </c>
      <c r="J5742" s="287">
        <f t="shared" si="837"/>
        <v>-29.619487173168231</v>
      </c>
      <c r="L5742" s="287">
        <f t="shared" si="834"/>
        <v>-125.2441853927412</v>
      </c>
      <c r="M5742" s="344">
        <f t="shared" si="835"/>
        <v>-139.75460205940817</v>
      </c>
      <c r="N5742" s="344">
        <f t="shared" si="838"/>
        <v>-29.619487173168231</v>
      </c>
    </row>
    <row r="5743" spans="1:14" x14ac:dyDescent="0.25">
      <c r="A5743" s="273">
        <v>5726</v>
      </c>
      <c r="B5743" s="323">
        <f t="shared" si="839"/>
        <v>5815.7558146072588</v>
      </c>
      <c r="D5743" s="287">
        <f t="shared" si="836"/>
        <v>5441.1799812739255</v>
      </c>
      <c r="F5743" s="273">
        <f t="shared" si="832"/>
        <v>16</v>
      </c>
      <c r="H5743" s="273">
        <f t="shared" si="833"/>
        <v>5760</v>
      </c>
      <c r="J5743" s="287">
        <f t="shared" si="837"/>
        <v>-28.876721535229475</v>
      </c>
      <c r="L5743" s="287">
        <f t="shared" si="834"/>
        <v>-124.2441853927412</v>
      </c>
      <c r="M5743" s="344">
        <f t="shared" si="835"/>
        <v>-138.82001872607452</v>
      </c>
      <c r="N5743" s="344">
        <f t="shared" si="838"/>
        <v>-28.876721535229475</v>
      </c>
    </row>
    <row r="5744" spans="1:14" x14ac:dyDescent="0.25">
      <c r="A5744" s="273">
        <v>5727</v>
      </c>
      <c r="B5744" s="323">
        <f t="shared" si="839"/>
        <v>5816.7558146072588</v>
      </c>
      <c r="D5744" s="287">
        <f t="shared" si="836"/>
        <v>5442.1145646072591</v>
      </c>
      <c r="F5744" s="273">
        <f t="shared" ref="F5744:F5807" si="840">INT(B5744/360)</f>
        <v>16</v>
      </c>
      <c r="H5744" s="273">
        <f t="shared" ref="H5744:H5807" si="841">F5744*360</f>
        <v>5760</v>
      </c>
      <c r="J5744" s="287">
        <f t="shared" si="837"/>
        <v>-28.125159768175997</v>
      </c>
      <c r="L5744" s="287">
        <f t="shared" ref="L5744:L5807" si="842">B5744-H5744-180</f>
        <v>-123.2441853927412</v>
      </c>
      <c r="M5744" s="344">
        <f t="shared" ref="M5744:M5807" si="843">D5744-INT(D5744/360)*360-180</f>
        <v>-137.88543539274087</v>
      </c>
      <c r="N5744" s="344">
        <f t="shared" si="838"/>
        <v>-28.125159768175997</v>
      </c>
    </row>
    <row r="5745" spans="1:14" x14ac:dyDescent="0.25">
      <c r="A5745" s="273">
        <v>5728</v>
      </c>
      <c r="B5745" s="323">
        <f t="shared" si="839"/>
        <v>5817.7558146072588</v>
      </c>
      <c r="D5745" s="287">
        <f t="shared" si="836"/>
        <v>5443.0491479405919</v>
      </c>
      <c r="F5745" s="273">
        <f t="shared" si="840"/>
        <v>16</v>
      </c>
      <c r="H5745" s="273">
        <f t="shared" si="841"/>
        <v>5760</v>
      </c>
      <c r="J5745" s="287">
        <f t="shared" si="837"/>
        <v>-27.365030805002597</v>
      </c>
      <c r="L5745" s="287">
        <f t="shared" si="842"/>
        <v>-122.2441853927412</v>
      </c>
      <c r="M5745" s="344">
        <f t="shared" si="843"/>
        <v>-136.95085205940813</v>
      </c>
      <c r="N5745" s="344">
        <f t="shared" si="838"/>
        <v>-27.365030805002597</v>
      </c>
    </row>
    <row r="5746" spans="1:14" x14ac:dyDescent="0.25">
      <c r="A5746" s="273">
        <v>5729</v>
      </c>
      <c r="B5746" s="323">
        <f t="shared" si="839"/>
        <v>5818.7558146072588</v>
      </c>
      <c r="D5746" s="287">
        <f t="shared" si="836"/>
        <v>5443.9837312739255</v>
      </c>
      <c r="F5746" s="273">
        <f t="shared" si="840"/>
        <v>16</v>
      </c>
      <c r="H5746" s="273">
        <f t="shared" si="841"/>
        <v>5760</v>
      </c>
      <c r="J5746" s="287">
        <f t="shared" si="837"/>
        <v>-26.596566188354984</v>
      </c>
      <c r="L5746" s="287">
        <f t="shared" si="842"/>
        <v>-121.2441853927412</v>
      </c>
      <c r="M5746" s="344">
        <f t="shared" si="843"/>
        <v>-136.01626872607449</v>
      </c>
      <c r="N5746" s="344">
        <f t="shared" si="838"/>
        <v>-26.596566188354984</v>
      </c>
    </row>
    <row r="5747" spans="1:14" x14ac:dyDescent="0.25">
      <c r="A5747" s="273">
        <v>5730</v>
      </c>
      <c r="B5747" s="323">
        <f t="shared" si="839"/>
        <v>5819.7558146072588</v>
      </c>
      <c r="D5747" s="287">
        <f t="shared" si="836"/>
        <v>5444.9183146072592</v>
      </c>
      <c r="F5747" s="273">
        <f t="shared" si="840"/>
        <v>16</v>
      </c>
      <c r="H5747" s="273">
        <f t="shared" si="841"/>
        <v>5760</v>
      </c>
      <c r="J5747" s="287">
        <f t="shared" si="837"/>
        <v>-25.820000000000309</v>
      </c>
      <c r="L5747" s="287">
        <f t="shared" si="842"/>
        <v>-120.2441853927412</v>
      </c>
      <c r="M5747" s="344">
        <f t="shared" si="843"/>
        <v>-135.08168539274084</v>
      </c>
      <c r="N5747" s="344">
        <f t="shared" si="838"/>
        <v>-25.820000000000309</v>
      </c>
    </row>
    <row r="5748" spans="1:14" x14ac:dyDescent="0.25">
      <c r="A5748" s="273">
        <v>5731</v>
      </c>
      <c r="B5748" s="323">
        <f t="shared" si="839"/>
        <v>5820.7558146072588</v>
      </c>
      <c r="D5748" s="287">
        <f t="shared" si="836"/>
        <v>5445.8528979405919</v>
      </c>
      <c r="F5748" s="273">
        <f t="shared" si="840"/>
        <v>16</v>
      </c>
      <c r="H5748" s="273">
        <f t="shared" si="841"/>
        <v>5760</v>
      </c>
      <c r="J5748" s="287">
        <f t="shared" si="837"/>
        <v>-25.035568789521044</v>
      </c>
      <c r="L5748" s="287">
        <f t="shared" si="842"/>
        <v>-119.2441853927412</v>
      </c>
      <c r="M5748" s="344">
        <f t="shared" si="843"/>
        <v>-134.1471020594081</v>
      </c>
      <c r="N5748" s="344">
        <f t="shared" si="838"/>
        <v>-25.035568789521044</v>
      </c>
    </row>
    <row r="5749" spans="1:14" x14ac:dyDescent="0.25">
      <c r="A5749" s="273">
        <v>5732</v>
      </c>
      <c r="B5749" s="323">
        <f t="shared" si="839"/>
        <v>5821.7558146072588</v>
      </c>
      <c r="D5749" s="287">
        <f t="shared" si="836"/>
        <v>5446.7874812739256</v>
      </c>
      <c r="F5749" s="273">
        <f t="shared" si="840"/>
        <v>16</v>
      </c>
      <c r="H5749" s="273">
        <f t="shared" si="841"/>
        <v>5760</v>
      </c>
      <c r="J5749" s="287">
        <f t="shared" si="837"/>
        <v>-24.243511502263488</v>
      </c>
      <c r="L5749" s="287">
        <f t="shared" si="842"/>
        <v>-118.2441853927412</v>
      </c>
      <c r="M5749" s="344">
        <f t="shared" si="843"/>
        <v>-133.21251872607445</v>
      </c>
      <c r="N5749" s="344">
        <f t="shared" si="838"/>
        <v>-24.243511502263488</v>
      </c>
    </row>
    <row r="5750" spans="1:14" x14ac:dyDescent="0.25">
      <c r="A5750" s="273">
        <v>5733</v>
      </c>
      <c r="B5750" s="323">
        <f t="shared" si="839"/>
        <v>5822.7558146072588</v>
      </c>
      <c r="D5750" s="287">
        <f t="shared" si="836"/>
        <v>5447.7220646072583</v>
      </c>
      <c r="F5750" s="273">
        <f t="shared" si="840"/>
        <v>16</v>
      </c>
      <c r="H5750" s="273">
        <f t="shared" si="841"/>
        <v>5760</v>
      </c>
      <c r="J5750" s="287">
        <f t="shared" si="837"/>
        <v>-23.44406940655017</v>
      </c>
      <c r="L5750" s="287">
        <f t="shared" si="842"/>
        <v>-117.2441853927412</v>
      </c>
      <c r="M5750" s="344">
        <f t="shared" si="843"/>
        <v>-132.27793539274171</v>
      </c>
      <c r="N5750" s="344">
        <f t="shared" si="838"/>
        <v>-23.44406940655017</v>
      </c>
    </row>
    <row r="5751" spans="1:14" x14ac:dyDescent="0.25">
      <c r="A5751" s="273">
        <v>5734</v>
      </c>
      <c r="B5751" s="323">
        <f t="shared" si="839"/>
        <v>5823.7558146072588</v>
      </c>
      <c r="D5751" s="287">
        <f t="shared" si="836"/>
        <v>5448.6566479405919</v>
      </c>
      <c r="F5751" s="273">
        <f t="shared" si="840"/>
        <v>16</v>
      </c>
      <c r="H5751" s="273">
        <f t="shared" si="841"/>
        <v>5760</v>
      </c>
      <c r="J5751" s="287">
        <f t="shared" si="837"/>
        <v>-22.637486020187819</v>
      </c>
      <c r="L5751" s="287">
        <f t="shared" si="842"/>
        <v>-116.2441853927412</v>
      </c>
      <c r="M5751" s="344">
        <f t="shared" si="843"/>
        <v>-131.34335205940806</v>
      </c>
      <c r="N5751" s="344">
        <f t="shared" si="838"/>
        <v>-22.637486020187819</v>
      </c>
    </row>
    <row r="5752" spans="1:14" x14ac:dyDescent="0.25">
      <c r="A5752" s="273">
        <v>5735</v>
      </c>
      <c r="B5752" s="323">
        <f t="shared" si="839"/>
        <v>5824.7558146072588</v>
      </c>
      <c r="D5752" s="287">
        <f t="shared" si="836"/>
        <v>5449.5912312739256</v>
      </c>
      <c r="F5752" s="273">
        <f t="shared" si="840"/>
        <v>16</v>
      </c>
      <c r="H5752" s="273">
        <f t="shared" si="841"/>
        <v>5760</v>
      </c>
      <c r="J5752" s="287">
        <f t="shared" si="837"/>
        <v>-21.82400703629013</v>
      </c>
      <c r="L5752" s="287">
        <f t="shared" si="842"/>
        <v>-115.2441853927412</v>
      </c>
      <c r="M5752" s="344">
        <f t="shared" si="843"/>
        <v>-130.40876872607441</v>
      </c>
      <c r="N5752" s="344">
        <f t="shared" si="838"/>
        <v>-21.82400703629013</v>
      </c>
    </row>
    <row r="5753" spans="1:14" x14ac:dyDescent="0.25">
      <c r="A5753" s="273">
        <v>5736</v>
      </c>
      <c r="B5753" s="323">
        <f t="shared" si="839"/>
        <v>5825.7558146072588</v>
      </c>
      <c r="D5753" s="287">
        <f t="shared" si="836"/>
        <v>5450.5258146072592</v>
      </c>
      <c r="F5753" s="273">
        <f t="shared" si="840"/>
        <v>16</v>
      </c>
      <c r="H5753" s="273">
        <f t="shared" si="841"/>
        <v>5760</v>
      </c>
      <c r="J5753" s="287">
        <f t="shared" si="837"/>
        <v>-21.003880248434619</v>
      </c>
      <c r="L5753" s="287">
        <f t="shared" si="842"/>
        <v>-114.2441853927412</v>
      </c>
      <c r="M5753" s="344">
        <f t="shared" si="843"/>
        <v>-129.47418539274076</v>
      </c>
      <c r="N5753" s="344">
        <f t="shared" si="838"/>
        <v>-21.003880248434619</v>
      </c>
    </row>
    <row r="5754" spans="1:14" x14ac:dyDescent="0.25">
      <c r="A5754" s="273">
        <v>5737</v>
      </c>
      <c r="B5754" s="323">
        <f t="shared" si="839"/>
        <v>5826.7558146072588</v>
      </c>
      <c r="D5754" s="287">
        <f t="shared" si="836"/>
        <v>5451.460397940592</v>
      </c>
      <c r="F5754" s="273">
        <f t="shared" si="840"/>
        <v>16</v>
      </c>
      <c r="H5754" s="273">
        <f t="shared" si="841"/>
        <v>5760</v>
      </c>
      <c r="J5754" s="287">
        <f t="shared" si="837"/>
        <v>-20.177355475186278</v>
      </c>
      <c r="L5754" s="287">
        <f t="shared" si="842"/>
        <v>-113.2441853927412</v>
      </c>
      <c r="M5754" s="344">
        <f t="shared" si="843"/>
        <v>-128.53960205940803</v>
      </c>
      <c r="N5754" s="344">
        <f t="shared" si="838"/>
        <v>-20.177355475186278</v>
      </c>
    </row>
    <row r="5755" spans="1:14" x14ac:dyDescent="0.25">
      <c r="A5755" s="273">
        <v>5738</v>
      </c>
      <c r="B5755" s="323">
        <f t="shared" si="839"/>
        <v>5827.7558146072588</v>
      </c>
      <c r="D5755" s="287">
        <f t="shared" si="836"/>
        <v>5452.3949812739256</v>
      </c>
      <c r="F5755" s="273">
        <f t="shared" si="840"/>
        <v>16</v>
      </c>
      <c r="H5755" s="273">
        <f t="shared" si="841"/>
        <v>5760</v>
      </c>
      <c r="J5755" s="287">
        <f t="shared" si="837"/>
        <v>-19.344684483997764</v>
      </c>
      <c r="L5755" s="287">
        <f t="shared" si="842"/>
        <v>-112.2441853927412</v>
      </c>
      <c r="M5755" s="344">
        <f t="shared" si="843"/>
        <v>-127.60501872607438</v>
      </c>
      <c r="N5755" s="344">
        <f t="shared" si="838"/>
        <v>-19.344684483997764</v>
      </c>
    </row>
    <row r="5756" spans="1:14" x14ac:dyDescent="0.25">
      <c r="A5756" s="273">
        <v>5739</v>
      </c>
      <c r="B5756" s="323">
        <f t="shared" si="839"/>
        <v>5828.7558146072588</v>
      </c>
      <c r="D5756" s="287">
        <f t="shared" si="836"/>
        <v>5453.3295646072584</v>
      </c>
      <c r="F5756" s="273">
        <f t="shared" si="840"/>
        <v>16</v>
      </c>
      <c r="H5756" s="273">
        <f t="shared" si="841"/>
        <v>5760</v>
      </c>
      <c r="J5756" s="287">
        <f t="shared" si="837"/>
        <v>-18.506120914519251</v>
      </c>
      <c r="L5756" s="287">
        <f t="shared" si="842"/>
        <v>-111.2441853927412</v>
      </c>
      <c r="M5756" s="344">
        <f t="shared" si="843"/>
        <v>-126.67043539274164</v>
      </c>
      <c r="N5756" s="344">
        <f t="shared" si="838"/>
        <v>-18.506120914519251</v>
      </c>
    </row>
    <row r="5757" spans="1:14" x14ac:dyDescent="0.25">
      <c r="A5757" s="273">
        <v>5740</v>
      </c>
      <c r="B5757" s="323">
        <f t="shared" si="839"/>
        <v>5829.7558146072588</v>
      </c>
      <c r="D5757" s="287">
        <f t="shared" si="836"/>
        <v>5454.264147940592</v>
      </c>
      <c r="F5757" s="273">
        <f t="shared" si="840"/>
        <v>16</v>
      </c>
      <c r="H5757" s="273">
        <f t="shared" si="841"/>
        <v>5760</v>
      </c>
      <c r="J5757" s="287">
        <f t="shared" si="837"/>
        <v>-17.66192020133736</v>
      </c>
      <c r="L5757" s="287">
        <f t="shared" si="842"/>
        <v>-110.2441853927412</v>
      </c>
      <c r="M5757" s="344">
        <f t="shared" si="843"/>
        <v>-125.73585205940799</v>
      </c>
      <c r="N5757" s="344">
        <f t="shared" si="838"/>
        <v>-17.66192020133736</v>
      </c>
    </row>
    <row r="5758" spans="1:14" x14ac:dyDescent="0.25">
      <c r="A5758" s="273">
        <v>5741</v>
      </c>
      <c r="B5758" s="323">
        <f t="shared" si="839"/>
        <v>5830.7558146072588</v>
      </c>
      <c r="D5758" s="287">
        <f t="shared" si="836"/>
        <v>5455.1987312739257</v>
      </c>
      <c r="F5758" s="273">
        <f t="shared" si="840"/>
        <v>16</v>
      </c>
      <c r="H5758" s="273">
        <f t="shared" si="841"/>
        <v>5760</v>
      </c>
      <c r="J5758" s="287">
        <f t="shared" si="837"/>
        <v>-16.812339496167969</v>
      </c>
      <c r="L5758" s="287">
        <f t="shared" si="842"/>
        <v>-109.2441853927412</v>
      </c>
      <c r="M5758" s="344">
        <f t="shared" si="843"/>
        <v>-124.80126872607434</v>
      </c>
      <c r="N5758" s="344">
        <f t="shared" si="838"/>
        <v>-16.812339496167969</v>
      </c>
    </row>
    <row r="5759" spans="1:14" x14ac:dyDescent="0.25">
      <c r="A5759" s="273">
        <v>5742</v>
      </c>
      <c r="B5759" s="323">
        <f t="shared" si="839"/>
        <v>5831.7558146072588</v>
      </c>
      <c r="D5759" s="287">
        <f t="shared" si="836"/>
        <v>5456.1333146072584</v>
      </c>
      <c r="F5759" s="273">
        <f t="shared" si="840"/>
        <v>16</v>
      </c>
      <c r="H5759" s="273">
        <f t="shared" si="841"/>
        <v>5760</v>
      </c>
      <c r="J5759" s="287">
        <f t="shared" si="837"/>
        <v>-15.957637589522564</v>
      </c>
      <c r="L5759" s="287">
        <f t="shared" si="842"/>
        <v>-108.2441853927412</v>
      </c>
      <c r="M5759" s="344">
        <f t="shared" si="843"/>
        <v>-123.8666853927416</v>
      </c>
      <c r="N5759" s="344">
        <f t="shared" si="838"/>
        <v>-15.957637589522564</v>
      </c>
    </row>
    <row r="5760" spans="1:14" x14ac:dyDescent="0.25">
      <c r="A5760" s="273">
        <v>5743</v>
      </c>
      <c r="B5760" s="323">
        <f t="shared" si="839"/>
        <v>5832.7558146072588</v>
      </c>
      <c r="D5760" s="287">
        <f t="shared" si="836"/>
        <v>5457.067897940592</v>
      </c>
      <c r="F5760" s="273">
        <f t="shared" si="840"/>
        <v>16</v>
      </c>
      <c r="H5760" s="273">
        <f t="shared" si="841"/>
        <v>5760</v>
      </c>
      <c r="J5760" s="287">
        <f t="shared" si="837"/>
        <v>-15.098074831882284</v>
      </c>
      <c r="L5760" s="287">
        <f t="shared" si="842"/>
        <v>-107.2441853927412</v>
      </c>
      <c r="M5760" s="344">
        <f t="shared" si="843"/>
        <v>-122.93210205940795</v>
      </c>
      <c r="N5760" s="344">
        <f t="shared" si="838"/>
        <v>-15.098074831882284</v>
      </c>
    </row>
    <row r="5761" spans="1:14" x14ac:dyDescent="0.25">
      <c r="A5761" s="273">
        <v>5744</v>
      </c>
      <c r="B5761" s="323">
        <f t="shared" si="839"/>
        <v>5833.7558146072588</v>
      </c>
      <c r="D5761" s="287">
        <f t="shared" si="836"/>
        <v>5458.0024812739257</v>
      </c>
      <c r="F5761" s="273">
        <f t="shared" si="840"/>
        <v>16</v>
      </c>
      <c r="H5761" s="273">
        <f t="shared" si="841"/>
        <v>5760</v>
      </c>
      <c r="J5761" s="287">
        <f t="shared" si="837"/>
        <v>-14.233913054389875</v>
      </c>
      <c r="L5761" s="287">
        <f t="shared" si="842"/>
        <v>-106.2441853927412</v>
      </c>
      <c r="M5761" s="344">
        <f t="shared" si="843"/>
        <v>-121.9975187260743</v>
      </c>
      <c r="N5761" s="344">
        <f t="shared" si="838"/>
        <v>-14.233913054389875</v>
      </c>
    </row>
    <row r="5762" spans="1:14" x14ac:dyDescent="0.25">
      <c r="A5762" s="273">
        <v>5745</v>
      </c>
      <c r="B5762" s="323">
        <f t="shared" si="839"/>
        <v>5834.7558146072588</v>
      </c>
      <c r="D5762" s="287">
        <f t="shared" si="836"/>
        <v>5458.9370646072584</v>
      </c>
      <c r="F5762" s="273">
        <f t="shared" si="840"/>
        <v>16</v>
      </c>
      <c r="H5762" s="273">
        <f t="shared" si="841"/>
        <v>5760</v>
      </c>
      <c r="J5762" s="287">
        <f t="shared" si="837"/>
        <v>-13.365415489094088</v>
      </c>
      <c r="L5762" s="287">
        <f t="shared" si="842"/>
        <v>-105.2441853927412</v>
      </c>
      <c r="M5762" s="344">
        <f t="shared" si="843"/>
        <v>-121.06293539274157</v>
      </c>
      <c r="N5762" s="344">
        <f t="shared" si="838"/>
        <v>-13.365415489094088</v>
      </c>
    </row>
    <row r="5763" spans="1:14" x14ac:dyDescent="0.25">
      <c r="A5763" s="273">
        <v>5746</v>
      </c>
      <c r="B5763" s="323">
        <f t="shared" si="839"/>
        <v>5835.7558146072588</v>
      </c>
      <c r="D5763" s="287">
        <f t="shared" si="836"/>
        <v>5459.8716479405921</v>
      </c>
      <c r="F5763" s="273">
        <f t="shared" si="840"/>
        <v>16</v>
      </c>
      <c r="H5763" s="273">
        <f t="shared" si="841"/>
        <v>5760</v>
      </c>
      <c r="J5763" s="287">
        <f t="shared" si="837"/>
        <v>-12.492846688766633</v>
      </c>
      <c r="L5763" s="287">
        <f t="shared" si="842"/>
        <v>-104.2441853927412</v>
      </c>
      <c r="M5763" s="344">
        <f t="shared" si="843"/>
        <v>-120.12835205940792</v>
      </c>
      <c r="N5763" s="344">
        <f t="shared" si="838"/>
        <v>-12.492846688766633</v>
      </c>
    </row>
    <row r="5764" spans="1:14" x14ac:dyDescent="0.25">
      <c r="A5764" s="273">
        <v>5747</v>
      </c>
      <c r="B5764" s="323">
        <f t="shared" si="839"/>
        <v>5836.7558146072588</v>
      </c>
      <c r="D5764" s="287">
        <f t="shared" si="836"/>
        <v>5460.8062312739257</v>
      </c>
      <c r="F5764" s="273">
        <f t="shared" si="840"/>
        <v>16</v>
      </c>
      <c r="H5764" s="273">
        <f t="shared" si="841"/>
        <v>5760</v>
      </c>
      <c r="J5764" s="287">
        <f t="shared" si="837"/>
        <v>-11.616472446317569</v>
      </c>
      <c r="L5764" s="287">
        <f t="shared" si="842"/>
        <v>-103.2441853927412</v>
      </c>
      <c r="M5764" s="344">
        <f t="shared" si="843"/>
        <v>-119.19376872607427</v>
      </c>
      <c r="N5764" s="344">
        <f t="shared" si="838"/>
        <v>-11.616472446317569</v>
      </c>
    </row>
    <row r="5765" spans="1:14" x14ac:dyDescent="0.25">
      <c r="A5765" s="273">
        <v>5748</v>
      </c>
      <c r="B5765" s="323">
        <f t="shared" si="839"/>
        <v>5837.7558146072588</v>
      </c>
      <c r="D5765" s="287">
        <f t="shared" si="836"/>
        <v>5461.7408146072585</v>
      </c>
      <c r="F5765" s="273">
        <f t="shared" si="840"/>
        <v>16</v>
      </c>
      <c r="H5765" s="273">
        <f t="shared" si="841"/>
        <v>5760</v>
      </c>
      <c r="J5765" s="287">
        <f t="shared" si="837"/>
        <v>-10.736559713829349</v>
      </c>
      <c r="L5765" s="287">
        <f t="shared" si="842"/>
        <v>-102.2441853927412</v>
      </c>
      <c r="M5765" s="344">
        <f t="shared" si="843"/>
        <v>-118.25918539274153</v>
      </c>
      <c r="N5765" s="344">
        <f t="shared" si="838"/>
        <v>-10.736559713829349</v>
      </c>
    </row>
    <row r="5766" spans="1:14" x14ac:dyDescent="0.25">
      <c r="A5766" s="273">
        <v>5749</v>
      </c>
      <c r="B5766" s="323">
        <f t="shared" si="839"/>
        <v>5838.7558146072588</v>
      </c>
      <c r="D5766" s="287">
        <f t="shared" si="836"/>
        <v>5462.6753979405921</v>
      </c>
      <c r="F5766" s="273">
        <f t="shared" si="840"/>
        <v>16</v>
      </c>
      <c r="H5766" s="273">
        <f t="shared" si="841"/>
        <v>5760</v>
      </c>
      <c r="J5766" s="287">
        <f t="shared" si="837"/>
        <v>-9.8533765212449076</v>
      </c>
      <c r="L5766" s="287">
        <f t="shared" si="842"/>
        <v>-101.2441853927412</v>
      </c>
      <c r="M5766" s="344">
        <f t="shared" si="843"/>
        <v>-117.32460205940788</v>
      </c>
      <c r="N5766" s="344">
        <f t="shared" si="838"/>
        <v>-9.8533765212449076</v>
      </c>
    </row>
    <row r="5767" spans="1:14" x14ac:dyDescent="0.25">
      <c r="A5767" s="273">
        <v>5750</v>
      </c>
      <c r="B5767" s="323">
        <f t="shared" si="839"/>
        <v>5839.7558146072588</v>
      </c>
      <c r="D5767" s="287">
        <f t="shared" si="836"/>
        <v>5463.6099812739258</v>
      </c>
      <c r="F5767" s="273">
        <f t="shared" si="840"/>
        <v>16</v>
      </c>
      <c r="H5767" s="273">
        <f t="shared" si="841"/>
        <v>5760</v>
      </c>
      <c r="J5767" s="287">
        <f t="shared" si="837"/>
        <v>-8.9671918947202904</v>
      </c>
      <c r="L5767" s="287">
        <f t="shared" si="842"/>
        <v>-100.2441853927412</v>
      </c>
      <c r="M5767" s="344">
        <f t="shared" si="843"/>
        <v>-116.39001872607423</v>
      </c>
      <c r="N5767" s="344">
        <f t="shared" si="838"/>
        <v>-8.9671918947202904</v>
      </c>
    </row>
    <row r="5768" spans="1:14" x14ac:dyDescent="0.25">
      <c r="A5768" s="273">
        <v>5751</v>
      </c>
      <c r="B5768" s="323">
        <f t="shared" si="839"/>
        <v>5840.7558146072588</v>
      </c>
      <c r="D5768" s="287">
        <f t="shared" si="836"/>
        <v>5464.5445646072585</v>
      </c>
      <c r="F5768" s="273">
        <f t="shared" si="840"/>
        <v>16</v>
      </c>
      <c r="H5768" s="273">
        <f t="shared" si="841"/>
        <v>5760</v>
      </c>
      <c r="J5768" s="287">
        <f t="shared" si="837"/>
        <v>-8.0782757746774045</v>
      </c>
      <c r="L5768" s="287">
        <f t="shared" si="842"/>
        <v>-99.244185392741201</v>
      </c>
      <c r="M5768" s="344">
        <f t="shared" si="843"/>
        <v>-115.45543539274149</v>
      </c>
      <c r="N5768" s="344">
        <f t="shared" si="838"/>
        <v>-8.0782757746774045</v>
      </c>
    </row>
    <row r="5769" spans="1:14" x14ac:dyDescent="0.25">
      <c r="A5769" s="273">
        <v>5752</v>
      </c>
      <c r="B5769" s="323">
        <f t="shared" si="839"/>
        <v>5841.7558146072588</v>
      </c>
      <c r="D5769" s="287">
        <f t="shared" si="836"/>
        <v>5465.4791479405922</v>
      </c>
      <c r="F5769" s="273">
        <f t="shared" si="840"/>
        <v>16</v>
      </c>
      <c r="H5769" s="273">
        <f t="shared" si="841"/>
        <v>5760</v>
      </c>
      <c r="J5769" s="287">
        <f t="shared" si="837"/>
        <v>-7.1868989335775355</v>
      </c>
      <c r="L5769" s="287">
        <f t="shared" si="842"/>
        <v>-98.244185392741201</v>
      </c>
      <c r="M5769" s="344">
        <f t="shared" si="843"/>
        <v>-114.52085205940784</v>
      </c>
      <c r="N5769" s="344">
        <f t="shared" si="838"/>
        <v>-7.1868989335775355</v>
      </c>
    </row>
    <row r="5770" spans="1:14" x14ac:dyDescent="0.25">
      <c r="A5770" s="273">
        <v>5753</v>
      </c>
      <c r="B5770" s="323">
        <f t="shared" si="839"/>
        <v>5842.7558146072588</v>
      </c>
      <c r="D5770" s="287">
        <f t="shared" si="836"/>
        <v>5466.4137312739258</v>
      </c>
      <c r="F5770" s="273">
        <f t="shared" si="840"/>
        <v>16</v>
      </c>
      <c r="H5770" s="273">
        <f t="shared" si="841"/>
        <v>5760</v>
      </c>
      <c r="J5770" s="287">
        <f t="shared" si="837"/>
        <v>-6.2933328934421731</v>
      </c>
      <c r="L5770" s="287">
        <f t="shared" si="842"/>
        <v>-97.244185392741201</v>
      </c>
      <c r="M5770" s="344">
        <f t="shared" si="843"/>
        <v>-113.5862687260742</v>
      </c>
      <c r="N5770" s="344">
        <f t="shared" si="838"/>
        <v>-6.2933328934421731</v>
      </c>
    </row>
    <row r="5771" spans="1:14" x14ac:dyDescent="0.25">
      <c r="A5771" s="273">
        <v>5754</v>
      </c>
      <c r="B5771" s="323">
        <f t="shared" si="839"/>
        <v>5843.7558146072588</v>
      </c>
      <c r="D5771" s="287">
        <f t="shared" si="836"/>
        <v>5467.3483146072585</v>
      </c>
      <c r="F5771" s="273">
        <f t="shared" si="840"/>
        <v>16</v>
      </c>
      <c r="H5771" s="273">
        <f t="shared" si="841"/>
        <v>5760</v>
      </c>
      <c r="J5771" s="287">
        <f t="shared" si="837"/>
        <v>-5.3978498431418567</v>
      </c>
      <c r="L5771" s="287">
        <f t="shared" si="842"/>
        <v>-96.244185392741201</v>
      </c>
      <c r="M5771" s="344">
        <f t="shared" si="843"/>
        <v>-112.65168539274146</v>
      </c>
      <c r="N5771" s="344">
        <f t="shared" si="838"/>
        <v>-5.3978498431418567</v>
      </c>
    </row>
    <row r="5772" spans="1:14" x14ac:dyDescent="0.25">
      <c r="A5772" s="273">
        <v>5755</v>
      </c>
      <c r="B5772" s="323">
        <f t="shared" si="839"/>
        <v>5844.7558146072588</v>
      </c>
      <c r="D5772" s="287">
        <f t="shared" si="836"/>
        <v>5468.2828979405922</v>
      </c>
      <c r="F5772" s="273">
        <f t="shared" si="840"/>
        <v>16</v>
      </c>
      <c r="H5772" s="273">
        <f t="shared" si="841"/>
        <v>5760</v>
      </c>
      <c r="J5772" s="287">
        <f t="shared" si="837"/>
        <v>-4.5007225554891734</v>
      </c>
      <c r="L5772" s="287">
        <f t="shared" si="842"/>
        <v>-95.244185392741201</v>
      </c>
      <c r="M5772" s="344">
        <f t="shared" si="843"/>
        <v>-111.71710205940781</v>
      </c>
      <c r="N5772" s="344">
        <f t="shared" si="838"/>
        <v>-4.5007225554891734</v>
      </c>
    </row>
    <row r="5773" spans="1:14" x14ac:dyDescent="0.25">
      <c r="A5773" s="273">
        <v>5756</v>
      </c>
      <c r="B5773" s="323">
        <f t="shared" si="839"/>
        <v>5845.7558146072588</v>
      </c>
      <c r="D5773" s="287">
        <f t="shared" si="836"/>
        <v>5469.2174812739258</v>
      </c>
      <c r="F5773" s="273">
        <f t="shared" si="840"/>
        <v>16</v>
      </c>
      <c r="H5773" s="273">
        <f t="shared" si="841"/>
        <v>5760</v>
      </c>
      <c r="J5773" s="287">
        <f t="shared" si="837"/>
        <v>-3.6022243041466084</v>
      </c>
      <c r="L5773" s="287">
        <f t="shared" si="842"/>
        <v>-94.244185392741201</v>
      </c>
      <c r="M5773" s="344">
        <f t="shared" si="843"/>
        <v>-110.78251872607416</v>
      </c>
      <c r="N5773" s="344">
        <f t="shared" si="838"/>
        <v>-3.6022243041466084</v>
      </c>
    </row>
    <row r="5774" spans="1:14" x14ac:dyDescent="0.25">
      <c r="A5774" s="273">
        <v>5757</v>
      </c>
      <c r="B5774" s="323">
        <f t="shared" si="839"/>
        <v>5846.7558146072588</v>
      </c>
      <c r="D5774" s="287">
        <f t="shared" si="836"/>
        <v>5470.1520646072586</v>
      </c>
      <c r="F5774" s="273">
        <f t="shared" si="840"/>
        <v>16</v>
      </c>
      <c r="H5774" s="273">
        <f t="shared" si="841"/>
        <v>5760</v>
      </c>
      <c r="J5774" s="287">
        <f t="shared" si="837"/>
        <v>-2.7026287803854707</v>
      </c>
      <c r="L5774" s="287">
        <f t="shared" si="842"/>
        <v>-93.244185392741201</v>
      </c>
      <c r="M5774" s="344">
        <f t="shared" si="843"/>
        <v>-109.84793539274142</v>
      </c>
      <c r="N5774" s="344">
        <f t="shared" si="838"/>
        <v>-2.7026287803854707</v>
      </c>
    </row>
    <row r="5775" spans="1:14" x14ac:dyDescent="0.25">
      <c r="A5775" s="273">
        <v>5758</v>
      </c>
      <c r="B5775" s="323">
        <f t="shared" si="839"/>
        <v>5847.7558146072588</v>
      </c>
      <c r="D5775" s="287">
        <f t="shared" si="836"/>
        <v>5471.0866479405922</v>
      </c>
      <c r="F5775" s="273">
        <f t="shared" si="840"/>
        <v>16</v>
      </c>
      <c r="H5775" s="273">
        <f t="shared" si="841"/>
        <v>5760</v>
      </c>
      <c r="J5775" s="287">
        <f t="shared" si="837"/>
        <v>-1.8022100097168738</v>
      </c>
      <c r="L5775" s="287">
        <f t="shared" si="842"/>
        <v>-92.244185392741201</v>
      </c>
      <c r="M5775" s="344">
        <f t="shared" si="843"/>
        <v>-108.91335205940777</v>
      </c>
      <c r="N5775" s="344">
        <f t="shared" si="838"/>
        <v>-1.8022100097168738</v>
      </c>
    </row>
    <row r="5776" spans="1:14" x14ac:dyDescent="0.25">
      <c r="A5776" s="273">
        <v>5759</v>
      </c>
      <c r="B5776" s="323">
        <f t="shared" si="839"/>
        <v>5848.7558146072588</v>
      </c>
      <c r="D5776" s="287">
        <f t="shared" si="836"/>
        <v>5472.0212312739259</v>
      </c>
      <c r="F5776" s="273">
        <f t="shared" si="840"/>
        <v>16</v>
      </c>
      <c r="H5776" s="273">
        <f t="shared" si="841"/>
        <v>5760</v>
      </c>
      <c r="J5776" s="287">
        <f t="shared" si="837"/>
        <v>-0.90124226842165034</v>
      </c>
      <c r="L5776" s="287">
        <f t="shared" si="842"/>
        <v>-91.244185392741201</v>
      </c>
      <c r="M5776" s="344">
        <f t="shared" si="843"/>
        <v>-107.97876872607412</v>
      </c>
      <c r="N5776" s="344">
        <f t="shared" si="838"/>
        <v>-0.90124226842165034</v>
      </c>
    </row>
    <row r="5777" spans="1:14" x14ac:dyDescent="0.25">
      <c r="A5777" s="273">
        <v>5760</v>
      </c>
      <c r="B5777" s="323">
        <f t="shared" si="839"/>
        <v>5849.7558146072588</v>
      </c>
      <c r="D5777" s="287">
        <f t="shared" ref="D5777:D5840" si="844">B5777-A5777/360*$E$11</f>
        <v>5472.9558146072586</v>
      </c>
      <c r="F5777" s="273">
        <f t="shared" si="840"/>
        <v>16</v>
      </c>
      <c r="H5777" s="273">
        <f t="shared" si="841"/>
        <v>5760</v>
      </c>
      <c r="J5777" s="287">
        <f t="shared" ref="J5777:J5840" si="845">SIN(RADIANS(A5777))*$E$7</f>
        <v>-2.0245333187673963E-13</v>
      </c>
      <c r="L5777" s="287">
        <f t="shared" si="842"/>
        <v>-90.244185392741201</v>
      </c>
      <c r="M5777" s="344">
        <f t="shared" si="843"/>
        <v>-107.04418539274138</v>
      </c>
      <c r="N5777" s="344">
        <f t="shared" si="838"/>
        <v>-2.0245333187673963E-13</v>
      </c>
    </row>
    <row r="5778" spans="1:14" x14ac:dyDescent="0.25">
      <c r="A5778" s="273">
        <v>5761</v>
      </c>
      <c r="B5778" s="323">
        <f t="shared" si="839"/>
        <v>5850.7558146072588</v>
      </c>
      <c r="D5778" s="287">
        <f t="shared" si="844"/>
        <v>5473.8903979405923</v>
      </c>
      <c r="F5778" s="273">
        <f t="shared" si="840"/>
        <v>16</v>
      </c>
      <c r="H5778" s="273">
        <f t="shared" si="841"/>
        <v>5760</v>
      </c>
      <c r="J5778" s="287">
        <f t="shared" si="845"/>
        <v>0.90124226842124544</v>
      </c>
      <c r="L5778" s="287">
        <f t="shared" si="842"/>
        <v>-89.244185392741201</v>
      </c>
      <c r="M5778" s="344">
        <f t="shared" si="843"/>
        <v>-106.10960205940773</v>
      </c>
      <c r="N5778" s="344">
        <f t="shared" ref="N5778:N5841" si="846">J5778</f>
        <v>0.90124226842124544</v>
      </c>
    </row>
    <row r="5779" spans="1:14" x14ac:dyDescent="0.25">
      <c r="A5779" s="273">
        <v>5762</v>
      </c>
      <c r="B5779" s="323">
        <f t="shared" ref="B5779:B5842" si="847">$B$17+A5779</f>
        <v>5851.7558146072588</v>
      </c>
      <c r="D5779" s="287">
        <f t="shared" si="844"/>
        <v>5474.824981273925</v>
      </c>
      <c r="F5779" s="273">
        <f t="shared" si="840"/>
        <v>16</v>
      </c>
      <c r="H5779" s="273">
        <f t="shared" si="841"/>
        <v>5760</v>
      </c>
      <c r="J5779" s="287">
        <f t="shared" si="845"/>
        <v>1.8022100097172025</v>
      </c>
      <c r="L5779" s="287">
        <f t="shared" si="842"/>
        <v>-88.244185392741201</v>
      </c>
      <c r="M5779" s="344">
        <f t="shared" si="843"/>
        <v>-105.175018726075</v>
      </c>
      <c r="N5779" s="344">
        <f t="shared" si="846"/>
        <v>1.8022100097172025</v>
      </c>
    </row>
    <row r="5780" spans="1:14" x14ac:dyDescent="0.25">
      <c r="A5780" s="273">
        <v>5763</v>
      </c>
      <c r="B5780" s="323">
        <f t="shared" si="847"/>
        <v>5852.7558146072588</v>
      </c>
      <c r="D5780" s="287">
        <f t="shared" si="844"/>
        <v>5475.7595646072587</v>
      </c>
      <c r="F5780" s="273">
        <f t="shared" si="840"/>
        <v>16</v>
      </c>
      <c r="H5780" s="273">
        <f t="shared" si="841"/>
        <v>5760</v>
      </c>
      <c r="J5780" s="287">
        <f t="shared" si="845"/>
        <v>2.7026287803857989</v>
      </c>
      <c r="L5780" s="287">
        <f t="shared" si="842"/>
        <v>-87.244185392741201</v>
      </c>
      <c r="M5780" s="344">
        <f t="shared" si="843"/>
        <v>-104.24043539274135</v>
      </c>
      <c r="N5780" s="344">
        <f t="shared" si="846"/>
        <v>2.7026287803857989</v>
      </c>
    </row>
    <row r="5781" spans="1:14" x14ac:dyDescent="0.25">
      <c r="A5781" s="273">
        <v>5764</v>
      </c>
      <c r="B5781" s="323">
        <f t="shared" si="847"/>
        <v>5853.7558146072588</v>
      </c>
      <c r="D5781" s="287">
        <f t="shared" si="844"/>
        <v>5476.6941479405923</v>
      </c>
      <c r="F5781" s="273">
        <f t="shared" si="840"/>
        <v>16</v>
      </c>
      <c r="H5781" s="273">
        <f t="shared" si="841"/>
        <v>5760</v>
      </c>
      <c r="J5781" s="287">
        <f t="shared" si="845"/>
        <v>3.6022243041462048</v>
      </c>
      <c r="L5781" s="287">
        <f t="shared" si="842"/>
        <v>-86.244185392741201</v>
      </c>
      <c r="M5781" s="344">
        <f t="shared" si="843"/>
        <v>-103.3058520594077</v>
      </c>
      <c r="N5781" s="344">
        <f t="shared" si="846"/>
        <v>3.6022243041462048</v>
      </c>
    </row>
    <row r="5782" spans="1:14" x14ac:dyDescent="0.25">
      <c r="A5782" s="273">
        <v>5765</v>
      </c>
      <c r="B5782" s="323">
        <f t="shared" si="847"/>
        <v>5854.7558146072588</v>
      </c>
      <c r="D5782" s="287">
        <f t="shared" si="844"/>
        <v>5477.628731273925</v>
      </c>
      <c r="F5782" s="273">
        <f t="shared" si="840"/>
        <v>16</v>
      </c>
      <c r="H5782" s="273">
        <f t="shared" si="841"/>
        <v>5760</v>
      </c>
      <c r="J5782" s="287">
        <f t="shared" si="845"/>
        <v>4.5007225554887693</v>
      </c>
      <c r="L5782" s="287">
        <f t="shared" si="842"/>
        <v>-85.244185392741201</v>
      </c>
      <c r="M5782" s="344">
        <f t="shared" si="843"/>
        <v>-102.37126872607496</v>
      </c>
      <c r="N5782" s="344">
        <f t="shared" si="846"/>
        <v>4.5007225554887693</v>
      </c>
    </row>
    <row r="5783" spans="1:14" x14ac:dyDescent="0.25">
      <c r="A5783" s="273">
        <v>5766</v>
      </c>
      <c r="B5783" s="323">
        <f t="shared" si="847"/>
        <v>5855.7558146072588</v>
      </c>
      <c r="D5783" s="287">
        <f t="shared" si="844"/>
        <v>5478.5633146072587</v>
      </c>
      <c r="F5783" s="273">
        <f t="shared" si="840"/>
        <v>16</v>
      </c>
      <c r="H5783" s="273">
        <f t="shared" si="841"/>
        <v>5760</v>
      </c>
      <c r="J5783" s="287">
        <f t="shared" si="845"/>
        <v>5.3978498431414543</v>
      </c>
      <c r="L5783" s="287">
        <f t="shared" si="842"/>
        <v>-84.244185392741201</v>
      </c>
      <c r="M5783" s="344">
        <f t="shared" si="843"/>
        <v>-101.43668539274131</v>
      </c>
      <c r="N5783" s="344">
        <f t="shared" si="846"/>
        <v>5.3978498431414543</v>
      </c>
    </row>
    <row r="5784" spans="1:14" x14ac:dyDescent="0.25">
      <c r="A5784" s="273">
        <v>5767</v>
      </c>
      <c r="B5784" s="323">
        <f t="shared" si="847"/>
        <v>5856.7558146072588</v>
      </c>
      <c r="D5784" s="287">
        <f t="shared" si="844"/>
        <v>5479.4978979405923</v>
      </c>
      <c r="F5784" s="273">
        <f t="shared" si="840"/>
        <v>16</v>
      </c>
      <c r="H5784" s="273">
        <f t="shared" si="841"/>
        <v>5760</v>
      </c>
      <c r="J5784" s="287">
        <f t="shared" si="845"/>
        <v>6.2933328934417716</v>
      </c>
      <c r="L5784" s="287">
        <f t="shared" si="842"/>
        <v>-83.244185392741201</v>
      </c>
      <c r="M5784" s="344">
        <f t="shared" si="843"/>
        <v>-100.50210205940766</v>
      </c>
      <c r="N5784" s="344">
        <f t="shared" si="846"/>
        <v>6.2933328934417716</v>
      </c>
    </row>
    <row r="5785" spans="1:14" x14ac:dyDescent="0.25">
      <c r="A5785" s="273">
        <v>5768</v>
      </c>
      <c r="B5785" s="323">
        <f t="shared" si="847"/>
        <v>5857.7558146072588</v>
      </c>
      <c r="D5785" s="287">
        <f t="shared" si="844"/>
        <v>5480.4324812739251</v>
      </c>
      <c r="F5785" s="273">
        <f t="shared" si="840"/>
        <v>16</v>
      </c>
      <c r="H5785" s="273">
        <f t="shared" si="841"/>
        <v>5760</v>
      </c>
      <c r="J5785" s="287">
        <f t="shared" si="845"/>
        <v>7.1868989335778606</v>
      </c>
      <c r="L5785" s="287">
        <f t="shared" si="842"/>
        <v>-82.244185392741201</v>
      </c>
      <c r="M5785" s="344">
        <f t="shared" si="843"/>
        <v>-99.567518726074923</v>
      </c>
      <c r="N5785" s="344">
        <f t="shared" si="846"/>
        <v>7.1868989335778606</v>
      </c>
    </row>
    <row r="5786" spans="1:14" x14ac:dyDescent="0.25">
      <c r="A5786" s="273">
        <v>5769</v>
      </c>
      <c r="B5786" s="323">
        <f t="shared" si="847"/>
        <v>5858.7558146072588</v>
      </c>
      <c r="D5786" s="287">
        <f t="shared" si="844"/>
        <v>5481.3670646072587</v>
      </c>
      <c r="F5786" s="273">
        <f t="shared" si="840"/>
        <v>16</v>
      </c>
      <c r="H5786" s="273">
        <f t="shared" si="841"/>
        <v>5760</v>
      </c>
      <c r="J5786" s="287">
        <f t="shared" si="845"/>
        <v>8.0782757746777296</v>
      </c>
      <c r="L5786" s="287">
        <f t="shared" si="842"/>
        <v>-81.244185392741201</v>
      </c>
      <c r="M5786" s="344">
        <f t="shared" si="843"/>
        <v>-98.632935392741274</v>
      </c>
      <c r="N5786" s="344">
        <f t="shared" si="846"/>
        <v>8.0782757746777296</v>
      </c>
    </row>
    <row r="5787" spans="1:14" x14ac:dyDescent="0.25">
      <c r="A5787" s="273">
        <v>5770</v>
      </c>
      <c r="B5787" s="323">
        <f t="shared" si="847"/>
        <v>5859.7558146072588</v>
      </c>
      <c r="D5787" s="287">
        <f t="shared" si="844"/>
        <v>5482.3016479405924</v>
      </c>
      <c r="F5787" s="273">
        <f t="shared" si="840"/>
        <v>16</v>
      </c>
      <c r="H5787" s="273">
        <f t="shared" si="841"/>
        <v>5760</v>
      </c>
      <c r="J5787" s="287">
        <f t="shared" si="845"/>
        <v>8.9671918947198925</v>
      </c>
      <c r="L5787" s="287">
        <f t="shared" si="842"/>
        <v>-80.244185392741201</v>
      </c>
      <c r="M5787" s="344">
        <f t="shared" si="843"/>
        <v>-97.698352059407625</v>
      </c>
      <c r="N5787" s="344">
        <f t="shared" si="846"/>
        <v>8.9671918947198925</v>
      </c>
    </row>
    <row r="5788" spans="1:14" x14ac:dyDescent="0.25">
      <c r="A5788" s="273">
        <v>5771</v>
      </c>
      <c r="B5788" s="323">
        <f t="shared" si="847"/>
        <v>5860.7558146072588</v>
      </c>
      <c r="D5788" s="287">
        <f t="shared" si="844"/>
        <v>5483.2362312739251</v>
      </c>
      <c r="F5788" s="273">
        <f t="shared" si="840"/>
        <v>16</v>
      </c>
      <c r="H5788" s="273">
        <f t="shared" si="841"/>
        <v>5760</v>
      </c>
      <c r="J5788" s="287">
        <f t="shared" si="845"/>
        <v>9.8533765212445097</v>
      </c>
      <c r="L5788" s="287">
        <f t="shared" si="842"/>
        <v>-79.244185392741201</v>
      </c>
      <c r="M5788" s="344">
        <f t="shared" si="843"/>
        <v>-96.763768726074886</v>
      </c>
      <c r="N5788" s="344">
        <f t="shared" si="846"/>
        <v>9.8533765212445097</v>
      </c>
    </row>
    <row r="5789" spans="1:14" x14ac:dyDescent="0.25">
      <c r="A5789" s="273">
        <v>5772</v>
      </c>
      <c r="B5789" s="323">
        <f t="shared" si="847"/>
        <v>5861.7558146072588</v>
      </c>
      <c r="D5789" s="287">
        <f t="shared" si="844"/>
        <v>5484.1708146072588</v>
      </c>
      <c r="F5789" s="273">
        <f t="shared" si="840"/>
        <v>16</v>
      </c>
      <c r="H5789" s="273">
        <f t="shared" si="841"/>
        <v>5760</v>
      </c>
      <c r="J5789" s="287">
        <f t="shared" si="845"/>
        <v>10.736559713828953</v>
      </c>
      <c r="L5789" s="287">
        <f t="shared" si="842"/>
        <v>-78.244185392741201</v>
      </c>
      <c r="M5789" s="344">
        <f t="shared" si="843"/>
        <v>-95.829185392741238</v>
      </c>
      <c r="N5789" s="344">
        <f t="shared" si="846"/>
        <v>10.736559713828953</v>
      </c>
    </row>
    <row r="5790" spans="1:14" x14ac:dyDescent="0.25">
      <c r="A5790" s="273">
        <v>5773</v>
      </c>
      <c r="B5790" s="323">
        <f t="shared" si="847"/>
        <v>5862.7558146072588</v>
      </c>
      <c r="D5790" s="287">
        <f t="shared" si="844"/>
        <v>5485.1053979405924</v>
      </c>
      <c r="F5790" s="273">
        <f t="shared" si="840"/>
        <v>16</v>
      </c>
      <c r="H5790" s="273">
        <f t="shared" si="841"/>
        <v>5760</v>
      </c>
      <c r="J5790" s="287">
        <f t="shared" si="845"/>
        <v>11.616472446317175</v>
      </c>
      <c r="L5790" s="287">
        <f t="shared" si="842"/>
        <v>-77.244185392741201</v>
      </c>
      <c r="M5790" s="344">
        <f t="shared" si="843"/>
        <v>-94.894602059407589</v>
      </c>
      <c r="N5790" s="344">
        <f t="shared" si="846"/>
        <v>11.616472446317175</v>
      </c>
    </row>
    <row r="5791" spans="1:14" x14ac:dyDescent="0.25">
      <c r="A5791" s="273">
        <v>5774</v>
      </c>
      <c r="B5791" s="323">
        <f t="shared" si="847"/>
        <v>5863.7558146072588</v>
      </c>
      <c r="D5791" s="287">
        <f t="shared" si="844"/>
        <v>5486.0399812739252</v>
      </c>
      <c r="F5791" s="273">
        <f t="shared" si="840"/>
        <v>16</v>
      </c>
      <c r="H5791" s="273">
        <f t="shared" si="841"/>
        <v>5760</v>
      </c>
      <c r="J5791" s="287">
        <f t="shared" si="845"/>
        <v>12.492846688766951</v>
      </c>
      <c r="L5791" s="287">
        <f t="shared" si="842"/>
        <v>-76.244185392741201</v>
      </c>
      <c r="M5791" s="344">
        <f t="shared" si="843"/>
        <v>-93.96001872607485</v>
      </c>
      <c r="N5791" s="344">
        <f t="shared" si="846"/>
        <v>12.492846688766951</v>
      </c>
    </row>
    <row r="5792" spans="1:14" x14ac:dyDescent="0.25">
      <c r="A5792" s="273">
        <v>5775</v>
      </c>
      <c r="B5792" s="323">
        <f t="shared" si="847"/>
        <v>5864.7558146072588</v>
      </c>
      <c r="D5792" s="287">
        <f t="shared" si="844"/>
        <v>5486.9745646072588</v>
      </c>
      <c r="F5792" s="273">
        <f t="shared" si="840"/>
        <v>16</v>
      </c>
      <c r="H5792" s="273">
        <f t="shared" si="841"/>
        <v>5760</v>
      </c>
      <c r="J5792" s="287">
        <f t="shared" si="845"/>
        <v>13.365415489094403</v>
      </c>
      <c r="L5792" s="287">
        <f t="shared" si="842"/>
        <v>-75.244185392741201</v>
      </c>
      <c r="M5792" s="344">
        <f t="shared" si="843"/>
        <v>-93.025435392741201</v>
      </c>
      <c r="N5792" s="344">
        <f t="shared" si="846"/>
        <v>13.365415489094403</v>
      </c>
    </row>
    <row r="5793" spans="1:14" x14ac:dyDescent="0.25">
      <c r="A5793" s="273">
        <v>5776</v>
      </c>
      <c r="B5793" s="323">
        <f t="shared" si="847"/>
        <v>5865.7558146072588</v>
      </c>
      <c r="D5793" s="287">
        <f t="shared" si="844"/>
        <v>5487.9091479405924</v>
      </c>
      <c r="F5793" s="273">
        <f t="shared" si="840"/>
        <v>16</v>
      </c>
      <c r="H5793" s="273">
        <f t="shared" si="841"/>
        <v>5760</v>
      </c>
      <c r="J5793" s="287">
        <f t="shared" si="845"/>
        <v>14.233913054389488</v>
      </c>
      <c r="L5793" s="287">
        <f t="shared" si="842"/>
        <v>-74.244185392741201</v>
      </c>
      <c r="M5793" s="344">
        <f t="shared" si="843"/>
        <v>-92.090852059407553</v>
      </c>
      <c r="N5793" s="344">
        <f t="shared" si="846"/>
        <v>14.233913054389488</v>
      </c>
    </row>
    <row r="5794" spans="1:14" x14ac:dyDescent="0.25">
      <c r="A5794" s="273">
        <v>5777</v>
      </c>
      <c r="B5794" s="323">
        <f t="shared" si="847"/>
        <v>5866.7558146072588</v>
      </c>
      <c r="D5794" s="287">
        <f t="shared" si="844"/>
        <v>5488.8437312739252</v>
      </c>
      <c r="F5794" s="273">
        <f t="shared" si="840"/>
        <v>16</v>
      </c>
      <c r="H5794" s="273">
        <f t="shared" si="841"/>
        <v>5760</v>
      </c>
      <c r="J5794" s="287">
        <f t="shared" si="845"/>
        <v>15.098074831881897</v>
      </c>
      <c r="L5794" s="287">
        <f t="shared" si="842"/>
        <v>-73.244185392741201</v>
      </c>
      <c r="M5794" s="344">
        <f t="shared" si="843"/>
        <v>-91.156268726074813</v>
      </c>
      <c r="N5794" s="344">
        <f t="shared" si="846"/>
        <v>15.098074831881897</v>
      </c>
    </row>
    <row r="5795" spans="1:14" x14ac:dyDescent="0.25">
      <c r="A5795" s="273">
        <v>5778</v>
      </c>
      <c r="B5795" s="323">
        <f t="shared" si="847"/>
        <v>5867.7558146072588</v>
      </c>
      <c r="D5795" s="287">
        <f t="shared" si="844"/>
        <v>5489.7783146072588</v>
      </c>
      <c r="F5795" s="273">
        <f t="shared" si="840"/>
        <v>16</v>
      </c>
      <c r="H5795" s="273">
        <f t="shared" si="841"/>
        <v>5760</v>
      </c>
      <c r="J5795" s="287">
        <f t="shared" si="845"/>
        <v>15.95763758952218</v>
      </c>
      <c r="L5795" s="287">
        <f t="shared" si="842"/>
        <v>-72.244185392741201</v>
      </c>
      <c r="M5795" s="344">
        <f t="shared" si="843"/>
        <v>-90.221685392741165</v>
      </c>
      <c r="N5795" s="344">
        <f t="shared" si="846"/>
        <v>15.95763758952218</v>
      </c>
    </row>
    <row r="5796" spans="1:14" x14ac:dyDescent="0.25">
      <c r="A5796" s="273">
        <v>5779</v>
      </c>
      <c r="B5796" s="323">
        <f t="shared" si="847"/>
        <v>5868.7558146072588</v>
      </c>
      <c r="D5796" s="287">
        <f t="shared" si="844"/>
        <v>5490.7128979405925</v>
      </c>
      <c r="F5796" s="273">
        <f t="shared" si="840"/>
        <v>16</v>
      </c>
      <c r="H5796" s="273">
        <f t="shared" si="841"/>
        <v>5760</v>
      </c>
      <c r="J5796" s="287">
        <f t="shared" si="845"/>
        <v>16.812339496167585</v>
      </c>
      <c r="L5796" s="287">
        <f t="shared" si="842"/>
        <v>-71.244185392741201</v>
      </c>
      <c r="M5796" s="344">
        <f t="shared" si="843"/>
        <v>-89.287102059407516</v>
      </c>
      <c r="N5796" s="344">
        <f t="shared" si="846"/>
        <v>16.812339496167585</v>
      </c>
    </row>
    <row r="5797" spans="1:14" x14ac:dyDescent="0.25">
      <c r="A5797" s="273">
        <v>5780</v>
      </c>
      <c r="B5797" s="323">
        <f t="shared" si="847"/>
        <v>5869.7558146072588</v>
      </c>
      <c r="D5797" s="287">
        <f t="shared" si="844"/>
        <v>5491.6474812739252</v>
      </c>
      <c r="F5797" s="273">
        <f t="shared" si="840"/>
        <v>16</v>
      </c>
      <c r="H5797" s="273">
        <f t="shared" si="841"/>
        <v>5760</v>
      </c>
      <c r="J5797" s="287">
        <f t="shared" si="845"/>
        <v>17.661920201337669</v>
      </c>
      <c r="L5797" s="287">
        <f t="shared" si="842"/>
        <v>-70.244185392741201</v>
      </c>
      <c r="M5797" s="344">
        <f t="shared" si="843"/>
        <v>-88.352518726074777</v>
      </c>
      <c r="N5797" s="344">
        <f t="shared" si="846"/>
        <v>17.661920201337669</v>
      </c>
    </row>
    <row r="5798" spans="1:14" x14ac:dyDescent="0.25">
      <c r="A5798" s="273">
        <v>5781</v>
      </c>
      <c r="B5798" s="323">
        <f t="shared" si="847"/>
        <v>5870.7558146072588</v>
      </c>
      <c r="D5798" s="287">
        <f t="shared" si="844"/>
        <v>5492.5820646072589</v>
      </c>
      <c r="F5798" s="273">
        <f t="shared" si="840"/>
        <v>16</v>
      </c>
      <c r="H5798" s="273">
        <f t="shared" si="841"/>
        <v>5760</v>
      </c>
      <c r="J5798" s="287">
        <f t="shared" si="845"/>
        <v>18.50612091451956</v>
      </c>
      <c r="L5798" s="287">
        <f t="shared" si="842"/>
        <v>-69.244185392741201</v>
      </c>
      <c r="M5798" s="344">
        <f t="shared" si="843"/>
        <v>-87.417935392741128</v>
      </c>
      <c r="N5798" s="344">
        <f t="shared" si="846"/>
        <v>18.50612091451956</v>
      </c>
    </row>
    <row r="5799" spans="1:14" x14ac:dyDescent="0.25">
      <c r="A5799" s="273">
        <v>5782</v>
      </c>
      <c r="B5799" s="323">
        <f t="shared" si="847"/>
        <v>5871.7558146072588</v>
      </c>
      <c r="D5799" s="287">
        <f t="shared" si="844"/>
        <v>5493.5166479405925</v>
      </c>
      <c r="F5799" s="273">
        <f t="shared" si="840"/>
        <v>16</v>
      </c>
      <c r="H5799" s="273">
        <f t="shared" si="841"/>
        <v>5760</v>
      </c>
      <c r="J5799" s="287">
        <f t="shared" si="845"/>
        <v>19.344684483997387</v>
      </c>
      <c r="L5799" s="287">
        <f t="shared" si="842"/>
        <v>-68.244185392741201</v>
      </c>
      <c r="M5799" s="344">
        <f t="shared" si="843"/>
        <v>-86.48335205940748</v>
      </c>
      <c r="N5799" s="344">
        <f t="shared" si="846"/>
        <v>19.344684483997387</v>
      </c>
    </row>
    <row r="5800" spans="1:14" x14ac:dyDescent="0.25">
      <c r="A5800" s="273">
        <v>5783</v>
      </c>
      <c r="B5800" s="323">
        <f t="shared" si="847"/>
        <v>5872.7558146072588</v>
      </c>
      <c r="D5800" s="287">
        <f t="shared" si="844"/>
        <v>5494.4512312739253</v>
      </c>
      <c r="F5800" s="273">
        <f t="shared" si="840"/>
        <v>16</v>
      </c>
      <c r="H5800" s="273">
        <f t="shared" si="841"/>
        <v>5760</v>
      </c>
      <c r="J5800" s="287">
        <f t="shared" si="845"/>
        <v>20.177355475185905</v>
      </c>
      <c r="L5800" s="287">
        <f t="shared" si="842"/>
        <v>-67.244185392741201</v>
      </c>
      <c r="M5800" s="344">
        <f t="shared" si="843"/>
        <v>-85.548768726074741</v>
      </c>
      <c r="N5800" s="344">
        <f t="shared" si="846"/>
        <v>20.177355475185905</v>
      </c>
    </row>
    <row r="5801" spans="1:14" x14ac:dyDescent="0.25">
      <c r="A5801" s="273">
        <v>5784</v>
      </c>
      <c r="B5801" s="323">
        <f t="shared" si="847"/>
        <v>5873.7558146072588</v>
      </c>
      <c r="D5801" s="287">
        <f t="shared" si="844"/>
        <v>5495.3858146072589</v>
      </c>
      <c r="F5801" s="273">
        <f t="shared" si="840"/>
        <v>16</v>
      </c>
      <c r="H5801" s="273">
        <f t="shared" si="841"/>
        <v>5760</v>
      </c>
      <c r="J5801" s="287">
        <f t="shared" si="845"/>
        <v>21.00388024843425</v>
      </c>
      <c r="L5801" s="287">
        <f t="shared" si="842"/>
        <v>-66.244185392741201</v>
      </c>
      <c r="M5801" s="344">
        <f t="shared" si="843"/>
        <v>-84.614185392741092</v>
      </c>
      <c r="N5801" s="344">
        <f t="shared" si="846"/>
        <v>21.00388024843425</v>
      </c>
    </row>
    <row r="5802" spans="1:14" x14ac:dyDescent="0.25">
      <c r="A5802" s="273">
        <v>5785</v>
      </c>
      <c r="B5802" s="323">
        <f t="shared" si="847"/>
        <v>5874.7558146072588</v>
      </c>
      <c r="D5802" s="287">
        <f t="shared" si="844"/>
        <v>5496.3203979405926</v>
      </c>
      <c r="F5802" s="273">
        <f t="shared" si="840"/>
        <v>16</v>
      </c>
      <c r="H5802" s="273">
        <f t="shared" si="841"/>
        <v>5760</v>
      </c>
      <c r="J5802" s="287">
        <f t="shared" si="845"/>
        <v>21.824007036289764</v>
      </c>
      <c r="L5802" s="287">
        <f t="shared" si="842"/>
        <v>-65.244185392741201</v>
      </c>
      <c r="M5802" s="344">
        <f t="shared" si="843"/>
        <v>-83.679602059407443</v>
      </c>
      <c r="N5802" s="344">
        <f t="shared" si="846"/>
        <v>21.824007036289764</v>
      </c>
    </row>
    <row r="5803" spans="1:14" x14ac:dyDescent="0.25">
      <c r="A5803" s="273">
        <v>5786</v>
      </c>
      <c r="B5803" s="323">
        <f t="shared" si="847"/>
        <v>5875.7558146072588</v>
      </c>
      <c r="D5803" s="287">
        <f t="shared" si="844"/>
        <v>5497.2549812739253</v>
      </c>
      <c r="F5803" s="273">
        <f t="shared" si="840"/>
        <v>16</v>
      </c>
      <c r="H5803" s="273">
        <f t="shared" si="841"/>
        <v>5760</v>
      </c>
      <c r="J5803" s="287">
        <f t="shared" si="845"/>
        <v>22.637486020188113</v>
      </c>
      <c r="L5803" s="287">
        <f t="shared" si="842"/>
        <v>-64.244185392741201</v>
      </c>
      <c r="M5803" s="344">
        <f t="shared" si="843"/>
        <v>-82.745018726074704</v>
      </c>
      <c r="N5803" s="344">
        <f t="shared" si="846"/>
        <v>22.637486020188113</v>
      </c>
    </row>
    <row r="5804" spans="1:14" x14ac:dyDescent="0.25">
      <c r="A5804" s="273">
        <v>5787</v>
      </c>
      <c r="B5804" s="323">
        <f t="shared" si="847"/>
        <v>5876.7558146072588</v>
      </c>
      <c r="D5804" s="287">
        <f t="shared" si="844"/>
        <v>5498.1895646072589</v>
      </c>
      <c r="F5804" s="273">
        <f t="shared" si="840"/>
        <v>16</v>
      </c>
      <c r="H5804" s="273">
        <f t="shared" si="841"/>
        <v>5760</v>
      </c>
      <c r="J5804" s="287">
        <f t="shared" si="845"/>
        <v>23.444069406549811</v>
      </c>
      <c r="L5804" s="287">
        <f t="shared" si="842"/>
        <v>-63.244185392741201</v>
      </c>
      <c r="M5804" s="344">
        <f t="shared" si="843"/>
        <v>-81.810435392741056</v>
      </c>
      <c r="N5804" s="344">
        <f t="shared" si="846"/>
        <v>23.444069406549811</v>
      </c>
    </row>
    <row r="5805" spans="1:14" x14ac:dyDescent="0.25">
      <c r="A5805" s="273">
        <v>5788</v>
      </c>
      <c r="B5805" s="323">
        <f t="shared" si="847"/>
        <v>5877.7558146072588</v>
      </c>
      <c r="D5805" s="287">
        <f t="shared" si="844"/>
        <v>5499.1241479405917</v>
      </c>
      <c r="F5805" s="273">
        <f t="shared" si="840"/>
        <v>16</v>
      </c>
      <c r="H5805" s="273">
        <f t="shared" si="841"/>
        <v>5760</v>
      </c>
      <c r="J5805" s="287">
        <f t="shared" si="845"/>
        <v>24.243511502263129</v>
      </c>
      <c r="L5805" s="287">
        <f t="shared" si="842"/>
        <v>-62.244185392741201</v>
      </c>
      <c r="M5805" s="344">
        <f t="shared" si="843"/>
        <v>-80.875852059408317</v>
      </c>
      <c r="N5805" s="344">
        <f t="shared" si="846"/>
        <v>24.243511502263129</v>
      </c>
    </row>
    <row r="5806" spans="1:14" x14ac:dyDescent="0.25">
      <c r="A5806" s="273">
        <v>5789</v>
      </c>
      <c r="B5806" s="323">
        <f t="shared" si="847"/>
        <v>5878.7558146072588</v>
      </c>
      <c r="D5806" s="287">
        <f t="shared" si="844"/>
        <v>5500.0587312739253</v>
      </c>
      <c r="F5806" s="273">
        <f t="shared" si="840"/>
        <v>16</v>
      </c>
      <c r="H5806" s="273">
        <f t="shared" si="841"/>
        <v>5760</v>
      </c>
      <c r="J5806" s="287">
        <f t="shared" si="845"/>
        <v>25.035568789520688</v>
      </c>
      <c r="L5806" s="287">
        <f t="shared" si="842"/>
        <v>-61.244185392741201</v>
      </c>
      <c r="M5806" s="344">
        <f t="shared" si="843"/>
        <v>-79.941268726074668</v>
      </c>
      <c r="N5806" s="344">
        <f t="shared" si="846"/>
        <v>25.035568789520688</v>
      </c>
    </row>
    <row r="5807" spans="1:14" x14ac:dyDescent="0.25">
      <c r="A5807" s="273">
        <v>5790</v>
      </c>
      <c r="B5807" s="323">
        <f t="shared" si="847"/>
        <v>5879.7558146072588</v>
      </c>
      <c r="D5807" s="287">
        <f t="shared" si="844"/>
        <v>5500.993314607259</v>
      </c>
      <c r="F5807" s="273">
        <f t="shared" si="840"/>
        <v>16</v>
      </c>
      <c r="H5807" s="273">
        <f t="shared" si="841"/>
        <v>5760</v>
      </c>
      <c r="J5807" s="287">
        <f t="shared" si="845"/>
        <v>25.819999999999958</v>
      </c>
      <c r="L5807" s="287">
        <f t="shared" si="842"/>
        <v>-60.244185392741201</v>
      </c>
      <c r="M5807" s="344">
        <f t="shared" si="843"/>
        <v>-79.006685392741019</v>
      </c>
      <c r="N5807" s="344">
        <f t="shared" si="846"/>
        <v>25.819999999999958</v>
      </c>
    </row>
    <row r="5808" spans="1:14" x14ac:dyDescent="0.25">
      <c r="A5808" s="273">
        <v>5791</v>
      </c>
      <c r="B5808" s="323">
        <f t="shared" si="847"/>
        <v>5880.7558146072588</v>
      </c>
      <c r="D5808" s="287">
        <f t="shared" si="844"/>
        <v>5501.9278979405917</v>
      </c>
      <c r="F5808" s="273">
        <f t="shared" ref="F5808:F5871" si="848">INT(B5808/360)</f>
        <v>16</v>
      </c>
      <c r="H5808" s="273">
        <f t="shared" ref="H5808:H5871" si="849">F5808*360</f>
        <v>5760</v>
      </c>
      <c r="J5808" s="287">
        <f t="shared" si="845"/>
        <v>26.596566188355265</v>
      </c>
      <c r="L5808" s="287">
        <f t="shared" ref="L5808:L5871" si="850">B5808-H5808-180</f>
        <v>-59.244185392741201</v>
      </c>
      <c r="M5808" s="344">
        <f t="shared" ref="M5808:M5871" si="851">D5808-INT(D5808/360)*360-180</f>
        <v>-78.07210205940828</v>
      </c>
      <c r="N5808" s="344">
        <f t="shared" si="846"/>
        <v>26.596566188355265</v>
      </c>
    </row>
    <row r="5809" spans="1:14" x14ac:dyDescent="0.25">
      <c r="A5809" s="273">
        <v>5792</v>
      </c>
      <c r="B5809" s="323">
        <f t="shared" si="847"/>
        <v>5881.7558146072588</v>
      </c>
      <c r="D5809" s="287">
        <f t="shared" si="844"/>
        <v>5502.8624812739254</v>
      </c>
      <c r="F5809" s="273">
        <f t="shared" si="848"/>
        <v>16</v>
      </c>
      <c r="H5809" s="273">
        <f t="shared" si="849"/>
        <v>5760</v>
      </c>
      <c r="J5809" s="287">
        <f t="shared" si="845"/>
        <v>27.365030805002878</v>
      </c>
      <c r="L5809" s="287">
        <f t="shared" si="850"/>
        <v>-58.244185392741201</v>
      </c>
      <c r="M5809" s="344">
        <f t="shared" si="851"/>
        <v>-77.137518726074632</v>
      </c>
      <c r="N5809" s="344">
        <f t="shared" si="846"/>
        <v>27.365030805002878</v>
      </c>
    </row>
    <row r="5810" spans="1:14" x14ac:dyDescent="0.25">
      <c r="A5810" s="273">
        <v>5793</v>
      </c>
      <c r="B5810" s="323">
        <f t="shared" si="847"/>
        <v>5882.7558146072588</v>
      </c>
      <c r="D5810" s="287">
        <f t="shared" si="844"/>
        <v>5503.797064607259</v>
      </c>
      <c r="F5810" s="273">
        <f t="shared" si="848"/>
        <v>16</v>
      </c>
      <c r="H5810" s="273">
        <f t="shared" si="849"/>
        <v>5760</v>
      </c>
      <c r="J5810" s="287">
        <f t="shared" si="845"/>
        <v>28.12515976817566</v>
      </c>
      <c r="L5810" s="287">
        <f t="shared" si="850"/>
        <v>-57.244185392741201</v>
      </c>
      <c r="M5810" s="344">
        <f t="shared" si="851"/>
        <v>-76.202935392740983</v>
      </c>
      <c r="N5810" s="344">
        <f t="shared" si="846"/>
        <v>28.12515976817566</v>
      </c>
    </row>
    <row r="5811" spans="1:14" x14ac:dyDescent="0.25">
      <c r="A5811" s="273">
        <v>5794</v>
      </c>
      <c r="B5811" s="323">
        <f t="shared" si="847"/>
        <v>5883.7558146072588</v>
      </c>
      <c r="D5811" s="287">
        <f t="shared" si="844"/>
        <v>5504.7316479405918</v>
      </c>
      <c r="F5811" s="273">
        <f t="shared" si="848"/>
        <v>16</v>
      </c>
      <c r="H5811" s="273">
        <f t="shared" si="849"/>
        <v>5760</v>
      </c>
      <c r="J5811" s="287">
        <f t="shared" si="845"/>
        <v>28.876721535229141</v>
      </c>
      <c r="L5811" s="287">
        <f t="shared" si="850"/>
        <v>-56.244185392741201</v>
      </c>
      <c r="M5811" s="344">
        <f t="shared" si="851"/>
        <v>-75.268352059408244</v>
      </c>
      <c r="N5811" s="344">
        <f t="shared" si="846"/>
        <v>28.876721535229141</v>
      </c>
    </row>
    <row r="5812" spans="1:14" x14ac:dyDescent="0.25">
      <c r="A5812" s="273">
        <v>5795</v>
      </c>
      <c r="B5812" s="323">
        <f t="shared" si="847"/>
        <v>5884.7558146072588</v>
      </c>
      <c r="D5812" s="287">
        <f t="shared" si="844"/>
        <v>5505.6662312739254</v>
      </c>
      <c r="F5812" s="273">
        <f t="shared" si="848"/>
        <v>16</v>
      </c>
      <c r="H5812" s="273">
        <f t="shared" si="849"/>
        <v>5760</v>
      </c>
      <c r="J5812" s="287">
        <f t="shared" si="845"/>
        <v>29.619487173167897</v>
      </c>
      <c r="L5812" s="287">
        <f t="shared" si="850"/>
        <v>-55.244185392741201</v>
      </c>
      <c r="M5812" s="344">
        <f t="shared" si="851"/>
        <v>-74.333768726074595</v>
      </c>
      <c r="N5812" s="344">
        <f t="shared" si="846"/>
        <v>29.619487173167897</v>
      </c>
    </row>
    <row r="5813" spans="1:14" x14ac:dyDescent="0.25">
      <c r="A5813" s="273">
        <v>5796</v>
      </c>
      <c r="B5813" s="323">
        <f t="shared" si="847"/>
        <v>5885.7558146072588</v>
      </c>
      <c r="D5813" s="287">
        <f t="shared" si="844"/>
        <v>5506.6008146072591</v>
      </c>
      <c r="F5813" s="273">
        <f t="shared" si="848"/>
        <v>16</v>
      </c>
      <c r="H5813" s="273">
        <f t="shared" si="849"/>
        <v>5760</v>
      </c>
      <c r="J5813" s="287">
        <f t="shared" si="845"/>
        <v>30.353230428383295</v>
      </c>
      <c r="L5813" s="287">
        <f t="shared" si="850"/>
        <v>-54.244185392741201</v>
      </c>
      <c r="M5813" s="344">
        <f t="shared" si="851"/>
        <v>-73.399185392740947</v>
      </c>
      <c r="N5813" s="344">
        <f t="shared" si="846"/>
        <v>30.353230428383295</v>
      </c>
    </row>
    <row r="5814" spans="1:14" x14ac:dyDescent="0.25">
      <c r="A5814" s="273">
        <v>5797</v>
      </c>
      <c r="B5814" s="323">
        <f t="shared" si="847"/>
        <v>5886.7558146072588</v>
      </c>
      <c r="D5814" s="287">
        <f t="shared" si="844"/>
        <v>5507.5353979405918</v>
      </c>
      <c r="F5814" s="273">
        <f t="shared" si="848"/>
        <v>16</v>
      </c>
      <c r="H5814" s="273">
        <f t="shared" si="849"/>
        <v>5760</v>
      </c>
      <c r="J5814" s="287">
        <f t="shared" si="845"/>
        <v>31.07772779557186</v>
      </c>
      <c r="L5814" s="287">
        <f t="shared" si="850"/>
        <v>-53.244185392741201</v>
      </c>
      <c r="M5814" s="344">
        <f t="shared" si="851"/>
        <v>-72.464602059408207</v>
      </c>
      <c r="N5814" s="344">
        <f t="shared" si="846"/>
        <v>31.07772779557186</v>
      </c>
    </row>
    <row r="5815" spans="1:14" x14ac:dyDescent="0.25">
      <c r="A5815" s="273">
        <v>5798</v>
      </c>
      <c r="B5815" s="323">
        <f t="shared" si="847"/>
        <v>5887.7558146072588</v>
      </c>
      <c r="D5815" s="287">
        <f t="shared" si="844"/>
        <v>5508.4699812739254</v>
      </c>
      <c r="F5815" s="273">
        <f t="shared" si="848"/>
        <v>16</v>
      </c>
      <c r="H5815" s="273">
        <f t="shared" si="849"/>
        <v>5760</v>
      </c>
      <c r="J5815" s="287">
        <f t="shared" si="845"/>
        <v>31.792758585817179</v>
      </c>
      <c r="L5815" s="287">
        <f t="shared" si="850"/>
        <v>-52.244185392741201</v>
      </c>
      <c r="M5815" s="344">
        <f t="shared" si="851"/>
        <v>-71.530018726074559</v>
      </c>
      <c r="N5815" s="344">
        <f t="shared" si="846"/>
        <v>31.792758585817179</v>
      </c>
    </row>
    <row r="5816" spans="1:14" x14ac:dyDescent="0.25">
      <c r="A5816" s="273">
        <v>5799</v>
      </c>
      <c r="B5816" s="323">
        <f t="shared" si="847"/>
        <v>5888.7558146072588</v>
      </c>
      <c r="D5816" s="287">
        <f t="shared" si="844"/>
        <v>5509.4045646072591</v>
      </c>
      <c r="F5816" s="273">
        <f t="shared" si="848"/>
        <v>16</v>
      </c>
      <c r="H5816" s="273">
        <f t="shared" si="849"/>
        <v>5760</v>
      </c>
      <c r="J5816" s="287">
        <f t="shared" si="845"/>
        <v>32.498104993813314</v>
      </c>
      <c r="L5816" s="287">
        <f t="shared" si="850"/>
        <v>-51.244185392741201</v>
      </c>
      <c r="M5816" s="344">
        <f t="shared" si="851"/>
        <v>-70.59543539274091</v>
      </c>
      <c r="N5816" s="344">
        <f t="shared" si="846"/>
        <v>32.498104993813314</v>
      </c>
    </row>
    <row r="5817" spans="1:14" x14ac:dyDescent="0.25">
      <c r="A5817" s="273">
        <v>5800</v>
      </c>
      <c r="B5817" s="323">
        <f t="shared" si="847"/>
        <v>5889.7558146072588</v>
      </c>
      <c r="D5817" s="287">
        <f t="shared" si="844"/>
        <v>5510.3391479405918</v>
      </c>
      <c r="F5817" s="273">
        <f t="shared" si="848"/>
        <v>16</v>
      </c>
      <c r="H5817" s="273">
        <f t="shared" si="849"/>
        <v>5760</v>
      </c>
      <c r="J5817" s="287">
        <f t="shared" si="845"/>
        <v>33.193552164212704</v>
      </c>
      <c r="L5817" s="287">
        <f t="shared" si="850"/>
        <v>-50.244185392741201</v>
      </c>
      <c r="M5817" s="344">
        <f t="shared" si="851"/>
        <v>-69.660852059408171</v>
      </c>
      <c r="N5817" s="344">
        <f t="shared" si="846"/>
        <v>33.193552164212704</v>
      </c>
    </row>
    <row r="5818" spans="1:14" x14ac:dyDescent="0.25">
      <c r="A5818" s="273">
        <v>5801</v>
      </c>
      <c r="B5818" s="323">
        <f t="shared" si="847"/>
        <v>5890.7558146072588</v>
      </c>
      <c r="D5818" s="287">
        <f t="shared" si="844"/>
        <v>5511.2737312739255</v>
      </c>
      <c r="F5818" s="273">
        <f t="shared" si="848"/>
        <v>16</v>
      </c>
      <c r="H5818" s="273">
        <f t="shared" si="849"/>
        <v>5760</v>
      </c>
      <c r="J5818" s="287">
        <f t="shared" si="845"/>
        <v>33.878888257069711</v>
      </c>
      <c r="L5818" s="287">
        <f t="shared" si="850"/>
        <v>-49.244185392741201</v>
      </c>
      <c r="M5818" s="344">
        <f t="shared" si="851"/>
        <v>-68.726268726074522</v>
      </c>
      <c r="N5818" s="344">
        <f t="shared" si="846"/>
        <v>33.878888257069711</v>
      </c>
    </row>
    <row r="5819" spans="1:14" x14ac:dyDescent="0.25">
      <c r="A5819" s="273">
        <v>5802</v>
      </c>
      <c r="B5819" s="323">
        <f t="shared" si="847"/>
        <v>5891.7558146072588</v>
      </c>
      <c r="D5819" s="287">
        <f t="shared" si="844"/>
        <v>5512.2083146072591</v>
      </c>
      <c r="F5819" s="273">
        <f t="shared" si="848"/>
        <v>16</v>
      </c>
      <c r="H5819" s="273">
        <f t="shared" si="849"/>
        <v>5760</v>
      </c>
      <c r="J5819" s="287">
        <f t="shared" si="845"/>
        <v>34.553904512371446</v>
      </c>
      <c r="L5819" s="287">
        <f t="shared" si="850"/>
        <v>-48.244185392741201</v>
      </c>
      <c r="M5819" s="344">
        <f t="shared" si="851"/>
        <v>-67.791685392740874</v>
      </c>
      <c r="N5819" s="344">
        <f t="shared" si="846"/>
        <v>34.553904512371446</v>
      </c>
    </row>
    <row r="5820" spans="1:14" x14ac:dyDescent="0.25">
      <c r="A5820" s="273">
        <v>5803</v>
      </c>
      <c r="B5820" s="323">
        <f t="shared" si="847"/>
        <v>5892.7558146072588</v>
      </c>
      <c r="D5820" s="287">
        <f t="shared" si="844"/>
        <v>5513.1428979405919</v>
      </c>
      <c r="F5820" s="273">
        <f t="shared" si="848"/>
        <v>16</v>
      </c>
      <c r="H5820" s="273">
        <f t="shared" si="849"/>
        <v>5760</v>
      </c>
      <c r="J5820" s="287">
        <f t="shared" si="845"/>
        <v>35.218395313627525</v>
      </c>
      <c r="L5820" s="287">
        <f t="shared" si="850"/>
        <v>-47.244185392741201</v>
      </c>
      <c r="M5820" s="344">
        <f t="shared" si="851"/>
        <v>-66.857102059408135</v>
      </c>
      <c r="N5820" s="344">
        <f t="shared" si="846"/>
        <v>35.218395313627525</v>
      </c>
    </row>
    <row r="5821" spans="1:14" x14ac:dyDescent="0.25">
      <c r="A5821" s="273">
        <v>5804</v>
      </c>
      <c r="B5821" s="323">
        <f t="shared" si="847"/>
        <v>5893.7558146072588</v>
      </c>
      <c r="D5821" s="287">
        <f t="shared" si="844"/>
        <v>5514.0774812739255</v>
      </c>
      <c r="F5821" s="273">
        <f t="shared" si="848"/>
        <v>16</v>
      </c>
      <c r="H5821" s="273">
        <f t="shared" si="849"/>
        <v>5760</v>
      </c>
      <c r="J5821" s="287">
        <f t="shared" si="845"/>
        <v>35.872158250502814</v>
      </c>
      <c r="L5821" s="287">
        <f t="shared" si="850"/>
        <v>-46.244185392741201</v>
      </c>
      <c r="M5821" s="344">
        <f t="shared" si="851"/>
        <v>-65.922518726074486</v>
      </c>
      <c r="N5821" s="344">
        <f t="shared" si="846"/>
        <v>35.872158250502814</v>
      </c>
    </row>
    <row r="5822" spans="1:14" x14ac:dyDescent="0.25">
      <c r="A5822" s="273">
        <v>5805</v>
      </c>
      <c r="B5822" s="323">
        <f t="shared" si="847"/>
        <v>5894.7558146072588</v>
      </c>
      <c r="D5822" s="287">
        <f t="shared" si="844"/>
        <v>5515.0120646072592</v>
      </c>
      <c r="F5822" s="273">
        <f t="shared" si="848"/>
        <v>16</v>
      </c>
      <c r="H5822" s="273">
        <f t="shared" si="849"/>
        <v>5760</v>
      </c>
      <c r="J5822" s="287">
        <f t="shared" si="845"/>
        <v>36.514994180473067</v>
      </c>
      <c r="L5822" s="287">
        <f t="shared" si="850"/>
        <v>-45.244185392741201</v>
      </c>
      <c r="M5822" s="344">
        <f t="shared" si="851"/>
        <v>-64.987935392740837</v>
      </c>
      <c r="N5822" s="344">
        <f t="shared" si="846"/>
        <v>36.514994180473067</v>
      </c>
    </row>
    <row r="5823" spans="1:14" x14ac:dyDescent="0.25">
      <c r="A5823" s="273">
        <v>5806</v>
      </c>
      <c r="B5823" s="323">
        <f t="shared" si="847"/>
        <v>5895.7558146072588</v>
      </c>
      <c r="D5823" s="287">
        <f t="shared" si="844"/>
        <v>5515.9466479405919</v>
      </c>
      <c r="F5823" s="273">
        <f t="shared" si="848"/>
        <v>16</v>
      </c>
      <c r="H5823" s="273">
        <f t="shared" si="849"/>
        <v>5760</v>
      </c>
      <c r="J5823" s="287">
        <f t="shared" si="845"/>
        <v>37.1467072894878</v>
      </c>
      <c r="L5823" s="287">
        <f t="shared" si="850"/>
        <v>-44.244185392741201</v>
      </c>
      <c r="M5823" s="344">
        <f t="shared" si="851"/>
        <v>-64.053352059408098</v>
      </c>
      <c r="N5823" s="344">
        <f t="shared" si="846"/>
        <v>37.1467072894878</v>
      </c>
    </row>
    <row r="5824" spans="1:14" x14ac:dyDescent="0.25">
      <c r="A5824" s="273">
        <v>5807</v>
      </c>
      <c r="B5824" s="323">
        <f t="shared" si="847"/>
        <v>5896.7558146072588</v>
      </c>
      <c r="D5824" s="287">
        <f t="shared" si="844"/>
        <v>5516.8812312739256</v>
      </c>
      <c r="F5824" s="273">
        <f t="shared" si="848"/>
        <v>16</v>
      </c>
      <c r="H5824" s="273">
        <f t="shared" si="849"/>
        <v>5760</v>
      </c>
      <c r="J5824" s="287">
        <f t="shared" si="845"/>
        <v>37.767105151613904</v>
      </c>
      <c r="L5824" s="287">
        <f t="shared" si="850"/>
        <v>-43.244185392741201</v>
      </c>
      <c r="M5824" s="344">
        <f t="shared" si="851"/>
        <v>-63.11876872607445</v>
      </c>
      <c r="N5824" s="344">
        <f t="shared" si="846"/>
        <v>37.767105151613904</v>
      </c>
    </row>
    <row r="5825" spans="1:14" x14ac:dyDescent="0.25">
      <c r="A5825" s="273">
        <v>5808</v>
      </c>
      <c r="B5825" s="323">
        <f t="shared" si="847"/>
        <v>5897.7558146072588</v>
      </c>
      <c r="D5825" s="287">
        <f t="shared" si="844"/>
        <v>5517.8158146072592</v>
      </c>
      <c r="F5825" s="273">
        <f t="shared" si="848"/>
        <v>16</v>
      </c>
      <c r="H5825" s="273">
        <f t="shared" si="849"/>
        <v>5760</v>
      </c>
      <c r="J5825" s="287">
        <f t="shared" si="845"/>
        <v>38.375998787652669</v>
      </c>
      <c r="L5825" s="287">
        <f t="shared" si="850"/>
        <v>-42.244185392741201</v>
      </c>
      <c r="M5825" s="344">
        <f t="shared" si="851"/>
        <v>-62.184185392740801</v>
      </c>
      <c r="N5825" s="344">
        <f t="shared" si="846"/>
        <v>38.375998787652669</v>
      </c>
    </row>
    <row r="5826" spans="1:14" x14ac:dyDescent="0.25">
      <c r="A5826" s="273">
        <v>5809</v>
      </c>
      <c r="B5826" s="323">
        <f t="shared" si="847"/>
        <v>5898.7558146072588</v>
      </c>
      <c r="D5826" s="287">
        <f t="shared" si="844"/>
        <v>5518.7503979405919</v>
      </c>
      <c r="F5826" s="273">
        <f t="shared" si="848"/>
        <v>16</v>
      </c>
      <c r="H5826" s="273">
        <f t="shared" si="849"/>
        <v>5760</v>
      </c>
      <c r="J5826" s="287">
        <f t="shared" si="845"/>
        <v>38.973202722704059</v>
      </c>
      <c r="L5826" s="287">
        <f t="shared" si="850"/>
        <v>-41.244185392741201</v>
      </c>
      <c r="M5826" s="344">
        <f t="shared" si="851"/>
        <v>-61.249602059408062</v>
      </c>
      <c r="N5826" s="344">
        <f t="shared" si="846"/>
        <v>38.973202722704059</v>
      </c>
    </row>
    <row r="5827" spans="1:14" x14ac:dyDescent="0.25">
      <c r="A5827" s="273">
        <v>5810</v>
      </c>
      <c r="B5827" s="323">
        <f t="shared" si="847"/>
        <v>5899.7558146072588</v>
      </c>
      <c r="D5827" s="287">
        <f t="shared" si="844"/>
        <v>5519.6849812739256</v>
      </c>
      <c r="F5827" s="273">
        <f t="shared" si="848"/>
        <v>16</v>
      </c>
      <c r="H5827" s="273">
        <f t="shared" si="849"/>
        <v>5760</v>
      </c>
      <c r="J5827" s="287">
        <f t="shared" si="845"/>
        <v>39.558535042663742</v>
      </c>
      <c r="L5827" s="287">
        <f t="shared" si="850"/>
        <v>-40.244185392741201</v>
      </c>
      <c r="M5827" s="344">
        <f t="shared" si="851"/>
        <v>-60.315018726074413</v>
      </c>
      <c r="N5827" s="344">
        <f t="shared" si="846"/>
        <v>39.558535042663742</v>
      </c>
    </row>
    <row r="5828" spans="1:14" x14ac:dyDescent="0.25">
      <c r="A5828" s="273">
        <v>5811</v>
      </c>
      <c r="B5828" s="323">
        <f t="shared" si="847"/>
        <v>5900.7558146072588</v>
      </c>
      <c r="D5828" s="287">
        <f t="shared" si="844"/>
        <v>5520.6195646072592</v>
      </c>
      <c r="F5828" s="273">
        <f t="shared" si="848"/>
        <v>16</v>
      </c>
      <c r="H5828" s="273">
        <f t="shared" si="849"/>
        <v>5760</v>
      </c>
      <c r="J5828" s="287">
        <f t="shared" si="845"/>
        <v>40.131817449637786</v>
      </c>
      <c r="L5828" s="287">
        <f t="shared" si="850"/>
        <v>-39.244185392741201</v>
      </c>
      <c r="M5828" s="344">
        <f t="shared" si="851"/>
        <v>-59.380435392740765</v>
      </c>
      <c r="N5828" s="344">
        <f t="shared" si="846"/>
        <v>40.131817449637786</v>
      </c>
    </row>
    <row r="5829" spans="1:14" x14ac:dyDescent="0.25">
      <c r="A5829" s="273">
        <v>5812</v>
      </c>
      <c r="B5829" s="323">
        <f t="shared" si="847"/>
        <v>5901.7558146072588</v>
      </c>
      <c r="D5829" s="287">
        <f t="shared" si="844"/>
        <v>5521.554147940592</v>
      </c>
      <c r="F5829" s="273">
        <f t="shared" si="848"/>
        <v>16</v>
      </c>
      <c r="H5829" s="273">
        <f t="shared" si="849"/>
        <v>5760</v>
      </c>
      <c r="J5829" s="287">
        <f t="shared" si="845"/>
        <v>40.692875316251012</v>
      </c>
      <c r="L5829" s="287">
        <f t="shared" si="850"/>
        <v>-38.244185392741201</v>
      </c>
      <c r="M5829" s="344">
        <f t="shared" si="851"/>
        <v>-58.445852059408026</v>
      </c>
      <c r="N5829" s="344">
        <f t="shared" si="846"/>
        <v>40.692875316251012</v>
      </c>
    </row>
    <row r="5830" spans="1:14" x14ac:dyDescent="0.25">
      <c r="A5830" s="273">
        <v>5813</v>
      </c>
      <c r="B5830" s="323">
        <f t="shared" si="847"/>
        <v>5902.7558146072588</v>
      </c>
      <c r="D5830" s="287">
        <f t="shared" si="844"/>
        <v>5522.4887312739256</v>
      </c>
      <c r="F5830" s="273">
        <f t="shared" si="848"/>
        <v>16</v>
      </c>
      <c r="H5830" s="273">
        <f t="shared" si="849"/>
        <v>5760</v>
      </c>
      <c r="J5830" s="287">
        <f t="shared" si="845"/>
        <v>41.241537738842169</v>
      </c>
      <c r="L5830" s="287">
        <f t="shared" si="850"/>
        <v>-37.244185392741201</v>
      </c>
      <c r="M5830" s="344">
        <f t="shared" si="851"/>
        <v>-57.511268726074377</v>
      </c>
      <c r="N5830" s="344">
        <f t="shared" si="846"/>
        <v>41.241537738842169</v>
      </c>
    </row>
    <row r="5831" spans="1:14" x14ac:dyDescent="0.25">
      <c r="A5831" s="273">
        <v>5814</v>
      </c>
      <c r="B5831" s="323">
        <f t="shared" si="847"/>
        <v>5903.7558146072588</v>
      </c>
      <c r="D5831" s="287">
        <f t="shared" si="844"/>
        <v>5523.4233146072584</v>
      </c>
      <c r="F5831" s="273">
        <f t="shared" si="848"/>
        <v>16</v>
      </c>
      <c r="H5831" s="273">
        <f t="shared" si="849"/>
        <v>5760</v>
      </c>
      <c r="J5831" s="287">
        <f t="shared" si="845"/>
        <v>41.777637589522328</v>
      </c>
      <c r="L5831" s="287">
        <f t="shared" si="850"/>
        <v>-36.244185392741201</v>
      </c>
      <c r="M5831" s="344">
        <f t="shared" si="851"/>
        <v>-56.576685392741638</v>
      </c>
      <c r="N5831" s="344">
        <f t="shared" si="846"/>
        <v>41.777637589522328</v>
      </c>
    </row>
    <row r="5832" spans="1:14" x14ac:dyDescent="0.25">
      <c r="A5832" s="273">
        <v>5815</v>
      </c>
      <c r="B5832" s="323">
        <f t="shared" si="847"/>
        <v>5904.7558146072588</v>
      </c>
      <c r="D5832" s="287">
        <f t="shared" si="844"/>
        <v>5524.357897940592</v>
      </c>
      <c r="F5832" s="273">
        <f t="shared" si="848"/>
        <v>16</v>
      </c>
      <c r="H5832" s="273">
        <f t="shared" si="849"/>
        <v>5760</v>
      </c>
      <c r="J5832" s="287">
        <f t="shared" si="845"/>
        <v>42.301011567083648</v>
      </c>
      <c r="L5832" s="287">
        <f t="shared" si="850"/>
        <v>-35.244185392741201</v>
      </c>
      <c r="M5832" s="344">
        <f t="shared" si="851"/>
        <v>-55.642102059407989</v>
      </c>
      <c r="N5832" s="344">
        <f t="shared" si="846"/>
        <v>42.301011567083648</v>
      </c>
    </row>
    <row r="5833" spans="1:14" x14ac:dyDescent="0.25">
      <c r="A5833" s="273">
        <v>5816</v>
      </c>
      <c r="B5833" s="323">
        <f t="shared" si="847"/>
        <v>5905.7558146072588</v>
      </c>
      <c r="D5833" s="287">
        <f t="shared" si="844"/>
        <v>5525.2924812739257</v>
      </c>
      <c r="F5833" s="273">
        <f t="shared" si="848"/>
        <v>16</v>
      </c>
      <c r="H5833" s="273">
        <f t="shared" si="849"/>
        <v>5760</v>
      </c>
      <c r="J5833" s="287">
        <f t="shared" si="845"/>
        <v>42.811500246742128</v>
      </c>
      <c r="L5833" s="287">
        <f t="shared" si="850"/>
        <v>-34.244185392741201</v>
      </c>
      <c r="M5833" s="344">
        <f t="shared" si="851"/>
        <v>-54.707518726074341</v>
      </c>
      <c r="N5833" s="344">
        <f t="shared" si="846"/>
        <v>42.811500246742128</v>
      </c>
    </row>
    <row r="5834" spans="1:14" x14ac:dyDescent="0.25">
      <c r="A5834" s="273">
        <v>5817</v>
      </c>
      <c r="B5834" s="323">
        <f t="shared" si="847"/>
        <v>5906.7558146072588</v>
      </c>
      <c r="D5834" s="287">
        <f t="shared" si="844"/>
        <v>5526.2270646072584</v>
      </c>
      <c r="F5834" s="273">
        <f t="shared" si="848"/>
        <v>16</v>
      </c>
      <c r="H5834" s="273">
        <f t="shared" si="849"/>
        <v>5760</v>
      </c>
      <c r="J5834" s="287">
        <f t="shared" si="845"/>
        <v>43.308948128701545</v>
      </c>
      <c r="L5834" s="287">
        <f t="shared" si="850"/>
        <v>-33.244185392741201</v>
      </c>
      <c r="M5834" s="344">
        <f t="shared" si="851"/>
        <v>-53.772935392741601</v>
      </c>
      <c r="N5834" s="344">
        <f t="shared" si="846"/>
        <v>43.308948128701545</v>
      </c>
    </row>
    <row r="5835" spans="1:14" x14ac:dyDescent="0.25">
      <c r="A5835" s="273">
        <v>5818</v>
      </c>
      <c r="B5835" s="323">
        <f t="shared" si="847"/>
        <v>5907.7558146072588</v>
      </c>
      <c r="D5835" s="287">
        <f t="shared" si="844"/>
        <v>5527.161647940592</v>
      </c>
      <c r="F5835" s="273">
        <f t="shared" si="848"/>
        <v>16</v>
      </c>
      <c r="H5835" s="273">
        <f t="shared" si="849"/>
        <v>5760</v>
      </c>
      <c r="J5835" s="287">
        <f t="shared" si="845"/>
        <v>43.79320368551776</v>
      </c>
      <c r="L5835" s="287">
        <f t="shared" si="850"/>
        <v>-32.244185392741201</v>
      </c>
      <c r="M5835" s="344">
        <f t="shared" si="851"/>
        <v>-52.838352059407953</v>
      </c>
      <c r="N5835" s="344">
        <f t="shared" si="846"/>
        <v>43.79320368551776</v>
      </c>
    </row>
    <row r="5836" spans="1:14" x14ac:dyDescent="0.25">
      <c r="A5836" s="273">
        <v>5819</v>
      </c>
      <c r="B5836" s="323">
        <f t="shared" si="847"/>
        <v>5908.7558146072588</v>
      </c>
      <c r="D5836" s="287">
        <f t="shared" si="844"/>
        <v>5528.0962312739257</v>
      </c>
      <c r="F5836" s="273">
        <f t="shared" si="848"/>
        <v>16</v>
      </c>
      <c r="H5836" s="273">
        <f t="shared" si="849"/>
        <v>5760</v>
      </c>
      <c r="J5836" s="287">
        <f t="shared" si="845"/>
        <v>44.264119408257066</v>
      </c>
      <c r="L5836" s="287">
        <f t="shared" si="850"/>
        <v>-31.244185392741201</v>
      </c>
      <c r="M5836" s="344">
        <f t="shared" si="851"/>
        <v>-51.903768726074304</v>
      </c>
      <c r="N5836" s="344">
        <f t="shared" si="846"/>
        <v>44.264119408257066</v>
      </c>
    </row>
    <row r="5837" spans="1:14" x14ac:dyDescent="0.25">
      <c r="A5837" s="273">
        <v>5820</v>
      </c>
      <c r="B5837" s="323">
        <f t="shared" si="847"/>
        <v>5909.7558146072588</v>
      </c>
      <c r="D5837" s="287">
        <f t="shared" si="844"/>
        <v>5529.0308146072584</v>
      </c>
      <c r="F5837" s="273">
        <f t="shared" si="848"/>
        <v>16</v>
      </c>
      <c r="H5837" s="273">
        <f t="shared" si="849"/>
        <v>5760</v>
      </c>
      <c r="J5837" s="287">
        <f t="shared" si="845"/>
        <v>44.721551851428458</v>
      </c>
      <c r="L5837" s="287">
        <f t="shared" si="850"/>
        <v>-30.244185392741201</v>
      </c>
      <c r="M5837" s="344">
        <f t="shared" si="851"/>
        <v>-50.969185392741565</v>
      </c>
      <c r="N5837" s="344">
        <f t="shared" si="846"/>
        <v>44.721551851428458</v>
      </c>
    </row>
    <row r="5838" spans="1:14" x14ac:dyDescent="0.25">
      <c r="A5838" s="273">
        <v>5821</v>
      </c>
      <c r="B5838" s="323">
        <f t="shared" si="847"/>
        <v>5910.7558146072588</v>
      </c>
      <c r="D5838" s="287">
        <f t="shared" si="844"/>
        <v>5529.9653979405921</v>
      </c>
      <c r="F5838" s="273">
        <f t="shared" si="848"/>
        <v>16</v>
      </c>
      <c r="H5838" s="273">
        <f t="shared" si="849"/>
        <v>5760</v>
      </c>
      <c r="J5838" s="287">
        <f t="shared" si="845"/>
        <v>45.165361676678508</v>
      </c>
      <c r="L5838" s="287">
        <f t="shared" si="850"/>
        <v>-29.244185392741201</v>
      </c>
      <c r="M5838" s="344">
        <f t="shared" si="851"/>
        <v>-50.034602059407916</v>
      </c>
      <c r="N5838" s="344">
        <f t="shared" si="846"/>
        <v>45.165361676678508</v>
      </c>
    </row>
    <row r="5839" spans="1:14" x14ac:dyDescent="0.25">
      <c r="A5839" s="273">
        <v>5822</v>
      </c>
      <c r="B5839" s="323">
        <f t="shared" si="847"/>
        <v>5911.7558146072588</v>
      </c>
      <c r="D5839" s="287">
        <f t="shared" si="844"/>
        <v>5530.8999812739257</v>
      </c>
      <c r="F5839" s="273">
        <f t="shared" si="848"/>
        <v>16</v>
      </c>
      <c r="H5839" s="273">
        <f t="shared" si="849"/>
        <v>5760</v>
      </c>
      <c r="J5839" s="287">
        <f t="shared" si="845"/>
        <v>45.595413695234811</v>
      </c>
      <c r="L5839" s="287">
        <f t="shared" si="850"/>
        <v>-28.244185392741201</v>
      </c>
      <c r="M5839" s="344">
        <f t="shared" si="851"/>
        <v>-49.100018726074268</v>
      </c>
      <c r="N5839" s="344">
        <f t="shared" si="846"/>
        <v>45.595413695234811</v>
      </c>
    </row>
    <row r="5840" spans="1:14" x14ac:dyDescent="0.25">
      <c r="A5840" s="273">
        <v>5823</v>
      </c>
      <c r="B5840" s="323">
        <f t="shared" si="847"/>
        <v>5912.7558146072588</v>
      </c>
      <c r="D5840" s="287">
        <f t="shared" si="844"/>
        <v>5531.8345646072585</v>
      </c>
      <c r="F5840" s="273">
        <f t="shared" si="848"/>
        <v>16</v>
      </c>
      <c r="H5840" s="273">
        <f t="shared" si="849"/>
        <v>5760</v>
      </c>
      <c r="J5840" s="287">
        <f t="shared" si="845"/>
        <v>46.011576909087204</v>
      </c>
      <c r="L5840" s="287">
        <f t="shared" si="850"/>
        <v>-27.244185392741201</v>
      </c>
      <c r="M5840" s="344">
        <f t="shared" si="851"/>
        <v>-48.165435392741529</v>
      </c>
      <c r="N5840" s="344">
        <f t="shared" si="846"/>
        <v>46.011576909087204</v>
      </c>
    </row>
    <row r="5841" spans="1:14" x14ac:dyDescent="0.25">
      <c r="A5841" s="273">
        <v>5824</v>
      </c>
      <c r="B5841" s="323">
        <f t="shared" si="847"/>
        <v>5913.7558146072588</v>
      </c>
      <c r="D5841" s="287">
        <f t="shared" ref="D5841:D5904" si="852">B5841-A5841/360*$E$11</f>
        <v>5532.7691479405921</v>
      </c>
      <c r="F5841" s="273">
        <f t="shared" si="848"/>
        <v>16</v>
      </c>
      <c r="H5841" s="273">
        <f t="shared" si="849"/>
        <v>5760</v>
      </c>
      <c r="J5841" s="287">
        <f t="shared" ref="J5841:J5904" si="853">SIN(RADIANS(A5841))*$E$7</f>
        <v>46.413724550888929</v>
      </c>
      <c r="L5841" s="287">
        <f t="shared" si="850"/>
        <v>-26.244185392741201</v>
      </c>
      <c r="M5841" s="344">
        <f t="shared" si="851"/>
        <v>-47.23085205940788</v>
      </c>
      <c r="N5841" s="344">
        <f t="shared" si="846"/>
        <v>46.413724550888929</v>
      </c>
    </row>
    <row r="5842" spans="1:14" x14ac:dyDescent="0.25">
      <c r="A5842" s="273">
        <v>5825</v>
      </c>
      <c r="B5842" s="323">
        <f t="shared" si="847"/>
        <v>5914.7558146072588</v>
      </c>
      <c r="D5842" s="287">
        <f t="shared" si="852"/>
        <v>5533.7037312739258</v>
      </c>
      <c r="F5842" s="273">
        <f t="shared" si="848"/>
        <v>16</v>
      </c>
      <c r="H5842" s="273">
        <f t="shared" si="849"/>
        <v>5760</v>
      </c>
      <c r="J5842" s="287">
        <f t="shared" si="853"/>
        <v>46.801734122572611</v>
      </c>
      <c r="L5842" s="287">
        <f t="shared" si="850"/>
        <v>-25.244185392741201</v>
      </c>
      <c r="M5842" s="344">
        <f t="shared" si="851"/>
        <v>-46.296268726074231</v>
      </c>
      <c r="N5842" s="344">
        <f t="shared" ref="N5842:N5905" si="854">J5842</f>
        <v>46.801734122572611</v>
      </c>
    </row>
    <row r="5843" spans="1:14" x14ac:dyDescent="0.25">
      <c r="A5843" s="273">
        <v>5826</v>
      </c>
      <c r="B5843" s="323">
        <f t="shared" ref="B5843:B5906" si="855">$B$17+A5843</f>
        <v>5915.7558146072588</v>
      </c>
      <c r="D5843" s="287">
        <f t="shared" si="852"/>
        <v>5534.6383146072585</v>
      </c>
      <c r="F5843" s="273">
        <f t="shared" si="848"/>
        <v>16</v>
      </c>
      <c r="H5843" s="273">
        <f t="shared" si="849"/>
        <v>5760</v>
      </c>
      <c r="J5843" s="287">
        <f t="shared" si="853"/>
        <v>47.175487432663964</v>
      </c>
      <c r="L5843" s="287">
        <f t="shared" si="850"/>
        <v>-24.244185392741201</v>
      </c>
      <c r="M5843" s="344">
        <f t="shared" si="851"/>
        <v>-45.361685392741492</v>
      </c>
      <c r="N5843" s="344">
        <f t="shared" si="854"/>
        <v>47.175487432663964</v>
      </c>
    </row>
    <row r="5844" spans="1:14" x14ac:dyDescent="0.25">
      <c r="A5844" s="273">
        <v>5827</v>
      </c>
      <c r="B5844" s="323">
        <f t="shared" si="855"/>
        <v>5916.7558146072588</v>
      </c>
      <c r="D5844" s="287">
        <f t="shared" si="852"/>
        <v>5535.5728979405922</v>
      </c>
      <c r="F5844" s="273">
        <f t="shared" si="848"/>
        <v>16</v>
      </c>
      <c r="H5844" s="273">
        <f t="shared" si="849"/>
        <v>5760</v>
      </c>
      <c r="J5844" s="287">
        <f t="shared" si="853"/>
        <v>47.534870632284118</v>
      </c>
      <c r="L5844" s="287">
        <f t="shared" si="850"/>
        <v>-23.244185392741201</v>
      </c>
      <c r="M5844" s="344">
        <f t="shared" si="851"/>
        <v>-44.427102059407844</v>
      </c>
      <c r="N5844" s="344">
        <f t="shared" si="854"/>
        <v>47.534870632284118</v>
      </c>
    </row>
    <row r="5845" spans="1:14" x14ac:dyDescent="0.25">
      <c r="A5845" s="273">
        <v>5828</v>
      </c>
      <c r="B5845" s="323">
        <f t="shared" si="855"/>
        <v>5917.7558146072588</v>
      </c>
      <c r="D5845" s="287">
        <f t="shared" si="852"/>
        <v>5536.5074812739258</v>
      </c>
      <c r="F5845" s="273">
        <f t="shared" si="848"/>
        <v>16</v>
      </c>
      <c r="H5845" s="273">
        <f t="shared" si="849"/>
        <v>5760</v>
      </c>
      <c r="J5845" s="287">
        <f t="shared" si="853"/>
        <v>47.87977424982877</v>
      </c>
      <c r="L5845" s="287">
        <f t="shared" si="850"/>
        <v>-22.244185392741201</v>
      </c>
      <c r="M5845" s="344">
        <f t="shared" si="851"/>
        <v>-43.492518726074195</v>
      </c>
      <c r="N5845" s="344">
        <f t="shared" si="854"/>
        <v>47.87977424982877</v>
      </c>
    </row>
    <row r="5846" spans="1:14" x14ac:dyDescent="0.25">
      <c r="A5846" s="273">
        <v>5829</v>
      </c>
      <c r="B5846" s="323">
        <f t="shared" si="855"/>
        <v>5918.7558146072588</v>
      </c>
      <c r="D5846" s="287">
        <f t="shared" si="852"/>
        <v>5537.4420646072585</v>
      </c>
      <c r="F5846" s="273">
        <f t="shared" si="848"/>
        <v>16</v>
      </c>
      <c r="H5846" s="273">
        <f t="shared" si="849"/>
        <v>5760</v>
      </c>
      <c r="J5846" s="287">
        <f t="shared" si="853"/>
        <v>48.210093224315415</v>
      </c>
      <c r="L5846" s="287">
        <f t="shared" si="850"/>
        <v>-21.244185392741201</v>
      </c>
      <c r="M5846" s="344">
        <f t="shared" si="851"/>
        <v>-42.557935392741456</v>
      </c>
      <c r="N5846" s="344">
        <f t="shared" si="854"/>
        <v>48.210093224315415</v>
      </c>
    </row>
    <row r="5847" spans="1:14" x14ac:dyDescent="0.25">
      <c r="A5847" s="273">
        <v>5830</v>
      </c>
      <c r="B5847" s="323">
        <f t="shared" si="855"/>
        <v>5919.7558146072588</v>
      </c>
      <c r="D5847" s="287">
        <f t="shared" si="852"/>
        <v>5538.3766479405922</v>
      </c>
      <c r="F5847" s="273">
        <f t="shared" si="848"/>
        <v>16</v>
      </c>
      <c r="H5847" s="273">
        <f t="shared" si="849"/>
        <v>5760</v>
      </c>
      <c r="J5847" s="287">
        <f t="shared" si="853"/>
        <v>48.525726937384277</v>
      </c>
      <c r="L5847" s="287">
        <f t="shared" si="850"/>
        <v>-20.244185392741201</v>
      </c>
      <c r="M5847" s="344">
        <f t="shared" si="851"/>
        <v>-41.623352059407807</v>
      </c>
      <c r="N5847" s="344">
        <f t="shared" si="854"/>
        <v>48.525726937384277</v>
      </c>
    </row>
    <row r="5848" spans="1:14" x14ac:dyDescent="0.25">
      <c r="A5848" s="273">
        <v>5831</v>
      </c>
      <c r="B5848" s="323">
        <f t="shared" si="855"/>
        <v>5920.7558146072588</v>
      </c>
      <c r="D5848" s="287">
        <f t="shared" si="852"/>
        <v>5539.3112312739258</v>
      </c>
      <c r="F5848" s="273">
        <f t="shared" si="848"/>
        <v>16</v>
      </c>
      <c r="H5848" s="273">
        <f t="shared" si="849"/>
        <v>5760</v>
      </c>
      <c r="J5848" s="287">
        <f t="shared" si="853"/>
        <v>48.826579243948736</v>
      </c>
      <c r="L5848" s="287">
        <f t="shared" si="850"/>
        <v>-19.244185392741201</v>
      </c>
      <c r="M5848" s="344">
        <f t="shared" si="851"/>
        <v>-40.688768726074159</v>
      </c>
      <c r="N5848" s="344">
        <f t="shared" si="854"/>
        <v>48.826579243948736</v>
      </c>
    </row>
    <row r="5849" spans="1:14" x14ac:dyDescent="0.25">
      <c r="A5849" s="273">
        <v>5832</v>
      </c>
      <c r="B5849" s="323">
        <f t="shared" si="855"/>
        <v>5921.7558146072588</v>
      </c>
      <c r="D5849" s="287">
        <f t="shared" si="852"/>
        <v>5540.2458146072586</v>
      </c>
      <c r="F5849" s="273">
        <f t="shared" si="848"/>
        <v>16</v>
      </c>
      <c r="H5849" s="273">
        <f t="shared" si="849"/>
        <v>5760</v>
      </c>
      <c r="J5849" s="287">
        <f t="shared" si="853"/>
        <v>49.112558501481779</v>
      </c>
      <c r="L5849" s="287">
        <f t="shared" si="850"/>
        <v>-18.244185392741201</v>
      </c>
      <c r="M5849" s="344">
        <f t="shared" si="851"/>
        <v>-39.754185392741419</v>
      </c>
      <c r="N5849" s="344">
        <f t="shared" si="854"/>
        <v>49.112558501481779</v>
      </c>
    </row>
    <row r="5850" spans="1:14" x14ac:dyDescent="0.25">
      <c r="A5850" s="273">
        <v>5833</v>
      </c>
      <c r="B5850" s="323">
        <f t="shared" si="855"/>
        <v>5922.7558146072588</v>
      </c>
      <c r="D5850" s="287">
        <f t="shared" si="852"/>
        <v>5541.1803979405922</v>
      </c>
      <c r="F5850" s="273">
        <f t="shared" si="848"/>
        <v>16</v>
      </c>
      <c r="H5850" s="273">
        <f t="shared" si="849"/>
        <v>5760</v>
      </c>
      <c r="J5850" s="287">
        <f t="shared" si="853"/>
        <v>49.383577597931023</v>
      </c>
      <c r="L5850" s="287">
        <f t="shared" si="850"/>
        <v>-17.244185392741201</v>
      </c>
      <c r="M5850" s="344">
        <f t="shared" si="851"/>
        <v>-38.819602059407771</v>
      </c>
      <c r="N5850" s="344">
        <f t="shared" si="854"/>
        <v>49.383577597931023</v>
      </c>
    </row>
    <row r="5851" spans="1:14" x14ac:dyDescent="0.25">
      <c r="A5851" s="273">
        <v>5834</v>
      </c>
      <c r="B5851" s="323">
        <f t="shared" si="855"/>
        <v>5923.7558146072588</v>
      </c>
      <c r="D5851" s="287">
        <f t="shared" si="852"/>
        <v>5542.1149812739259</v>
      </c>
      <c r="F5851" s="273">
        <f t="shared" si="848"/>
        <v>16</v>
      </c>
      <c r="H5851" s="273">
        <f t="shared" si="849"/>
        <v>5760</v>
      </c>
      <c r="J5851" s="287">
        <f t="shared" si="853"/>
        <v>49.639553978254696</v>
      </c>
      <c r="L5851" s="287">
        <f t="shared" si="850"/>
        <v>-16.244185392741201</v>
      </c>
      <c r="M5851" s="344">
        <f t="shared" si="851"/>
        <v>-37.885018726074122</v>
      </c>
      <c r="N5851" s="344">
        <f t="shared" si="854"/>
        <v>49.639553978254696</v>
      </c>
    </row>
    <row r="5852" spans="1:14" x14ac:dyDescent="0.25">
      <c r="A5852" s="273">
        <v>5835</v>
      </c>
      <c r="B5852" s="323">
        <f t="shared" si="855"/>
        <v>5924.7558146072588</v>
      </c>
      <c r="D5852" s="287">
        <f t="shared" si="852"/>
        <v>5543.0495646072586</v>
      </c>
      <c r="F5852" s="273">
        <f t="shared" si="848"/>
        <v>16</v>
      </c>
      <c r="H5852" s="273">
        <f t="shared" si="849"/>
        <v>5760</v>
      </c>
      <c r="J5852" s="287">
        <f t="shared" si="853"/>
        <v>49.880409669567435</v>
      </c>
      <c r="L5852" s="287">
        <f t="shared" si="850"/>
        <v>-15.244185392741201</v>
      </c>
      <c r="M5852" s="344">
        <f t="shared" si="851"/>
        <v>-36.950435392741383</v>
      </c>
      <c r="N5852" s="344">
        <f t="shared" si="854"/>
        <v>49.880409669567435</v>
      </c>
    </row>
    <row r="5853" spans="1:14" x14ac:dyDescent="0.25">
      <c r="A5853" s="273">
        <v>5836</v>
      </c>
      <c r="B5853" s="323">
        <f t="shared" si="855"/>
        <v>5925.7558146072588</v>
      </c>
      <c r="D5853" s="287">
        <f t="shared" si="852"/>
        <v>5543.9841479405923</v>
      </c>
      <c r="F5853" s="273">
        <f t="shared" si="848"/>
        <v>16</v>
      </c>
      <c r="H5853" s="273">
        <f t="shared" si="849"/>
        <v>5760</v>
      </c>
      <c r="J5853" s="287">
        <f t="shared" si="853"/>
        <v>50.106071304892438</v>
      </c>
      <c r="L5853" s="287">
        <f t="shared" si="850"/>
        <v>-14.244185392741201</v>
      </c>
      <c r="M5853" s="344">
        <f t="shared" si="851"/>
        <v>-36.015852059407734</v>
      </c>
      <c r="N5853" s="344">
        <f t="shared" si="854"/>
        <v>50.106071304892438</v>
      </c>
    </row>
    <row r="5854" spans="1:14" x14ac:dyDescent="0.25">
      <c r="A5854" s="273">
        <v>5837</v>
      </c>
      <c r="B5854" s="323">
        <f t="shared" si="855"/>
        <v>5926.7558146072588</v>
      </c>
      <c r="D5854" s="287">
        <f t="shared" si="852"/>
        <v>5544.918731273925</v>
      </c>
      <c r="F5854" s="273">
        <f t="shared" si="848"/>
        <v>16</v>
      </c>
      <c r="H5854" s="273">
        <f t="shared" si="849"/>
        <v>5760</v>
      </c>
      <c r="J5854" s="287">
        <f t="shared" si="853"/>
        <v>50.316470145509562</v>
      </c>
      <c r="L5854" s="287">
        <f t="shared" si="850"/>
        <v>-13.244185392741201</v>
      </c>
      <c r="M5854" s="344">
        <f t="shared" si="851"/>
        <v>-35.081268726074995</v>
      </c>
      <c r="N5854" s="344">
        <f t="shared" si="854"/>
        <v>50.316470145509562</v>
      </c>
    </row>
    <row r="5855" spans="1:14" x14ac:dyDescent="0.25">
      <c r="A5855" s="273">
        <v>5838</v>
      </c>
      <c r="B5855" s="323">
        <f t="shared" si="855"/>
        <v>5927.7558146072588</v>
      </c>
      <c r="D5855" s="287">
        <f t="shared" si="852"/>
        <v>5545.8533146072587</v>
      </c>
      <c r="F5855" s="273">
        <f t="shared" si="848"/>
        <v>16</v>
      </c>
      <c r="H5855" s="273">
        <f t="shared" si="849"/>
        <v>5760</v>
      </c>
      <c r="J5855" s="287">
        <f t="shared" si="853"/>
        <v>50.511542101893767</v>
      </c>
      <c r="L5855" s="287">
        <f t="shared" si="850"/>
        <v>-12.244185392741201</v>
      </c>
      <c r="M5855" s="344">
        <f t="shared" si="851"/>
        <v>-34.146685392741347</v>
      </c>
      <c r="N5855" s="344">
        <f t="shared" si="854"/>
        <v>50.511542101893767</v>
      </c>
    </row>
    <row r="5856" spans="1:14" x14ac:dyDescent="0.25">
      <c r="A5856" s="273">
        <v>5839</v>
      </c>
      <c r="B5856" s="323">
        <f t="shared" si="855"/>
        <v>5928.7558146072588</v>
      </c>
      <c r="D5856" s="287">
        <f t="shared" si="852"/>
        <v>5546.7878979405923</v>
      </c>
      <c r="F5856" s="273">
        <f t="shared" si="848"/>
        <v>16</v>
      </c>
      <c r="H5856" s="273">
        <f t="shared" si="849"/>
        <v>5760</v>
      </c>
      <c r="J5856" s="287">
        <f t="shared" si="853"/>
        <v>50.691227753237285</v>
      </c>
      <c r="L5856" s="287">
        <f t="shared" si="850"/>
        <v>-11.244185392741201</v>
      </c>
      <c r="M5856" s="344">
        <f t="shared" si="851"/>
        <v>-33.212102059407698</v>
      </c>
      <c r="N5856" s="344">
        <f t="shared" si="854"/>
        <v>50.691227753237285</v>
      </c>
    </row>
    <row r="5857" spans="1:14" x14ac:dyDescent="0.25">
      <c r="A5857" s="273">
        <v>5840</v>
      </c>
      <c r="B5857" s="323">
        <f t="shared" si="855"/>
        <v>5929.7558146072588</v>
      </c>
      <c r="D5857" s="287">
        <f t="shared" si="852"/>
        <v>5547.722481273926</v>
      </c>
      <c r="F5857" s="273">
        <f t="shared" si="848"/>
        <v>16</v>
      </c>
      <c r="H5857" s="273">
        <f t="shared" si="849"/>
        <v>5760</v>
      </c>
      <c r="J5857" s="287">
        <f t="shared" si="853"/>
        <v>50.855472365550376</v>
      </c>
      <c r="L5857" s="287">
        <f t="shared" si="850"/>
        <v>-10.244185392741201</v>
      </c>
      <c r="M5857" s="344">
        <f t="shared" si="851"/>
        <v>-32.277518726074049</v>
      </c>
      <c r="N5857" s="344">
        <f t="shared" si="854"/>
        <v>50.855472365550376</v>
      </c>
    </row>
    <row r="5858" spans="1:14" x14ac:dyDescent="0.25">
      <c r="A5858" s="273">
        <v>5841</v>
      </c>
      <c r="B5858" s="323">
        <f t="shared" si="855"/>
        <v>5930.7558146072588</v>
      </c>
      <c r="D5858" s="287">
        <f t="shared" si="852"/>
        <v>5548.6570646072587</v>
      </c>
      <c r="F5858" s="273">
        <f t="shared" si="848"/>
        <v>16</v>
      </c>
      <c r="H5858" s="273">
        <f t="shared" si="849"/>
        <v>5760</v>
      </c>
      <c r="J5858" s="287">
        <f t="shared" si="853"/>
        <v>51.004225908332884</v>
      </c>
      <c r="L5858" s="287">
        <f t="shared" si="850"/>
        <v>-9.2441853927412012</v>
      </c>
      <c r="M5858" s="344">
        <f t="shared" si="851"/>
        <v>-31.34293539274131</v>
      </c>
      <c r="N5858" s="344">
        <f t="shared" si="854"/>
        <v>51.004225908332884</v>
      </c>
    </row>
    <row r="5859" spans="1:14" x14ac:dyDescent="0.25">
      <c r="A5859" s="273">
        <v>5842</v>
      </c>
      <c r="B5859" s="323">
        <f t="shared" si="855"/>
        <v>5931.7558146072588</v>
      </c>
      <c r="D5859" s="287">
        <f t="shared" si="852"/>
        <v>5549.5916479405923</v>
      </c>
      <c r="F5859" s="273">
        <f t="shared" si="848"/>
        <v>16</v>
      </c>
      <c r="H5859" s="273">
        <f t="shared" si="849"/>
        <v>5760</v>
      </c>
      <c r="J5859" s="287">
        <f t="shared" si="853"/>
        <v>51.137443069814687</v>
      </c>
      <c r="L5859" s="287">
        <f t="shared" si="850"/>
        <v>-8.2441853927412012</v>
      </c>
      <c r="M5859" s="344">
        <f t="shared" si="851"/>
        <v>-30.408352059407662</v>
      </c>
      <c r="N5859" s="344">
        <f t="shared" si="854"/>
        <v>51.137443069814687</v>
      </c>
    </row>
    <row r="5860" spans="1:14" x14ac:dyDescent="0.25">
      <c r="A5860" s="273">
        <v>5843</v>
      </c>
      <c r="B5860" s="323">
        <f t="shared" si="855"/>
        <v>5932.7558146072588</v>
      </c>
      <c r="D5860" s="287">
        <f t="shared" si="852"/>
        <v>5550.5262312739251</v>
      </c>
      <c r="F5860" s="273">
        <f t="shared" si="848"/>
        <v>16</v>
      </c>
      <c r="H5860" s="273">
        <f t="shared" si="849"/>
        <v>5760</v>
      </c>
      <c r="J5860" s="287">
        <f t="shared" si="853"/>
        <v>51.255083270757879</v>
      </c>
      <c r="L5860" s="287">
        <f t="shared" si="850"/>
        <v>-7.2441853927412012</v>
      </c>
      <c r="M5860" s="344">
        <f t="shared" si="851"/>
        <v>-29.473768726074923</v>
      </c>
      <c r="N5860" s="344">
        <f t="shared" si="854"/>
        <v>51.255083270757879</v>
      </c>
    </row>
    <row r="5861" spans="1:14" x14ac:dyDescent="0.25">
      <c r="A5861" s="273">
        <v>5844</v>
      </c>
      <c r="B5861" s="323">
        <f t="shared" si="855"/>
        <v>5933.7558146072588</v>
      </c>
      <c r="D5861" s="287">
        <f t="shared" si="852"/>
        <v>5551.4608146072587</v>
      </c>
      <c r="F5861" s="273">
        <f t="shared" si="848"/>
        <v>16</v>
      </c>
      <c r="H5861" s="273">
        <f t="shared" si="849"/>
        <v>5760</v>
      </c>
      <c r="J5861" s="287">
        <f t="shared" si="853"/>
        <v>51.357110676817655</v>
      </c>
      <c r="L5861" s="287">
        <f t="shared" si="850"/>
        <v>-6.2441853927412012</v>
      </c>
      <c r="M5861" s="344">
        <f t="shared" si="851"/>
        <v>-28.539185392741274</v>
      </c>
      <c r="N5861" s="344">
        <f t="shared" si="854"/>
        <v>51.357110676817655</v>
      </c>
    </row>
    <row r="5862" spans="1:14" x14ac:dyDescent="0.25">
      <c r="A5862" s="273">
        <v>5845</v>
      </c>
      <c r="B5862" s="323">
        <f t="shared" si="855"/>
        <v>5934.7558146072588</v>
      </c>
      <c r="D5862" s="287">
        <f t="shared" si="852"/>
        <v>5552.3953979405924</v>
      </c>
      <c r="F5862" s="273">
        <f t="shared" si="848"/>
        <v>16</v>
      </c>
      <c r="H5862" s="273">
        <f t="shared" si="849"/>
        <v>5760</v>
      </c>
      <c r="J5862" s="287">
        <f t="shared" si="853"/>
        <v>51.443494209457704</v>
      </c>
      <c r="L5862" s="287">
        <f t="shared" si="850"/>
        <v>-5.2441853927412012</v>
      </c>
      <c r="M5862" s="344">
        <f t="shared" si="851"/>
        <v>-27.604602059407625</v>
      </c>
      <c r="N5862" s="344">
        <f t="shared" si="854"/>
        <v>51.443494209457704</v>
      </c>
    </row>
    <row r="5863" spans="1:14" x14ac:dyDescent="0.25">
      <c r="A5863" s="273">
        <v>5846</v>
      </c>
      <c r="B5863" s="323">
        <f t="shared" si="855"/>
        <v>5935.7558146072588</v>
      </c>
      <c r="D5863" s="287">
        <f t="shared" si="852"/>
        <v>5553.3299812739251</v>
      </c>
      <c r="F5863" s="273">
        <f t="shared" si="848"/>
        <v>16</v>
      </c>
      <c r="H5863" s="273">
        <f t="shared" si="849"/>
        <v>5760</v>
      </c>
      <c r="J5863" s="287">
        <f t="shared" si="853"/>
        <v>51.514207555417308</v>
      </c>
      <c r="L5863" s="287">
        <f t="shared" si="850"/>
        <v>-4.2441853927412012</v>
      </c>
      <c r="M5863" s="344">
        <f t="shared" si="851"/>
        <v>-26.670018726074886</v>
      </c>
      <c r="N5863" s="344">
        <f t="shared" si="854"/>
        <v>51.514207555417308</v>
      </c>
    </row>
    <row r="5864" spans="1:14" x14ac:dyDescent="0.25">
      <c r="A5864" s="273">
        <v>5847</v>
      </c>
      <c r="B5864" s="323">
        <f t="shared" si="855"/>
        <v>5936.7558146072588</v>
      </c>
      <c r="D5864" s="287">
        <f t="shared" si="852"/>
        <v>5554.2645646072588</v>
      </c>
      <c r="F5864" s="273">
        <f t="shared" si="848"/>
        <v>16</v>
      </c>
      <c r="H5864" s="273">
        <f t="shared" si="849"/>
        <v>5760</v>
      </c>
      <c r="J5864" s="287">
        <f t="shared" si="853"/>
        <v>51.569229174726189</v>
      </c>
      <c r="L5864" s="287">
        <f t="shared" si="850"/>
        <v>-3.2441853927412012</v>
      </c>
      <c r="M5864" s="344">
        <f t="shared" si="851"/>
        <v>-25.735435392741238</v>
      </c>
      <c r="N5864" s="344">
        <f t="shared" si="854"/>
        <v>51.569229174726189</v>
      </c>
    </row>
    <row r="5865" spans="1:14" x14ac:dyDescent="0.25">
      <c r="A5865" s="273">
        <v>5848</v>
      </c>
      <c r="B5865" s="323">
        <f t="shared" si="855"/>
        <v>5937.7558146072588</v>
      </c>
      <c r="D5865" s="287">
        <f t="shared" si="852"/>
        <v>5555.1991479405924</v>
      </c>
      <c r="F5865" s="273">
        <f t="shared" si="848"/>
        <v>16</v>
      </c>
      <c r="H5865" s="273">
        <f t="shared" si="849"/>
        <v>5760</v>
      </c>
      <c r="J5865" s="287">
        <f t="shared" si="853"/>
        <v>51.608542307266106</v>
      </c>
      <c r="L5865" s="287">
        <f t="shared" si="850"/>
        <v>-2.2441853927412012</v>
      </c>
      <c r="M5865" s="344">
        <f t="shared" si="851"/>
        <v>-24.800852059407589</v>
      </c>
      <c r="N5865" s="344">
        <f t="shared" si="854"/>
        <v>51.608542307266106</v>
      </c>
    </row>
    <row r="5866" spans="1:14" x14ac:dyDescent="0.25">
      <c r="A5866" s="273">
        <v>5849</v>
      </c>
      <c r="B5866" s="323">
        <f t="shared" si="855"/>
        <v>5938.7558146072588</v>
      </c>
      <c r="D5866" s="287">
        <f t="shared" si="852"/>
        <v>5556.1337312739252</v>
      </c>
      <c r="F5866" s="273">
        <f t="shared" si="848"/>
        <v>16</v>
      </c>
      <c r="H5866" s="273">
        <f t="shared" si="849"/>
        <v>5760</v>
      </c>
      <c r="J5866" s="287">
        <f t="shared" si="853"/>
        <v>51.632134977876049</v>
      </c>
      <c r="L5866" s="287">
        <f t="shared" si="850"/>
        <v>-1.2441853927412012</v>
      </c>
      <c r="M5866" s="344">
        <f t="shared" si="851"/>
        <v>-23.86626872607485</v>
      </c>
      <c r="N5866" s="344">
        <f t="shared" si="854"/>
        <v>51.632134977876049</v>
      </c>
    </row>
    <row r="5867" spans="1:14" x14ac:dyDescent="0.25">
      <c r="A5867" s="273">
        <v>5850</v>
      </c>
      <c r="B5867" s="323">
        <f t="shared" si="855"/>
        <v>5939.7558146072588</v>
      </c>
      <c r="D5867" s="287">
        <f t="shared" si="852"/>
        <v>5557.0683146072588</v>
      </c>
      <c r="F5867" s="273">
        <f t="shared" si="848"/>
        <v>16</v>
      </c>
      <c r="H5867" s="273">
        <f t="shared" si="849"/>
        <v>5760</v>
      </c>
      <c r="J5867" s="287">
        <f t="shared" si="853"/>
        <v>51.64</v>
      </c>
      <c r="L5867" s="287">
        <f t="shared" si="850"/>
        <v>-0.24418539274120121</v>
      </c>
      <c r="M5867" s="344">
        <f t="shared" si="851"/>
        <v>-22.931685392741201</v>
      </c>
      <c r="N5867" s="344">
        <f t="shared" si="854"/>
        <v>51.64</v>
      </c>
    </row>
    <row r="5868" spans="1:14" x14ac:dyDescent="0.25">
      <c r="A5868" s="273">
        <v>5851</v>
      </c>
      <c r="B5868" s="323">
        <f t="shared" si="855"/>
        <v>5940.7558146072588</v>
      </c>
      <c r="D5868" s="287">
        <f t="shared" si="852"/>
        <v>5558.0028979405924</v>
      </c>
      <c r="F5868" s="273">
        <f t="shared" si="848"/>
        <v>16</v>
      </c>
      <c r="H5868" s="273">
        <f t="shared" si="849"/>
        <v>5760</v>
      </c>
      <c r="J5868" s="287">
        <f t="shared" si="853"/>
        <v>51.632134977876049</v>
      </c>
      <c r="L5868" s="287">
        <f t="shared" si="850"/>
        <v>0.75581460725879879</v>
      </c>
      <c r="M5868" s="344">
        <f t="shared" si="851"/>
        <v>-21.997102059407553</v>
      </c>
      <c r="N5868" s="344">
        <f t="shared" si="854"/>
        <v>51.632134977876049</v>
      </c>
    </row>
    <row r="5869" spans="1:14" x14ac:dyDescent="0.25">
      <c r="A5869" s="273">
        <v>5852</v>
      </c>
      <c r="B5869" s="323">
        <f t="shared" si="855"/>
        <v>5941.7558146072588</v>
      </c>
      <c r="D5869" s="287">
        <f t="shared" si="852"/>
        <v>5558.9374812739252</v>
      </c>
      <c r="F5869" s="273">
        <f t="shared" si="848"/>
        <v>16</v>
      </c>
      <c r="H5869" s="273">
        <f t="shared" si="849"/>
        <v>5760</v>
      </c>
      <c r="J5869" s="287">
        <f t="shared" si="853"/>
        <v>51.608542307266113</v>
      </c>
      <c r="L5869" s="287">
        <f t="shared" si="850"/>
        <v>1.7558146072587988</v>
      </c>
      <c r="M5869" s="344">
        <f t="shared" si="851"/>
        <v>-21.062518726074813</v>
      </c>
      <c r="N5869" s="344">
        <f t="shared" si="854"/>
        <v>51.608542307266113</v>
      </c>
    </row>
    <row r="5870" spans="1:14" x14ac:dyDescent="0.25">
      <c r="A5870" s="273">
        <v>5853</v>
      </c>
      <c r="B5870" s="323">
        <f t="shared" si="855"/>
        <v>5942.7558146072588</v>
      </c>
      <c r="D5870" s="287">
        <f t="shared" si="852"/>
        <v>5559.8720646072588</v>
      </c>
      <c r="F5870" s="273">
        <f t="shared" si="848"/>
        <v>16</v>
      </c>
      <c r="H5870" s="273">
        <f t="shared" si="849"/>
        <v>5760</v>
      </c>
      <c r="J5870" s="287">
        <f t="shared" si="853"/>
        <v>51.569229174726196</v>
      </c>
      <c r="L5870" s="287">
        <f t="shared" si="850"/>
        <v>2.7558146072587988</v>
      </c>
      <c r="M5870" s="344">
        <f t="shared" si="851"/>
        <v>-20.127935392741165</v>
      </c>
      <c r="N5870" s="344">
        <f t="shared" si="854"/>
        <v>51.569229174726196</v>
      </c>
    </row>
    <row r="5871" spans="1:14" x14ac:dyDescent="0.25">
      <c r="A5871" s="273">
        <v>5854</v>
      </c>
      <c r="B5871" s="323">
        <f t="shared" si="855"/>
        <v>5943.7558146072588</v>
      </c>
      <c r="D5871" s="287">
        <f t="shared" si="852"/>
        <v>5560.8066479405925</v>
      </c>
      <c r="F5871" s="273">
        <f t="shared" si="848"/>
        <v>16</v>
      </c>
      <c r="H5871" s="273">
        <f t="shared" si="849"/>
        <v>5760</v>
      </c>
      <c r="J5871" s="287">
        <f t="shared" si="853"/>
        <v>51.514207555417322</v>
      </c>
      <c r="L5871" s="287">
        <f t="shared" si="850"/>
        <v>3.7558146072587988</v>
      </c>
      <c r="M5871" s="344">
        <f t="shared" si="851"/>
        <v>-19.193352059407516</v>
      </c>
      <c r="N5871" s="344">
        <f t="shared" si="854"/>
        <v>51.514207555417322</v>
      </c>
    </row>
    <row r="5872" spans="1:14" x14ac:dyDescent="0.25">
      <c r="A5872" s="273">
        <v>5855</v>
      </c>
      <c r="B5872" s="323">
        <f t="shared" si="855"/>
        <v>5944.7558146072588</v>
      </c>
      <c r="D5872" s="287">
        <f t="shared" si="852"/>
        <v>5561.7412312739252</v>
      </c>
      <c r="F5872" s="273">
        <f t="shared" ref="F5872:F5935" si="856">INT(B5872/360)</f>
        <v>16</v>
      </c>
      <c r="H5872" s="273">
        <f t="shared" ref="H5872:H5935" si="857">F5872*360</f>
        <v>5760</v>
      </c>
      <c r="J5872" s="287">
        <f t="shared" si="853"/>
        <v>51.443494209457732</v>
      </c>
      <c r="L5872" s="287">
        <f t="shared" ref="L5872:L5935" si="858">B5872-H5872-180</f>
        <v>4.7558146072587988</v>
      </c>
      <c r="M5872" s="344">
        <f t="shared" ref="M5872:M5935" si="859">D5872-INT(D5872/360)*360-180</f>
        <v>-18.258768726074777</v>
      </c>
      <c r="N5872" s="344">
        <f t="shared" si="854"/>
        <v>51.443494209457732</v>
      </c>
    </row>
    <row r="5873" spans="1:14" x14ac:dyDescent="0.25">
      <c r="A5873" s="273">
        <v>5856</v>
      </c>
      <c r="B5873" s="323">
        <f t="shared" si="855"/>
        <v>5945.7558146072588</v>
      </c>
      <c r="D5873" s="287">
        <f t="shared" si="852"/>
        <v>5562.6758146072589</v>
      </c>
      <c r="F5873" s="273">
        <f t="shared" si="856"/>
        <v>16</v>
      </c>
      <c r="H5873" s="273">
        <f t="shared" si="857"/>
        <v>5760</v>
      </c>
      <c r="J5873" s="287">
        <f t="shared" si="853"/>
        <v>51.357110676817683</v>
      </c>
      <c r="L5873" s="287">
        <f t="shared" si="858"/>
        <v>5.7558146072587988</v>
      </c>
      <c r="M5873" s="344">
        <f t="shared" si="859"/>
        <v>-17.324185392741128</v>
      </c>
      <c r="N5873" s="344">
        <f t="shared" si="854"/>
        <v>51.357110676817683</v>
      </c>
    </row>
    <row r="5874" spans="1:14" x14ac:dyDescent="0.25">
      <c r="A5874" s="273">
        <v>5857</v>
      </c>
      <c r="B5874" s="323">
        <f t="shared" si="855"/>
        <v>5946.7558146072588</v>
      </c>
      <c r="D5874" s="287">
        <f t="shared" si="852"/>
        <v>5563.6103979405925</v>
      </c>
      <c r="F5874" s="273">
        <f t="shared" si="856"/>
        <v>16</v>
      </c>
      <c r="H5874" s="273">
        <f t="shared" si="857"/>
        <v>5760</v>
      </c>
      <c r="J5874" s="287">
        <f t="shared" si="853"/>
        <v>51.255083270757908</v>
      </c>
      <c r="L5874" s="287">
        <f t="shared" si="858"/>
        <v>6.7558146072587988</v>
      </c>
      <c r="M5874" s="344">
        <f t="shared" si="859"/>
        <v>-16.38960205940748</v>
      </c>
      <c r="N5874" s="344">
        <f t="shared" si="854"/>
        <v>51.255083270757908</v>
      </c>
    </row>
    <row r="5875" spans="1:14" x14ac:dyDescent="0.25">
      <c r="A5875" s="273">
        <v>5858</v>
      </c>
      <c r="B5875" s="323">
        <f t="shared" si="855"/>
        <v>5947.7558146072588</v>
      </c>
      <c r="D5875" s="287">
        <f t="shared" si="852"/>
        <v>5564.5449812739253</v>
      </c>
      <c r="F5875" s="273">
        <f t="shared" si="856"/>
        <v>16</v>
      </c>
      <c r="H5875" s="273">
        <f t="shared" si="857"/>
        <v>5760</v>
      </c>
      <c r="J5875" s="287">
        <f t="shared" si="853"/>
        <v>51.137443069814715</v>
      </c>
      <c r="L5875" s="287">
        <f t="shared" si="858"/>
        <v>7.7558146072587988</v>
      </c>
      <c r="M5875" s="344">
        <f t="shared" si="859"/>
        <v>-15.455018726074741</v>
      </c>
      <c r="N5875" s="344">
        <f t="shared" si="854"/>
        <v>51.137443069814715</v>
      </c>
    </row>
    <row r="5876" spans="1:14" x14ac:dyDescent="0.25">
      <c r="A5876" s="273">
        <v>5859</v>
      </c>
      <c r="B5876" s="323">
        <f t="shared" si="855"/>
        <v>5948.7558146072588</v>
      </c>
      <c r="D5876" s="287">
        <f t="shared" si="852"/>
        <v>5565.4795646072589</v>
      </c>
      <c r="F5876" s="273">
        <f t="shared" si="856"/>
        <v>16</v>
      </c>
      <c r="H5876" s="273">
        <f t="shared" si="857"/>
        <v>5760</v>
      </c>
      <c r="J5876" s="287">
        <f t="shared" si="853"/>
        <v>51.00422590833292</v>
      </c>
      <c r="L5876" s="287">
        <f t="shared" si="858"/>
        <v>8.7558146072587988</v>
      </c>
      <c r="M5876" s="344">
        <f t="shared" si="859"/>
        <v>-14.520435392741092</v>
      </c>
      <c r="N5876" s="344">
        <f t="shared" si="854"/>
        <v>51.00422590833292</v>
      </c>
    </row>
    <row r="5877" spans="1:14" x14ac:dyDescent="0.25">
      <c r="A5877" s="273">
        <v>5860</v>
      </c>
      <c r="B5877" s="323">
        <f t="shared" si="855"/>
        <v>5949.7558146072588</v>
      </c>
      <c r="D5877" s="287">
        <f t="shared" si="852"/>
        <v>5566.4141479405916</v>
      </c>
      <c r="F5877" s="273">
        <f t="shared" si="856"/>
        <v>16</v>
      </c>
      <c r="H5877" s="273">
        <f t="shared" si="857"/>
        <v>5760</v>
      </c>
      <c r="J5877" s="287">
        <f t="shared" si="853"/>
        <v>50.855472365550419</v>
      </c>
      <c r="L5877" s="287">
        <f t="shared" si="858"/>
        <v>9.7558146072587988</v>
      </c>
      <c r="M5877" s="344">
        <f t="shared" si="859"/>
        <v>-13.585852059408353</v>
      </c>
      <c r="N5877" s="344">
        <f t="shared" si="854"/>
        <v>50.855472365550419</v>
      </c>
    </row>
    <row r="5878" spans="1:14" x14ac:dyDescent="0.25">
      <c r="A5878" s="273">
        <v>5861</v>
      </c>
      <c r="B5878" s="323">
        <f t="shared" si="855"/>
        <v>5950.7558146072588</v>
      </c>
      <c r="D5878" s="287">
        <f t="shared" si="852"/>
        <v>5567.3487312739253</v>
      </c>
      <c r="F5878" s="273">
        <f t="shared" si="856"/>
        <v>16</v>
      </c>
      <c r="H5878" s="273">
        <f t="shared" si="857"/>
        <v>5760</v>
      </c>
      <c r="J5878" s="287">
        <f t="shared" si="853"/>
        <v>50.691227753237335</v>
      </c>
      <c r="L5878" s="287">
        <f t="shared" si="858"/>
        <v>10.755814607258799</v>
      </c>
      <c r="M5878" s="344">
        <f t="shared" si="859"/>
        <v>-12.651268726074704</v>
      </c>
      <c r="N5878" s="344">
        <f t="shared" si="854"/>
        <v>50.691227753237335</v>
      </c>
    </row>
    <row r="5879" spans="1:14" x14ac:dyDescent="0.25">
      <c r="A5879" s="273">
        <v>5862</v>
      </c>
      <c r="B5879" s="323">
        <f t="shared" si="855"/>
        <v>5951.7558146072588</v>
      </c>
      <c r="D5879" s="287">
        <f t="shared" si="852"/>
        <v>5568.2833146072589</v>
      </c>
      <c r="F5879" s="273">
        <f t="shared" si="856"/>
        <v>16</v>
      </c>
      <c r="H5879" s="273">
        <f t="shared" si="857"/>
        <v>5760</v>
      </c>
      <c r="J5879" s="287">
        <f t="shared" si="853"/>
        <v>50.511542101893809</v>
      </c>
      <c r="L5879" s="287">
        <f t="shared" si="858"/>
        <v>11.755814607258799</v>
      </c>
      <c r="M5879" s="344">
        <f t="shared" si="859"/>
        <v>-11.716685392741056</v>
      </c>
      <c r="N5879" s="344">
        <f t="shared" si="854"/>
        <v>50.511542101893809</v>
      </c>
    </row>
    <row r="5880" spans="1:14" x14ac:dyDescent="0.25">
      <c r="A5880" s="273">
        <v>5863</v>
      </c>
      <c r="B5880" s="323">
        <f t="shared" si="855"/>
        <v>5952.7558146072588</v>
      </c>
      <c r="D5880" s="287">
        <f t="shared" si="852"/>
        <v>5569.2178979405926</v>
      </c>
      <c r="F5880" s="273">
        <f t="shared" si="856"/>
        <v>16</v>
      </c>
      <c r="H5880" s="273">
        <f t="shared" si="857"/>
        <v>5760</v>
      </c>
      <c r="J5880" s="287">
        <f t="shared" si="853"/>
        <v>50.316470145509612</v>
      </c>
      <c r="L5880" s="287">
        <f t="shared" si="858"/>
        <v>12.755814607258799</v>
      </c>
      <c r="M5880" s="344">
        <f t="shared" si="859"/>
        <v>-10.782102059407407</v>
      </c>
      <c r="N5880" s="344">
        <f t="shared" si="854"/>
        <v>50.316470145509612</v>
      </c>
    </row>
    <row r="5881" spans="1:14" x14ac:dyDescent="0.25">
      <c r="A5881" s="273">
        <v>5864</v>
      </c>
      <c r="B5881" s="323">
        <f t="shared" si="855"/>
        <v>5953.7558146072588</v>
      </c>
      <c r="D5881" s="287">
        <f t="shared" si="852"/>
        <v>5570.1524812739253</v>
      </c>
      <c r="F5881" s="273">
        <f t="shared" si="856"/>
        <v>16</v>
      </c>
      <c r="H5881" s="273">
        <f t="shared" si="857"/>
        <v>5760</v>
      </c>
      <c r="J5881" s="287">
        <f t="shared" si="853"/>
        <v>50.106071304892495</v>
      </c>
      <c r="L5881" s="287">
        <f t="shared" si="858"/>
        <v>13.755814607258799</v>
      </c>
      <c r="M5881" s="344">
        <f t="shared" si="859"/>
        <v>-9.8475187260746679</v>
      </c>
      <c r="N5881" s="344">
        <f t="shared" si="854"/>
        <v>50.106071304892495</v>
      </c>
    </row>
    <row r="5882" spans="1:14" x14ac:dyDescent="0.25">
      <c r="A5882" s="273">
        <v>5865</v>
      </c>
      <c r="B5882" s="323">
        <f t="shared" si="855"/>
        <v>5954.7558146072588</v>
      </c>
      <c r="D5882" s="287">
        <f t="shared" si="852"/>
        <v>5571.087064607259</v>
      </c>
      <c r="F5882" s="273">
        <f t="shared" si="856"/>
        <v>16</v>
      </c>
      <c r="H5882" s="273">
        <f t="shared" si="857"/>
        <v>5760</v>
      </c>
      <c r="J5882" s="287">
        <f t="shared" si="853"/>
        <v>49.880409669567491</v>
      </c>
      <c r="L5882" s="287">
        <f t="shared" si="858"/>
        <v>14.755814607258799</v>
      </c>
      <c r="M5882" s="344">
        <f t="shared" si="859"/>
        <v>-8.9129353927410193</v>
      </c>
      <c r="N5882" s="344">
        <f t="shared" si="854"/>
        <v>49.880409669567491</v>
      </c>
    </row>
    <row r="5883" spans="1:14" x14ac:dyDescent="0.25">
      <c r="A5883" s="273">
        <v>5866</v>
      </c>
      <c r="B5883" s="323">
        <f t="shared" si="855"/>
        <v>5955.7558146072588</v>
      </c>
      <c r="D5883" s="287">
        <f t="shared" si="852"/>
        <v>5572.0216479405917</v>
      </c>
      <c r="F5883" s="273">
        <f t="shared" si="856"/>
        <v>16</v>
      </c>
      <c r="H5883" s="273">
        <f t="shared" si="857"/>
        <v>5760</v>
      </c>
      <c r="J5883" s="287">
        <f t="shared" si="853"/>
        <v>49.63955397825476</v>
      </c>
      <c r="L5883" s="287">
        <f t="shared" si="858"/>
        <v>15.755814607258799</v>
      </c>
      <c r="M5883" s="344">
        <f t="shared" si="859"/>
        <v>-7.9783520594082802</v>
      </c>
      <c r="N5883" s="344">
        <f t="shared" si="854"/>
        <v>49.63955397825476</v>
      </c>
    </row>
    <row r="5884" spans="1:14" x14ac:dyDescent="0.25">
      <c r="A5884" s="273">
        <v>5867</v>
      </c>
      <c r="B5884" s="323">
        <f t="shared" si="855"/>
        <v>5956.7558146072588</v>
      </c>
      <c r="D5884" s="287">
        <f t="shared" si="852"/>
        <v>5572.9562312739254</v>
      </c>
      <c r="F5884" s="273">
        <f t="shared" si="856"/>
        <v>16</v>
      </c>
      <c r="H5884" s="273">
        <f t="shared" si="857"/>
        <v>5760</v>
      </c>
      <c r="J5884" s="287">
        <f t="shared" si="853"/>
        <v>49.383577597931087</v>
      </c>
      <c r="L5884" s="287">
        <f t="shared" si="858"/>
        <v>16.755814607258799</v>
      </c>
      <c r="M5884" s="344">
        <f t="shared" si="859"/>
        <v>-7.0437687260746316</v>
      </c>
      <c r="N5884" s="344">
        <f t="shared" si="854"/>
        <v>49.383577597931087</v>
      </c>
    </row>
    <row r="5885" spans="1:14" x14ac:dyDescent="0.25">
      <c r="A5885" s="273">
        <v>5868</v>
      </c>
      <c r="B5885" s="323">
        <f t="shared" si="855"/>
        <v>5957.7558146072588</v>
      </c>
      <c r="D5885" s="287">
        <f t="shared" si="852"/>
        <v>5573.890814607259</v>
      </c>
      <c r="F5885" s="273">
        <f t="shared" si="856"/>
        <v>16</v>
      </c>
      <c r="H5885" s="273">
        <f t="shared" si="857"/>
        <v>5760</v>
      </c>
      <c r="J5885" s="287">
        <f t="shared" si="853"/>
        <v>49.11255850148185</v>
      </c>
      <c r="L5885" s="287">
        <f t="shared" si="858"/>
        <v>17.755814607258799</v>
      </c>
      <c r="M5885" s="344">
        <f t="shared" si="859"/>
        <v>-6.1091853927409829</v>
      </c>
      <c r="N5885" s="344">
        <f t="shared" si="854"/>
        <v>49.11255850148185</v>
      </c>
    </row>
    <row r="5886" spans="1:14" x14ac:dyDescent="0.25">
      <c r="A5886" s="273">
        <v>5869</v>
      </c>
      <c r="B5886" s="323">
        <f t="shared" si="855"/>
        <v>5958.7558146072588</v>
      </c>
      <c r="D5886" s="287">
        <f t="shared" si="852"/>
        <v>5574.8253979405918</v>
      </c>
      <c r="F5886" s="273">
        <f t="shared" si="856"/>
        <v>16</v>
      </c>
      <c r="H5886" s="273">
        <f t="shared" si="857"/>
        <v>5760</v>
      </c>
      <c r="J5886" s="287">
        <f t="shared" si="853"/>
        <v>48.826579243948807</v>
      </c>
      <c r="L5886" s="287">
        <f t="shared" si="858"/>
        <v>18.755814607258799</v>
      </c>
      <c r="M5886" s="344">
        <f t="shared" si="859"/>
        <v>-5.1746020594082438</v>
      </c>
      <c r="N5886" s="344">
        <f t="shared" si="854"/>
        <v>48.826579243948807</v>
      </c>
    </row>
    <row r="5887" spans="1:14" x14ac:dyDescent="0.25">
      <c r="A5887" s="273">
        <v>5870</v>
      </c>
      <c r="B5887" s="323">
        <f t="shared" si="855"/>
        <v>5959.7558146072588</v>
      </c>
      <c r="D5887" s="287">
        <f t="shared" si="852"/>
        <v>5575.7599812739254</v>
      </c>
      <c r="F5887" s="273">
        <f t="shared" si="856"/>
        <v>16</v>
      </c>
      <c r="H5887" s="273">
        <f t="shared" si="857"/>
        <v>5760</v>
      </c>
      <c r="J5887" s="287">
        <f t="shared" si="853"/>
        <v>48.525726937384356</v>
      </c>
      <c r="L5887" s="287">
        <f t="shared" si="858"/>
        <v>19.755814607258799</v>
      </c>
      <c r="M5887" s="344">
        <f t="shared" si="859"/>
        <v>-4.2400187260745952</v>
      </c>
      <c r="N5887" s="344">
        <f t="shared" si="854"/>
        <v>48.525726937384356</v>
      </c>
    </row>
    <row r="5888" spans="1:14" x14ac:dyDescent="0.25">
      <c r="A5888" s="273">
        <v>5871</v>
      </c>
      <c r="B5888" s="323">
        <f t="shared" si="855"/>
        <v>5960.7558146072588</v>
      </c>
      <c r="D5888" s="287">
        <f t="shared" si="852"/>
        <v>5576.6945646072591</v>
      </c>
      <c r="F5888" s="273">
        <f t="shared" si="856"/>
        <v>16</v>
      </c>
      <c r="H5888" s="273">
        <f t="shared" si="857"/>
        <v>5760</v>
      </c>
      <c r="J5888" s="287">
        <f t="shared" si="853"/>
        <v>48.210093224315507</v>
      </c>
      <c r="L5888" s="287">
        <f t="shared" si="858"/>
        <v>20.755814607258799</v>
      </c>
      <c r="M5888" s="344">
        <f t="shared" si="859"/>
        <v>-3.3054353927409466</v>
      </c>
      <c r="N5888" s="344">
        <f t="shared" si="854"/>
        <v>48.210093224315507</v>
      </c>
    </row>
    <row r="5889" spans="1:14" x14ac:dyDescent="0.25">
      <c r="A5889" s="273">
        <v>5872</v>
      </c>
      <c r="B5889" s="323">
        <f t="shared" si="855"/>
        <v>5961.7558146072588</v>
      </c>
      <c r="D5889" s="287">
        <f t="shared" si="852"/>
        <v>5577.6291479405918</v>
      </c>
      <c r="F5889" s="273">
        <f t="shared" si="856"/>
        <v>16</v>
      </c>
      <c r="H5889" s="273">
        <f t="shared" si="857"/>
        <v>5760</v>
      </c>
      <c r="J5889" s="287">
        <f t="shared" si="853"/>
        <v>47.879774249828856</v>
      </c>
      <c r="L5889" s="287">
        <f t="shared" si="858"/>
        <v>21.755814607258799</v>
      </c>
      <c r="M5889" s="344">
        <f t="shared" si="859"/>
        <v>-2.3708520594082074</v>
      </c>
      <c r="N5889" s="344">
        <f t="shared" si="854"/>
        <v>47.879774249828856</v>
      </c>
    </row>
    <row r="5890" spans="1:14" x14ac:dyDescent="0.25">
      <c r="A5890" s="273">
        <v>5873</v>
      </c>
      <c r="B5890" s="323">
        <f t="shared" si="855"/>
        <v>5962.7558146072588</v>
      </c>
      <c r="D5890" s="287">
        <f t="shared" si="852"/>
        <v>5578.5637312739254</v>
      </c>
      <c r="F5890" s="273">
        <f t="shared" si="856"/>
        <v>16</v>
      </c>
      <c r="H5890" s="273">
        <f t="shared" si="857"/>
        <v>5760</v>
      </c>
      <c r="J5890" s="287">
        <f t="shared" si="853"/>
        <v>47.534870632283926</v>
      </c>
      <c r="L5890" s="287">
        <f t="shared" si="858"/>
        <v>22.755814607258799</v>
      </c>
      <c r="M5890" s="344">
        <f t="shared" si="859"/>
        <v>-1.4362687260745588</v>
      </c>
      <c r="N5890" s="344">
        <f t="shared" si="854"/>
        <v>47.534870632283926</v>
      </c>
    </row>
    <row r="5891" spans="1:14" x14ac:dyDescent="0.25">
      <c r="A5891" s="273">
        <v>5874</v>
      </c>
      <c r="B5891" s="323">
        <f t="shared" si="855"/>
        <v>5963.7558146072588</v>
      </c>
      <c r="D5891" s="287">
        <f t="shared" si="852"/>
        <v>5579.4983146072591</v>
      </c>
      <c r="F5891" s="273">
        <f t="shared" si="856"/>
        <v>16</v>
      </c>
      <c r="H5891" s="273">
        <f t="shared" si="857"/>
        <v>5760</v>
      </c>
      <c r="J5891" s="287">
        <f t="shared" si="853"/>
        <v>47.175487432664056</v>
      </c>
      <c r="L5891" s="287">
        <f t="shared" si="858"/>
        <v>23.755814607258799</v>
      </c>
      <c r="M5891" s="344">
        <f t="shared" si="859"/>
        <v>-0.50168539274091017</v>
      </c>
      <c r="N5891" s="344">
        <f t="shared" si="854"/>
        <v>47.175487432664056</v>
      </c>
    </row>
    <row r="5892" spans="1:14" x14ac:dyDescent="0.25">
      <c r="A5892" s="273">
        <v>5875</v>
      </c>
      <c r="B5892" s="323">
        <f t="shared" si="855"/>
        <v>5964.7558146072588</v>
      </c>
      <c r="D5892" s="287">
        <f t="shared" si="852"/>
        <v>5580.4328979405918</v>
      </c>
      <c r="F5892" s="273">
        <f t="shared" si="856"/>
        <v>16</v>
      </c>
      <c r="H5892" s="273">
        <f t="shared" si="857"/>
        <v>5760</v>
      </c>
      <c r="J5892" s="287">
        <f t="shared" si="853"/>
        <v>46.801734122572704</v>
      </c>
      <c r="L5892" s="287">
        <f t="shared" si="858"/>
        <v>24.755814607258799</v>
      </c>
      <c r="M5892" s="344">
        <f t="shared" si="859"/>
        <v>0.43289794059182896</v>
      </c>
      <c r="N5892" s="344">
        <f t="shared" si="854"/>
        <v>46.801734122572704</v>
      </c>
    </row>
    <row r="5893" spans="1:14" x14ac:dyDescent="0.25">
      <c r="A5893" s="273">
        <v>5876</v>
      </c>
      <c r="B5893" s="323">
        <f t="shared" si="855"/>
        <v>5965.7558146072588</v>
      </c>
      <c r="D5893" s="287">
        <f t="shared" si="852"/>
        <v>5581.3674812739255</v>
      </c>
      <c r="F5893" s="273">
        <f t="shared" si="856"/>
        <v>16</v>
      </c>
      <c r="H5893" s="273">
        <f t="shared" si="857"/>
        <v>5760</v>
      </c>
      <c r="J5893" s="287">
        <f t="shared" si="853"/>
        <v>46.413724550889029</v>
      </c>
      <c r="L5893" s="287">
        <f t="shared" si="858"/>
        <v>25.755814607258799</v>
      </c>
      <c r="M5893" s="344">
        <f t="shared" si="859"/>
        <v>1.3674812739254776</v>
      </c>
      <c r="N5893" s="344">
        <f t="shared" si="854"/>
        <v>46.413724550889029</v>
      </c>
    </row>
    <row r="5894" spans="1:14" x14ac:dyDescent="0.25">
      <c r="A5894" s="273">
        <v>5877</v>
      </c>
      <c r="B5894" s="323">
        <f t="shared" si="855"/>
        <v>5966.7558146072588</v>
      </c>
      <c r="D5894" s="287">
        <f t="shared" si="852"/>
        <v>5582.3020646072591</v>
      </c>
      <c r="F5894" s="273">
        <f t="shared" si="856"/>
        <v>16</v>
      </c>
      <c r="H5894" s="273">
        <f t="shared" si="857"/>
        <v>5760</v>
      </c>
      <c r="J5894" s="287">
        <f t="shared" si="853"/>
        <v>46.01157690908731</v>
      </c>
      <c r="L5894" s="287">
        <f t="shared" si="858"/>
        <v>26.755814607258799</v>
      </c>
      <c r="M5894" s="344">
        <f t="shared" si="859"/>
        <v>2.3020646072591262</v>
      </c>
      <c r="N5894" s="344">
        <f t="shared" si="854"/>
        <v>46.01157690908731</v>
      </c>
    </row>
    <row r="5895" spans="1:14" x14ac:dyDescent="0.25">
      <c r="A5895" s="273">
        <v>5878</v>
      </c>
      <c r="B5895" s="323">
        <f t="shared" si="855"/>
        <v>5967.7558146072588</v>
      </c>
      <c r="D5895" s="287">
        <f t="shared" si="852"/>
        <v>5583.2366479405919</v>
      </c>
      <c r="F5895" s="273">
        <f t="shared" si="856"/>
        <v>16</v>
      </c>
      <c r="H5895" s="273">
        <f t="shared" si="857"/>
        <v>5760</v>
      </c>
      <c r="J5895" s="287">
        <f t="shared" si="853"/>
        <v>45.595413695234917</v>
      </c>
      <c r="L5895" s="287">
        <f t="shared" si="858"/>
        <v>27.755814607258799</v>
      </c>
      <c r="M5895" s="344">
        <f t="shared" si="859"/>
        <v>3.2366479405918653</v>
      </c>
      <c r="N5895" s="344">
        <f t="shared" si="854"/>
        <v>45.595413695234917</v>
      </c>
    </row>
    <row r="5896" spans="1:14" x14ac:dyDescent="0.25">
      <c r="A5896" s="273">
        <v>5879</v>
      </c>
      <c r="B5896" s="323">
        <f t="shared" si="855"/>
        <v>5968.7558146072588</v>
      </c>
      <c r="D5896" s="287">
        <f t="shared" si="852"/>
        <v>5584.1712312739255</v>
      </c>
      <c r="F5896" s="273">
        <f t="shared" si="856"/>
        <v>16</v>
      </c>
      <c r="H5896" s="273">
        <f t="shared" si="857"/>
        <v>5760</v>
      </c>
      <c r="J5896" s="287">
        <f t="shared" si="853"/>
        <v>45.165361676678266</v>
      </c>
      <c r="L5896" s="287">
        <f t="shared" si="858"/>
        <v>28.755814607258799</v>
      </c>
      <c r="M5896" s="344">
        <f t="shared" si="859"/>
        <v>4.171231273925514</v>
      </c>
      <c r="N5896" s="344">
        <f t="shared" si="854"/>
        <v>45.165361676678266</v>
      </c>
    </row>
    <row r="5897" spans="1:14" x14ac:dyDescent="0.25">
      <c r="A5897" s="273">
        <v>5880</v>
      </c>
      <c r="B5897" s="323">
        <f t="shared" si="855"/>
        <v>5969.7558146072588</v>
      </c>
      <c r="D5897" s="287">
        <f t="shared" si="852"/>
        <v>5585.1058146072592</v>
      </c>
      <c r="F5897" s="273">
        <f t="shared" si="856"/>
        <v>16</v>
      </c>
      <c r="H5897" s="273">
        <f t="shared" si="857"/>
        <v>5760</v>
      </c>
      <c r="J5897" s="287">
        <f t="shared" si="853"/>
        <v>44.721551851428579</v>
      </c>
      <c r="L5897" s="287">
        <f t="shared" si="858"/>
        <v>29.755814607258799</v>
      </c>
      <c r="M5897" s="344">
        <f t="shared" si="859"/>
        <v>5.1058146072591626</v>
      </c>
      <c r="N5897" s="344">
        <f t="shared" si="854"/>
        <v>44.721551851428579</v>
      </c>
    </row>
    <row r="5898" spans="1:14" x14ac:dyDescent="0.25">
      <c r="A5898" s="273">
        <v>5881</v>
      </c>
      <c r="B5898" s="323">
        <f t="shared" si="855"/>
        <v>5970.7558146072588</v>
      </c>
      <c r="D5898" s="287">
        <f t="shared" si="852"/>
        <v>5586.0403979405919</v>
      </c>
      <c r="F5898" s="273">
        <f t="shared" si="856"/>
        <v>16</v>
      </c>
      <c r="H5898" s="273">
        <f t="shared" si="857"/>
        <v>5760</v>
      </c>
      <c r="J5898" s="287">
        <f t="shared" si="853"/>
        <v>44.264119408257187</v>
      </c>
      <c r="L5898" s="287">
        <f t="shared" si="858"/>
        <v>30.755814607258799</v>
      </c>
      <c r="M5898" s="344">
        <f t="shared" si="859"/>
        <v>6.0403979405919017</v>
      </c>
      <c r="N5898" s="344">
        <f t="shared" si="854"/>
        <v>44.264119408257187</v>
      </c>
    </row>
    <row r="5899" spans="1:14" x14ac:dyDescent="0.25">
      <c r="A5899" s="273">
        <v>5882</v>
      </c>
      <c r="B5899" s="323">
        <f t="shared" si="855"/>
        <v>5971.7558146072588</v>
      </c>
      <c r="D5899" s="287">
        <f t="shared" si="852"/>
        <v>5586.9749812739256</v>
      </c>
      <c r="F5899" s="273">
        <f t="shared" si="856"/>
        <v>16</v>
      </c>
      <c r="H5899" s="273">
        <f t="shared" si="857"/>
        <v>5760</v>
      </c>
      <c r="J5899" s="287">
        <f t="shared" si="853"/>
        <v>43.793203685517874</v>
      </c>
      <c r="L5899" s="287">
        <f t="shared" si="858"/>
        <v>31.755814607258799</v>
      </c>
      <c r="M5899" s="344">
        <f t="shared" si="859"/>
        <v>6.9749812739255503</v>
      </c>
      <c r="N5899" s="344">
        <f t="shared" si="854"/>
        <v>43.793203685517874</v>
      </c>
    </row>
    <row r="5900" spans="1:14" x14ac:dyDescent="0.25">
      <c r="A5900" s="273">
        <v>5883</v>
      </c>
      <c r="B5900" s="323">
        <f t="shared" si="855"/>
        <v>5972.7558146072588</v>
      </c>
      <c r="D5900" s="287">
        <f t="shared" si="852"/>
        <v>5587.9095646072592</v>
      </c>
      <c r="F5900" s="273">
        <f t="shared" si="856"/>
        <v>16</v>
      </c>
      <c r="H5900" s="273">
        <f t="shared" si="857"/>
        <v>5760</v>
      </c>
      <c r="J5900" s="287">
        <f t="shared" si="853"/>
        <v>43.308948128701672</v>
      </c>
      <c r="L5900" s="287">
        <f t="shared" si="858"/>
        <v>32.755814607258799</v>
      </c>
      <c r="M5900" s="344">
        <f t="shared" si="859"/>
        <v>7.909564607259199</v>
      </c>
      <c r="N5900" s="344">
        <f t="shared" si="854"/>
        <v>43.308948128701672</v>
      </c>
    </row>
    <row r="5901" spans="1:14" x14ac:dyDescent="0.25">
      <c r="A5901" s="273">
        <v>5884</v>
      </c>
      <c r="B5901" s="323">
        <f t="shared" si="855"/>
        <v>5973.7558146072588</v>
      </c>
      <c r="D5901" s="287">
        <f t="shared" si="852"/>
        <v>5588.8441479405919</v>
      </c>
      <c r="F5901" s="273">
        <f t="shared" si="856"/>
        <v>16</v>
      </c>
      <c r="H5901" s="273">
        <f t="shared" si="857"/>
        <v>5760</v>
      </c>
      <c r="J5901" s="287">
        <f t="shared" si="853"/>
        <v>42.811500246742256</v>
      </c>
      <c r="L5901" s="287">
        <f t="shared" si="858"/>
        <v>33.755814607258799</v>
      </c>
      <c r="M5901" s="344">
        <f t="shared" si="859"/>
        <v>8.8441479405919381</v>
      </c>
      <c r="N5901" s="344">
        <f t="shared" si="854"/>
        <v>42.811500246742256</v>
      </c>
    </row>
    <row r="5902" spans="1:14" x14ac:dyDescent="0.25">
      <c r="A5902" s="273">
        <v>5885</v>
      </c>
      <c r="B5902" s="323">
        <f t="shared" si="855"/>
        <v>5974.7558146072588</v>
      </c>
      <c r="D5902" s="287">
        <f t="shared" si="852"/>
        <v>5589.7787312739256</v>
      </c>
      <c r="F5902" s="273">
        <f t="shared" si="856"/>
        <v>16</v>
      </c>
      <c r="H5902" s="273">
        <f t="shared" si="857"/>
        <v>5760</v>
      </c>
      <c r="J5902" s="287">
        <f t="shared" si="853"/>
        <v>42.301011567083783</v>
      </c>
      <c r="L5902" s="287">
        <f t="shared" si="858"/>
        <v>34.755814607258799</v>
      </c>
      <c r="M5902" s="344">
        <f t="shared" si="859"/>
        <v>9.7787312739255867</v>
      </c>
      <c r="N5902" s="344">
        <f t="shared" si="854"/>
        <v>42.301011567083783</v>
      </c>
    </row>
    <row r="5903" spans="1:14" x14ac:dyDescent="0.25">
      <c r="A5903" s="273">
        <v>5886</v>
      </c>
      <c r="B5903" s="323">
        <f t="shared" si="855"/>
        <v>5975.7558146072588</v>
      </c>
      <c r="D5903" s="287">
        <f t="shared" si="852"/>
        <v>5590.7133146072592</v>
      </c>
      <c r="F5903" s="273">
        <f t="shared" si="856"/>
        <v>16</v>
      </c>
      <c r="H5903" s="273">
        <f t="shared" si="857"/>
        <v>5760</v>
      </c>
      <c r="J5903" s="287">
        <f t="shared" si="853"/>
        <v>41.777637589522456</v>
      </c>
      <c r="L5903" s="287">
        <f t="shared" si="858"/>
        <v>35.755814607258799</v>
      </c>
      <c r="M5903" s="344">
        <f t="shared" si="859"/>
        <v>10.713314607259235</v>
      </c>
      <c r="N5903" s="344">
        <f t="shared" si="854"/>
        <v>41.777637589522456</v>
      </c>
    </row>
    <row r="5904" spans="1:14" x14ac:dyDescent="0.25">
      <c r="A5904" s="273">
        <v>5887</v>
      </c>
      <c r="B5904" s="323">
        <f t="shared" si="855"/>
        <v>5976.7558146072588</v>
      </c>
      <c r="D5904" s="287">
        <f t="shared" si="852"/>
        <v>5591.647897940592</v>
      </c>
      <c r="F5904" s="273">
        <f t="shared" si="856"/>
        <v>16</v>
      </c>
      <c r="H5904" s="273">
        <f t="shared" si="857"/>
        <v>5760</v>
      </c>
      <c r="J5904" s="287">
        <f t="shared" si="853"/>
        <v>41.241537738842304</v>
      </c>
      <c r="L5904" s="287">
        <f t="shared" si="858"/>
        <v>36.755814607258799</v>
      </c>
      <c r="M5904" s="344">
        <f t="shared" si="859"/>
        <v>11.647897940591974</v>
      </c>
      <c r="N5904" s="344">
        <f t="shared" si="854"/>
        <v>41.241537738842304</v>
      </c>
    </row>
    <row r="5905" spans="1:14" x14ac:dyDescent="0.25">
      <c r="A5905" s="273">
        <v>5888</v>
      </c>
      <c r="B5905" s="323">
        <f t="shared" si="855"/>
        <v>5977.7558146072588</v>
      </c>
      <c r="D5905" s="287">
        <f t="shared" ref="D5905:D5968" si="860">B5905-A5905/360*$E$11</f>
        <v>5592.5824812739256</v>
      </c>
      <c r="F5905" s="273">
        <f t="shared" si="856"/>
        <v>16</v>
      </c>
      <c r="H5905" s="273">
        <f t="shared" si="857"/>
        <v>5760</v>
      </c>
      <c r="J5905" s="287">
        <f t="shared" ref="J5905:J5968" si="861">SIN(RADIANS(A5905))*$E$7</f>
        <v>40.692875316251147</v>
      </c>
      <c r="L5905" s="287">
        <f t="shared" si="858"/>
        <v>37.755814607258799</v>
      </c>
      <c r="M5905" s="344">
        <f t="shared" si="859"/>
        <v>12.582481273925623</v>
      </c>
      <c r="N5905" s="344">
        <f t="shared" si="854"/>
        <v>40.692875316251147</v>
      </c>
    </row>
    <row r="5906" spans="1:14" x14ac:dyDescent="0.25">
      <c r="A5906" s="273">
        <v>5889</v>
      </c>
      <c r="B5906" s="323">
        <f t="shared" si="855"/>
        <v>5978.7558146072588</v>
      </c>
      <c r="D5906" s="287">
        <f t="shared" si="860"/>
        <v>5593.5170646072584</v>
      </c>
      <c r="F5906" s="273">
        <f t="shared" si="856"/>
        <v>16</v>
      </c>
      <c r="H5906" s="273">
        <f t="shared" si="857"/>
        <v>5760</v>
      </c>
      <c r="J5906" s="287">
        <f t="shared" si="861"/>
        <v>40.131817449637929</v>
      </c>
      <c r="L5906" s="287">
        <f t="shared" si="858"/>
        <v>38.755814607258799</v>
      </c>
      <c r="M5906" s="344">
        <f t="shared" si="859"/>
        <v>13.517064607258362</v>
      </c>
      <c r="N5906" s="344">
        <f t="shared" ref="N5906:N5969" si="862">J5906</f>
        <v>40.131817449637929</v>
      </c>
    </row>
    <row r="5907" spans="1:14" x14ac:dyDescent="0.25">
      <c r="A5907" s="273">
        <v>5890</v>
      </c>
      <c r="B5907" s="323">
        <f t="shared" ref="B5907:B5970" si="863">$B$17+A5907</f>
        <v>5979.7558146072588</v>
      </c>
      <c r="D5907" s="287">
        <f t="shared" si="860"/>
        <v>5594.451647940592</v>
      </c>
      <c r="F5907" s="273">
        <f t="shared" si="856"/>
        <v>16</v>
      </c>
      <c r="H5907" s="273">
        <f t="shared" si="857"/>
        <v>5760</v>
      </c>
      <c r="J5907" s="287">
        <f t="shared" si="861"/>
        <v>39.558535042663891</v>
      </c>
      <c r="L5907" s="287">
        <f t="shared" si="858"/>
        <v>39.755814607258799</v>
      </c>
      <c r="M5907" s="344">
        <f t="shared" si="859"/>
        <v>14.451647940592011</v>
      </c>
      <c r="N5907" s="344">
        <f t="shared" si="862"/>
        <v>39.558535042663891</v>
      </c>
    </row>
    <row r="5908" spans="1:14" x14ac:dyDescent="0.25">
      <c r="A5908" s="273">
        <v>5891</v>
      </c>
      <c r="B5908" s="323">
        <f t="shared" si="863"/>
        <v>5980.7558146072588</v>
      </c>
      <c r="D5908" s="287">
        <f t="shared" si="860"/>
        <v>5595.3862312739257</v>
      </c>
      <c r="F5908" s="273">
        <f t="shared" si="856"/>
        <v>16</v>
      </c>
      <c r="H5908" s="273">
        <f t="shared" si="857"/>
        <v>5760</v>
      </c>
      <c r="J5908" s="287">
        <f t="shared" si="861"/>
        <v>38.973202722704208</v>
      </c>
      <c r="L5908" s="287">
        <f t="shared" si="858"/>
        <v>40.755814607258799</v>
      </c>
      <c r="M5908" s="344">
        <f t="shared" si="859"/>
        <v>15.386231273925659</v>
      </c>
      <c r="N5908" s="344">
        <f t="shared" si="862"/>
        <v>38.973202722704208</v>
      </c>
    </row>
    <row r="5909" spans="1:14" x14ac:dyDescent="0.25">
      <c r="A5909" s="273">
        <v>5892</v>
      </c>
      <c r="B5909" s="323">
        <f t="shared" si="863"/>
        <v>5981.7558146072588</v>
      </c>
      <c r="D5909" s="287">
        <f t="shared" si="860"/>
        <v>5596.3208146072584</v>
      </c>
      <c r="F5909" s="273">
        <f t="shared" si="856"/>
        <v>16</v>
      </c>
      <c r="H5909" s="273">
        <f t="shared" si="857"/>
        <v>5760</v>
      </c>
      <c r="J5909" s="287">
        <f t="shared" si="861"/>
        <v>38.375998787652819</v>
      </c>
      <c r="L5909" s="287">
        <f t="shared" si="858"/>
        <v>41.755814607258799</v>
      </c>
      <c r="M5909" s="344">
        <f t="shared" si="859"/>
        <v>16.320814607258399</v>
      </c>
      <c r="N5909" s="344">
        <f t="shared" si="862"/>
        <v>38.375998787652819</v>
      </c>
    </row>
    <row r="5910" spans="1:14" x14ac:dyDescent="0.25">
      <c r="A5910" s="273">
        <v>5893</v>
      </c>
      <c r="B5910" s="323">
        <f t="shared" si="863"/>
        <v>5982.7558146072588</v>
      </c>
      <c r="D5910" s="287">
        <f t="shared" si="860"/>
        <v>5597.255397940592</v>
      </c>
      <c r="F5910" s="273">
        <f t="shared" si="856"/>
        <v>16</v>
      </c>
      <c r="H5910" s="273">
        <f t="shared" si="857"/>
        <v>5760</v>
      </c>
      <c r="J5910" s="287">
        <f t="shared" si="861"/>
        <v>37.767105151614061</v>
      </c>
      <c r="L5910" s="287">
        <f t="shared" si="858"/>
        <v>42.755814607258799</v>
      </c>
      <c r="M5910" s="344">
        <f t="shared" si="859"/>
        <v>17.255397940592047</v>
      </c>
      <c r="N5910" s="344">
        <f t="shared" si="862"/>
        <v>37.767105151614061</v>
      </c>
    </row>
    <row r="5911" spans="1:14" x14ac:dyDescent="0.25">
      <c r="A5911" s="273">
        <v>5894</v>
      </c>
      <c r="B5911" s="323">
        <f t="shared" si="863"/>
        <v>5983.7558146072588</v>
      </c>
      <c r="D5911" s="287">
        <f t="shared" si="860"/>
        <v>5598.1899812739257</v>
      </c>
      <c r="F5911" s="273">
        <f t="shared" si="856"/>
        <v>16</v>
      </c>
      <c r="H5911" s="273">
        <f t="shared" si="857"/>
        <v>5760</v>
      </c>
      <c r="J5911" s="287">
        <f t="shared" si="861"/>
        <v>37.146707289487956</v>
      </c>
      <c r="L5911" s="287">
        <f t="shared" si="858"/>
        <v>43.755814607258799</v>
      </c>
      <c r="M5911" s="344">
        <f t="shared" si="859"/>
        <v>18.189981273925696</v>
      </c>
      <c r="N5911" s="344">
        <f t="shared" si="862"/>
        <v>37.146707289487956</v>
      </c>
    </row>
    <row r="5912" spans="1:14" x14ac:dyDescent="0.25">
      <c r="A5912" s="273">
        <v>5895</v>
      </c>
      <c r="B5912" s="323">
        <f t="shared" si="863"/>
        <v>5984.7558146072588</v>
      </c>
      <c r="D5912" s="287">
        <f t="shared" si="860"/>
        <v>5599.1245646072584</v>
      </c>
      <c r="F5912" s="273">
        <f t="shared" si="856"/>
        <v>16</v>
      </c>
      <c r="H5912" s="273">
        <f t="shared" si="857"/>
        <v>5760</v>
      </c>
      <c r="J5912" s="287">
        <f t="shared" si="861"/>
        <v>36.514994180473238</v>
      </c>
      <c r="L5912" s="287">
        <f t="shared" si="858"/>
        <v>44.755814607258799</v>
      </c>
      <c r="M5912" s="344">
        <f t="shared" si="859"/>
        <v>19.124564607258435</v>
      </c>
      <c r="N5912" s="344">
        <f t="shared" si="862"/>
        <v>36.514994180473238</v>
      </c>
    </row>
    <row r="5913" spans="1:14" x14ac:dyDescent="0.25">
      <c r="A5913" s="273">
        <v>5896</v>
      </c>
      <c r="B5913" s="323">
        <f t="shared" si="863"/>
        <v>5985.7558146072588</v>
      </c>
      <c r="D5913" s="287">
        <f t="shared" si="860"/>
        <v>5600.0591479405921</v>
      </c>
      <c r="F5913" s="273">
        <f t="shared" si="856"/>
        <v>16</v>
      </c>
      <c r="H5913" s="273">
        <f t="shared" si="857"/>
        <v>5760</v>
      </c>
      <c r="J5913" s="287">
        <f t="shared" si="861"/>
        <v>35.872158250502444</v>
      </c>
      <c r="L5913" s="287">
        <f t="shared" si="858"/>
        <v>45.755814607258799</v>
      </c>
      <c r="M5913" s="344">
        <f t="shared" si="859"/>
        <v>20.059147940592084</v>
      </c>
      <c r="N5913" s="344">
        <f t="shared" si="862"/>
        <v>35.872158250502444</v>
      </c>
    </row>
    <row r="5914" spans="1:14" x14ac:dyDescent="0.25">
      <c r="A5914" s="273">
        <v>5897</v>
      </c>
      <c r="B5914" s="323">
        <f t="shared" si="863"/>
        <v>5986.7558146072588</v>
      </c>
      <c r="D5914" s="287">
        <f t="shared" si="860"/>
        <v>5600.9937312739257</v>
      </c>
      <c r="F5914" s="273">
        <f t="shared" si="856"/>
        <v>16</v>
      </c>
      <c r="H5914" s="273">
        <f t="shared" si="857"/>
        <v>5760</v>
      </c>
      <c r="J5914" s="287">
        <f t="shared" si="861"/>
        <v>35.218395313627688</v>
      </c>
      <c r="L5914" s="287">
        <f t="shared" si="858"/>
        <v>46.755814607258799</v>
      </c>
      <c r="M5914" s="344">
        <f t="shared" si="859"/>
        <v>20.993731273925732</v>
      </c>
      <c r="N5914" s="344">
        <f t="shared" si="862"/>
        <v>35.218395313627688</v>
      </c>
    </row>
    <row r="5915" spans="1:14" x14ac:dyDescent="0.25">
      <c r="A5915" s="273">
        <v>5898</v>
      </c>
      <c r="B5915" s="323">
        <f t="shared" si="863"/>
        <v>5987.7558146072588</v>
      </c>
      <c r="D5915" s="287">
        <f t="shared" si="860"/>
        <v>5601.9283146072585</v>
      </c>
      <c r="F5915" s="273">
        <f t="shared" si="856"/>
        <v>16</v>
      </c>
      <c r="H5915" s="273">
        <f t="shared" si="857"/>
        <v>5760</v>
      </c>
      <c r="J5915" s="287">
        <f t="shared" si="861"/>
        <v>34.553904512371616</v>
      </c>
      <c r="L5915" s="287">
        <f t="shared" si="858"/>
        <v>47.755814607258799</v>
      </c>
      <c r="M5915" s="344">
        <f t="shared" si="859"/>
        <v>21.928314607258471</v>
      </c>
      <c r="N5915" s="344">
        <f t="shared" si="862"/>
        <v>34.553904512371616</v>
      </c>
    </row>
    <row r="5916" spans="1:14" x14ac:dyDescent="0.25">
      <c r="A5916" s="273">
        <v>5899</v>
      </c>
      <c r="B5916" s="323">
        <f t="shared" si="863"/>
        <v>5988.7558146072588</v>
      </c>
      <c r="D5916" s="287">
        <f t="shared" si="860"/>
        <v>5602.8628979405921</v>
      </c>
      <c r="F5916" s="273">
        <f t="shared" si="856"/>
        <v>16</v>
      </c>
      <c r="H5916" s="273">
        <f t="shared" si="857"/>
        <v>5760</v>
      </c>
      <c r="J5916" s="287">
        <f t="shared" si="861"/>
        <v>33.878888257069882</v>
      </c>
      <c r="L5916" s="287">
        <f t="shared" si="858"/>
        <v>48.755814607258799</v>
      </c>
      <c r="M5916" s="344">
        <f t="shared" si="859"/>
        <v>22.86289794059212</v>
      </c>
      <c r="N5916" s="344">
        <f t="shared" si="862"/>
        <v>33.878888257069882</v>
      </c>
    </row>
    <row r="5917" spans="1:14" x14ac:dyDescent="0.25">
      <c r="A5917" s="273">
        <v>5900</v>
      </c>
      <c r="B5917" s="323">
        <f t="shared" si="863"/>
        <v>5989.7558146072588</v>
      </c>
      <c r="D5917" s="287">
        <f t="shared" si="860"/>
        <v>5603.7974812739258</v>
      </c>
      <c r="F5917" s="273">
        <f t="shared" si="856"/>
        <v>16</v>
      </c>
      <c r="H5917" s="273">
        <f t="shared" si="857"/>
        <v>5760</v>
      </c>
      <c r="J5917" s="287">
        <f t="shared" si="861"/>
        <v>33.193552164212875</v>
      </c>
      <c r="L5917" s="287">
        <f t="shared" si="858"/>
        <v>49.755814607258799</v>
      </c>
      <c r="M5917" s="344">
        <f t="shared" si="859"/>
        <v>23.797481273925769</v>
      </c>
      <c r="N5917" s="344">
        <f t="shared" si="862"/>
        <v>33.193552164212875</v>
      </c>
    </row>
    <row r="5918" spans="1:14" x14ac:dyDescent="0.25">
      <c r="A5918" s="273">
        <v>5901</v>
      </c>
      <c r="B5918" s="323">
        <f t="shared" si="863"/>
        <v>5990.7558146072588</v>
      </c>
      <c r="D5918" s="287">
        <f t="shared" si="860"/>
        <v>5604.7320646072585</v>
      </c>
      <c r="F5918" s="273">
        <f t="shared" si="856"/>
        <v>16</v>
      </c>
      <c r="H5918" s="273">
        <f t="shared" si="857"/>
        <v>5760</v>
      </c>
      <c r="J5918" s="287">
        <f t="shared" si="861"/>
        <v>32.498104993813492</v>
      </c>
      <c r="L5918" s="287">
        <f t="shared" si="858"/>
        <v>50.755814607258799</v>
      </c>
      <c r="M5918" s="344">
        <f t="shared" si="859"/>
        <v>24.732064607258508</v>
      </c>
      <c r="N5918" s="344">
        <f t="shared" si="862"/>
        <v>32.498104993813492</v>
      </c>
    </row>
    <row r="5919" spans="1:14" x14ac:dyDescent="0.25">
      <c r="A5919" s="273">
        <v>5902</v>
      </c>
      <c r="B5919" s="323">
        <f t="shared" si="863"/>
        <v>5991.7558146072588</v>
      </c>
      <c r="D5919" s="287">
        <f t="shared" si="860"/>
        <v>5605.6666479405922</v>
      </c>
      <c r="F5919" s="273">
        <f t="shared" si="856"/>
        <v>16</v>
      </c>
      <c r="H5919" s="273">
        <f t="shared" si="857"/>
        <v>5760</v>
      </c>
      <c r="J5919" s="287">
        <f t="shared" si="861"/>
        <v>31.792758585816781</v>
      </c>
      <c r="L5919" s="287">
        <f t="shared" si="858"/>
        <v>51.755814607258799</v>
      </c>
      <c r="M5919" s="344">
        <f t="shared" si="859"/>
        <v>25.666647940592156</v>
      </c>
      <c r="N5919" s="344">
        <f t="shared" si="862"/>
        <v>31.792758585816781</v>
      </c>
    </row>
    <row r="5920" spans="1:14" x14ac:dyDescent="0.25">
      <c r="A5920" s="273">
        <v>5903</v>
      </c>
      <c r="B5920" s="323">
        <f t="shared" si="863"/>
        <v>5992.7558146072588</v>
      </c>
      <c r="D5920" s="287">
        <f t="shared" si="860"/>
        <v>5606.6012312739258</v>
      </c>
      <c r="F5920" s="273">
        <f t="shared" si="856"/>
        <v>16</v>
      </c>
      <c r="H5920" s="273">
        <f t="shared" si="857"/>
        <v>5760</v>
      </c>
      <c r="J5920" s="287">
        <f t="shared" si="861"/>
        <v>31.077727795572041</v>
      </c>
      <c r="L5920" s="287">
        <f t="shared" si="858"/>
        <v>52.755814607258799</v>
      </c>
      <c r="M5920" s="344">
        <f t="shared" si="859"/>
        <v>26.601231273925805</v>
      </c>
      <c r="N5920" s="344">
        <f t="shared" si="862"/>
        <v>31.077727795572041</v>
      </c>
    </row>
    <row r="5921" spans="1:14" x14ac:dyDescent="0.25">
      <c r="A5921" s="273">
        <v>5904</v>
      </c>
      <c r="B5921" s="323">
        <f t="shared" si="863"/>
        <v>5993.7558146072588</v>
      </c>
      <c r="D5921" s="287">
        <f t="shared" si="860"/>
        <v>5607.5358146072585</v>
      </c>
      <c r="F5921" s="273">
        <f t="shared" si="856"/>
        <v>16</v>
      </c>
      <c r="H5921" s="273">
        <f t="shared" si="857"/>
        <v>5760</v>
      </c>
      <c r="J5921" s="287">
        <f t="shared" si="861"/>
        <v>30.35323042838348</v>
      </c>
      <c r="L5921" s="287">
        <f t="shared" si="858"/>
        <v>53.755814607258799</v>
      </c>
      <c r="M5921" s="344">
        <f t="shared" si="859"/>
        <v>27.535814607258544</v>
      </c>
      <c r="N5921" s="344">
        <f t="shared" si="862"/>
        <v>30.35323042838348</v>
      </c>
    </row>
    <row r="5922" spans="1:14" x14ac:dyDescent="0.25">
      <c r="A5922" s="273">
        <v>5905</v>
      </c>
      <c r="B5922" s="323">
        <f t="shared" si="863"/>
        <v>5994.7558146072588</v>
      </c>
      <c r="D5922" s="287">
        <f t="shared" si="860"/>
        <v>5608.4703979405922</v>
      </c>
      <c r="F5922" s="273">
        <f t="shared" si="856"/>
        <v>16</v>
      </c>
      <c r="H5922" s="273">
        <f t="shared" si="857"/>
        <v>5760</v>
      </c>
      <c r="J5922" s="287">
        <f t="shared" si="861"/>
        <v>29.619487173168086</v>
      </c>
      <c r="L5922" s="287">
        <f t="shared" si="858"/>
        <v>54.755814607258799</v>
      </c>
      <c r="M5922" s="344">
        <f t="shared" si="859"/>
        <v>28.470397940592193</v>
      </c>
      <c r="N5922" s="344">
        <f t="shared" si="862"/>
        <v>29.619487173168086</v>
      </c>
    </row>
    <row r="5923" spans="1:14" x14ac:dyDescent="0.25">
      <c r="A5923" s="273">
        <v>5906</v>
      </c>
      <c r="B5923" s="323">
        <f t="shared" si="863"/>
        <v>5995.7558146072588</v>
      </c>
      <c r="D5923" s="287">
        <f t="shared" si="860"/>
        <v>5609.4049812739258</v>
      </c>
      <c r="F5923" s="273">
        <f t="shared" si="856"/>
        <v>16</v>
      </c>
      <c r="H5923" s="273">
        <f t="shared" si="857"/>
        <v>5760</v>
      </c>
      <c r="J5923" s="287">
        <f t="shared" si="861"/>
        <v>28.876721535229326</v>
      </c>
      <c r="L5923" s="287">
        <f t="shared" si="858"/>
        <v>55.755814607258799</v>
      </c>
      <c r="M5923" s="344">
        <f t="shared" si="859"/>
        <v>29.404981273925841</v>
      </c>
      <c r="N5923" s="344">
        <f t="shared" si="862"/>
        <v>28.876721535229326</v>
      </c>
    </row>
    <row r="5924" spans="1:14" x14ac:dyDescent="0.25">
      <c r="A5924" s="273">
        <v>5907</v>
      </c>
      <c r="B5924" s="323">
        <f t="shared" si="863"/>
        <v>5996.7558146072588</v>
      </c>
      <c r="D5924" s="287">
        <f t="shared" si="860"/>
        <v>5610.3395646072586</v>
      </c>
      <c r="F5924" s="273">
        <f t="shared" si="856"/>
        <v>16</v>
      </c>
      <c r="H5924" s="273">
        <f t="shared" si="857"/>
        <v>5760</v>
      </c>
      <c r="J5924" s="287">
        <f t="shared" si="861"/>
        <v>28.125159768175848</v>
      </c>
      <c r="L5924" s="287">
        <f t="shared" si="858"/>
        <v>56.755814607258799</v>
      </c>
      <c r="M5924" s="344">
        <f t="shared" si="859"/>
        <v>30.339564607258581</v>
      </c>
      <c r="N5924" s="344">
        <f t="shared" si="862"/>
        <v>28.125159768175848</v>
      </c>
    </row>
    <row r="5925" spans="1:14" x14ac:dyDescent="0.25">
      <c r="A5925" s="273">
        <v>5908</v>
      </c>
      <c r="B5925" s="323">
        <f t="shared" si="863"/>
        <v>5997.7558146072588</v>
      </c>
      <c r="D5925" s="287">
        <f t="shared" si="860"/>
        <v>5611.2741479405922</v>
      </c>
      <c r="F5925" s="273">
        <f t="shared" si="856"/>
        <v>16</v>
      </c>
      <c r="H5925" s="273">
        <f t="shared" si="857"/>
        <v>5760</v>
      </c>
      <c r="J5925" s="287">
        <f t="shared" si="861"/>
        <v>27.36503080500307</v>
      </c>
      <c r="L5925" s="287">
        <f t="shared" si="858"/>
        <v>57.755814607258799</v>
      </c>
      <c r="M5925" s="344">
        <f t="shared" si="859"/>
        <v>31.274147940592229</v>
      </c>
      <c r="N5925" s="344">
        <f t="shared" si="862"/>
        <v>27.36503080500307</v>
      </c>
    </row>
    <row r="5926" spans="1:14" x14ac:dyDescent="0.25">
      <c r="A5926" s="273">
        <v>5909</v>
      </c>
      <c r="B5926" s="323">
        <f t="shared" si="863"/>
        <v>5998.7558146072588</v>
      </c>
      <c r="D5926" s="287">
        <f t="shared" si="860"/>
        <v>5612.2087312739259</v>
      </c>
      <c r="F5926" s="273">
        <f t="shared" si="856"/>
        <v>16</v>
      </c>
      <c r="H5926" s="273">
        <f t="shared" si="857"/>
        <v>5760</v>
      </c>
      <c r="J5926" s="287">
        <f t="shared" si="861"/>
        <v>26.59656618835546</v>
      </c>
      <c r="L5926" s="287">
        <f t="shared" si="858"/>
        <v>58.755814607258799</v>
      </c>
      <c r="M5926" s="344">
        <f t="shared" si="859"/>
        <v>32.208731273925878</v>
      </c>
      <c r="N5926" s="344">
        <f t="shared" si="862"/>
        <v>26.59656618835546</v>
      </c>
    </row>
    <row r="5927" spans="1:14" x14ac:dyDescent="0.25">
      <c r="A5927" s="273">
        <v>5910</v>
      </c>
      <c r="B5927" s="323">
        <f t="shared" si="863"/>
        <v>5999.7558146072588</v>
      </c>
      <c r="D5927" s="287">
        <f t="shared" si="860"/>
        <v>5613.1433146072586</v>
      </c>
      <c r="F5927" s="273">
        <f t="shared" si="856"/>
        <v>16</v>
      </c>
      <c r="H5927" s="273">
        <f t="shared" si="857"/>
        <v>5760</v>
      </c>
      <c r="J5927" s="287">
        <f t="shared" si="861"/>
        <v>25.820000000000157</v>
      </c>
      <c r="L5927" s="287">
        <f t="shared" si="858"/>
        <v>59.755814607258799</v>
      </c>
      <c r="M5927" s="344">
        <f t="shared" si="859"/>
        <v>33.143314607258617</v>
      </c>
      <c r="N5927" s="344">
        <f t="shared" si="862"/>
        <v>25.820000000000157</v>
      </c>
    </row>
    <row r="5928" spans="1:14" x14ac:dyDescent="0.25">
      <c r="A5928" s="273">
        <v>5911</v>
      </c>
      <c r="B5928" s="323">
        <f t="shared" si="863"/>
        <v>6000.7558146072588</v>
      </c>
      <c r="D5928" s="287">
        <f t="shared" si="860"/>
        <v>5614.0778979405923</v>
      </c>
      <c r="F5928" s="273">
        <f t="shared" si="856"/>
        <v>16</v>
      </c>
      <c r="H5928" s="273">
        <f t="shared" si="857"/>
        <v>5760</v>
      </c>
      <c r="J5928" s="287">
        <f t="shared" si="861"/>
        <v>25.035568789520887</v>
      </c>
      <c r="L5928" s="287">
        <f t="shared" si="858"/>
        <v>60.755814607258799</v>
      </c>
      <c r="M5928" s="344">
        <f t="shared" si="859"/>
        <v>34.077897940592266</v>
      </c>
      <c r="N5928" s="344">
        <f t="shared" si="862"/>
        <v>25.035568789520887</v>
      </c>
    </row>
    <row r="5929" spans="1:14" x14ac:dyDescent="0.25">
      <c r="A5929" s="273">
        <v>5912</v>
      </c>
      <c r="B5929" s="323">
        <f t="shared" si="863"/>
        <v>6001.7558146072588</v>
      </c>
      <c r="D5929" s="287">
        <f t="shared" si="860"/>
        <v>5615.0124812739259</v>
      </c>
      <c r="F5929" s="273">
        <f t="shared" si="856"/>
        <v>16</v>
      </c>
      <c r="H5929" s="273">
        <f t="shared" si="857"/>
        <v>5760</v>
      </c>
      <c r="J5929" s="287">
        <f t="shared" si="861"/>
        <v>24.243511502263331</v>
      </c>
      <c r="L5929" s="287">
        <f t="shared" si="858"/>
        <v>61.755814607258799</v>
      </c>
      <c r="M5929" s="344">
        <f t="shared" si="859"/>
        <v>35.012481273925914</v>
      </c>
      <c r="N5929" s="344">
        <f t="shared" si="862"/>
        <v>24.243511502263331</v>
      </c>
    </row>
    <row r="5930" spans="1:14" x14ac:dyDescent="0.25">
      <c r="A5930" s="273">
        <v>5913</v>
      </c>
      <c r="B5930" s="323">
        <f t="shared" si="863"/>
        <v>6002.7558146072588</v>
      </c>
      <c r="D5930" s="287">
        <f t="shared" si="860"/>
        <v>5615.9470646072587</v>
      </c>
      <c r="F5930" s="273">
        <f t="shared" si="856"/>
        <v>16</v>
      </c>
      <c r="H5930" s="273">
        <f t="shared" si="857"/>
        <v>5760</v>
      </c>
      <c r="J5930" s="287">
        <f t="shared" si="861"/>
        <v>23.444069406550014</v>
      </c>
      <c r="L5930" s="287">
        <f t="shared" si="858"/>
        <v>62.755814607258799</v>
      </c>
      <c r="M5930" s="344">
        <f t="shared" si="859"/>
        <v>35.947064607258653</v>
      </c>
      <c r="N5930" s="344">
        <f t="shared" si="862"/>
        <v>23.444069406550014</v>
      </c>
    </row>
    <row r="5931" spans="1:14" x14ac:dyDescent="0.25">
      <c r="A5931" s="273">
        <v>5914</v>
      </c>
      <c r="B5931" s="323">
        <f t="shared" si="863"/>
        <v>6003.7558146072588</v>
      </c>
      <c r="D5931" s="287">
        <f t="shared" si="860"/>
        <v>5616.8816479405923</v>
      </c>
      <c r="F5931" s="273">
        <f t="shared" si="856"/>
        <v>16</v>
      </c>
      <c r="H5931" s="273">
        <f t="shared" si="857"/>
        <v>5760</v>
      </c>
      <c r="J5931" s="287">
        <f t="shared" si="861"/>
        <v>22.637486020188319</v>
      </c>
      <c r="L5931" s="287">
        <f t="shared" si="858"/>
        <v>63.755814607258799</v>
      </c>
      <c r="M5931" s="344">
        <f t="shared" si="859"/>
        <v>36.881647940592302</v>
      </c>
      <c r="N5931" s="344">
        <f t="shared" si="862"/>
        <v>22.637486020188319</v>
      </c>
    </row>
    <row r="5932" spans="1:14" x14ac:dyDescent="0.25">
      <c r="A5932" s="273">
        <v>5915</v>
      </c>
      <c r="B5932" s="323">
        <f t="shared" si="863"/>
        <v>6004.7558146072588</v>
      </c>
      <c r="D5932" s="287">
        <f t="shared" si="860"/>
        <v>5617.816231273925</v>
      </c>
      <c r="F5932" s="273">
        <f t="shared" si="856"/>
        <v>16</v>
      </c>
      <c r="H5932" s="273">
        <f t="shared" si="857"/>
        <v>5760</v>
      </c>
      <c r="J5932" s="287">
        <f t="shared" si="861"/>
        <v>21.82400703628997</v>
      </c>
      <c r="L5932" s="287">
        <f t="shared" si="858"/>
        <v>64.755814607258799</v>
      </c>
      <c r="M5932" s="344">
        <f t="shared" si="859"/>
        <v>37.816231273925041</v>
      </c>
      <c r="N5932" s="344">
        <f t="shared" si="862"/>
        <v>21.82400703628997</v>
      </c>
    </row>
    <row r="5933" spans="1:14" x14ac:dyDescent="0.25">
      <c r="A5933" s="273">
        <v>5916</v>
      </c>
      <c r="B5933" s="323">
        <f t="shared" si="863"/>
        <v>6005.7558146072588</v>
      </c>
      <c r="D5933" s="287">
        <f t="shared" si="860"/>
        <v>5618.7508146072587</v>
      </c>
      <c r="F5933" s="273">
        <f t="shared" si="856"/>
        <v>16</v>
      </c>
      <c r="H5933" s="273">
        <f t="shared" si="857"/>
        <v>5760</v>
      </c>
      <c r="J5933" s="287">
        <f t="shared" si="861"/>
        <v>21.003880248434459</v>
      </c>
      <c r="L5933" s="287">
        <f t="shared" si="858"/>
        <v>65.755814607258799</v>
      </c>
      <c r="M5933" s="344">
        <f t="shared" si="859"/>
        <v>38.75081460725869</v>
      </c>
      <c r="N5933" s="344">
        <f t="shared" si="862"/>
        <v>21.003880248434459</v>
      </c>
    </row>
    <row r="5934" spans="1:14" x14ac:dyDescent="0.25">
      <c r="A5934" s="273">
        <v>5917</v>
      </c>
      <c r="B5934" s="323">
        <f t="shared" si="863"/>
        <v>6006.7558146072588</v>
      </c>
      <c r="D5934" s="287">
        <f t="shared" si="860"/>
        <v>5619.6853979405923</v>
      </c>
      <c r="F5934" s="273">
        <f t="shared" si="856"/>
        <v>16</v>
      </c>
      <c r="H5934" s="273">
        <f t="shared" si="857"/>
        <v>5760</v>
      </c>
      <c r="J5934" s="287">
        <f t="shared" si="861"/>
        <v>20.177355475186115</v>
      </c>
      <c r="L5934" s="287">
        <f t="shared" si="858"/>
        <v>66.755814607258799</v>
      </c>
      <c r="M5934" s="344">
        <f t="shared" si="859"/>
        <v>39.685397940592338</v>
      </c>
      <c r="N5934" s="344">
        <f t="shared" si="862"/>
        <v>20.177355475186115</v>
      </c>
    </row>
    <row r="5935" spans="1:14" x14ac:dyDescent="0.25">
      <c r="A5935" s="273">
        <v>5918</v>
      </c>
      <c r="B5935" s="323">
        <f t="shared" si="863"/>
        <v>6007.7558146072588</v>
      </c>
      <c r="D5935" s="287">
        <f t="shared" si="860"/>
        <v>5620.6199812739251</v>
      </c>
      <c r="F5935" s="273">
        <f t="shared" si="856"/>
        <v>16</v>
      </c>
      <c r="H5935" s="273">
        <f t="shared" si="857"/>
        <v>5760</v>
      </c>
      <c r="J5935" s="287">
        <f t="shared" si="861"/>
        <v>19.344684483997597</v>
      </c>
      <c r="L5935" s="287">
        <f t="shared" si="858"/>
        <v>67.755814607258799</v>
      </c>
      <c r="M5935" s="344">
        <f t="shared" si="859"/>
        <v>40.619981273925077</v>
      </c>
      <c r="N5935" s="344">
        <f t="shared" si="862"/>
        <v>19.344684483997597</v>
      </c>
    </row>
    <row r="5936" spans="1:14" x14ac:dyDescent="0.25">
      <c r="A5936" s="273">
        <v>5919</v>
      </c>
      <c r="B5936" s="323">
        <f t="shared" si="863"/>
        <v>6008.7558146072588</v>
      </c>
      <c r="D5936" s="287">
        <f t="shared" si="860"/>
        <v>5621.5545646072587</v>
      </c>
      <c r="F5936" s="273">
        <f t="shared" ref="F5936:F5999" si="864">INT(B5936/360)</f>
        <v>16</v>
      </c>
      <c r="H5936" s="273">
        <f t="shared" ref="H5936:H5999" si="865">F5936*360</f>
        <v>5760</v>
      </c>
      <c r="J5936" s="287">
        <f t="shared" si="861"/>
        <v>18.506120914519084</v>
      </c>
      <c r="L5936" s="287">
        <f t="shared" ref="L5936:L5999" si="866">B5936-H5936-180</f>
        <v>68.755814607258799</v>
      </c>
      <c r="M5936" s="344">
        <f t="shared" ref="M5936:M5999" si="867">D5936-INT(D5936/360)*360-180</f>
        <v>41.554564607258726</v>
      </c>
      <c r="N5936" s="344">
        <f t="shared" si="862"/>
        <v>18.506120914519084</v>
      </c>
    </row>
    <row r="5937" spans="1:14" x14ac:dyDescent="0.25">
      <c r="A5937" s="273">
        <v>5920</v>
      </c>
      <c r="B5937" s="323">
        <f t="shared" si="863"/>
        <v>6009.7558146072588</v>
      </c>
      <c r="D5937" s="287">
        <f t="shared" si="860"/>
        <v>5622.4891479405924</v>
      </c>
      <c r="F5937" s="273">
        <f t="shared" si="864"/>
        <v>16</v>
      </c>
      <c r="H5937" s="273">
        <f t="shared" si="865"/>
        <v>5760</v>
      </c>
      <c r="J5937" s="287">
        <f t="shared" si="861"/>
        <v>17.661920201337882</v>
      </c>
      <c r="L5937" s="287">
        <f t="shared" si="866"/>
        <v>69.755814607258799</v>
      </c>
      <c r="M5937" s="344">
        <f t="shared" si="867"/>
        <v>42.489147940592375</v>
      </c>
      <c r="N5937" s="344">
        <f t="shared" si="862"/>
        <v>17.661920201337882</v>
      </c>
    </row>
    <row r="5938" spans="1:14" x14ac:dyDescent="0.25">
      <c r="A5938" s="273">
        <v>5921</v>
      </c>
      <c r="B5938" s="323">
        <f t="shared" si="863"/>
        <v>6010.7558146072588</v>
      </c>
      <c r="D5938" s="287">
        <f t="shared" si="860"/>
        <v>5623.4237312739251</v>
      </c>
      <c r="F5938" s="273">
        <f t="shared" si="864"/>
        <v>16</v>
      </c>
      <c r="H5938" s="273">
        <f t="shared" si="865"/>
        <v>5760</v>
      </c>
      <c r="J5938" s="287">
        <f t="shared" si="861"/>
        <v>16.812339496167802</v>
      </c>
      <c r="L5938" s="287">
        <f t="shared" si="866"/>
        <v>70.755814607258799</v>
      </c>
      <c r="M5938" s="344">
        <f t="shared" si="867"/>
        <v>43.423731273925114</v>
      </c>
      <c r="N5938" s="344">
        <f t="shared" si="862"/>
        <v>16.812339496167802</v>
      </c>
    </row>
    <row r="5939" spans="1:14" x14ac:dyDescent="0.25">
      <c r="A5939" s="273">
        <v>5922</v>
      </c>
      <c r="B5939" s="323">
        <f t="shared" si="863"/>
        <v>6011.7558146072588</v>
      </c>
      <c r="D5939" s="287">
        <f t="shared" si="860"/>
        <v>5624.3583146072588</v>
      </c>
      <c r="F5939" s="273">
        <f t="shared" si="864"/>
        <v>16</v>
      </c>
      <c r="H5939" s="273">
        <f t="shared" si="865"/>
        <v>5760</v>
      </c>
      <c r="J5939" s="287">
        <f t="shared" si="861"/>
        <v>15.957637589522395</v>
      </c>
      <c r="L5939" s="287">
        <f t="shared" si="866"/>
        <v>71.755814607258799</v>
      </c>
      <c r="M5939" s="344">
        <f t="shared" si="867"/>
        <v>44.358314607258762</v>
      </c>
      <c r="N5939" s="344">
        <f t="shared" si="862"/>
        <v>15.957637589522395</v>
      </c>
    </row>
    <row r="5940" spans="1:14" x14ac:dyDescent="0.25">
      <c r="A5940" s="273">
        <v>5923</v>
      </c>
      <c r="B5940" s="323">
        <f t="shared" si="863"/>
        <v>6012.7558146072588</v>
      </c>
      <c r="D5940" s="287">
        <f t="shared" si="860"/>
        <v>5625.2928979405924</v>
      </c>
      <c r="F5940" s="273">
        <f t="shared" si="864"/>
        <v>16</v>
      </c>
      <c r="H5940" s="273">
        <f t="shared" si="865"/>
        <v>5760</v>
      </c>
      <c r="J5940" s="287">
        <f t="shared" si="861"/>
        <v>15.098074831882116</v>
      </c>
      <c r="L5940" s="287">
        <f t="shared" si="866"/>
        <v>72.755814607258799</v>
      </c>
      <c r="M5940" s="344">
        <f t="shared" si="867"/>
        <v>45.292897940592411</v>
      </c>
      <c r="N5940" s="344">
        <f t="shared" si="862"/>
        <v>15.098074831882116</v>
      </c>
    </row>
    <row r="5941" spans="1:14" x14ac:dyDescent="0.25">
      <c r="A5941" s="273">
        <v>5924</v>
      </c>
      <c r="B5941" s="323">
        <f t="shared" si="863"/>
        <v>6013.7558146072588</v>
      </c>
      <c r="D5941" s="287">
        <f t="shared" si="860"/>
        <v>5626.2274812739252</v>
      </c>
      <c r="F5941" s="273">
        <f t="shared" si="864"/>
        <v>16</v>
      </c>
      <c r="H5941" s="273">
        <f t="shared" si="865"/>
        <v>5760</v>
      </c>
      <c r="J5941" s="287">
        <f t="shared" si="861"/>
        <v>14.233913054389705</v>
      </c>
      <c r="L5941" s="287">
        <f t="shared" si="866"/>
        <v>73.755814607258799</v>
      </c>
      <c r="M5941" s="344">
        <f t="shared" si="867"/>
        <v>46.22748127392515</v>
      </c>
      <c r="N5941" s="344">
        <f t="shared" si="862"/>
        <v>14.233913054389705</v>
      </c>
    </row>
    <row r="5942" spans="1:14" x14ac:dyDescent="0.25">
      <c r="A5942" s="273">
        <v>5925</v>
      </c>
      <c r="B5942" s="323">
        <f t="shared" si="863"/>
        <v>6014.7558146072588</v>
      </c>
      <c r="D5942" s="287">
        <f t="shared" si="860"/>
        <v>5627.1620646072588</v>
      </c>
      <c r="F5942" s="273">
        <f t="shared" si="864"/>
        <v>16</v>
      </c>
      <c r="H5942" s="273">
        <f t="shared" si="865"/>
        <v>5760</v>
      </c>
      <c r="J5942" s="287">
        <f t="shared" si="861"/>
        <v>13.365415489093916</v>
      </c>
      <c r="L5942" s="287">
        <f t="shared" si="866"/>
        <v>74.755814607258799</v>
      </c>
      <c r="M5942" s="344">
        <f t="shared" si="867"/>
        <v>47.162064607258799</v>
      </c>
      <c r="N5942" s="344">
        <f t="shared" si="862"/>
        <v>13.365415489093916</v>
      </c>
    </row>
    <row r="5943" spans="1:14" x14ac:dyDescent="0.25">
      <c r="A5943" s="273">
        <v>5926</v>
      </c>
      <c r="B5943" s="323">
        <f t="shared" si="863"/>
        <v>6015.7558146072588</v>
      </c>
      <c r="D5943" s="287">
        <f t="shared" si="860"/>
        <v>5628.0966479405924</v>
      </c>
      <c r="F5943" s="273">
        <f t="shared" si="864"/>
        <v>16</v>
      </c>
      <c r="H5943" s="273">
        <f t="shared" si="865"/>
        <v>5760</v>
      </c>
      <c r="J5943" s="287">
        <f t="shared" si="861"/>
        <v>12.492846688767171</v>
      </c>
      <c r="L5943" s="287">
        <f t="shared" si="866"/>
        <v>75.755814607258799</v>
      </c>
      <c r="M5943" s="344">
        <f t="shared" si="867"/>
        <v>48.096647940592447</v>
      </c>
      <c r="N5943" s="344">
        <f t="shared" si="862"/>
        <v>12.492846688767171</v>
      </c>
    </row>
    <row r="5944" spans="1:14" x14ac:dyDescent="0.25">
      <c r="A5944" s="273">
        <v>5927</v>
      </c>
      <c r="B5944" s="323">
        <f t="shared" si="863"/>
        <v>6016.7558146072588</v>
      </c>
      <c r="D5944" s="287">
        <f t="shared" si="860"/>
        <v>5629.0312312739252</v>
      </c>
      <c r="F5944" s="273">
        <f t="shared" si="864"/>
        <v>16</v>
      </c>
      <c r="H5944" s="273">
        <f t="shared" si="865"/>
        <v>5760</v>
      </c>
      <c r="J5944" s="287">
        <f t="shared" si="861"/>
        <v>11.616472446317397</v>
      </c>
      <c r="L5944" s="287">
        <f t="shared" si="866"/>
        <v>76.755814607258799</v>
      </c>
      <c r="M5944" s="344">
        <f t="shared" si="867"/>
        <v>49.031231273925187</v>
      </c>
      <c r="N5944" s="344">
        <f t="shared" si="862"/>
        <v>11.616472446317397</v>
      </c>
    </row>
    <row r="5945" spans="1:14" x14ac:dyDescent="0.25">
      <c r="A5945" s="273">
        <v>5928</v>
      </c>
      <c r="B5945" s="323">
        <f t="shared" si="863"/>
        <v>6017.7558146072588</v>
      </c>
      <c r="D5945" s="287">
        <f t="shared" si="860"/>
        <v>5629.9658146072588</v>
      </c>
      <c r="F5945" s="273">
        <f t="shared" si="864"/>
        <v>16</v>
      </c>
      <c r="H5945" s="273">
        <f t="shared" si="865"/>
        <v>5760</v>
      </c>
      <c r="J5945" s="287">
        <f t="shared" si="861"/>
        <v>10.736559713829177</v>
      </c>
      <c r="L5945" s="287">
        <f t="shared" si="866"/>
        <v>77.755814607258799</v>
      </c>
      <c r="M5945" s="344">
        <f t="shared" si="867"/>
        <v>49.965814607258835</v>
      </c>
      <c r="N5945" s="344">
        <f t="shared" si="862"/>
        <v>10.736559713829177</v>
      </c>
    </row>
    <row r="5946" spans="1:14" x14ac:dyDescent="0.25">
      <c r="A5946" s="273">
        <v>5929</v>
      </c>
      <c r="B5946" s="323">
        <f t="shared" si="863"/>
        <v>6018.7558146072588</v>
      </c>
      <c r="D5946" s="287">
        <f t="shared" si="860"/>
        <v>5630.9003979405925</v>
      </c>
      <c r="F5946" s="273">
        <f t="shared" si="864"/>
        <v>16</v>
      </c>
      <c r="H5946" s="273">
        <f t="shared" si="865"/>
        <v>5760</v>
      </c>
      <c r="J5946" s="287">
        <f t="shared" si="861"/>
        <v>9.8533765212447335</v>
      </c>
      <c r="L5946" s="287">
        <f t="shared" si="866"/>
        <v>78.755814607258799</v>
      </c>
      <c r="M5946" s="344">
        <f t="shared" si="867"/>
        <v>50.900397940592484</v>
      </c>
      <c r="N5946" s="344">
        <f t="shared" si="862"/>
        <v>9.8533765212447335</v>
      </c>
    </row>
    <row r="5947" spans="1:14" x14ac:dyDescent="0.25">
      <c r="A5947" s="273">
        <v>5930</v>
      </c>
      <c r="B5947" s="323">
        <f t="shared" si="863"/>
        <v>6019.7558146072588</v>
      </c>
      <c r="D5947" s="287">
        <f t="shared" si="860"/>
        <v>5631.8349812739252</v>
      </c>
      <c r="F5947" s="273">
        <f t="shared" si="864"/>
        <v>16</v>
      </c>
      <c r="H5947" s="273">
        <f t="shared" si="865"/>
        <v>5760</v>
      </c>
      <c r="J5947" s="287">
        <f t="shared" si="861"/>
        <v>8.9671918947201181</v>
      </c>
      <c r="L5947" s="287">
        <f t="shared" si="866"/>
        <v>79.755814607258799</v>
      </c>
      <c r="M5947" s="344">
        <f t="shared" si="867"/>
        <v>51.834981273925223</v>
      </c>
      <c r="N5947" s="344">
        <f t="shared" si="862"/>
        <v>8.9671918947201181</v>
      </c>
    </row>
    <row r="5948" spans="1:14" x14ac:dyDescent="0.25">
      <c r="A5948" s="273">
        <v>5931</v>
      </c>
      <c r="B5948" s="323">
        <f t="shared" si="863"/>
        <v>6020.7558146072588</v>
      </c>
      <c r="D5948" s="287">
        <f t="shared" si="860"/>
        <v>5632.7695646072589</v>
      </c>
      <c r="F5948" s="273">
        <f t="shared" si="864"/>
        <v>16</v>
      </c>
      <c r="H5948" s="273">
        <f t="shared" si="865"/>
        <v>5760</v>
      </c>
      <c r="J5948" s="287">
        <f t="shared" si="861"/>
        <v>8.0782757746779552</v>
      </c>
      <c r="L5948" s="287">
        <f t="shared" si="866"/>
        <v>80.755814607258799</v>
      </c>
      <c r="M5948" s="344">
        <f t="shared" si="867"/>
        <v>52.769564607258872</v>
      </c>
      <c r="N5948" s="344">
        <f t="shared" si="862"/>
        <v>8.0782757746779552</v>
      </c>
    </row>
    <row r="5949" spans="1:14" x14ac:dyDescent="0.25">
      <c r="A5949" s="273">
        <v>5932</v>
      </c>
      <c r="B5949" s="323">
        <f t="shared" si="863"/>
        <v>6021.7558146072588</v>
      </c>
      <c r="D5949" s="287">
        <f t="shared" si="860"/>
        <v>5633.7041479405925</v>
      </c>
      <c r="F5949" s="273">
        <f t="shared" si="864"/>
        <v>16</v>
      </c>
      <c r="H5949" s="273">
        <f t="shared" si="865"/>
        <v>5760</v>
      </c>
      <c r="J5949" s="287">
        <f t="shared" si="861"/>
        <v>7.1868989335780871</v>
      </c>
      <c r="L5949" s="287">
        <f t="shared" si="866"/>
        <v>81.755814607258799</v>
      </c>
      <c r="M5949" s="344">
        <f t="shared" si="867"/>
        <v>53.70414794059252</v>
      </c>
      <c r="N5949" s="344">
        <f t="shared" si="862"/>
        <v>7.1868989335780871</v>
      </c>
    </row>
    <row r="5950" spans="1:14" x14ac:dyDescent="0.25">
      <c r="A5950" s="273">
        <v>5933</v>
      </c>
      <c r="B5950" s="323">
        <f t="shared" si="863"/>
        <v>6022.7558146072588</v>
      </c>
      <c r="D5950" s="287">
        <f t="shared" si="860"/>
        <v>5634.6387312739253</v>
      </c>
      <c r="F5950" s="273">
        <f t="shared" si="864"/>
        <v>16</v>
      </c>
      <c r="H5950" s="273">
        <f t="shared" si="865"/>
        <v>5760</v>
      </c>
      <c r="J5950" s="287">
        <f t="shared" si="861"/>
        <v>6.2933328934419981</v>
      </c>
      <c r="L5950" s="287">
        <f t="shared" si="866"/>
        <v>82.755814607258799</v>
      </c>
      <c r="M5950" s="344">
        <f t="shared" si="867"/>
        <v>54.638731273925259</v>
      </c>
      <c r="N5950" s="344">
        <f t="shared" si="862"/>
        <v>6.2933328934419981</v>
      </c>
    </row>
    <row r="5951" spans="1:14" x14ac:dyDescent="0.25">
      <c r="A5951" s="273">
        <v>5934</v>
      </c>
      <c r="B5951" s="323">
        <f t="shared" si="863"/>
        <v>6023.7558146072588</v>
      </c>
      <c r="D5951" s="287">
        <f t="shared" si="860"/>
        <v>5635.5733146072589</v>
      </c>
      <c r="F5951" s="273">
        <f t="shared" si="864"/>
        <v>16</v>
      </c>
      <c r="H5951" s="273">
        <f t="shared" si="865"/>
        <v>5760</v>
      </c>
      <c r="J5951" s="287">
        <f t="shared" si="861"/>
        <v>5.3978498431416808</v>
      </c>
      <c r="L5951" s="287">
        <f t="shared" si="866"/>
        <v>83.755814607258799</v>
      </c>
      <c r="M5951" s="344">
        <f t="shared" si="867"/>
        <v>55.573314607258908</v>
      </c>
      <c r="N5951" s="344">
        <f t="shared" si="862"/>
        <v>5.3978498431416808</v>
      </c>
    </row>
    <row r="5952" spans="1:14" x14ac:dyDescent="0.25">
      <c r="A5952" s="273">
        <v>5935</v>
      </c>
      <c r="B5952" s="323">
        <f t="shared" si="863"/>
        <v>6024.7558146072588</v>
      </c>
      <c r="D5952" s="287">
        <f t="shared" si="860"/>
        <v>5636.5078979405916</v>
      </c>
      <c r="F5952" s="273">
        <f t="shared" si="864"/>
        <v>16</v>
      </c>
      <c r="H5952" s="273">
        <f t="shared" si="865"/>
        <v>5760</v>
      </c>
      <c r="J5952" s="287">
        <f t="shared" si="861"/>
        <v>4.5007225554889967</v>
      </c>
      <c r="L5952" s="287">
        <f t="shared" si="866"/>
        <v>84.755814607258799</v>
      </c>
      <c r="M5952" s="344">
        <f t="shared" si="867"/>
        <v>56.507897940591647</v>
      </c>
      <c r="N5952" s="344">
        <f t="shared" si="862"/>
        <v>4.5007225554889967</v>
      </c>
    </row>
    <row r="5953" spans="1:14" x14ac:dyDescent="0.25">
      <c r="A5953" s="273">
        <v>5936</v>
      </c>
      <c r="B5953" s="323">
        <f t="shared" si="863"/>
        <v>6025.7558146072588</v>
      </c>
      <c r="D5953" s="287">
        <f t="shared" si="860"/>
        <v>5637.4424812739253</v>
      </c>
      <c r="F5953" s="273">
        <f t="shared" si="864"/>
        <v>16</v>
      </c>
      <c r="H5953" s="273">
        <f t="shared" si="865"/>
        <v>5760</v>
      </c>
      <c r="J5953" s="287">
        <f t="shared" si="861"/>
        <v>3.6022243041464321</v>
      </c>
      <c r="L5953" s="287">
        <f t="shared" si="866"/>
        <v>85.755814607258799</v>
      </c>
      <c r="M5953" s="344">
        <f t="shared" si="867"/>
        <v>57.442481273925296</v>
      </c>
      <c r="N5953" s="344">
        <f t="shared" si="862"/>
        <v>3.6022243041464321</v>
      </c>
    </row>
    <row r="5954" spans="1:14" x14ac:dyDescent="0.25">
      <c r="A5954" s="273">
        <v>5937</v>
      </c>
      <c r="B5954" s="323">
        <f t="shared" si="863"/>
        <v>6026.7558146072588</v>
      </c>
      <c r="D5954" s="287">
        <f t="shared" si="860"/>
        <v>5638.3770646072589</v>
      </c>
      <c r="F5954" s="273">
        <f t="shared" si="864"/>
        <v>16</v>
      </c>
      <c r="H5954" s="273">
        <f t="shared" si="865"/>
        <v>5760</v>
      </c>
      <c r="J5954" s="287">
        <f t="shared" si="861"/>
        <v>2.7026287803860263</v>
      </c>
      <c r="L5954" s="287">
        <f t="shared" si="866"/>
        <v>86.755814607258799</v>
      </c>
      <c r="M5954" s="344">
        <f t="shared" si="867"/>
        <v>58.377064607258944</v>
      </c>
      <c r="N5954" s="344">
        <f t="shared" si="862"/>
        <v>2.7026287803860263</v>
      </c>
    </row>
    <row r="5955" spans="1:14" x14ac:dyDescent="0.25">
      <c r="A5955" s="273">
        <v>5938</v>
      </c>
      <c r="B5955" s="323">
        <f t="shared" si="863"/>
        <v>6027.7558146072588</v>
      </c>
      <c r="D5955" s="287">
        <f t="shared" si="860"/>
        <v>5639.3116479405926</v>
      </c>
      <c r="F5955" s="273">
        <f t="shared" si="864"/>
        <v>16</v>
      </c>
      <c r="H5955" s="273">
        <f t="shared" si="865"/>
        <v>5760</v>
      </c>
      <c r="J5955" s="287">
        <f t="shared" si="861"/>
        <v>1.8022100097174298</v>
      </c>
      <c r="L5955" s="287">
        <f t="shared" si="866"/>
        <v>87.755814607258799</v>
      </c>
      <c r="M5955" s="344">
        <f t="shared" si="867"/>
        <v>59.311647940592593</v>
      </c>
      <c r="N5955" s="344">
        <f t="shared" si="862"/>
        <v>1.8022100097174298</v>
      </c>
    </row>
    <row r="5956" spans="1:14" x14ac:dyDescent="0.25">
      <c r="A5956" s="273">
        <v>5939</v>
      </c>
      <c r="B5956" s="323">
        <f t="shared" si="863"/>
        <v>6028.7558146072588</v>
      </c>
      <c r="D5956" s="287">
        <f t="shared" si="860"/>
        <v>5640.2462312739253</v>
      </c>
      <c r="F5956" s="273">
        <f t="shared" si="864"/>
        <v>16</v>
      </c>
      <c r="H5956" s="273">
        <f t="shared" si="865"/>
        <v>5760</v>
      </c>
      <c r="J5956" s="287">
        <f t="shared" si="861"/>
        <v>0.90124226842147315</v>
      </c>
      <c r="L5956" s="287">
        <f t="shared" si="866"/>
        <v>88.755814607258799</v>
      </c>
      <c r="M5956" s="344">
        <f t="shared" si="867"/>
        <v>60.246231273925332</v>
      </c>
      <c r="N5956" s="344">
        <f t="shared" si="862"/>
        <v>0.90124226842147315</v>
      </c>
    </row>
    <row r="5957" spans="1:14" x14ac:dyDescent="0.25">
      <c r="A5957" s="273">
        <v>5940</v>
      </c>
      <c r="B5957" s="323">
        <f t="shared" si="863"/>
        <v>6029.7558146072588</v>
      </c>
      <c r="D5957" s="287">
        <f t="shared" si="860"/>
        <v>5641.180814607259</v>
      </c>
      <c r="F5957" s="273">
        <f t="shared" si="864"/>
        <v>16</v>
      </c>
      <c r="H5957" s="273">
        <f t="shared" si="865"/>
        <v>5760</v>
      </c>
      <c r="J5957" s="287">
        <f t="shared" si="861"/>
        <v>2.5317864124629887E-14</v>
      </c>
      <c r="L5957" s="287">
        <f t="shared" si="866"/>
        <v>89.755814607258799</v>
      </c>
      <c r="M5957" s="344">
        <f t="shared" si="867"/>
        <v>61.180814607258981</v>
      </c>
      <c r="N5957" s="344">
        <f t="shared" si="862"/>
        <v>2.5317864124629887E-14</v>
      </c>
    </row>
    <row r="5958" spans="1:14" x14ac:dyDescent="0.25">
      <c r="A5958" s="273">
        <v>5941</v>
      </c>
      <c r="B5958" s="323">
        <f t="shared" si="863"/>
        <v>6030.7558146072588</v>
      </c>
      <c r="D5958" s="287">
        <f t="shared" si="860"/>
        <v>5642.1153979405917</v>
      </c>
      <c r="F5958" s="273">
        <f t="shared" si="864"/>
        <v>16</v>
      </c>
      <c r="H5958" s="273">
        <f t="shared" si="865"/>
        <v>5760</v>
      </c>
      <c r="J5958" s="287">
        <f t="shared" si="861"/>
        <v>-0.90124226842142263</v>
      </c>
      <c r="L5958" s="287">
        <f t="shared" si="866"/>
        <v>90.755814607258799</v>
      </c>
      <c r="M5958" s="344">
        <f t="shared" si="867"/>
        <v>62.11539794059172</v>
      </c>
      <c r="N5958" s="344">
        <f t="shared" si="862"/>
        <v>-0.90124226842142263</v>
      </c>
    </row>
    <row r="5959" spans="1:14" x14ac:dyDescent="0.25">
      <c r="A5959" s="273">
        <v>5942</v>
      </c>
      <c r="B5959" s="323">
        <f t="shared" si="863"/>
        <v>6031.7558146072588</v>
      </c>
      <c r="D5959" s="287">
        <f t="shared" si="860"/>
        <v>5643.0499812739254</v>
      </c>
      <c r="F5959" s="273">
        <f t="shared" si="864"/>
        <v>16</v>
      </c>
      <c r="H5959" s="273">
        <f t="shared" si="865"/>
        <v>5760</v>
      </c>
      <c r="J5959" s="287">
        <f t="shared" si="861"/>
        <v>-1.8022100097173794</v>
      </c>
      <c r="L5959" s="287">
        <f t="shared" si="866"/>
        <v>91.755814607258799</v>
      </c>
      <c r="M5959" s="344">
        <f t="shared" si="867"/>
        <v>63.049981273925368</v>
      </c>
      <c r="N5959" s="344">
        <f t="shared" si="862"/>
        <v>-1.8022100097173794</v>
      </c>
    </row>
    <row r="5960" spans="1:14" x14ac:dyDescent="0.25">
      <c r="A5960" s="273">
        <v>5943</v>
      </c>
      <c r="B5960" s="323">
        <f t="shared" si="863"/>
        <v>6032.7558146072588</v>
      </c>
      <c r="D5960" s="287">
        <f t="shared" si="860"/>
        <v>5643.984564607259</v>
      </c>
      <c r="F5960" s="273">
        <f t="shared" si="864"/>
        <v>16</v>
      </c>
      <c r="H5960" s="273">
        <f t="shared" si="865"/>
        <v>5760</v>
      </c>
      <c r="J5960" s="287">
        <f t="shared" si="861"/>
        <v>-2.7026287803852429</v>
      </c>
      <c r="L5960" s="287">
        <f t="shared" si="866"/>
        <v>92.755814607258799</v>
      </c>
      <c r="M5960" s="344">
        <f t="shared" si="867"/>
        <v>63.984564607259017</v>
      </c>
      <c r="N5960" s="344">
        <f t="shared" si="862"/>
        <v>-2.7026287803852429</v>
      </c>
    </row>
    <row r="5961" spans="1:14" x14ac:dyDescent="0.25">
      <c r="A5961" s="273">
        <v>5944</v>
      </c>
      <c r="B5961" s="323">
        <f t="shared" si="863"/>
        <v>6033.7558146072588</v>
      </c>
      <c r="D5961" s="287">
        <f t="shared" si="860"/>
        <v>5644.9191479405918</v>
      </c>
      <c r="F5961" s="273">
        <f t="shared" si="864"/>
        <v>16</v>
      </c>
      <c r="H5961" s="273">
        <f t="shared" si="865"/>
        <v>5760</v>
      </c>
      <c r="J5961" s="287">
        <f t="shared" si="861"/>
        <v>-3.6022243041463811</v>
      </c>
      <c r="L5961" s="287">
        <f t="shared" si="866"/>
        <v>93.755814607258799</v>
      </c>
      <c r="M5961" s="344">
        <f t="shared" si="867"/>
        <v>64.919147940591756</v>
      </c>
      <c r="N5961" s="344">
        <f t="shared" si="862"/>
        <v>-3.6022243041463811</v>
      </c>
    </row>
    <row r="5962" spans="1:14" x14ac:dyDescent="0.25">
      <c r="A5962" s="273">
        <v>5945</v>
      </c>
      <c r="B5962" s="323">
        <f t="shared" si="863"/>
        <v>6034.7558146072588</v>
      </c>
      <c r="D5962" s="287">
        <f t="shared" si="860"/>
        <v>5645.8537312739254</v>
      </c>
      <c r="F5962" s="273">
        <f t="shared" si="864"/>
        <v>16</v>
      </c>
      <c r="H5962" s="273">
        <f t="shared" si="865"/>
        <v>5760</v>
      </c>
      <c r="J5962" s="287">
        <f t="shared" si="861"/>
        <v>-4.500722555488947</v>
      </c>
      <c r="L5962" s="287">
        <f t="shared" si="866"/>
        <v>94.755814607258799</v>
      </c>
      <c r="M5962" s="344">
        <f t="shared" si="867"/>
        <v>65.853731273925405</v>
      </c>
      <c r="N5962" s="344">
        <f t="shared" si="862"/>
        <v>-4.500722555488947</v>
      </c>
    </row>
    <row r="5963" spans="1:14" x14ac:dyDescent="0.25">
      <c r="A5963" s="273">
        <v>5946</v>
      </c>
      <c r="B5963" s="323">
        <f t="shared" si="863"/>
        <v>6035.7558146072588</v>
      </c>
      <c r="D5963" s="287">
        <f t="shared" si="860"/>
        <v>5646.7883146072591</v>
      </c>
      <c r="F5963" s="273">
        <f t="shared" si="864"/>
        <v>16</v>
      </c>
      <c r="H5963" s="273">
        <f t="shared" si="865"/>
        <v>5760</v>
      </c>
      <c r="J5963" s="287">
        <f t="shared" si="861"/>
        <v>-5.3978498431416302</v>
      </c>
      <c r="L5963" s="287">
        <f t="shared" si="866"/>
        <v>95.755814607258799</v>
      </c>
      <c r="M5963" s="344">
        <f t="shared" si="867"/>
        <v>66.788314607259053</v>
      </c>
      <c r="N5963" s="344">
        <f t="shared" si="862"/>
        <v>-5.3978498431416302</v>
      </c>
    </row>
    <row r="5964" spans="1:14" x14ac:dyDescent="0.25">
      <c r="A5964" s="273">
        <v>5947</v>
      </c>
      <c r="B5964" s="323">
        <f t="shared" si="863"/>
        <v>6036.7558146072588</v>
      </c>
      <c r="D5964" s="287">
        <f t="shared" si="860"/>
        <v>5647.7228979405918</v>
      </c>
      <c r="F5964" s="273">
        <f t="shared" si="864"/>
        <v>16</v>
      </c>
      <c r="H5964" s="273">
        <f t="shared" si="865"/>
        <v>5760</v>
      </c>
      <c r="J5964" s="287">
        <f t="shared" si="861"/>
        <v>-6.2933328934419475</v>
      </c>
      <c r="L5964" s="287">
        <f t="shared" si="866"/>
        <v>96.755814607258799</v>
      </c>
      <c r="M5964" s="344">
        <f t="shared" si="867"/>
        <v>67.722897940591793</v>
      </c>
      <c r="N5964" s="344">
        <f t="shared" si="862"/>
        <v>-6.2933328934419475</v>
      </c>
    </row>
    <row r="5965" spans="1:14" x14ac:dyDescent="0.25">
      <c r="A5965" s="273">
        <v>5948</v>
      </c>
      <c r="B5965" s="323">
        <f t="shared" si="863"/>
        <v>6037.7558146072588</v>
      </c>
      <c r="D5965" s="287">
        <f t="shared" si="860"/>
        <v>5648.6574812739254</v>
      </c>
      <c r="F5965" s="273">
        <f t="shared" si="864"/>
        <v>16</v>
      </c>
      <c r="H5965" s="273">
        <f t="shared" si="865"/>
        <v>5760</v>
      </c>
      <c r="J5965" s="287">
        <f t="shared" si="861"/>
        <v>-7.1868989335780373</v>
      </c>
      <c r="L5965" s="287">
        <f t="shared" si="866"/>
        <v>97.755814607258799</v>
      </c>
      <c r="M5965" s="344">
        <f t="shared" si="867"/>
        <v>68.657481273925441</v>
      </c>
      <c r="N5965" s="344">
        <f t="shared" si="862"/>
        <v>-7.1868989335780373</v>
      </c>
    </row>
    <row r="5966" spans="1:14" x14ac:dyDescent="0.25">
      <c r="A5966" s="273">
        <v>5949</v>
      </c>
      <c r="B5966" s="323">
        <f t="shared" si="863"/>
        <v>6038.7558146072588</v>
      </c>
      <c r="D5966" s="287">
        <f t="shared" si="860"/>
        <v>5649.5920646072591</v>
      </c>
      <c r="F5966" s="273">
        <f t="shared" si="864"/>
        <v>16</v>
      </c>
      <c r="H5966" s="273">
        <f t="shared" si="865"/>
        <v>5760</v>
      </c>
      <c r="J5966" s="287">
        <f t="shared" si="861"/>
        <v>-8.0782757746771789</v>
      </c>
      <c r="L5966" s="287">
        <f t="shared" si="866"/>
        <v>98.755814607258799</v>
      </c>
      <c r="M5966" s="344">
        <f t="shared" si="867"/>
        <v>69.59206460725909</v>
      </c>
      <c r="N5966" s="344">
        <f t="shared" si="862"/>
        <v>-8.0782757746771789</v>
      </c>
    </row>
    <row r="5967" spans="1:14" x14ac:dyDescent="0.25">
      <c r="A5967" s="273">
        <v>5950</v>
      </c>
      <c r="B5967" s="323">
        <f t="shared" si="863"/>
        <v>6039.7558146072588</v>
      </c>
      <c r="D5967" s="287">
        <f t="shared" si="860"/>
        <v>5650.5266479405918</v>
      </c>
      <c r="F5967" s="273">
        <f t="shared" si="864"/>
        <v>16</v>
      </c>
      <c r="H5967" s="273">
        <f t="shared" si="865"/>
        <v>5760</v>
      </c>
      <c r="J5967" s="287">
        <f t="shared" si="861"/>
        <v>-8.9671918947200666</v>
      </c>
      <c r="L5967" s="287">
        <f t="shared" si="866"/>
        <v>99.755814607258799</v>
      </c>
      <c r="M5967" s="344">
        <f t="shared" si="867"/>
        <v>70.526647940591829</v>
      </c>
      <c r="N5967" s="344">
        <f t="shared" si="862"/>
        <v>-8.9671918947200666</v>
      </c>
    </row>
    <row r="5968" spans="1:14" x14ac:dyDescent="0.25">
      <c r="A5968" s="273">
        <v>5951</v>
      </c>
      <c r="B5968" s="323">
        <f t="shared" si="863"/>
        <v>6040.7558146072588</v>
      </c>
      <c r="D5968" s="287">
        <f t="shared" si="860"/>
        <v>5651.4612312739255</v>
      </c>
      <c r="F5968" s="273">
        <f t="shared" si="864"/>
        <v>16</v>
      </c>
      <c r="H5968" s="273">
        <f t="shared" si="865"/>
        <v>5760</v>
      </c>
      <c r="J5968" s="287">
        <f t="shared" si="861"/>
        <v>-9.8533765212446838</v>
      </c>
      <c r="L5968" s="287">
        <f t="shared" si="866"/>
        <v>100.7558146072588</v>
      </c>
      <c r="M5968" s="344">
        <f t="shared" si="867"/>
        <v>71.461231273925478</v>
      </c>
      <c r="N5968" s="344">
        <f t="shared" si="862"/>
        <v>-9.8533765212446838</v>
      </c>
    </row>
    <row r="5969" spans="1:14" x14ac:dyDescent="0.25">
      <c r="A5969" s="273">
        <v>5952</v>
      </c>
      <c r="B5969" s="323">
        <f t="shared" si="863"/>
        <v>6041.7558146072588</v>
      </c>
      <c r="D5969" s="287">
        <f t="shared" ref="D5969:D6003" si="868">B5969-A5969/360*$E$11</f>
        <v>5652.3958146072591</v>
      </c>
      <c r="F5969" s="273">
        <f t="shared" si="864"/>
        <v>16</v>
      </c>
      <c r="H5969" s="273">
        <f t="shared" si="865"/>
        <v>5760</v>
      </c>
      <c r="J5969" s="287">
        <f t="shared" ref="J5969:J6003" si="869">SIN(RADIANS(A5969))*$E$7</f>
        <v>-10.736559713829127</v>
      </c>
      <c r="L5969" s="287">
        <f t="shared" si="866"/>
        <v>101.7558146072588</v>
      </c>
      <c r="M5969" s="344">
        <f t="shared" si="867"/>
        <v>72.395814607259126</v>
      </c>
      <c r="N5969" s="344">
        <f t="shared" si="862"/>
        <v>-10.736559713829127</v>
      </c>
    </row>
    <row r="5970" spans="1:14" x14ac:dyDescent="0.25">
      <c r="A5970" s="273">
        <v>5953</v>
      </c>
      <c r="B5970" s="323">
        <f t="shared" si="863"/>
        <v>6042.7558146072588</v>
      </c>
      <c r="D5970" s="287">
        <f t="shared" si="868"/>
        <v>5653.3303979405919</v>
      </c>
      <c r="F5970" s="273">
        <f t="shared" si="864"/>
        <v>16</v>
      </c>
      <c r="H5970" s="273">
        <f t="shared" si="865"/>
        <v>5760</v>
      </c>
      <c r="J5970" s="287">
        <f t="shared" si="869"/>
        <v>-11.616472446317347</v>
      </c>
      <c r="L5970" s="287">
        <f t="shared" si="866"/>
        <v>102.7558146072588</v>
      </c>
      <c r="M5970" s="344">
        <f t="shared" si="867"/>
        <v>73.330397940591865</v>
      </c>
      <c r="N5970" s="344">
        <f t="shared" ref="N5970:N6003" si="870">J5970</f>
        <v>-11.616472446317347</v>
      </c>
    </row>
    <row r="5971" spans="1:14" x14ac:dyDescent="0.25">
      <c r="A5971" s="273">
        <v>5954</v>
      </c>
      <c r="B5971" s="323">
        <f t="shared" ref="B5971:B6003" si="871">$B$17+A5971</f>
        <v>6043.7558146072588</v>
      </c>
      <c r="D5971" s="287">
        <f t="shared" si="868"/>
        <v>5654.2649812739255</v>
      </c>
      <c r="F5971" s="273">
        <f t="shared" si="864"/>
        <v>16</v>
      </c>
      <c r="H5971" s="273">
        <f t="shared" si="865"/>
        <v>5760</v>
      </c>
      <c r="J5971" s="287">
        <f t="shared" si="869"/>
        <v>-12.492846688766411</v>
      </c>
      <c r="L5971" s="287">
        <f t="shared" si="866"/>
        <v>103.7558146072588</v>
      </c>
      <c r="M5971" s="344">
        <f t="shared" si="867"/>
        <v>74.264981273925514</v>
      </c>
      <c r="N5971" s="344">
        <f t="shared" si="870"/>
        <v>-12.492846688766411</v>
      </c>
    </row>
    <row r="5972" spans="1:14" x14ac:dyDescent="0.25">
      <c r="A5972" s="273">
        <v>5955</v>
      </c>
      <c r="B5972" s="323">
        <f t="shared" si="871"/>
        <v>6044.7558146072588</v>
      </c>
      <c r="D5972" s="287">
        <f t="shared" si="868"/>
        <v>5655.1995646072592</v>
      </c>
      <c r="F5972" s="273">
        <f t="shared" si="864"/>
        <v>16</v>
      </c>
      <c r="H5972" s="273">
        <f t="shared" si="865"/>
        <v>5760</v>
      </c>
      <c r="J5972" s="287">
        <f t="shared" si="869"/>
        <v>-13.365415489093868</v>
      </c>
      <c r="L5972" s="287">
        <f t="shared" si="866"/>
        <v>104.7558146072588</v>
      </c>
      <c r="M5972" s="344">
        <f t="shared" si="867"/>
        <v>75.199564607259163</v>
      </c>
      <c r="N5972" s="344">
        <f t="shared" si="870"/>
        <v>-13.365415489093868</v>
      </c>
    </row>
    <row r="5973" spans="1:14" x14ac:dyDescent="0.25">
      <c r="A5973" s="273">
        <v>5956</v>
      </c>
      <c r="B5973" s="323">
        <f t="shared" si="871"/>
        <v>6045.7558146072588</v>
      </c>
      <c r="D5973" s="287">
        <f t="shared" si="868"/>
        <v>5656.1341479405919</v>
      </c>
      <c r="F5973" s="273">
        <f t="shared" si="864"/>
        <v>16</v>
      </c>
      <c r="H5973" s="273">
        <f t="shared" si="865"/>
        <v>5760</v>
      </c>
      <c r="J5973" s="287">
        <f t="shared" si="869"/>
        <v>-14.233913054389657</v>
      </c>
      <c r="L5973" s="287">
        <f t="shared" si="866"/>
        <v>105.7558146072588</v>
      </c>
      <c r="M5973" s="344">
        <f t="shared" si="867"/>
        <v>76.134147940591902</v>
      </c>
      <c r="N5973" s="344">
        <f t="shared" si="870"/>
        <v>-14.233913054389657</v>
      </c>
    </row>
    <row r="5974" spans="1:14" x14ac:dyDescent="0.25">
      <c r="A5974" s="273">
        <v>5957</v>
      </c>
      <c r="B5974" s="323">
        <f t="shared" si="871"/>
        <v>6046.7558146072588</v>
      </c>
      <c r="D5974" s="287">
        <f t="shared" si="868"/>
        <v>5657.0687312739256</v>
      </c>
      <c r="F5974" s="273">
        <f t="shared" si="864"/>
        <v>16</v>
      </c>
      <c r="H5974" s="273">
        <f t="shared" si="865"/>
        <v>5760</v>
      </c>
      <c r="J5974" s="287">
        <f t="shared" si="869"/>
        <v>-15.098074831882066</v>
      </c>
      <c r="L5974" s="287">
        <f t="shared" si="866"/>
        <v>106.7558146072588</v>
      </c>
      <c r="M5974" s="344">
        <f t="shared" si="867"/>
        <v>77.06873127392555</v>
      </c>
      <c r="N5974" s="344">
        <f t="shared" si="870"/>
        <v>-15.098074831882066</v>
      </c>
    </row>
    <row r="5975" spans="1:14" x14ac:dyDescent="0.25">
      <c r="A5975" s="273">
        <v>5958</v>
      </c>
      <c r="B5975" s="323">
        <f t="shared" si="871"/>
        <v>6047.7558146072588</v>
      </c>
      <c r="D5975" s="287">
        <f t="shared" si="868"/>
        <v>5658.0033146072583</v>
      </c>
      <c r="F5975" s="273">
        <f t="shared" si="864"/>
        <v>16</v>
      </c>
      <c r="H5975" s="273">
        <f t="shared" si="865"/>
        <v>5760</v>
      </c>
      <c r="J5975" s="287">
        <f t="shared" si="869"/>
        <v>-15.957637589522347</v>
      </c>
      <c r="L5975" s="287">
        <f t="shared" si="866"/>
        <v>107.7558146072588</v>
      </c>
      <c r="M5975" s="344">
        <f t="shared" si="867"/>
        <v>78.003314607258289</v>
      </c>
      <c r="N5975" s="344">
        <f t="shared" si="870"/>
        <v>-15.957637589522347</v>
      </c>
    </row>
    <row r="5976" spans="1:14" x14ac:dyDescent="0.25">
      <c r="A5976" s="273">
        <v>5959</v>
      </c>
      <c r="B5976" s="323">
        <f t="shared" si="871"/>
        <v>6048.7558146072588</v>
      </c>
      <c r="D5976" s="287">
        <f t="shared" si="868"/>
        <v>5658.9378979405919</v>
      </c>
      <c r="F5976" s="273">
        <f t="shared" si="864"/>
        <v>16</v>
      </c>
      <c r="H5976" s="273">
        <f t="shared" si="865"/>
        <v>5760</v>
      </c>
      <c r="J5976" s="287">
        <f t="shared" si="869"/>
        <v>-16.812339496167752</v>
      </c>
      <c r="L5976" s="287">
        <f t="shared" si="866"/>
        <v>108.7558146072588</v>
      </c>
      <c r="M5976" s="344">
        <f t="shared" si="867"/>
        <v>78.937897940591938</v>
      </c>
      <c r="N5976" s="344">
        <f t="shared" si="870"/>
        <v>-16.812339496167752</v>
      </c>
    </row>
    <row r="5977" spans="1:14" x14ac:dyDescent="0.25">
      <c r="A5977" s="273">
        <v>5960</v>
      </c>
      <c r="B5977" s="323">
        <f t="shared" si="871"/>
        <v>6049.7558146072588</v>
      </c>
      <c r="D5977" s="287">
        <f t="shared" si="868"/>
        <v>5659.8724812739256</v>
      </c>
      <c r="F5977" s="273">
        <f t="shared" si="864"/>
        <v>16</v>
      </c>
      <c r="H5977" s="273">
        <f t="shared" si="865"/>
        <v>5760</v>
      </c>
      <c r="J5977" s="287">
        <f t="shared" si="869"/>
        <v>-17.661920201337146</v>
      </c>
      <c r="L5977" s="287">
        <f t="shared" si="866"/>
        <v>109.7558146072588</v>
      </c>
      <c r="M5977" s="344">
        <f t="shared" si="867"/>
        <v>79.872481273925587</v>
      </c>
      <c r="N5977" s="344">
        <f t="shared" si="870"/>
        <v>-17.661920201337146</v>
      </c>
    </row>
    <row r="5978" spans="1:14" x14ac:dyDescent="0.25">
      <c r="A5978" s="273">
        <v>5961</v>
      </c>
      <c r="B5978" s="323">
        <f t="shared" si="871"/>
        <v>6050.7558146072588</v>
      </c>
      <c r="D5978" s="287">
        <f t="shared" si="868"/>
        <v>5660.8070646072592</v>
      </c>
      <c r="F5978" s="273">
        <f t="shared" si="864"/>
        <v>16</v>
      </c>
      <c r="H5978" s="273">
        <f t="shared" si="865"/>
        <v>5760</v>
      </c>
      <c r="J5978" s="287">
        <f t="shared" si="869"/>
        <v>-18.506120914519041</v>
      </c>
      <c r="L5978" s="287">
        <f t="shared" si="866"/>
        <v>110.7558146072588</v>
      </c>
      <c r="M5978" s="344">
        <f t="shared" si="867"/>
        <v>80.807064607259235</v>
      </c>
      <c r="N5978" s="344">
        <f t="shared" si="870"/>
        <v>-18.506120914519041</v>
      </c>
    </row>
    <row r="5979" spans="1:14" x14ac:dyDescent="0.25">
      <c r="A5979" s="273">
        <v>5962</v>
      </c>
      <c r="B5979" s="323">
        <f t="shared" si="871"/>
        <v>6051.7558146072588</v>
      </c>
      <c r="D5979" s="287">
        <f t="shared" si="868"/>
        <v>5661.741647940592</v>
      </c>
      <c r="F5979" s="273">
        <f t="shared" si="864"/>
        <v>16</v>
      </c>
      <c r="H5979" s="273">
        <f t="shared" si="865"/>
        <v>5760</v>
      </c>
      <c r="J5979" s="287">
        <f t="shared" si="869"/>
        <v>-19.34468448399755</v>
      </c>
      <c r="L5979" s="287">
        <f t="shared" si="866"/>
        <v>111.7558146072588</v>
      </c>
      <c r="M5979" s="344">
        <f t="shared" si="867"/>
        <v>81.741647940591974</v>
      </c>
      <c r="N5979" s="344">
        <f t="shared" si="870"/>
        <v>-19.34468448399755</v>
      </c>
    </row>
    <row r="5980" spans="1:14" x14ac:dyDescent="0.25">
      <c r="A5980" s="273">
        <v>5963</v>
      </c>
      <c r="B5980" s="323">
        <f t="shared" si="871"/>
        <v>6052.7558146072588</v>
      </c>
      <c r="D5980" s="287">
        <f t="shared" si="868"/>
        <v>5662.6762312739256</v>
      </c>
      <c r="F5980" s="273">
        <f t="shared" si="864"/>
        <v>16</v>
      </c>
      <c r="H5980" s="273">
        <f t="shared" si="865"/>
        <v>5760</v>
      </c>
      <c r="J5980" s="287">
        <f t="shared" si="869"/>
        <v>-20.177355475186069</v>
      </c>
      <c r="L5980" s="287">
        <f t="shared" si="866"/>
        <v>112.7558146072588</v>
      </c>
      <c r="M5980" s="344">
        <f t="shared" si="867"/>
        <v>82.676231273925623</v>
      </c>
      <c r="N5980" s="344">
        <f t="shared" si="870"/>
        <v>-20.177355475186069</v>
      </c>
    </row>
    <row r="5981" spans="1:14" x14ac:dyDescent="0.25">
      <c r="A5981" s="273">
        <v>5964</v>
      </c>
      <c r="B5981" s="323">
        <f t="shared" si="871"/>
        <v>6053.7558146072588</v>
      </c>
      <c r="D5981" s="287">
        <f t="shared" si="868"/>
        <v>5663.6108146072584</v>
      </c>
      <c r="F5981" s="273">
        <f t="shared" si="864"/>
        <v>16</v>
      </c>
      <c r="H5981" s="273">
        <f t="shared" si="865"/>
        <v>5760</v>
      </c>
      <c r="J5981" s="287">
        <f t="shared" si="869"/>
        <v>-21.003880248434413</v>
      </c>
      <c r="L5981" s="287">
        <f t="shared" si="866"/>
        <v>113.7558146072588</v>
      </c>
      <c r="M5981" s="344">
        <f t="shared" si="867"/>
        <v>83.610814607258362</v>
      </c>
      <c r="N5981" s="344">
        <f t="shared" si="870"/>
        <v>-21.003880248434413</v>
      </c>
    </row>
    <row r="5982" spans="1:14" x14ac:dyDescent="0.25">
      <c r="A5982" s="273">
        <v>5965</v>
      </c>
      <c r="B5982" s="323">
        <f t="shared" si="871"/>
        <v>6054.7558146072588</v>
      </c>
      <c r="D5982" s="287">
        <f t="shared" si="868"/>
        <v>5664.545397940592</v>
      </c>
      <c r="F5982" s="273">
        <f t="shared" si="864"/>
        <v>16</v>
      </c>
      <c r="H5982" s="273">
        <f t="shared" si="865"/>
        <v>5760</v>
      </c>
      <c r="J5982" s="287">
        <f t="shared" si="869"/>
        <v>-21.824007036289924</v>
      </c>
      <c r="L5982" s="287">
        <f t="shared" si="866"/>
        <v>114.7558146072588</v>
      </c>
      <c r="M5982" s="344">
        <f t="shared" si="867"/>
        <v>84.545397940592011</v>
      </c>
      <c r="N5982" s="344">
        <f t="shared" si="870"/>
        <v>-21.824007036289924</v>
      </c>
    </row>
    <row r="5983" spans="1:14" x14ac:dyDescent="0.25">
      <c r="A5983" s="273">
        <v>5966</v>
      </c>
      <c r="B5983" s="323">
        <f t="shared" si="871"/>
        <v>6055.7558146072588</v>
      </c>
      <c r="D5983" s="287">
        <f t="shared" si="868"/>
        <v>5665.4799812739257</v>
      </c>
      <c r="F5983" s="273">
        <f t="shared" si="864"/>
        <v>16</v>
      </c>
      <c r="H5983" s="273">
        <f t="shared" si="865"/>
        <v>5760</v>
      </c>
      <c r="J5983" s="287">
        <f t="shared" si="869"/>
        <v>-22.637486020187612</v>
      </c>
      <c r="L5983" s="287">
        <f t="shared" si="866"/>
        <v>115.7558146072588</v>
      </c>
      <c r="M5983" s="344">
        <f t="shared" si="867"/>
        <v>85.479981273925659</v>
      </c>
      <c r="N5983" s="344">
        <f t="shared" si="870"/>
        <v>-22.637486020187612</v>
      </c>
    </row>
    <row r="5984" spans="1:14" x14ac:dyDescent="0.25">
      <c r="A5984" s="273">
        <v>5967</v>
      </c>
      <c r="B5984" s="323">
        <f t="shared" si="871"/>
        <v>6056.7558146072588</v>
      </c>
      <c r="D5984" s="287">
        <f t="shared" si="868"/>
        <v>5666.4145646072584</v>
      </c>
      <c r="F5984" s="273">
        <f t="shared" si="864"/>
        <v>16</v>
      </c>
      <c r="H5984" s="273">
        <f t="shared" si="865"/>
        <v>5760</v>
      </c>
      <c r="J5984" s="287">
        <f t="shared" si="869"/>
        <v>-23.444069406549968</v>
      </c>
      <c r="L5984" s="287">
        <f t="shared" si="866"/>
        <v>116.7558146072588</v>
      </c>
      <c r="M5984" s="344">
        <f t="shared" si="867"/>
        <v>86.414564607258399</v>
      </c>
      <c r="N5984" s="344">
        <f t="shared" si="870"/>
        <v>-23.444069406549968</v>
      </c>
    </row>
    <row r="5985" spans="1:14" x14ac:dyDescent="0.25">
      <c r="A5985" s="273">
        <v>5968</v>
      </c>
      <c r="B5985" s="323">
        <f t="shared" si="871"/>
        <v>6057.7558146072588</v>
      </c>
      <c r="D5985" s="287">
        <f t="shared" si="868"/>
        <v>5667.349147940592</v>
      </c>
      <c r="F5985" s="273">
        <f t="shared" si="864"/>
        <v>16</v>
      </c>
      <c r="H5985" s="273">
        <f t="shared" si="865"/>
        <v>5760</v>
      </c>
      <c r="J5985" s="287">
        <f t="shared" si="869"/>
        <v>-24.243511502263289</v>
      </c>
      <c r="L5985" s="287">
        <f t="shared" si="866"/>
        <v>117.7558146072588</v>
      </c>
      <c r="M5985" s="344">
        <f t="shared" si="867"/>
        <v>87.349147940592047</v>
      </c>
      <c r="N5985" s="344">
        <f t="shared" si="870"/>
        <v>-24.243511502263289</v>
      </c>
    </row>
    <row r="5986" spans="1:14" x14ac:dyDescent="0.25">
      <c r="A5986" s="273">
        <v>5969</v>
      </c>
      <c r="B5986" s="323">
        <f t="shared" si="871"/>
        <v>6058.7558146072588</v>
      </c>
      <c r="D5986" s="287">
        <f t="shared" si="868"/>
        <v>5668.2837312739257</v>
      </c>
      <c r="F5986" s="273">
        <f t="shared" si="864"/>
        <v>16</v>
      </c>
      <c r="H5986" s="273">
        <f t="shared" si="865"/>
        <v>5760</v>
      </c>
      <c r="J5986" s="287">
        <f t="shared" si="869"/>
        <v>-25.035568789520845</v>
      </c>
      <c r="L5986" s="287">
        <f t="shared" si="866"/>
        <v>118.7558146072588</v>
      </c>
      <c r="M5986" s="344">
        <f t="shared" si="867"/>
        <v>88.283731273925696</v>
      </c>
      <c r="N5986" s="344">
        <f t="shared" si="870"/>
        <v>-25.035568789520845</v>
      </c>
    </row>
    <row r="5987" spans="1:14" x14ac:dyDescent="0.25">
      <c r="A5987" s="273">
        <v>5970</v>
      </c>
      <c r="B5987" s="323">
        <f t="shared" si="871"/>
        <v>6059.7558146072588</v>
      </c>
      <c r="D5987" s="287">
        <f t="shared" si="868"/>
        <v>5669.2183146072584</v>
      </c>
      <c r="F5987" s="273">
        <f t="shared" si="864"/>
        <v>16</v>
      </c>
      <c r="H5987" s="273">
        <f t="shared" si="865"/>
        <v>5760</v>
      </c>
      <c r="J5987" s="287">
        <f t="shared" si="869"/>
        <v>-25.82000000000011</v>
      </c>
      <c r="L5987" s="287">
        <f t="shared" si="866"/>
        <v>119.7558146072588</v>
      </c>
      <c r="M5987" s="344">
        <f t="shared" si="867"/>
        <v>89.218314607258435</v>
      </c>
      <c r="N5987" s="344">
        <f t="shared" si="870"/>
        <v>-25.82000000000011</v>
      </c>
    </row>
    <row r="5988" spans="1:14" x14ac:dyDescent="0.25">
      <c r="A5988" s="273">
        <v>5971</v>
      </c>
      <c r="B5988" s="323">
        <f t="shared" si="871"/>
        <v>6060.7558146072588</v>
      </c>
      <c r="D5988" s="287">
        <f t="shared" si="868"/>
        <v>5670.1528979405921</v>
      </c>
      <c r="F5988" s="273">
        <f t="shared" si="864"/>
        <v>16</v>
      </c>
      <c r="H5988" s="273">
        <f t="shared" si="865"/>
        <v>5760</v>
      </c>
      <c r="J5988" s="287">
        <f t="shared" si="869"/>
        <v>-26.596566188355414</v>
      </c>
      <c r="L5988" s="287">
        <f t="shared" si="866"/>
        <v>120.7558146072588</v>
      </c>
      <c r="M5988" s="344">
        <f t="shared" si="867"/>
        <v>90.152897940592084</v>
      </c>
      <c r="N5988" s="344">
        <f t="shared" si="870"/>
        <v>-26.596566188355414</v>
      </c>
    </row>
    <row r="5989" spans="1:14" x14ac:dyDescent="0.25">
      <c r="A5989" s="273">
        <v>5972</v>
      </c>
      <c r="B5989" s="323">
        <f t="shared" si="871"/>
        <v>6061.7558146072588</v>
      </c>
      <c r="D5989" s="287">
        <f t="shared" si="868"/>
        <v>5671.0874812739257</v>
      </c>
      <c r="F5989" s="273">
        <f t="shared" si="864"/>
        <v>16</v>
      </c>
      <c r="H5989" s="273">
        <f t="shared" si="865"/>
        <v>5760</v>
      </c>
      <c r="J5989" s="287">
        <f t="shared" si="869"/>
        <v>-27.365030805002402</v>
      </c>
      <c r="L5989" s="287">
        <f t="shared" si="866"/>
        <v>121.7558146072588</v>
      </c>
      <c r="M5989" s="344">
        <f t="shared" si="867"/>
        <v>91.087481273925732</v>
      </c>
      <c r="N5989" s="344">
        <f t="shared" si="870"/>
        <v>-27.365030805002402</v>
      </c>
    </row>
    <row r="5990" spans="1:14" x14ac:dyDescent="0.25">
      <c r="A5990" s="273">
        <v>5973</v>
      </c>
      <c r="B5990" s="323">
        <f t="shared" si="871"/>
        <v>6062.7558146072588</v>
      </c>
      <c r="D5990" s="287">
        <f t="shared" si="868"/>
        <v>5672.0220646072585</v>
      </c>
      <c r="F5990" s="273">
        <f t="shared" si="864"/>
        <v>16</v>
      </c>
      <c r="H5990" s="273">
        <f t="shared" si="865"/>
        <v>5760</v>
      </c>
      <c r="J5990" s="287">
        <f t="shared" si="869"/>
        <v>-28.125159768175809</v>
      </c>
      <c r="L5990" s="287">
        <f t="shared" si="866"/>
        <v>122.7558146072588</v>
      </c>
      <c r="M5990" s="344">
        <f t="shared" si="867"/>
        <v>92.022064607258471</v>
      </c>
      <c r="N5990" s="344">
        <f t="shared" si="870"/>
        <v>-28.125159768175809</v>
      </c>
    </row>
    <row r="5991" spans="1:14" x14ac:dyDescent="0.25">
      <c r="A5991" s="273">
        <v>5974</v>
      </c>
      <c r="B5991" s="323">
        <f t="shared" si="871"/>
        <v>6063.7558146072588</v>
      </c>
      <c r="D5991" s="287">
        <f t="shared" si="868"/>
        <v>5672.9566479405921</v>
      </c>
      <c r="F5991" s="273">
        <f t="shared" si="864"/>
        <v>16</v>
      </c>
      <c r="H5991" s="273">
        <f t="shared" si="865"/>
        <v>5760</v>
      </c>
      <c r="J5991" s="287">
        <f t="shared" si="869"/>
        <v>-28.876721535229283</v>
      </c>
      <c r="L5991" s="287">
        <f t="shared" si="866"/>
        <v>123.7558146072588</v>
      </c>
      <c r="M5991" s="344">
        <f t="shared" si="867"/>
        <v>92.95664794059212</v>
      </c>
      <c r="N5991" s="344">
        <f t="shared" si="870"/>
        <v>-28.876721535229283</v>
      </c>
    </row>
    <row r="5992" spans="1:14" x14ac:dyDescent="0.25">
      <c r="A5992" s="273">
        <v>5975</v>
      </c>
      <c r="B5992" s="323">
        <f t="shared" si="871"/>
        <v>6064.7558146072588</v>
      </c>
      <c r="D5992" s="287">
        <f t="shared" si="868"/>
        <v>5673.8912312739258</v>
      </c>
      <c r="F5992" s="273">
        <f t="shared" si="864"/>
        <v>16</v>
      </c>
      <c r="H5992" s="273">
        <f t="shared" si="865"/>
        <v>5760</v>
      </c>
      <c r="J5992" s="287">
        <f t="shared" si="869"/>
        <v>-29.619487173168046</v>
      </c>
      <c r="L5992" s="287">
        <f t="shared" si="866"/>
        <v>124.7558146072588</v>
      </c>
      <c r="M5992" s="344">
        <f t="shared" si="867"/>
        <v>93.891231273925769</v>
      </c>
      <c r="N5992" s="344">
        <f t="shared" si="870"/>
        <v>-29.619487173168046</v>
      </c>
    </row>
    <row r="5993" spans="1:14" x14ac:dyDescent="0.25">
      <c r="A5993" s="273">
        <v>5976</v>
      </c>
      <c r="B5993" s="323">
        <f t="shared" si="871"/>
        <v>6065.7558146072588</v>
      </c>
      <c r="D5993" s="287">
        <f t="shared" si="868"/>
        <v>5674.8258146072585</v>
      </c>
      <c r="F5993" s="273">
        <f t="shared" si="864"/>
        <v>16</v>
      </c>
      <c r="H5993" s="273">
        <f t="shared" si="865"/>
        <v>5760</v>
      </c>
      <c r="J5993" s="287">
        <f t="shared" si="869"/>
        <v>-30.353230428383441</v>
      </c>
      <c r="L5993" s="287">
        <f t="shared" si="866"/>
        <v>125.7558146072588</v>
      </c>
      <c r="M5993" s="344">
        <f t="shared" si="867"/>
        <v>94.825814607258508</v>
      </c>
      <c r="N5993" s="344">
        <f t="shared" si="870"/>
        <v>-30.353230428383441</v>
      </c>
    </row>
    <row r="5994" spans="1:14" x14ac:dyDescent="0.25">
      <c r="A5994" s="273">
        <v>5977</v>
      </c>
      <c r="B5994" s="323">
        <f t="shared" si="871"/>
        <v>6066.7558146072588</v>
      </c>
      <c r="D5994" s="287">
        <f t="shared" si="868"/>
        <v>5675.7603979405922</v>
      </c>
      <c r="F5994" s="273">
        <f t="shared" si="864"/>
        <v>16</v>
      </c>
      <c r="H5994" s="273">
        <f t="shared" si="865"/>
        <v>5760</v>
      </c>
      <c r="J5994" s="287">
        <f t="shared" si="869"/>
        <v>-31.077727795571413</v>
      </c>
      <c r="L5994" s="287">
        <f t="shared" si="866"/>
        <v>126.7558146072588</v>
      </c>
      <c r="M5994" s="344">
        <f t="shared" si="867"/>
        <v>95.760397940592156</v>
      </c>
      <c r="N5994" s="344">
        <f t="shared" si="870"/>
        <v>-31.077727795571413</v>
      </c>
    </row>
    <row r="5995" spans="1:14" x14ac:dyDescent="0.25">
      <c r="A5995" s="273">
        <v>5978</v>
      </c>
      <c r="B5995" s="323">
        <f t="shared" si="871"/>
        <v>6067.7558146072588</v>
      </c>
      <c r="D5995" s="287">
        <f t="shared" si="868"/>
        <v>5676.6949812739258</v>
      </c>
      <c r="F5995" s="273">
        <f t="shared" si="864"/>
        <v>16</v>
      </c>
      <c r="H5995" s="273">
        <f t="shared" si="865"/>
        <v>5760</v>
      </c>
      <c r="J5995" s="287">
        <f t="shared" si="869"/>
        <v>-31.792758585816742</v>
      </c>
      <c r="L5995" s="287">
        <f t="shared" si="866"/>
        <v>127.7558146072588</v>
      </c>
      <c r="M5995" s="344">
        <f t="shared" si="867"/>
        <v>96.694981273925805</v>
      </c>
      <c r="N5995" s="344">
        <f t="shared" si="870"/>
        <v>-31.792758585816742</v>
      </c>
    </row>
    <row r="5996" spans="1:14" x14ac:dyDescent="0.25">
      <c r="A5996" s="273">
        <v>5979</v>
      </c>
      <c r="B5996" s="323">
        <f t="shared" si="871"/>
        <v>6068.7558146072588</v>
      </c>
      <c r="D5996" s="287">
        <f t="shared" si="868"/>
        <v>5677.6295646072585</v>
      </c>
      <c r="F5996" s="273">
        <f t="shared" si="864"/>
        <v>16</v>
      </c>
      <c r="H5996" s="273">
        <f t="shared" si="865"/>
        <v>5760</v>
      </c>
      <c r="J5996" s="287">
        <f t="shared" si="869"/>
        <v>-32.498104993813456</v>
      </c>
      <c r="L5996" s="287">
        <f t="shared" si="866"/>
        <v>128.7558146072588</v>
      </c>
      <c r="M5996" s="344">
        <f t="shared" si="867"/>
        <v>97.629564607258544</v>
      </c>
      <c r="N5996" s="344">
        <f t="shared" si="870"/>
        <v>-32.498104993813456</v>
      </c>
    </row>
    <row r="5997" spans="1:14" x14ac:dyDescent="0.25">
      <c r="A5997" s="273">
        <v>5980</v>
      </c>
      <c r="B5997" s="323">
        <f t="shared" si="871"/>
        <v>6069.7558146072588</v>
      </c>
      <c r="D5997" s="287">
        <f t="shared" si="868"/>
        <v>5678.5641479405922</v>
      </c>
      <c r="F5997" s="273">
        <f t="shared" si="864"/>
        <v>16</v>
      </c>
      <c r="H5997" s="273">
        <f t="shared" si="865"/>
        <v>5760</v>
      </c>
      <c r="J5997" s="287">
        <f t="shared" si="869"/>
        <v>-33.193552164212839</v>
      </c>
      <c r="L5997" s="287">
        <f t="shared" si="866"/>
        <v>129.7558146072588</v>
      </c>
      <c r="M5997" s="344">
        <f t="shared" si="867"/>
        <v>98.564147940592193</v>
      </c>
      <c r="N5997" s="344">
        <f t="shared" si="870"/>
        <v>-33.193552164212839</v>
      </c>
    </row>
    <row r="5998" spans="1:14" x14ac:dyDescent="0.25">
      <c r="A5998" s="273">
        <v>5981</v>
      </c>
      <c r="B5998" s="323">
        <f t="shared" si="871"/>
        <v>6070.7558146072588</v>
      </c>
      <c r="D5998" s="287">
        <f t="shared" si="868"/>
        <v>5679.4987312739258</v>
      </c>
      <c r="F5998" s="273">
        <f t="shared" si="864"/>
        <v>16</v>
      </c>
      <c r="H5998" s="273">
        <f t="shared" si="865"/>
        <v>5760</v>
      </c>
      <c r="J5998" s="287">
        <f t="shared" si="869"/>
        <v>-33.878888257069839</v>
      </c>
      <c r="L5998" s="287">
        <f t="shared" si="866"/>
        <v>130.7558146072588</v>
      </c>
      <c r="M5998" s="344">
        <f t="shared" si="867"/>
        <v>99.498731273925841</v>
      </c>
      <c r="N5998" s="344">
        <f t="shared" si="870"/>
        <v>-33.878888257069839</v>
      </c>
    </row>
    <row r="5999" spans="1:14" x14ac:dyDescent="0.25">
      <c r="A5999" s="273">
        <v>5982</v>
      </c>
      <c r="B5999" s="323">
        <f t="shared" si="871"/>
        <v>6071.7558146072588</v>
      </c>
      <c r="D5999" s="287">
        <f t="shared" si="868"/>
        <v>5680.4333146072586</v>
      </c>
      <c r="F5999" s="273">
        <f t="shared" si="864"/>
        <v>16</v>
      </c>
      <c r="H5999" s="273">
        <f t="shared" si="865"/>
        <v>5760</v>
      </c>
      <c r="J5999" s="287">
        <f t="shared" si="869"/>
        <v>-34.553904512371581</v>
      </c>
      <c r="L5999" s="287">
        <f t="shared" si="866"/>
        <v>131.7558146072588</v>
      </c>
      <c r="M5999" s="344">
        <f t="shared" si="867"/>
        <v>100.43331460725858</v>
      </c>
      <c r="N5999" s="344">
        <f t="shared" si="870"/>
        <v>-34.553904512371581</v>
      </c>
    </row>
    <row r="6000" spans="1:14" x14ac:dyDescent="0.25">
      <c r="A6000" s="273">
        <v>5983</v>
      </c>
      <c r="B6000" s="323">
        <f t="shared" si="871"/>
        <v>6072.7558146072588</v>
      </c>
      <c r="D6000" s="287">
        <f t="shared" si="868"/>
        <v>5681.3678979405922</v>
      </c>
      <c r="F6000" s="273">
        <f t="shared" ref="F6000:F6003" si="872">INT(B6000/360)</f>
        <v>16</v>
      </c>
      <c r="H6000" s="273">
        <f t="shared" ref="H6000:H6003" si="873">F6000*360</f>
        <v>5760</v>
      </c>
      <c r="J6000" s="287">
        <f t="shared" si="869"/>
        <v>-35.21839531362712</v>
      </c>
      <c r="L6000" s="287">
        <f t="shared" ref="L6000:L6003" si="874">B6000-H6000-180</f>
        <v>132.7558146072588</v>
      </c>
      <c r="M6000" s="344">
        <f t="shared" ref="M6000:M6003" si="875">D6000-INT(D6000/360)*360-180</f>
        <v>101.36789794059223</v>
      </c>
      <c r="N6000" s="344">
        <f t="shared" si="870"/>
        <v>-35.21839531362712</v>
      </c>
    </row>
    <row r="6001" spans="1:14" x14ac:dyDescent="0.25">
      <c r="A6001" s="273">
        <v>5984</v>
      </c>
      <c r="B6001" s="323">
        <f t="shared" si="871"/>
        <v>6073.7558146072588</v>
      </c>
      <c r="D6001" s="287">
        <f t="shared" si="868"/>
        <v>5682.3024812739259</v>
      </c>
      <c r="F6001" s="273">
        <f t="shared" si="872"/>
        <v>16</v>
      </c>
      <c r="H6001" s="273">
        <f t="shared" si="873"/>
        <v>5760</v>
      </c>
      <c r="J6001" s="287">
        <f t="shared" si="869"/>
        <v>-35.872158250502409</v>
      </c>
      <c r="L6001" s="287">
        <f t="shared" si="874"/>
        <v>133.7558146072588</v>
      </c>
      <c r="M6001" s="344">
        <f t="shared" si="875"/>
        <v>102.30248127392588</v>
      </c>
      <c r="N6001" s="344">
        <f t="shared" si="870"/>
        <v>-35.872158250502409</v>
      </c>
    </row>
    <row r="6002" spans="1:14" x14ac:dyDescent="0.25">
      <c r="A6002" s="273">
        <v>5985</v>
      </c>
      <c r="B6002" s="323">
        <f t="shared" si="871"/>
        <v>6074.7558146072588</v>
      </c>
      <c r="D6002" s="287">
        <f t="shared" si="868"/>
        <v>5683.2370646072586</v>
      </c>
      <c r="F6002" s="273">
        <f t="shared" si="872"/>
        <v>16</v>
      </c>
      <c r="H6002" s="273">
        <f t="shared" si="873"/>
        <v>5760</v>
      </c>
      <c r="J6002" s="287">
        <f t="shared" si="869"/>
        <v>-36.514994180473195</v>
      </c>
      <c r="L6002" s="287">
        <f t="shared" si="874"/>
        <v>134.7558146072588</v>
      </c>
      <c r="M6002" s="344">
        <f t="shared" si="875"/>
        <v>103.23706460725862</v>
      </c>
      <c r="N6002" s="344">
        <f t="shared" si="870"/>
        <v>-36.514994180473195</v>
      </c>
    </row>
    <row r="6003" spans="1:14" x14ac:dyDescent="0.25">
      <c r="A6003" s="273">
        <v>5986</v>
      </c>
      <c r="B6003" s="323">
        <f t="shared" si="871"/>
        <v>6075.7558146072588</v>
      </c>
      <c r="D6003" s="287">
        <f t="shared" si="868"/>
        <v>5684.1716479405923</v>
      </c>
      <c r="F6003" s="273">
        <f t="shared" si="872"/>
        <v>16</v>
      </c>
      <c r="H6003" s="273">
        <f t="shared" si="873"/>
        <v>5760</v>
      </c>
      <c r="J6003" s="287">
        <f t="shared" si="869"/>
        <v>-37.146707289487921</v>
      </c>
      <c r="L6003" s="287">
        <f t="shared" si="874"/>
        <v>135.7558146072588</v>
      </c>
      <c r="M6003" s="344">
        <f t="shared" si="875"/>
        <v>104.17164794059227</v>
      </c>
      <c r="N6003" s="344">
        <f t="shared" si="870"/>
        <v>-37.146707289487921</v>
      </c>
    </row>
  </sheetData>
  <sheetProtection password="B62D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Y187"/>
  <sheetViews>
    <sheetView workbookViewId="0">
      <selection activeCell="L1" sqref="L1"/>
    </sheetView>
  </sheetViews>
  <sheetFormatPr baseColWidth="10" defaultRowHeight="15" x14ac:dyDescent="0.25"/>
  <cols>
    <col min="2" max="2" width="52" customWidth="1"/>
    <col min="3" max="3" width="20.5703125" customWidth="1"/>
    <col min="4" max="4" width="20.140625" customWidth="1"/>
    <col min="5" max="5" width="47.85546875" customWidth="1"/>
    <col min="6" max="6" width="22" customWidth="1"/>
    <col min="7" max="9" width="20" customWidth="1"/>
    <col min="10" max="10" width="3.42578125" customWidth="1"/>
    <col min="13" max="13" width="24.28515625" customWidth="1"/>
    <col min="14" max="14" width="21" customWidth="1"/>
    <col min="15" max="15" width="14.140625" customWidth="1"/>
    <col min="17" max="17" width="19.7109375" customWidth="1"/>
    <col min="18" max="18" width="34" customWidth="1"/>
    <col min="19" max="19" width="47.28515625" customWidth="1"/>
    <col min="20" max="20" width="36.28515625" customWidth="1"/>
    <col min="22" max="22" width="12" bestFit="1" customWidth="1"/>
    <col min="23" max="23" width="17.7109375" bestFit="1" customWidth="1"/>
  </cols>
  <sheetData>
    <row r="1" spans="1:21" ht="36" x14ac:dyDescent="0.55000000000000004">
      <c r="A1" s="155" t="s">
        <v>172</v>
      </c>
      <c r="J1" s="56"/>
    </row>
    <row r="2" spans="1:21" ht="36" x14ac:dyDescent="0.55000000000000004">
      <c r="A2" s="155" t="s">
        <v>173</v>
      </c>
      <c r="E2" s="156" t="s">
        <v>174</v>
      </c>
      <c r="J2" s="56"/>
    </row>
    <row r="3" spans="1:21" x14ac:dyDescent="0.25">
      <c r="J3" s="56"/>
    </row>
    <row r="4" spans="1:21" x14ac:dyDescent="0.25">
      <c r="A4" s="80"/>
      <c r="B4" s="81" t="s">
        <v>264</v>
      </c>
      <c r="C4" s="80"/>
      <c r="D4" s="80"/>
      <c r="J4" s="56"/>
    </row>
    <row r="5" spans="1:21" ht="15.75" thickBot="1" x14ac:dyDescent="0.3">
      <c r="A5" s="80"/>
      <c r="B5" s="157" t="s">
        <v>175</v>
      </c>
      <c r="C5" s="157"/>
      <c r="D5" s="80"/>
      <c r="E5" s="158" t="s">
        <v>176</v>
      </c>
      <c r="J5" s="56"/>
    </row>
    <row r="6" spans="1:21" ht="29.25" thickTop="1" x14ac:dyDescent="0.35">
      <c r="A6" s="159" t="s">
        <v>177</v>
      </c>
      <c r="B6" s="219" t="str">
        <f>Eingabe!Z14</f>
        <v>1 25544U 98067A   22045.55654105  .00009474  00000-0  17512-3 0  9997</v>
      </c>
      <c r="C6" s="220"/>
      <c r="D6" s="160"/>
      <c r="E6" s="161">
        <f>C59</f>
        <v>44606.556541049998</v>
      </c>
      <c r="J6" s="56"/>
    </row>
    <row r="7" spans="1:21" ht="24" thickBot="1" x14ac:dyDescent="0.4">
      <c r="A7" s="162"/>
      <c r="B7" s="219" t="str">
        <f>Eingabe!Z15</f>
        <v>2 25544  51.6419 223.8874 0005841 130.5821 339.7825 15.49770723326160</v>
      </c>
      <c r="C7" s="220"/>
      <c r="D7" s="160"/>
      <c r="J7" s="56"/>
    </row>
    <row r="8" spans="1:21" ht="15.75" thickTop="1" x14ac:dyDescent="0.25">
      <c r="A8" s="80"/>
      <c r="B8" s="163"/>
      <c r="C8" s="163"/>
      <c r="D8" s="80"/>
      <c r="E8" s="135" t="s">
        <v>178</v>
      </c>
      <c r="J8" s="56"/>
    </row>
    <row r="9" spans="1:21" x14ac:dyDescent="0.25">
      <c r="J9" s="56"/>
    </row>
    <row r="10" spans="1:21" x14ac:dyDescent="0.25">
      <c r="A10" s="59"/>
      <c r="B10" s="59" t="s">
        <v>250</v>
      </c>
      <c r="C10" s="59"/>
      <c r="D10" s="59"/>
      <c r="E10" s="59"/>
      <c r="F10" s="59"/>
      <c r="G10" s="59"/>
      <c r="H10" s="59"/>
      <c r="I10" s="59"/>
      <c r="J10" s="164"/>
      <c r="K10" s="214"/>
      <c r="L10" s="214"/>
      <c r="M10" s="214"/>
      <c r="N10" s="214"/>
      <c r="O10" s="214"/>
      <c r="R10" t="s">
        <v>251</v>
      </c>
    </row>
    <row r="11" spans="1:21" x14ac:dyDescent="0.25">
      <c r="J11" s="56"/>
      <c r="R11" s="80"/>
      <c r="S11" s="80"/>
      <c r="T11" s="80"/>
      <c r="U11" s="80"/>
    </row>
    <row r="12" spans="1:21" ht="18.75" x14ac:dyDescent="0.3">
      <c r="B12" s="165" t="s">
        <v>179</v>
      </c>
      <c r="J12" s="56"/>
      <c r="R12" s="80"/>
      <c r="S12" s="215" t="s">
        <v>175</v>
      </c>
      <c r="T12" s="80"/>
      <c r="U12" s="80"/>
    </row>
    <row r="13" spans="1:21" x14ac:dyDescent="0.25">
      <c r="J13" s="56"/>
      <c r="R13" s="216" t="s">
        <v>177</v>
      </c>
      <c r="S13" s="4" t="s">
        <v>252</v>
      </c>
      <c r="T13" s="4" t="s">
        <v>253</v>
      </c>
      <c r="U13" s="80"/>
    </row>
    <row r="14" spans="1:21" x14ac:dyDescent="0.25">
      <c r="J14" s="56"/>
      <c r="R14" s="80"/>
      <c r="S14" s="4" t="s">
        <v>183</v>
      </c>
      <c r="T14" s="4">
        <v>2.5149999999999999E-4</v>
      </c>
      <c r="U14" s="80"/>
    </row>
    <row r="15" spans="1:21" ht="22.5" customHeight="1" x14ac:dyDescent="0.25">
      <c r="B15" t="s">
        <v>180</v>
      </c>
      <c r="C15" s="166">
        <f>C59</f>
        <v>44606.556541049998</v>
      </c>
      <c r="D15" t="s">
        <v>181</v>
      </c>
      <c r="J15" s="56"/>
      <c r="R15" s="80"/>
      <c r="S15" s="4" t="s">
        <v>191</v>
      </c>
      <c r="T15" s="4" t="s">
        <v>254</v>
      </c>
      <c r="U15" s="80"/>
    </row>
    <row r="16" spans="1:21" ht="16.5" customHeight="1" x14ac:dyDescent="0.25">
      <c r="B16" s="4" t="s">
        <v>182</v>
      </c>
      <c r="C16" s="167">
        <f>C93</f>
        <v>0.95958454408524574</v>
      </c>
      <c r="J16" s="56"/>
      <c r="R16" s="80"/>
      <c r="S16" s="4"/>
      <c r="T16" s="4"/>
      <c r="U16" s="80"/>
    </row>
    <row r="17" spans="2:21" ht="15" customHeight="1" x14ac:dyDescent="0.25">
      <c r="C17" s="166"/>
      <c r="J17" s="56"/>
      <c r="R17" s="80"/>
      <c r="S17" s="4"/>
      <c r="T17" s="4"/>
      <c r="U17" s="80"/>
    </row>
    <row r="18" spans="2:21" ht="15" customHeight="1" x14ac:dyDescent="0.25">
      <c r="B18" s="4" t="s">
        <v>183</v>
      </c>
      <c r="C18" s="168">
        <f>C107</f>
        <v>5.8410000000000005E-4</v>
      </c>
      <c r="J18" s="56"/>
      <c r="R18" s="80"/>
      <c r="S18" s="4"/>
      <c r="T18" s="4"/>
      <c r="U18" s="80"/>
    </row>
    <row r="19" spans="2:21" ht="15" customHeight="1" x14ac:dyDescent="0.25">
      <c r="C19" s="166"/>
      <c r="J19" s="56"/>
      <c r="R19" s="80"/>
      <c r="S19" s="4"/>
      <c r="T19" s="4"/>
      <c r="U19" s="80"/>
    </row>
    <row r="20" spans="2:21" ht="15" customHeight="1" x14ac:dyDescent="0.25">
      <c r="B20" s="4" t="s">
        <v>184</v>
      </c>
      <c r="C20" s="169">
        <f>C114</f>
        <v>15.49770723</v>
      </c>
      <c r="J20" s="56"/>
      <c r="R20" s="80"/>
      <c r="S20" s="4"/>
      <c r="T20" s="4"/>
      <c r="U20" s="80"/>
    </row>
    <row r="21" spans="2:21" ht="15" customHeight="1" x14ac:dyDescent="0.25">
      <c r="B21" t="s">
        <v>185</v>
      </c>
      <c r="C21" s="153">
        <f>C118</f>
        <v>5575.0182086773102</v>
      </c>
      <c r="D21" t="s">
        <v>186</v>
      </c>
      <c r="J21" s="56"/>
      <c r="R21" s="80"/>
      <c r="S21" s="4"/>
      <c r="T21" s="4"/>
      <c r="U21" s="80"/>
    </row>
    <row r="22" spans="2:21" ht="15" customHeight="1" x14ac:dyDescent="0.25">
      <c r="C22" s="170">
        <f>C117</f>
        <v>92.916970144621843</v>
      </c>
      <c r="D22" t="s">
        <v>169</v>
      </c>
      <c r="J22" s="56"/>
      <c r="R22" s="80"/>
      <c r="S22" s="4"/>
      <c r="T22" s="4"/>
      <c r="U22" s="80"/>
    </row>
    <row r="23" spans="2:21" ht="14.25" customHeight="1" x14ac:dyDescent="0.25">
      <c r="B23" t="s">
        <v>187</v>
      </c>
      <c r="C23" s="171">
        <f>C130</f>
        <v>7658.7925405806691</v>
      </c>
      <c r="D23" t="s">
        <v>2</v>
      </c>
      <c r="J23" s="56"/>
      <c r="R23" s="80"/>
      <c r="S23" s="4"/>
      <c r="T23" s="4"/>
      <c r="U23" s="80"/>
    </row>
    <row r="24" spans="2:21" ht="14.25" customHeight="1" x14ac:dyDescent="0.25">
      <c r="B24" t="s">
        <v>188</v>
      </c>
      <c r="C24" s="171">
        <f>C132</f>
        <v>27571.653146090408</v>
      </c>
      <c r="D24" t="s">
        <v>64</v>
      </c>
      <c r="J24" s="56"/>
      <c r="R24" s="80"/>
      <c r="S24" s="4"/>
      <c r="T24" s="4"/>
      <c r="U24" s="80"/>
    </row>
    <row r="25" spans="2:21" ht="14.25" customHeight="1" x14ac:dyDescent="0.25">
      <c r="B25" t="s">
        <v>189</v>
      </c>
      <c r="C25" s="171">
        <f>C151</f>
        <v>27563.604370584846</v>
      </c>
      <c r="D25" t="s">
        <v>64</v>
      </c>
      <c r="J25" s="56"/>
      <c r="R25" s="80"/>
      <c r="S25" s="4"/>
      <c r="T25" s="4"/>
      <c r="U25" s="80"/>
    </row>
    <row r="26" spans="2:21" ht="14.25" customHeight="1" x14ac:dyDescent="0.25">
      <c r="B26" t="s">
        <v>190</v>
      </c>
      <c r="C26" s="171">
        <f>C153</f>
        <v>27579.70897662151</v>
      </c>
      <c r="D26" t="s">
        <v>64</v>
      </c>
      <c r="J26" s="56"/>
      <c r="R26" s="80"/>
      <c r="S26" s="4"/>
      <c r="T26" s="4"/>
      <c r="U26" s="80"/>
    </row>
    <row r="27" spans="2:21" ht="14.25" customHeight="1" x14ac:dyDescent="0.25">
      <c r="C27" s="166"/>
      <c r="J27" s="56"/>
      <c r="R27" s="80"/>
      <c r="S27" s="4"/>
      <c r="T27" s="4"/>
      <c r="U27" s="80"/>
    </row>
    <row r="28" spans="2:21" ht="14.25" customHeight="1" x14ac:dyDescent="0.25">
      <c r="B28" s="4" t="s">
        <v>191</v>
      </c>
      <c r="C28" s="53">
        <f>C66</f>
        <v>51.6419</v>
      </c>
      <c r="D28" t="s">
        <v>59</v>
      </c>
      <c r="J28" s="56"/>
      <c r="R28" s="80"/>
      <c r="S28" s="4"/>
      <c r="T28" s="4"/>
      <c r="U28" s="80"/>
    </row>
    <row r="29" spans="2:21" ht="14.25" customHeight="1" x14ac:dyDescent="0.25">
      <c r="B29" s="4" t="s">
        <v>192</v>
      </c>
      <c r="C29" s="172">
        <f>C144</f>
        <v>413.45379714063461</v>
      </c>
      <c r="D29" t="s">
        <v>1</v>
      </c>
      <c r="J29" s="56"/>
      <c r="R29" s="80"/>
      <c r="S29" s="4"/>
      <c r="T29" s="4"/>
      <c r="U29" s="80"/>
    </row>
    <row r="30" spans="2:21" ht="14.25" customHeight="1" x14ac:dyDescent="0.25">
      <c r="B30" s="4" t="s">
        <v>193</v>
      </c>
      <c r="C30" s="172">
        <f>C142</f>
        <v>421.39239731481581</v>
      </c>
      <c r="D30" t="s">
        <v>1</v>
      </c>
      <c r="J30" s="56"/>
      <c r="R30" s="80"/>
      <c r="S30" s="4"/>
      <c r="T30" s="4"/>
      <c r="U30" s="80"/>
    </row>
    <row r="31" spans="2:21" ht="14.25" customHeight="1" x14ac:dyDescent="0.25">
      <c r="C31" s="166"/>
      <c r="J31" s="56"/>
      <c r="R31" s="80"/>
      <c r="S31" s="4"/>
      <c r="T31" s="4"/>
      <c r="U31" s="80"/>
    </row>
    <row r="32" spans="2:21" ht="14.25" customHeight="1" x14ac:dyDescent="0.25">
      <c r="B32" s="4" t="s">
        <v>194</v>
      </c>
      <c r="C32" s="53">
        <f>C73</f>
        <v>223.88740000000001</v>
      </c>
      <c r="D32" t="s">
        <v>59</v>
      </c>
      <c r="J32" s="56"/>
      <c r="R32" s="80"/>
      <c r="S32" s="4"/>
      <c r="T32" s="4"/>
      <c r="U32" s="80"/>
    </row>
    <row r="33" spans="1:21" ht="14.25" customHeight="1" x14ac:dyDescent="0.25">
      <c r="B33" s="4" t="s">
        <v>195</v>
      </c>
      <c r="C33" s="173">
        <f>C76</f>
        <v>4.9708918772640951</v>
      </c>
      <c r="D33" t="s">
        <v>59</v>
      </c>
      <c r="J33" s="56"/>
      <c r="R33" s="80"/>
      <c r="S33" s="4"/>
      <c r="T33" s="4"/>
      <c r="U33" s="80"/>
    </row>
    <row r="34" spans="1:21" ht="14.25" customHeight="1" x14ac:dyDescent="0.25">
      <c r="C34" s="166"/>
      <c r="J34" s="56"/>
      <c r="R34" s="80"/>
      <c r="S34" s="4"/>
      <c r="T34" s="4"/>
      <c r="U34" s="80"/>
    </row>
    <row r="35" spans="1:21" ht="18" x14ac:dyDescent="0.35">
      <c r="B35" s="52" t="s">
        <v>196</v>
      </c>
      <c r="C35" s="170">
        <f>C102</f>
        <v>-121.56303587068845</v>
      </c>
      <c r="D35" t="s">
        <v>59</v>
      </c>
      <c r="J35" s="56"/>
      <c r="R35" s="80"/>
      <c r="S35" s="4" t="s">
        <v>192</v>
      </c>
      <c r="T35" s="4" t="s">
        <v>255</v>
      </c>
      <c r="U35" s="80"/>
    </row>
    <row r="36" spans="1:21" x14ac:dyDescent="0.25">
      <c r="J36" s="56"/>
      <c r="R36" s="80"/>
      <c r="S36" s="4" t="s">
        <v>193</v>
      </c>
      <c r="T36" s="4" t="s">
        <v>256</v>
      </c>
      <c r="U36" s="80"/>
    </row>
    <row r="37" spans="1:21" x14ac:dyDescent="0.25">
      <c r="B37" s="4" t="s">
        <v>197</v>
      </c>
      <c r="C37" s="53">
        <f>C160</f>
        <v>130.5821</v>
      </c>
      <c r="D37" t="s">
        <v>59</v>
      </c>
      <c r="J37" s="56"/>
      <c r="R37" s="80"/>
      <c r="S37" s="4" t="s">
        <v>257</v>
      </c>
      <c r="T37" s="4" t="s">
        <v>258</v>
      </c>
      <c r="U37" s="80"/>
    </row>
    <row r="38" spans="1:21" x14ac:dyDescent="0.25">
      <c r="B38" s="4" t="s">
        <v>198</v>
      </c>
      <c r="C38" s="173">
        <f>C162</f>
        <v>3.7069493225499999</v>
      </c>
      <c r="D38" t="s">
        <v>59</v>
      </c>
      <c r="J38" s="56"/>
      <c r="R38" s="80"/>
      <c r="S38" s="4" t="s">
        <v>259</v>
      </c>
      <c r="T38" s="4" t="s">
        <v>260</v>
      </c>
      <c r="U38" s="80"/>
    </row>
    <row r="39" spans="1:21" x14ac:dyDescent="0.25">
      <c r="J39" s="56"/>
      <c r="R39" s="80"/>
      <c r="S39" s="4" t="s">
        <v>184</v>
      </c>
      <c r="T39" s="4">
        <v>15.092488619999999</v>
      </c>
      <c r="U39" s="80"/>
    </row>
    <row r="40" spans="1:21" x14ac:dyDescent="0.25">
      <c r="B40" s="4" t="s">
        <v>199</v>
      </c>
      <c r="C40" s="53">
        <f>C172</f>
        <v>339.78250000000003</v>
      </c>
      <c r="D40" t="s">
        <v>59</v>
      </c>
      <c r="J40" s="56"/>
      <c r="R40" s="80"/>
      <c r="S40" s="4"/>
      <c r="T40" s="4"/>
      <c r="U40" s="80"/>
    </row>
    <row r="41" spans="1:21" x14ac:dyDescent="0.25">
      <c r="J41" s="56"/>
      <c r="R41" s="80"/>
      <c r="S41" s="4"/>
      <c r="T41" s="4"/>
      <c r="U41" s="80"/>
    </row>
    <row r="42" spans="1:21" ht="18" customHeight="1" x14ac:dyDescent="0.25">
      <c r="B42" s="4" t="s">
        <v>200</v>
      </c>
      <c r="C42" s="58">
        <f>C178</f>
        <v>110.3646</v>
      </c>
      <c r="D42" t="s">
        <v>59</v>
      </c>
      <c r="J42" s="56"/>
      <c r="R42" s="80"/>
      <c r="S42" s="4"/>
      <c r="T42" s="4"/>
      <c r="U42" s="80"/>
    </row>
    <row r="43" spans="1:21" ht="17.25" customHeight="1" x14ac:dyDescent="0.25">
      <c r="B43" s="4" t="s">
        <v>201</v>
      </c>
      <c r="C43" s="174">
        <f>C181</f>
        <v>44606.536759521754</v>
      </c>
      <c r="D43" t="s">
        <v>181</v>
      </c>
      <c r="J43" s="56"/>
      <c r="R43" s="80"/>
      <c r="S43" s="4" t="s">
        <v>261</v>
      </c>
      <c r="T43" s="4" t="s">
        <v>262</v>
      </c>
      <c r="U43" s="80"/>
    </row>
    <row r="44" spans="1:21" x14ac:dyDescent="0.25">
      <c r="E44" t="s">
        <v>202</v>
      </c>
      <c r="J44" s="56"/>
      <c r="R44" s="80"/>
      <c r="S44" s="4"/>
      <c r="T44" s="4"/>
      <c r="U44" s="80"/>
    </row>
    <row r="45" spans="1:21" ht="14.25" customHeight="1" x14ac:dyDescent="0.25">
      <c r="B45" s="4" t="s">
        <v>203</v>
      </c>
      <c r="C45" s="175" t="str">
        <f>C187</f>
        <v>32616</v>
      </c>
      <c r="E45" t="s">
        <v>204</v>
      </c>
      <c r="J45" s="56"/>
      <c r="R45" s="80"/>
      <c r="S45" s="4" t="s">
        <v>263</v>
      </c>
      <c r="T45" s="4">
        <v>40715</v>
      </c>
      <c r="U45" s="80"/>
    </row>
    <row r="46" spans="1:21" x14ac:dyDescent="0.25">
      <c r="J46" s="56"/>
      <c r="R46" s="80"/>
      <c r="S46" s="80"/>
      <c r="T46" s="80"/>
      <c r="U46" s="80"/>
    </row>
    <row r="47" spans="1:21" x14ac:dyDescent="0.25">
      <c r="J47" s="56"/>
    </row>
    <row r="48" spans="1:21" x14ac:dyDescent="0.25">
      <c r="A48" s="62"/>
      <c r="B48" s="62"/>
      <c r="C48" s="62"/>
      <c r="D48" s="62"/>
      <c r="E48" s="62"/>
      <c r="F48" s="62"/>
      <c r="G48" s="62"/>
      <c r="H48" s="62"/>
      <c r="I48" s="62"/>
      <c r="J48" s="56"/>
    </row>
    <row r="49" spans="2:21" x14ac:dyDescent="0.25">
      <c r="J49" s="56"/>
    </row>
    <row r="50" spans="2:21" x14ac:dyDescent="0.25">
      <c r="B50" s="64" t="s">
        <v>205</v>
      </c>
      <c r="J50" s="56"/>
    </row>
    <row r="51" spans="2:21" x14ac:dyDescent="0.25">
      <c r="B51" t="s">
        <v>206</v>
      </c>
      <c r="C51" s="176" t="str">
        <f>MID($B$6,19,2)</f>
        <v>22</v>
      </c>
      <c r="J51" s="56"/>
    </row>
    <row r="52" spans="2:21" x14ac:dyDescent="0.25">
      <c r="C52" s="176">
        <f>2000+C51</f>
        <v>2022</v>
      </c>
      <c r="J52" s="56"/>
    </row>
    <row r="53" spans="2:21" x14ac:dyDescent="0.25">
      <c r="B53" t="s">
        <v>207</v>
      </c>
      <c r="C53" s="176" t="str">
        <f>MID($B$6,21,3)</f>
        <v>045</v>
      </c>
      <c r="J53" s="56"/>
    </row>
    <row r="54" spans="2:21" x14ac:dyDescent="0.25">
      <c r="B54" t="s">
        <v>208</v>
      </c>
      <c r="C54" s="176" t="str">
        <f>MID($B$6,25,8)</f>
        <v>55654105</v>
      </c>
      <c r="J54" s="56"/>
    </row>
    <row r="55" spans="2:21" x14ac:dyDescent="0.25">
      <c r="C55" s="176">
        <f>C54/100000000</f>
        <v>0.55654104999999998</v>
      </c>
      <c r="D55" s="145"/>
      <c r="J55" s="56"/>
    </row>
    <row r="56" spans="2:21" x14ac:dyDescent="0.25">
      <c r="B56" t="s">
        <v>209</v>
      </c>
      <c r="C56" s="49">
        <f>DATE(C52,1,1)</f>
        <v>44562</v>
      </c>
      <c r="J56" s="56"/>
    </row>
    <row r="57" spans="2:21" x14ac:dyDescent="0.25">
      <c r="C57" s="177">
        <f>C56+C53-1</f>
        <v>44606</v>
      </c>
      <c r="J57" s="56"/>
    </row>
    <row r="58" spans="2:21" x14ac:dyDescent="0.25">
      <c r="C58" s="178">
        <f>(C55*24)/24</f>
        <v>0.55654104999999998</v>
      </c>
      <c r="J58" s="56"/>
    </row>
    <row r="59" spans="2:21" ht="15" customHeight="1" x14ac:dyDescent="0.25">
      <c r="B59" s="179" t="s">
        <v>177</v>
      </c>
      <c r="C59" s="180">
        <f>C57+C58</f>
        <v>44606.556541049998</v>
      </c>
      <c r="J59" s="56"/>
    </row>
    <row r="60" spans="2:21" x14ac:dyDescent="0.25">
      <c r="H60" s="350"/>
      <c r="I60" s="350"/>
      <c r="J60" s="56"/>
    </row>
    <row r="61" spans="2:21" x14ac:dyDescent="0.25">
      <c r="B61" s="181" t="s">
        <v>210</v>
      </c>
      <c r="C61" s="67"/>
      <c r="H61" s="272"/>
      <c r="I61" s="272"/>
      <c r="J61" s="56"/>
      <c r="U61">
        <f>27^(1/3)</f>
        <v>2.9999999999999996</v>
      </c>
    </row>
    <row r="62" spans="2:21" x14ac:dyDescent="0.25">
      <c r="B62" s="64" t="s">
        <v>211</v>
      </c>
      <c r="H62" s="92"/>
      <c r="I62" s="92"/>
      <c r="J62" s="56"/>
    </row>
    <row r="63" spans="2:21" x14ac:dyDescent="0.25">
      <c r="B63" t="s">
        <v>4</v>
      </c>
      <c r="C63" s="67" t="str">
        <f>MID($B$7,9,3)</f>
        <v xml:space="preserve"> 51</v>
      </c>
      <c r="H63" s="182"/>
      <c r="I63" s="92"/>
      <c r="J63" s="56"/>
    </row>
    <row r="64" spans="2:21" x14ac:dyDescent="0.25">
      <c r="B64" t="s">
        <v>212</v>
      </c>
      <c r="C64" s="67" t="str">
        <f>MID($B$7,13,5)</f>
        <v xml:space="preserve">6419 </v>
      </c>
      <c r="H64" s="92"/>
      <c r="I64" s="92"/>
      <c r="J64" s="56"/>
    </row>
    <row r="65" spans="2:10" x14ac:dyDescent="0.25">
      <c r="C65">
        <f>C64/10000</f>
        <v>0.64190000000000003</v>
      </c>
      <c r="H65" s="182"/>
      <c r="I65" s="92"/>
      <c r="J65" s="56"/>
    </row>
    <row r="66" spans="2:10" x14ac:dyDescent="0.25">
      <c r="B66" s="179" t="s">
        <v>177</v>
      </c>
      <c r="C66" s="183">
        <f>C63+C65</f>
        <v>51.6419</v>
      </c>
      <c r="H66" s="184"/>
      <c r="I66" s="92"/>
      <c r="J66" s="56"/>
    </row>
    <row r="67" spans="2:10" x14ac:dyDescent="0.25">
      <c r="H67" s="92"/>
      <c r="I67" s="92"/>
      <c r="J67" s="56"/>
    </row>
    <row r="68" spans="2:10" x14ac:dyDescent="0.25">
      <c r="B68" s="114" t="s">
        <v>213</v>
      </c>
      <c r="H68" s="92"/>
      <c r="I68" s="92"/>
      <c r="J68" s="56"/>
    </row>
    <row r="69" spans="2:10" x14ac:dyDescent="0.25">
      <c r="B69" s="64" t="s">
        <v>214</v>
      </c>
      <c r="H69" s="92"/>
      <c r="I69" s="92"/>
      <c r="J69" s="56"/>
    </row>
    <row r="70" spans="2:10" x14ac:dyDescent="0.25">
      <c r="B70" t="s">
        <v>4</v>
      </c>
      <c r="C70" s="185" t="str">
        <f>MID($B$7,18,3)</f>
        <v>223</v>
      </c>
      <c r="H70" s="92"/>
      <c r="I70" s="92"/>
      <c r="J70" s="56"/>
    </row>
    <row r="71" spans="2:10" x14ac:dyDescent="0.25">
      <c r="B71" t="s">
        <v>212</v>
      </c>
      <c r="C71" s="176" t="str">
        <f>MID($B$7,22,4)</f>
        <v>8874</v>
      </c>
      <c r="H71" s="92"/>
      <c r="I71" s="92"/>
      <c r="J71" s="56"/>
    </row>
    <row r="72" spans="2:10" x14ac:dyDescent="0.25">
      <c r="C72">
        <f>C71/10000</f>
        <v>0.88739999999999997</v>
      </c>
      <c r="H72" s="92"/>
      <c r="I72" s="92"/>
      <c r="J72" s="56"/>
    </row>
    <row r="73" spans="2:10" x14ac:dyDescent="0.25">
      <c r="B73" s="179" t="s">
        <v>177</v>
      </c>
      <c r="C73" s="183">
        <f>C70+C72</f>
        <v>223.88740000000001</v>
      </c>
      <c r="H73" s="92"/>
      <c r="I73" s="92"/>
      <c r="J73" s="56"/>
    </row>
    <row r="74" spans="2:10" x14ac:dyDescent="0.25">
      <c r="C74" s="183"/>
      <c r="H74" s="92"/>
      <c r="I74" s="92"/>
      <c r="J74" s="14"/>
    </row>
    <row r="75" spans="2:10" x14ac:dyDescent="0.25">
      <c r="B75" s="186" t="s">
        <v>215</v>
      </c>
      <c r="H75" s="92"/>
      <c r="I75" s="92"/>
      <c r="J75" s="14"/>
    </row>
    <row r="76" spans="2:10" x14ac:dyDescent="0.25">
      <c r="B76" s="187" t="s">
        <v>216</v>
      </c>
      <c r="C76" s="188">
        <f>10*COS(RADIANS(C66))*(C125/(C125+C139))^(7/2)</f>
        <v>4.9708918772640951</v>
      </c>
      <c r="H76" s="92"/>
      <c r="I76" s="92"/>
      <c r="J76" s="14"/>
    </row>
    <row r="77" spans="2:10" x14ac:dyDescent="0.25">
      <c r="C77" s="183"/>
      <c r="H77" s="92"/>
      <c r="I77" s="92"/>
      <c r="J77" s="14"/>
    </row>
    <row r="78" spans="2:10" x14ac:dyDescent="0.25">
      <c r="B78" s="186"/>
      <c r="C78" s="183"/>
      <c r="H78" s="92"/>
      <c r="I78" s="92"/>
      <c r="J78" s="14"/>
    </row>
    <row r="79" spans="2:10" x14ac:dyDescent="0.25">
      <c r="B79" s="186"/>
      <c r="C79" s="183"/>
      <c r="H79" s="92"/>
      <c r="I79" s="92"/>
      <c r="J79" s="14"/>
    </row>
    <row r="80" spans="2:10" x14ac:dyDescent="0.25">
      <c r="B80" s="179"/>
      <c r="C80" s="183"/>
      <c r="H80" s="92"/>
      <c r="I80" s="92"/>
      <c r="J80" s="14"/>
    </row>
    <row r="81" spans="2:10" x14ac:dyDescent="0.25">
      <c r="B81" s="64" t="s">
        <v>74</v>
      </c>
      <c r="F81" t="s">
        <v>265</v>
      </c>
      <c r="H81" s="92"/>
      <c r="I81" s="92"/>
      <c r="J81" s="14"/>
    </row>
    <row r="82" spans="2:10" x14ac:dyDescent="0.25">
      <c r="B82" t="s">
        <v>75</v>
      </c>
      <c r="C82" s="189">
        <f>C57</f>
        <v>44606</v>
      </c>
      <c r="F82">
        <f>24110.54841+8640184.812866*C85+0.093104*C85^2-0.0000062*C85^3</f>
        <v>1935491.300757587</v>
      </c>
      <c r="H82" s="92"/>
      <c r="I82" s="92"/>
      <c r="J82" s="14"/>
    </row>
    <row r="83" spans="2:10" x14ac:dyDescent="0.25">
      <c r="B83" t="s">
        <v>66</v>
      </c>
      <c r="C83" s="190">
        <f>C58</f>
        <v>0.55654104999999998</v>
      </c>
      <c r="D83" s="10"/>
      <c r="F83" s="10">
        <f>F82/3600</f>
        <v>537.63647243266303</v>
      </c>
      <c r="H83" s="92"/>
      <c r="I83" s="92"/>
      <c r="J83" s="14"/>
    </row>
    <row r="84" spans="2:10" x14ac:dyDescent="0.25">
      <c r="B84" s="54" t="s">
        <v>217</v>
      </c>
      <c r="C84" s="191">
        <f>2451544.5+C82+C83-DATE(2000,1,1)</f>
        <v>2459625.0565410499</v>
      </c>
      <c r="F84">
        <f>(F83/24-INT(F83/24))*24</f>
        <v>9.6364724326630267</v>
      </c>
      <c r="H84" s="92"/>
      <c r="I84" s="92"/>
      <c r="J84" s="14"/>
    </row>
    <row r="85" spans="2:10" x14ac:dyDescent="0.25">
      <c r="B85" s="54" t="s">
        <v>76</v>
      </c>
      <c r="C85" s="11">
        <f>(C84-2451545)/36525</f>
        <v>0.22121989160985223</v>
      </c>
      <c r="F85" s="193">
        <f>F84/24</f>
        <v>0.40151968469429278</v>
      </c>
      <c r="H85" s="92"/>
      <c r="I85" s="92"/>
      <c r="J85" s="14"/>
    </row>
    <row r="86" spans="2:10" ht="18" x14ac:dyDescent="0.35">
      <c r="B86" s="52" t="s">
        <v>218</v>
      </c>
      <c r="C86" s="71">
        <v>0</v>
      </c>
      <c r="H86" s="92"/>
      <c r="I86" s="92"/>
      <c r="J86" s="14"/>
    </row>
    <row r="87" spans="2:10" x14ac:dyDescent="0.25">
      <c r="B87" s="67" t="s">
        <v>77</v>
      </c>
      <c r="C87" s="192">
        <f>C82+C83+1/24</f>
        <v>44606.598207716663</v>
      </c>
      <c r="H87" s="92"/>
      <c r="I87" s="92"/>
      <c r="J87" s="14"/>
    </row>
    <row r="88" spans="2:10" x14ac:dyDescent="0.25">
      <c r="B88" t="s">
        <v>81</v>
      </c>
      <c r="C88" s="11">
        <f>(C87-INT(C87))*24</f>
        <v>14.356985199905466</v>
      </c>
      <c r="H88" s="92"/>
      <c r="I88" s="92"/>
      <c r="J88" s="14"/>
    </row>
    <row r="89" spans="2:10" x14ac:dyDescent="0.25">
      <c r="B89" t="s">
        <v>83</v>
      </c>
      <c r="C89" s="71">
        <f>C88*3600-3600</f>
        <v>48085.146719659679</v>
      </c>
      <c r="H89" s="92"/>
      <c r="I89" s="92"/>
      <c r="J89" s="14"/>
    </row>
    <row r="90" spans="2:10" x14ac:dyDescent="0.25">
      <c r="C90">
        <f>24110.54841+8640184.812866*C85+0.093104*C85^2-0.0000062*C85^3+240*C86+1.002738*C89</f>
        <v>1983708.1046089651</v>
      </c>
      <c r="H90" s="92"/>
      <c r="I90" s="92"/>
      <c r="J90" s="14"/>
    </row>
    <row r="91" spans="2:10" x14ac:dyDescent="0.25">
      <c r="C91" s="10">
        <f>C90/3600</f>
        <v>551.0300290580459</v>
      </c>
      <c r="H91" s="92"/>
      <c r="I91" s="92"/>
      <c r="J91" s="14"/>
    </row>
    <row r="92" spans="2:10" x14ac:dyDescent="0.25">
      <c r="C92">
        <f>(C91/24-INT(C91/24))*24</f>
        <v>23.030029058045898</v>
      </c>
      <c r="H92" s="92"/>
      <c r="I92" s="92"/>
      <c r="J92" s="14"/>
    </row>
    <row r="93" spans="2:10" x14ac:dyDescent="0.25">
      <c r="B93" t="s">
        <v>78</v>
      </c>
      <c r="C93" s="193">
        <f>C92/24</f>
        <v>0.95958454408524574</v>
      </c>
      <c r="H93" s="92"/>
      <c r="I93" s="92"/>
      <c r="J93" s="14"/>
    </row>
    <row r="94" spans="2:10" x14ac:dyDescent="0.25">
      <c r="C94" s="193"/>
      <c r="H94" s="92"/>
      <c r="I94" s="92"/>
      <c r="J94" s="14"/>
    </row>
    <row r="95" spans="2:10" ht="18.75" x14ac:dyDescent="0.3">
      <c r="B95" s="69"/>
      <c r="C95" s="70"/>
      <c r="H95" s="92"/>
      <c r="I95" s="92"/>
      <c r="J95" s="14"/>
    </row>
    <row r="96" spans="2:10" x14ac:dyDescent="0.25">
      <c r="H96" s="92"/>
      <c r="I96" s="92"/>
      <c r="J96" s="14"/>
    </row>
    <row r="97" spans="2:25" ht="18" x14ac:dyDescent="0.35">
      <c r="B97" s="64" t="s">
        <v>84</v>
      </c>
      <c r="H97" s="92"/>
      <c r="I97" s="92"/>
      <c r="J97" s="14"/>
    </row>
    <row r="98" spans="2:25" x14ac:dyDescent="0.25">
      <c r="B98" t="s">
        <v>85</v>
      </c>
      <c r="C98" s="194">
        <f>C93*24</f>
        <v>23.030029058045898</v>
      </c>
      <c r="H98" s="92"/>
      <c r="I98" s="92"/>
      <c r="J98" s="14"/>
    </row>
    <row r="99" spans="2:25" x14ac:dyDescent="0.25">
      <c r="B99" t="s">
        <v>79</v>
      </c>
      <c r="C99" s="191">
        <f>C98/24*360</f>
        <v>345.45043587068847</v>
      </c>
      <c r="D99" t="s">
        <v>4</v>
      </c>
      <c r="H99" s="92"/>
      <c r="I99" s="92"/>
      <c r="J99" s="14"/>
    </row>
    <row r="100" spans="2:25" x14ac:dyDescent="0.25">
      <c r="B100" t="s">
        <v>80</v>
      </c>
      <c r="C100" s="191">
        <f>C73</f>
        <v>223.88740000000001</v>
      </c>
      <c r="D100" t="s">
        <v>4</v>
      </c>
      <c r="H100" s="92"/>
      <c r="I100" s="92"/>
      <c r="J100" s="14"/>
    </row>
    <row r="101" spans="2:25" x14ac:dyDescent="0.25">
      <c r="B101" t="s">
        <v>86</v>
      </c>
      <c r="C101" s="191">
        <f>C100-C99</f>
        <v>-121.56303587068845</v>
      </c>
      <c r="H101" s="92"/>
      <c r="I101" s="92"/>
      <c r="J101" s="14"/>
    </row>
    <row r="102" spans="2:25" x14ac:dyDescent="0.25">
      <c r="B102" s="179"/>
      <c r="C102" s="195">
        <f>IF(C101&lt;-180,C101+360,IF(C101&gt;180,C101-360,C101))</f>
        <v>-121.56303587068845</v>
      </c>
      <c r="D102" t="s">
        <v>4</v>
      </c>
      <c r="H102" s="92"/>
      <c r="I102" s="92"/>
      <c r="J102" s="14"/>
    </row>
    <row r="103" spans="2:25" x14ac:dyDescent="0.25">
      <c r="H103" s="92"/>
      <c r="I103" s="92"/>
      <c r="J103" s="14"/>
    </row>
    <row r="104" spans="2:25" x14ac:dyDescent="0.25">
      <c r="B104" s="181" t="s">
        <v>219</v>
      </c>
      <c r="H104" s="350"/>
      <c r="I104" s="350"/>
      <c r="J104" s="14"/>
    </row>
    <row r="105" spans="2:25" x14ac:dyDescent="0.25">
      <c r="B105" s="64" t="s">
        <v>220</v>
      </c>
      <c r="H105" s="272"/>
      <c r="I105" s="272"/>
      <c r="J105" s="14"/>
    </row>
    <row r="106" spans="2:25" x14ac:dyDescent="0.25">
      <c r="C106" s="176" t="str">
        <f>MID($B$7,27,7)</f>
        <v>0005841</v>
      </c>
      <c r="H106" s="92"/>
      <c r="I106" s="92"/>
      <c r="J106" s="14"/>
      <c r="T106" s="217"/>
    </row>
    <row r="107" spans="2:25" x14ac:dyDescent="0.25">
      <c r="B107" s="179" t="s">
        <v>177</v>
      </c>
      <c r="C107" s="145">
        <f>C106/10000000</f>
        <v>5.8410000000000005E-4</v>
      </c>
      <c r="H107" s="182"/>
      <c r="I107" s="92"/>
      <c r="J107" s="14"/>
    </row>
    <row r="108" spans="2:25" x14ac:dyDescent="0.25">
      <c r="H108" s="184"/>
      <c r="I108" s="92"/>
      <c r="J108" s="14"/>
      <c r="W108" s="197"/>
    </row>
    <row r="109" spans="2:25" x14ac:dyDescent="0.25">
      <c r="B109" s="181" t="s">
        <v>76</v>
      </c>
      <c r="H109" s="92"/>
      <c r="I109" s="92"/>
      <c r="J109" s="14"/>
      <c r="V109" s="218"/>
    </row>
    <row r="110" spans="2:25" x14ac:dyDescent="0.25">
      <c r="B110" s="64" t="s">
        <v>221</v>
      </c>
      <c r="H110" s="92"/>
      <c r="I110" s="92"/>
      <c r="J110" s="14"/>
    </row>
    <row r="111" spans="2:25" x14ac:dyDescent="0.25">
      <c r="B111" t="s">
        <v>222</v>
      </c>
      <c r="C111" s="176" t="str">
        <f>MID($B$7,53,2)</f>
        <v>15</v>
      </c>
      <c r="H111" s="92"/>
      <c r="I111" s="92"/>
      <c r="J111" s="14"/>
    </row>
    <row r="112" spans="2:25" x14ac:dyDescent="0.25">
      <c r="B112" t="s">
        <v>223</v>
      </c>
      <c r="C112" s="176" t="str">
        <f>MID($B$7,56,8)</f>
        <v>49770723</v>
      </c>
      <c r="H112" s="92"/>
      <c r="I112" s="92"/>
      <c r="J112" s="14"/>
      <c r="Y112" s="10"/>
    </row>
    <row r="113" spans="2:10" x14ac:dyDescent="0.25">
      <c r="C113">
        <f>C112/100000000</f>
        <v>0.49770723</v>
      </c>
      <c r="H113" s="92"/>
      <c r="I113" s="92"/>
      <c r="J113" s="14"/>
    </row>
    <row r="114" spans="2:10" x14ac:dyDescent="0.25">
      <c r="B114" s="179" t="s">
        <v>177</v>
      </c>
      <c r="C114" s="196">
        <f>C111+C113</f>
        <v>15.49770723</v>
      </c>
      <c r="H114" s="92"/>
      <c r="I114" s="92"/>
      <c r="J114" s="14"/>
    </row>
    <row r="116" spans="2:10" x14ac:dyDescent="0.25">
      <c r="B116" t="s">
        <v>168</v>
      </c>
      <c r="C116" s="197">
        <f>24/C114</f>
        <v>1.5486161690770306</v>
      </c>
      <c r="D116" t="s">
        <v>170</v>
      </c>
    </row>
    <row r="117" spans="2:10" x14ac:dyDescent="0.25">
      <c r="C117" s="10">
        <f>C118/60</f>
        <v>92.916970144621843</v>
      </c>
      <c r="D117" t="s">
        <v>169</v>
      </c>
    </row>
    <row r="118" spans="2:10" x14ac:dyDescent="0.25">
      <c r="C118" s="198">
        <f>3600*C116</f>
        <v>5575.0182086773102</v>
      </c>
      <c r="D118" t="s">
        <v>186</v>
      </c>
    </row>
    <row r="121" spans="2:10" x14ac:dyDescent="0.25">
      <c r="B121" s="52" t="s">
        <v>224</v>
      </c>
      <c r="C121" s="199">
        <v>6.6742999999999994E-11</v>
      </c>
      <c r="D121" s="52"/>
    </row>
    <row r="122" spans="2:10" x14ac:dyDescent="0.25">
      <c r="B122" s="52" t="s">
        <v>225</v>
      </c>
      <c r="C122" s="199">
        <v>5.9722999999999996E+24</v>
      </c>
      <c r="D122" s="52" t="s">
        <v>226</v>
      </c>
    </row>
    <row r="123" spans="2:10" x14ac:dyDescent="0.25">
      <c r="B123" s="52" t="s">
        <v>227</v>
      </c>
      <c r="C123" s="200">
        <f>C118</f>
        <v>5575.0182086773102</v>
      </c>
      <c r="D123" s="52" t="s">
        <v>186</v>
      </c>
    </row>
    <row r="124" spans="2:10" x14ac:dyDescent="0.25">
      <c r="B124" s="52" t="s">
        <v>228</v>
      </c>
      <c r="C124" s="52">
        <v>12756.32</v>
      </c>
      <c r="D124" s="52" t="s">
        <v>1</v>
      </c>
    </row>
    <row r="125" spans="2:10" x14ac:dyDescent="0.25">
      <c r="B125" s="52" t="s">
        <v>229</v>
      </c>
      <c r="C125" s="52">
        <f>C124/2*1000</f>
        <v>6378160</v>
      </c>
      <c r="D125" s="52" t="s">
        <v>230</v>
      </c>
    </row>
    <row r="128" spans="2:10" x14ac:dyDescent="0.25">
      <c r="B128" t="s">
        <v>231</v>
      </c>
      <c r="C128" s="201">
        <f>((C121*C122*C123^2)/(4*PI()^2))^(1/3)</f>
        <v>6795583.0972277252</v>
      </c>
      <c r="D128" t="s">
        <v>230</v>
      </c>
    </row>
    <row r="130" spans="2:7" x14ac:dyDescent="0.25">
      <c r="B130" t="s">
        <v>232</v>
      </c>
      <c r="C130" s="201">
        <f>2*PI()*C128/C123</f>
        <v>7658.7925405806691</v>
      </c>
      <c r="D130" t="s">
        <v>233</v>
      </c>
    </row>
    <row r="132" spans="2:7" x14ac:dyDescent="0.25">
      <c r="C132" s="201">
        <f>C130*3600/1000</f>
        <v>27571.653146090408</v>
      </c>
      <c r="D132" t="s">
        <v>64</v>
      </c>
    </row>
    <row r="135" spans="2:7" x14ac:dyDescent="0.25">
      <c r="B135" t="s">
        <v>234</v>
      </c>
      <c r="C135">
        <f>C128*(1+C107)</f>
        <v>6799552.3973148158</v>
      </c>
      <c r="D135" t="s">
        <v>230</v>
      </c>
    </row>
    <row r="136" spans="2:7" x14ac:dyDescent="0.25">
      <c r="B136" t="s">
        <v>235</v>
      </c>
      <c r="C136">
        <f>C128*(1-C107)</f>
        <v>6791613.7971406346</v>
      </c>
      <c r="D136" t="s">
        <v>230</v>
      </c>
    </row>
    <row r="139" spans="2:7" x14ac:dyDescent="0.25">
      <c r="B139" t="s">
        <v>236</v>
      </c>
      <c r="C139">
        <f>C128-C125</f>
        <v>417423.0972277252</v>
      </c>
      <c r="D139" t="s">
        <v>230</v>
      </c>
    </row>
    <row r="140" spans="2:7" x14ac:dyDescent="0.25">
      <c r="C140" s="202">
        <f>C139/1000</f>
        <v>417.42309722772518</v>
      </c>
      <c r="D140" t="s">
        <v>1</v>
      </c>
    </row>
    <row r="141" spans="2:7" x14ac:dyDescent="0.25">
      <c r="B141" t="s">
        <v>234</v>
      </c>
      <c r="C141" s="203">
        <f>C135-C125</f>
        <v>421392.39731481578</v>
      </c>
      <c r="D141" t="s">
        <v>230</v>
      </c>
    </row>
    <row r="142" spans="2:7" x14ac:dyDescent="0.25">
      <c r="C142" s="202">
        <f>C141/1000</f>
        <v>421.39239731481581</v>
      </c>
      <c r="D142" t="s">
        <v>1</v>
      </c>
    </row>
    <row r="143" spans="2:7" x14ac:dyDescent="0.25">
      <c r="B143" t="s">
        <v>235</v>
      </c>
      <c r="C143">
        <f>C136-C125</f>
        <v>413453.79714063462</v>
      </c>
      <c r="D143" t="s">
        <v>230</v>
      </c>
      <c r="G143" s="204"/>
    </row>
    <row r="144" spans="2:7" x14ac:dyDescent="0.25">
      <c r="C144" s="202">
        <f>C143/1000</f>
        <v>413.45379714063461</v>
      </c>
      <c r="D144" t="s">
        <v>1</v>
      </c>
    </row>
    <row r="145" spans="2:7" x14ac:dyDescent="0.25">
      <c r="B145" s="181" t="s">
        <v>237</v>
      </c>
    </row>
    <row r="146" spans="2:7" x14ac:dyDescent="0.25">
      <c r="B146" t="s">
        <v>187</v>
      </c>
    </row>
    <row r="148" spans="2:7" x14ac:dyDescent="0.25">
      <c r="B148" t="s">
        <v>188</v>
      </c>
      <c r="C148" s="11">
        <f>SQRT((C121*C122)/(C125+C139))</f>
        <v>7658.7925405806682</v>
      </c>
      <c r="D148" t="s">
        <v>233</v>
      </c>
    </row>
    <row r="149" spans="2:7" x14ac:dyDescent="0.25">
      <c r="C149" s="201">
        <f>C148*3600/1000</f>
        <v>27571.653146090408</v>
      </c>
      <c r="D149" t="s">
        <v>64</v>
      </c>
    </row>
    <row r="150" spans="2:7" x14ac:dyDescent="0.25">
      <c r="B150" t="s">
        <v>238</v>
      </c>
      <c r="C150" s="11">
        <f>SQRT((C121*C122)/(C125+C141))</f>
        <v>7656.5567696069011</v>
      </c>
      <c r="D150" t="s">
        <v>233</v>
      </c>
    </row>
    <row r="151" spans="2:7" x14ac:dyDescent="0.25">
      <c r="C151" s="201">
        <f>C150*3600/1000</f>
        <v>27563.604370584846</v>
      </c>
      <c r="D151" t="s">
        <v>64</v>
      </c>
    </row>
    <row r="152" spans="2:7" x14ac:dyDescent="0.25">
      <c r="B152" t="s">
        <v>190</v>
      </c>
      <c r="C152" s="11">
        <f>SQRT((C121*C122)/(C125+C143))</f>
        <v>7661.030271283752</v>
      </c>
      <c r="D152" t="s">
        <v>233</v>
      </c>
    </row>
    <row r="153" spans="2:7" x14ac:dyDescent="0.25">
      <c r="C153" s="201">
        <f>C152*3600/1000</f>
        <v>27579.70897662151</v>
      </c>
      <c r="D153" t="s">
        <v>64</v>
      </c>
    </row>
    <row r="154" spans="2:7" x14ac:dyDescent="0.25">
      <c r="G154" s="204"/>
    </row>
    <row r="155" spans="2:7" x14ac:dyDescent="0.25">
      <c r="B155" s="205" t="s">
        <v>239</v>
      </c>
    </row>
    <row r="156" spans="2:7" x14ac:dyDescent="0.25">
      <c r="B156" s="64" t="s">
        <v>240</v>
      </c>
    </row>
    <row r="157" spans="2:7" x14ac:dyDescent="0.25">
      <c r="B157" t="s">
        <v>4</v>
      </c>
      <c r="C157" s="176" t="str">
        <f>MID($B$7,35,3)</f>
        <v>130</v>
      </c>
    </row>
    <row r="158" spans="2:7" x14ac:dyDescent="0.25">
      <c r="B158" t="s">
        <v>223</v>
      </c>
      <c r="C158" s="176" t="str">
        <f>MID($B$7,39,4)</f>
        <v>5821</v>
      </c>
    </row>
    <row r="159" spans="2:7" x14ac:dyDescent="0.25">
      <c r="C159" s="47">
        <f>C158/10000</f>
        <v>0.58209999999999995</v>
      </c>
    </row>
    <row r="160" spans="2:7" x14ac:dyDescent="0.25">
      <c r="B160" s="179" t="s">
        <v>177</v>
      </c>
      <c r="C160" s="183">
        <f>C157+C159</f>
        <v>130.5821</v>
      </c>
    </row>
    <row r="161" spans="2:3" x14ac:dyDescent="0.25">
      <c r="B161" s="179"/>
      <c r="C161" s="183"/>
    </row>
    <row r="162" spans="2:3" x14ac:dyDescent="0.25">
      <c r="B162" s="206" t="s">
        <v>241</v>
      </c>
      <c r="C162" s="188">
        <f>5*(C125/(C125+C139))^(7/2)*(5*COS(RADIANS(C66))^2-1)</f>
        <v>3.7069493225499999</v>
      </c>
    </row>
    <row r="163" spans="2:3" x14ac:dyDescent="0.25">
      <c r="B163" s="207" t="s">
        <v>242</v>
      </c>
      <c r="C163" s="183"/>
    </row>
    <row r="168" spans="2:3" x14ac:dyDescent="0.25">
      <c r="B168" s="64" t="s">
        <v>243</v>
      </c>
    </row>
    <row r="169" spans="2:3" x14ac:dyDescent="0.25">
      <c r="B169" t="s">
        <v>4</v>
      </c>
      <c r="C169" s="176" t="str">
        <f>MID($B$7,44,3)</f>
        <v>339</v>
      </c>
    </row>
    <row r="170" spans="2:3" x14ac:dyDescent="0.25">
      <c r="B170" t="s">
        <v>223</v>
      </c>
      <c r="C170" s="176" t="str">
        <f>MID($B$7,48,4)</f>
        <v>7825</v>
      </c>
    </row>
    <row r="171" spans="2:3" x14ac:dyDescent="0.25">
      <c r="C171" s="47">
        <f>C170/10000</f>
        <v>0.78249999999999997</v>
      </c>
    </row>
    <row r="172" spans="2:3" x14ac:dyDescent="0.25">
      <c r="B172" s="179" t="s">
        <v>177</v>
      </c>
      <c r="C172" s="183">
        <f>C169+C171</f>
        <v>339.78250000000003</v>
      </c>
    </row>
    <row r="173" spans="2:3" x14ac:dyDescent="0.25">
      <c r="B173" s="179"/>
      <c r="C173" s="183"/>
    </row>
    <row r="174" spans="2:3" x14ac:dyDescent="0.25">
      <c r="B174" s="208" t="s">
        <v>244</v>
      </c>
    </row>
    <row r="176" spans="2:3" x14ac:dyDescent="0.25">
      <c r="B176" t="s">
        <v>245</v>
      </c>
      <c r="C176" s="47">
        <f>C37+C40</f>
        <v>470.3646</v>
      </c>
    </row>
    <row r="178" spans="2:4" x14ac:dyDescent="0.25">
      <c r="B178" t="s">
        <v>246</v>
      </c>
      <c r="C178" s="209">
        <f>IF(C176&gt;360,C176-360,C176)</f>
        <v>110.3646</v>
      </c>
    </row>
    <row r="179" spans="2:4" x14ac:dyDescent="0.25">
      <c r="B179" t="s">
        <v>247</v>
      </c>
      <c r="C179">
        <f>C178/360*C21</f>
        <v>1709.1240405371884</v>
      </c>
      <c r="D179" t="s">
        <v>6</v>
      </c>
    </row>
    <row r="180" spans="2:4" x14ac:dyDescent="0.25">
      <c r="C180">
        <f>C179/3600/24</f>
        <v>1.97815282469582E-2</v>
      </c>
      <c r="D180" t="s">
        <v>14</v>
      </c>
    </row>
    <row r="181" spans="2:4" x14ac:dyDescent="0.25">
      <c r="B181" t="s">
        <v>248</v>
      </c>
      <c r="C181" s="210">
        <f>C15-C180</f>
        <v>44606.536759521754</v>
      </c>
    </row>
    <row r="182" spans="2:4" x14ac:dyDescent="0.25">
      <c r="C182" s="211"/>
    </row>
    <row r="184" spans="2:4" x14ac:dyDescent="0.25">
      <c r="B184" s="64" t="s">
        <v>249</v>
      </c>
    </row>
    <row r="186" spans="2:4" x14ac:dyDescent="0.25">
      <c r="C186" s="212" t="str">
        <f>MID($B$7,64,5)</f>
        <v>32616</v>
      </c>
    </row>
    <row r="187" spans="2:4" x14ac:dyDescent="0.25">
      <c r="B187" s="179" t="s">
        <v>177</v>
      </c>
      <c r="C187" s="213" t="str">
        <f>C186</f>
        <v>32616</v>
      </c>
    </row>
  </sheetData>
  <sheetProtection password="B62D" sheet="1" objects="1" scenarios="1" selectLockedCells="1"/>
  <mergeCells count="2">
    <mergeCell ref="H60:I60"/>
    <mergeCell ref="H104:I104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Eingabe</vt:lpstr>
      <vt:lpstr>Berechnung Position</vt:lpstr>
      <vt:lpstr>Bahnverlauf</vt:lpstr>
      <vt:lpstr>TLE-Daten Auswertung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dcterms:created xsi:type="dcterms:W3CDTF">2018-06-30T11:21:12Z</dcterms:created>
  <dcterms:modified xsi:type="dcterms:W3CDTF">2022-02-15T17:20:25Z</dcterms:modified>
</cp:coreProperties>
</file>