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915" windowHeight="978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45" i="1" l="1"/>
  <c r="D48" i="1" s="1"/>
  <c r="D32" i="1" s="1"/>
  <c r="C25" i="1" s="1"/>
  <c r="D30" i="1" s="1"/>
</calcChain>
</file>

<file path=xl/sharedStrings.xml><?xml version="1.0" encoding="utf-8"?>
<sst xmlns="http://schemas.openxmlformats.org/spreadsheetml/2006/main" count="33" uniqueCount="32">
  <si>
    <t>Konstanten</t>
  </si>
  <si>
    <t>EC</t>
  </si>
  <si>
    <t>T</t>
  </si>
  <si>
    <t>°C</t>
  </si>
  <si>
    <t>S</t>
  </si>
  <si>
    <t>g/Liter</t>
  </si>
  <si>
    <t>Standard Methods for the Examination of Water and Wastewater, 20th edition, 1999.</t>
  </si>
  <si>
    <r>
      <t>a</t>
    </r>
    <r>
      <rPr>
        <vertAlign val="subscript"/>
        <sz val="11"/>
        <color theme="1"/>
        <rFont val="Calibri"/>
        <family val="2"/>
        <scheme val="minor"/>
      </rPr>
      <t>0</t>
    </r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</si>
  <si>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</si>
  <si>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</si>
  <si>
    <r>
      <t>a</t>
    </r>
    <r>
      <rPr>
        <vertAlign val="subscript"/>
        <sz val="11"/>
        <color theme="1"/>
        <rFont val="Calibri"/>
        <family val="2"/>
        <scheme val="minor"/>
      </rPr>
      <t>3</t>
    </r>
  </si>
  <si>
    <r>
      <t>a</t>
    </r>
    <r>
      <rPr>
        <vertAlign val="subscript"/>
        <sz val="11"/>
        <color theme="1"/>
        <rFont val="Calibri"/>
        <family val="2"/>
        <scheme val="minor"/>
      </rPr>
      <t>4</t>
    </r>
  </si>
  <si>
    <r>
      <t>a</t>
    </r>
    <r>
      <rPr>
        <vertAlign val="subscript"/>
        <sz val="11"/>
        <color theme="1"/>
        <rFont val="Calibri"/>
        <family val="2"/>
        <scheme val="minor"/>
      </rPr>
      <t>5</t>
    </r>
  </si>
  <si>
    <r>
      <t>b</t>
    </r>
    <r>
      <rPr>
        <vertAlign val="subscript"/>
        <sz val="11"/>
        <color theme="1"/>
        <rFont val="Calibri"/>
        <family val="2"/>
        <scheme val="minor"/>
      </rPr>
      <t>0</t>
    </r>
  </si>
  <si>
    <r>
      <t>b</t>
    </r>
    <r>
      <rPr>
        <vertAlign val="subscript"/>
        <sz val="11"/>
        <color theme="1"/>
        <rFont val="Calibri"/>
        <family val="2"/>
        <scheme val="minor"/>
      </rPr>
      <t>1</t>
    </r>
  </si>
  <si>
    <r>
      <t>b</t>
    </r>
    <r>
      <rPr>
        <vertAlign val="subscript"/>
        <sz val="11"/>
        <color theme="1"/>
        <rFont val="Calibri"/>
        <family val="2"/>
        <scheme val="minor"/>
      </rPr>
      <t>2</t>
    </r>
  </si>
  <si>
    <r>
      <t>b</t>
    </r>
    <r>
      <rPr>
        <vertAlign val="subscript"/>
        <sz val="11"/>
        <color theme="1"/>
        <rFont val="Calibri"/>
        <family val="2"/>
        <scheme val="minor"/>
      </rPr>
      <t>3</t>
    </r>
  </si>
  <si>
    <r>
      <t>b</t>
    </r>
    <r>
      <rPr>
        <vertAlign val="subscript"/>
        <sz val="11"/>
        <color theme="1"/>
        <rFont val="Calibri"/>
        <family val="2"/>
        <scheme val="minor"/>
      </rPr>
      <t>4</t>
    </r>
  </si>
  <si>
    <r>
      <t>b</t>
    </r>
    <r>
      <rPr>
        <vertAlign val="subscript"/>
        <sz val="11"/>
        <color theme="1"/>
        <rFont val="Calibri"/>
        <family val="2"/>
        <scheme val="minor"/>
      </rPr>
      <t>5</t>
    </r>
  </si>
  <si>
    <t>www.mwa.co.th/download/file_upload/SMWW_1000-3000.pdf</t>
  </si>
  <si>
    <t>Ingo Mennerich, September 2016</t>
  </si>
  <si>
    <r>
      <rPr>
        <sz val="16"/>
        <color theme="1"/>
        <rFont val="Symbol"/>
        <family val="1"/>
        <charset val="2"/>
      </rPr>
      <t>m</t>
    </r>
    <r>
      <rPr>
        <sz val="16"/>
        <color theme="1"/>
        <rFont val="Calibri"/>
        <family val="2"/>
        <scheme val="minor"/>
      </rPr>
      <t>S/cm</t>
    </r>
  </si>
  <si>
    <r>
      <t>Geltungsbereich EC 2000 - 42000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S</t>
    </r>
  </si>
  <si>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=</t>
    </r>
  </si>
  <si>
    <r>
      <rPr>
        <i/>
        <sz val="11"/>
        <color theme="1"/>
        <rFont val="Calibri"/>
        <family val="2"/>
        <scheme val="minor"/>
      </rPr>
      <t>R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=</t>
    </r>
  </si>
  <si>
    <r>
      <rPr>
        <i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</t>
    </r>
    <r>
      <rPr>
        <i/>
        <vertAlign val="subscript"/>
        <sz val="11"/>
        <color theme="1"/>
        <rFont val="Calibri"/>
        <family val="2"/>
        <scheme val="minor"/>
      </rPr>
      <t>(KCl, t)</t>
    </r>
  </si>
  <si>
    <t>Quelle:</t>
  </si>
  <si>
    <t>American Public Health Association, American Water Works Association</t>
  </si>
  <si>
    <t>den Salzgehalt eines Gewässers in PSU oder TDS (g/Liter).</t>
  </si>
  <si>
    <t xml:space="preserve">Das Programm berechnet nach Eingabe </t>
  </si>
  <si>
    <t>Leitfähigkeit- und Salzgehalt-Rechner</t>
  </si>
  <si>
    <r>
      <t xml:space="preserve">der Leitfähigkeit (EC,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S/cm) und der Wassertemperatur (T°C)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</si>
</sst>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sz val="16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Symbol"/>
      <family val="1"/>
      <charset val="2"/>
    </font>
    <font>
      <i/>
      <sz val="16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i/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Fill="1"/>
    <xf numFmtId="0" fontId="9" fillId="0" borderId="0" xfId="0" applyFont="1"/>
    <xf numFmtId="0" fontId="10" fillId="0" borderId="0" xfId="0" applyFont="1"/>
    <xf numFmtId="2" fontId="3" fillId="0" borderId="1" xfId="0" applyNumberFormat="1" applyFont="1" applyBorder="1"/>
    <xf numFmtId="0" fontId="11" fillId="0" borderId="0" xfId="0" applyFont="1"/>
    <xf numFmtId="0" fontId="13" fillId="0" borderId="0" xfId="0" applyFont="1"/>
    <xf numFmtId="0" fontId="0" fillId="3" borderId="0" xfId="0" applyFill="1"/>
    <xf numFmtId="0" fontId="1" fillId="3" borderId="0" xfId="0" applyFont="1" applyFill="1"/>
    <xf numFmtId="0" fontId="0" fillId="4" borderId="0" xfId="0" applyFill="1"/>
    <xf numFmtId="2" fontId="9" fillId="0" borderId="0" xfId="0" applyNumberFormat="1" applyFont="1"/>
    <xf numFmtId="0" fontId="11" fillId="2" borderId="1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44</xdr:row>
      <xdr:rowOff>0</xdr:rowOff>
    </xdr:from>
    <xdr:to>
      <xdr:col>14</xdr:col>
      <xdr:colOff>733425</xdr:colOff>
      <xdr:row>45</xdr:row>
      <xdr:rowOff>19050</xdr:rowOff>
    </xdr:to>
    <xdr:pic>
      <xdr:nvPicPr>
        <xdr:cNvPr id="13" name="Grafik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6553200"/>
          <a:ext cx="52578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19050</xdr:colOff>
      <xdr:row>46</xdr:row>
      <xdr:rowOff>114300</xdr:rowOff>
    </xdr:from>
    <xdr:to>
      <xdr:col>8</xdr:col>
      <xdr:colOff>114300</xdr:colOff>
      <xdr:row>48</xdr:row>
      <xdr:rowOff>104775</xdr:rowOff>
    </xdr:to>
    <xdr:pic>
      <xdr:nvPicPr>
        <xdr:cNvPr id="14" name="Grafik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7086600"/>
          <a:ext cx="10858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</xdr:row>
      <xdr:rowOff>19050</xdr:rowOff>
    </xdr:from>
    <xdr:to>
      <xdr:col>15</xdr:col>
      <xdr:colOff>504825</xdr:colOff>
      <xdr:row>5</xdr:row>
      <xdr:rowOff>95250</xdr:rowOff>
    </xdr:to>
    <xdr:pic>
      <xdr:nvPicPr>
        <xdr:cNvPr id="15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400050"/>
          <a:ext cx="20288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29</xdr:row>
      <xdr:rowOff>0</xdr:rowOff>
    </xdr:from>
    <xdr:to>
      <xdr:col>13</xdr:col>
      <xdr:colOff>742950</xdr:colOff>
      <xdr:row>30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5981700"/>
          <a:ext cx="4495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15</xdr:col>
      <xdr:colOff>609600</xdr:colOff>
      <xdr:row>33</xdr:row>
      <xdr:rowOff>85725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362700"/>
          <a:ext cx="59245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>
      <selection activeCell="C20" sqref="C20"/>
    </sheetView>
  </sheetViews>
  <sheetFormatPr baseColWidth="10" defaultRowHeight="15" x14ac:dyDescent="0.25"/>
  <cols>
    <col min="7" max="7" width="7" customWidth="1"/>
    <col min="8" max="8" width="7.85546875" customWidth="1"/>
    <col min="9" max="9" width="6.42578125" customWidth="1"/>
    <col min="10" max="10" width="5.5703125" customWidth="1"/>
    <col min="11" max="11" width="7.140625" customWidth="1"/>
    <col min="17" max="17" width="2.85546875" customWidth="1"/>
  </cols>
  <sheetData>
    <row r="1" spans="2:17" x14ac:dyDescent="0.25">
      <c r="Q1" s="11"/>
    </row>
    <row r="2" spans="2:17" x14ac:dyDescent="0.25">
      <c r="Q2" s="11"/>
    </row>
    <row r="3" spans="2:17" ht="31.5" x14ac:dyDescent="0.5">
      <c r="B3" s="3" t="s">
        <v>30</v>
      </c>
      <c r="Q3" s="11"/>
    </row>
    <row r="4" spans="2:17" x14ac:dyDescent="0.25">
      <c r="Q4" s="11"/>
    </row>
    <row r="5" spans="2:17" x14ac:dyDescent="0.25">
      <c r="Q5" s="11"/>
    </row>
    <row r="6" spans="2:17" x14ac:dyDescent="0.25">
      <c r="B6" t="s">
        <v>29</v>
      </c>
      <c r="Q6" s="11"/>
    </row>
    <row r="7" spans="2:17" x14ac:dyDescent="0.25">
      <c r="B7" t="s">
        <v>31</v>
      </c>
      <c r="Q7" s="11"/>
    </row>
    <row r="8" spans="2:17" x14ac:dyDescent="0.25">
      <c r="B8" t="s">
        <v>28</v>
      </c>
      <c r="N8" t="s">
        <v>20</v>
      </c>
      <c r="Q8" s="11"/>
    </row>
    <row r="9" spans="2:17" x14ac:dyDescent="0.25">
      <c r="B9" t="s">
        <v>22</v>
      </c>
      <c r="Q9" s="11"/>
    </row>
    <row r="10" spans="2:17" x14ac:dyDescent="0.25">
      <c r="Q10" s="11"/>
    </row>
    <row r="11" spans="2:17" x14ac:dyDescent="0.25">
      <c r="B11" t="s">
        <v>26</v>
      </c>
      <c r="Q11" s="11"/>
    </row>
    <row r="12" spans="2:17" x14ac:dyDescent="0.25">
      <c r="B12" t="s">
        <v>27</v>
      </c>
      <c r="Q12" s="11"/>
    </row>
    <row r="13" spans="2:17" ht="15.75" x14ac:dyDescent="0.25">
      <c r="B13" s="4" t="s">
        <v>6</v>
      </c>
      <c r="Q13" s="11"/>
    </row>
    <row r="14" spans="2:17" x14ac:dyDescent="0.25">
      <c r="B14" t="s">
        <v>19</v>
      </c>
      <c r="Q14" s="11"/>
    </row>
    <row r="15" spans="2:17" x14ac:dyDescent="0.25">
      <c r="Q15" s="11"/>
    </row>
    <row r="16" spans="2:17" x14ac:dyDescent="0.25">
      <c r="Q16" s="11"/>
    </row>
    <row r="17" spans="1:17" x14ac:dyDescent="0.25">
      <c r="Q17" s="11"/>
    </row>
    <row r="18" spans="1:17" ht="21.75" x14ac:dyDescent="0.35">
      <c r="B18" s="9" t="s">
        <v>1</v>
      </c>
      <c r="C18" s="15">
        <v>3500</v>
      </c>
      <c r="D18" s="9" t="s">
        <v>21</v>
      </c>
      <c r="Q18" s="11"/>
    </row>
    <row r="19" spans="1:17" x14ac:dyDescent="0.25">
      <c r="Q19" s="11"/>
    </row>
    <row r="20" spans="1:17" ht="21" x14ac:dyDescent="0.35">
      <c r="B20" s="10" t="s">
        <v>2</v>
      </c>
      <c r="C20" s="15">
        <v>20</v>
      </c>
      <c r="D20" s="9" t="s">
        <v>3</v>
      </c>
      <c r="Q20" s="11"/>
    </row>
    <row r="21" spans="1:17" x14ac:dyDescent="0.25">
      <c r="Q21" s="11"/>
    </row>
    <row r="22" spans="1:17" x14ac:dyDescent="0.25">
      <c r="Q22" s="11"/>
    </row>
    <row r="23" spans="1:17" x14ac:dyDescent="0.25">
      <c r="Q23" s="11"/>
    </row>
    <row r="24" spans="1:17" x14ac:dyDescent="0.25">
      <c r="Q24" s="11"/>
    </row>
    <row r="25" spans="1:17" ht="21" x14ac:dyDescent="0.35">
      <c r="B25" s="10" t="s">
        <v>4</v>
      </c>
      <c r="C25" s="8">
        <f>H37+H38*D48^(1/2)+H39*D48+H40*D48^(3/2)+H41*D48^2+H42*D48^(5/2)+D32</f>
        <v>2.0524416126005902</v>
      </c>
      <c r="D25" s="9" t="s">
        <v>5</v>
      </c>
      <c r="Q25" s="11"/>
    </row>
    <row r="26" spans="1:17" x14ac:dyDescent="0.25">
      <c r="Q26" s="11"/>
    </row>
    <row r="27" spans="1:17" x14ac:dyDescent="0.25">
      <c r="Q27" s="11"/>
    </row>
    <row r="28" spans="1:17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1"/>
    </row>
    <row r="29" spans="1:17" x14ac:dyDescent="0.25">
      <c r="Q29" s="11"/>
    </row>
    <row r="30" spans="1:17" x14ac:dyDescent="0.25">
      <c r="C30" s="7" t="s">
        <v>4</v>
      </c>
      <c r="D30" s="14">
        <f>C25</f>
        <v>2.0524416126005902</v>
      </c>
      <c r="Q30" s="11"/>
    </row>
    <row r="31" spans="1:17" x14ac:dyDescent="0.25">
      <c r="Q31" s="11"/>
    </row>
    <row r="32" spans="1:17" x14ac:dyDescent="0.25">
      <c r="C32" t="s">
        <v>23</v>
      </c>
      <c r="D32" s="6">
        <f>((C20-15)/(1+0.0162*(C20-15)))*(K37+K38*D48^(1/2)+K39*D48+K40*D48^(3/2)+K41*D48^2+K42*D48^(5/2))</f>
        <v>-8.8688164169583271E-3</v>
      </c>
      <c r="Q32" s="11"/>
    </row>
    <row r="33" spans="3:17" x14ac:dyDescent="0.25">
      <c r="Q33" s="11"/>
    </row>
    <row r="34" spans="3:17" x14ac:dyDescent="0.25">
      <c r="Q34" s="11"/>
    </row>
    <row r="35" spans="3:17" x14ac:dyDescent="0.25">
      <c r="G35" t="s">
        <v>0</v>
      </c>
      <c r="Q35" s="11"/>
    </row>
    <row r="36" spans="3:17" x14ac:dyDescent="0.25">
      <c r="Q36" s="11"/>
    </row>
    <row r="37" spans="3:17" ht="18" x14ac:dyDescent="0.35">
      <c r="G37" t="s">
        <v>7</v>
      </c>
      <c r="H37">
        <v>8.0000000000000002E-3</v>
      </c>
      <c r="J37" t="s">
        <v>13</v>
      </c>
      <c r="K37">
        <v>5.0000000000000001E-4</v>
      </c>
      <c r="Q37" s="11"/>
    </row>
    <row r="38" spans="3:17" ht="18" x14ac:dyDescent="0.35">
      <c r="G38" t="s">
        <v>8</v>
      </c>
      <c r="H38">
        <v>-0.16919999999999999</v>
      </c>
      <c r="J38" t="s">
        <v>14</v>
      </c>
      <c r="K38">
        <v>-5.5999999999999999E-3</v>
      </c>
      <c r="Q38" s="11"/>
    </row>
    <row r="39" spans="3:17" ht="18" x14ac:dyDescent="0.35">
      <c r="G39" t="s">
        <v>9</v>
      </c>
      <c r="H39">
        <v>25.385100000000001</v>
      </c>
      <c r="J39" t="s">
        <v>15</v>
      </c>
      <c r="K39">
        <v>-6.6E-3</v>
      </c>
      <c r="Q39" s="11"/>
    </row>
    <row r="40" spans="3:17" ht="18" x14ac:dyDescent="0.35">
      <c r="G40" t="s">
        <v>10</v>
      </c>
      <c r="H40">
        <v>14.094099999999999</v>
      </c>
      <c r="J40" t="s">
        <v>16</v>
      </c>
      <c r="K40">
        <v>-3.7499999999999999E-2</v>
      </c>
      <c r="Q40" s="11"/>
    </row>
    <row r="41" spans="3:17" ht="18" x14ac:dyDescent="0.35">
      <c r="G41" t="s">
        <v>11</v>
      </c>
      <c r="H41">
        <v>-7.0260999999999996</v>
      </c>
      <c r="J41" t="s">
        <v>17</v>
      </c>
      <c r="K41">
        <v>6.3600000000000004E-2</v>
      </c>
      <c r="Q41" s="11"/>
    </row>
    <row r="42" spans="3:17" ht="18" x14ac:dyDescent="0.35">
      <c r="G42" t="s">
        <v>12</v>
      </c>
      <c r="H42">
        <v>2.7081</v>
      </c>
      <c r="J42" t="s">
        <v>18</v>
      </c>
      <c r="K42">
        <v>-1.44E-2</v>
      </c>
      <c r="Q42" s="11"/>
    </row>
    <row r="43" spans="3:17" x14ac:dyDescent="0.25">
      <c r="Q43" s="11"/>
    </row>
    <row r="44" spans="3:17" x14ac:dyDescent="0.25">
      <c r="Q44" s="11"/>
    </row>
    <row r="45" spans="3:17" ht="18" x14ac:dyDescent="0.35">
      <c r="C45" t="s">
        <v>25</v>
      </c>
      <c r="D45" s="6">
        <f>-0.0267243*(C20^3)+4.6636947*(C20^2)+861.302764*C20+29035.1640851</f>
        <v>47912.902845100005</v>
      </c>
      <c r="Q45" s="11"/>
    </row>
    <row r="46" spans="3:17" x14ac:dyDescent="0.25">
      <c r="Q46" s="11"/>
    </row>
    <row r="47" spans="3:17" x14ac:dyDescent="0.25">
      <c r="Q47" s="11"/>
    </row>
    <row r="48" spans="3:17" ht="18" x14ac:dyDescent="0.35">
      <c r="C48" t="s">
        <v>24</v>
      </c>
      <c r="D48" s="5">
        <f>C18/D45</f>
        <v>7.3049216227105321E-2</v>
      </c>
      <c r="Q48" s="11"/>
    </row>
    <row r="49" spans="1:17" ht="18.75" x14ac:dyDescent="0.3">
      <c r="J49" s="1"/>
      <c r="K49" s="2"/>
      <c r="L49" s="2"/>
      <c r="M49" s="2"/>
      <c r="N49" s="2"/>
      <c r="Q49" s="11"/>
    </row>
    <row r="50" spans="1:17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2"/>
      <c r="K50" s="11"/>
      <c r="L50" s="11"/>
      <c r="M50" s="11"/>
      <c r="N50" s="11"/>
      <c r="O50" s="11"/>
      <c r="P50" s="11"/>
      <c r="Q50" s="11"/>
    </row>
  </sheetData>
  <sheetProtection password="B849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2016-09-26T12:40:48Z</dcterms:created>
  <dcterms:modified xsi:type="dcterms:W3CDTF">2017-08-02T18:12:06Z</dcterms:modified>
</cp:coreProperties>
</file>